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3.xml" ContentType="application/vnd.openxmlformats-officedocument.spreadsheetml.worksheet+xml"/>
  <Override PartName="/xl/worksheets/sheet62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1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mbeddings/oleObject2.bin" ContentType="application/vnd.openxmlformats-officedocument.oleObject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69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47.xml" ContentType="application/vnd.openxmlformats-officedocument.spreadsheetml.worksheet+xml"/>
  <Override PartName="/xl/worksheets/sheet58.xml" ContentType="application/vnd.openxmlformats-officedocument.spreadsheetml.worksheet+xml"/>
  <Override PartName="/xl/worksheets/sheet67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2.xml" ContentType="application/vnd.openxmlformats-officedocument.spreadsheetml.worksheet+xml"/>
  <Override PartName="/xl/worksheets/sheet63.xml" ContentType="application/vnd.openxmlformats-officedocument.spreadsheetml.worksheet+xml"/>
  <Default Extension="bin" ContentType="application/vnd.openxmlformats-officedocument.spreadsheetml.printerSettings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  <Override PartName="/xl/worksheets/sheet61.xml" ContentType="application/vnd.openxmlformats-officedocument.spreadsheetml.worksheet+xml"/>
  <Override PartName="/xl/worksheets/sheet70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Default Extension="emf" ContentType="image/x-emf"/>
  <Override PartName="/xl/embeddings/oleObject3.bin" ContentType="application/vnd.openxmlformats-officedocument.oleObject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59.xml" ContentType="application/vnd.openxmlformats-officedocument.spreadsheetml.worksheet+xml"/>
  <Override PartName="/xl/worksheets/sheet68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8.xml" ContentType="application/vnd.openxmlformats-officedocument.spreadsheetml.worksheet+xml"/>
  <Override PartName="/xl/worksheets/sheet57.xml" ContentType="application/vnd.openxmlformats-officedocument.spreadsheetml.worksheet+xml"/>
  <Override PartName="/xl/worksheets/sheet6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-3705" yWindow="2010" windowWidth="15600" windowHeight="5145" firstSheet="68" activeTab="69"/>
  </bookViews>
  <sheets>
    <sheet name="ቀሪ (9)" sheetId="108" state="hidden" r:id="rId1"/>
    <sheet name="Yektit 2010 Pay  (2)" sheetId="100" state="hidden" r:id="rId2"/>
    <sheet name="Miyazia 2009 Attendance" sheetId="62" state="hidden" r:id="rId3"/>
    <sheet name="Miyazia Payment " sheetId="63" state="hidden" r:id="rId4"/>
    <sheet name="Ginibot 2009 Attendance " sheetId="64" state="hidden" r:id="rId5"/>
    <sheet name="Ginbot Payment" sheetId="65" state="hidden" r:id="rId6"/>
    <sheet name="Sene 2009 Attendance " sheetId="66" state="hidden" r:id="rId7"/>
    <sheet name="Sene Payment" sheetId="67" state="hidden" r:id="rId8"/>
    <sheet name="Nehase Attendance" sheetId="68" state="hidden" r:id="rId9"/>
    <sheet name="Nehase Payment" sheetId="69" state="hidden" r:id="rId10"/>
    <sheet name="Paqumi Attendance" sheetId="70" state="hidden" r:id="rId11"/>
    <sheet name="Paqume Payment" sheetId="71" state="hidden" r:id="rId12"/>
    <sheet name="Mesk Attendance" sheetId="72" state="hidden" r:id="rId13"/>
    <sheet name="Mesk 2010 Attendance " sheetId="73" state="hidden" r:id="rId14"/>
    <sheet name="Mesk 2010 Pay" sheetId="74" state="hidden" r:id="rId15"/>
    <sheet name="Tikimt 2010 Attenda" sheetId="75" state="hidden" r:id="rId16"/>
    <sheet name="Tikimit 2010 Pay" sheetId="76" state="hidden" r:id="rId17"/>
    <sheet name="ቀሪ" sheetId="78" state="hidden" r:id="rId18"/>
    <sheet name="ቀሪ (2)" sheetId="79" state="hidden" r:id="rId19"/>
    <sheet name="ቀሪ (3)" sheetId="80" state="hidden" r:id="rId20"/>
    <sheet name="ቀሪ (4)" sheetId="81" state="hidden" r:id="rId21"/>
    <sheet name="Hidar 2010 Attenda" sheetId="82" state="hidden" r:id="rId22"/>
    <sheet name="2010" sheetId="83" state="hidden" r:id="rId23"/>
    <sheet name="Hidar 2010 Pay " sheetId="85" state="hidden" r:id="rId24"/>
    <sheet name="ቀሪ (5)" sheetId="88" state="hidden" r:id="rId25"/>
    <sheet name="Tahisas 2010" sheetId="86" state="hidden" r:id="rId26"/>
    <sheet name="Tahisas 2010 Pay" sheetId="89" state="hidden" r:id="rId27"/>
    <sheet name="Tiri 2010 " sheetId="90" state="hidden" r:id="rId28"/>
    <sheet name="Tiri 2010 Pay" sheetId="91" state="hidden" r:id="rId29"/>
    <sheet name="Sheet2" sheetId="84" state="hidden" r:id="rId30"/>
    <sheet name="ቀሪ (6)" sheetId="92" state="hidden" r:id="rId31"/>
    <sheet name="ቀሪ (7)" sheetId="93" state="hidden" r:id="rId32"/>
    <sheet name="ቀሪ (8)" sheetId="94" state="hidden" r:id="rId33"/>
    <sheet name="Yektit 2010  " sheetId="95" state="hidden" r:id="rId34"/>
    <sheet name="Yektit 2010 Pay " sheetId="96" state="hidden" r:id="rId35"/>
    <sheet name="የካቲት ቀሪ" sheetId="97" state="hidden" r:id="rId36"/>
    <sheet name="Mgbit 2010 " sheetId="98" state="hidden" r:id="rId37"/>
    <sheet name="Mgbit 2010 Pay" sheetId="101" state="hidden" r:id="rId38"/>
    <sheet name="Mgbit 2010 Pay (2)" sheetId="102" state="hidden" r:id="rId39"/>
    <sheet name="የመጋቢት ቀሪ" sheetId="103" state="hidden" r:id="rId40"/>
    <sheet name="Meyazia 2010  " sheetId="104" state="hidden" r:id="rId41"/>
    <sheet name="Meyazia 2010 Pay" sheetId="105" state="hidden" r:id="rId42"/>
    <sheet name="Meyazia 2010 pay2" sheetId="106" state="hidden" r:id="rId43"/>
    <sheet name="Meyazia 2010 Pay (2)" sheetId="107" state="hidden" r:id="rId44"/>
    <sheet name="ቀሪ (10)" sheetId="109" state="hidden" r:id="rId45"/>
    <sheet name="Ginibot 2010 " sheetId="110" state="hidden" r:id="rId46"/>
    <sheet name="ቀሪ (11)" sheetId="111" state="hidden" r:id="rId47"/>
    <sheet name="Sene 2010" sheetId="112" state="hidden" r:id="rId48"/>
    <sheet name="Sene 2010 (2)" sheetId="113" state="hidden" r:id="rId49"/>
    <sheet name="Hamle 2010" sheetId="114" state="hidden" r:id="rId50"/>
    <sheet name="Hamle 2010 (2)" sheetId="115" state="hidden" r:id="rId51"/>
    <sheet name="Haml 2010" sheetId="116" state="hidden" r:id="rId52"/>
    <sheet name="Nehasi 2010" sheetId="117" state="hidden" r:id="rId53"/>
    <sheet name="Nehasi 2010 (2)" sheetId="118" state="hidden" r:id="rId54"/>
    <sheet name="Pakum 2010 " sheetId="119" state="hidden" r:id="rId55"/>
    <sheet name=" 2010  (2)" sheetId="120" state="hidden" r:id="rId56"/>
    <sheet name=" 2010  (3)" sheetId="121" state="hidden" r:id="rId57"/>
    <sheet name="Mesk 2011" sheetId="122" state="hidden" r:id="rId58"/>
    <sheet name="Pakum 2010  (2)" sheetId="123" state="hidden" r:id="rId59"/>
    <sheet name="Tik 2011" sheetId="124" state="hidden" r:id="rId60"/>
    <sheet name=" 2010  (4)" sheetId="125" state="hidden" r:id="rId61"/>
    <sheet name="Hidar 2011" sheetId="126" state="hidden" r:id="rId62"/>
    <sheet name="Hidar 2011 (2)" sheetId="127" state="hidden" r:id="rId63"/>
    <sheet name="HIDAR1 2011" sheetId="128" state="hidden" r:id="rId64"/>
    <sheet name="Tahesas 2011 " sheetId="130" state="hidden" r:id="rId65"/>
    <sheet name="Tahesas 2011 (2)" sheetId="129" state="hidden" r:id="rId66"/>
    <sheet name="Sheet3" sheetId="132" state="hidden" r:id="rId67"/>
    <sheet name="Tahesas 2011 (3)" sheetId="133" state="hidden" r:id="rId68"/>
    <sheet name="payment" sheetId="134" r:id="rId69"/>
    <sheet name="Incentive Payment" sheetId="136" r:id="rId70"/>
  </sheets>
  <definedNames>
    <definedName name="_xlnm._FilterDatabase" localSheetId="22" hidden="1">'2010'!$A$1:$AJ$21</definedName>
    <definedName name="_xlnm._FilterDatabase" localSheetId="4" hidden="1">'Ginibot 2009 Attendance '!$A$1:$AJ$20</definedName>
    <definedName name="_xlnm._FilterDatabase" localSheetId="21" hidden="1">'Hidar 2010 Attenda'!$A$1:$AJ$21</definedName>
    <definedName name="_xlnm._FilterDatabase" localSheetId="63" hidden="1">'HIDAR1 2011'!$A$1:$AJ$6</definedName>
    <definedName name="_xlnm._FilterDatabase" localSheetId="13" hidden="1">'Mesk 2010 Attendance '!$A$1:$AJ$16</definedName>
    <definedName name="_xlnm._FilterDatabase" localSheetId="12" hidden="1">'Mesk Attendance'!$A$1:$AJ$60</definedName>
    <definedName name="_xlnm._FilterDatabase" localSheetId="40" hidden="1">'Meyazia 2010  '!$A$1:$AI$6</definedName>
    <definedName name="_xlnm._FilterDatabase" localSheetId="36" hidden="1">'Mgbit 2010 '!$A$1:$AJ$19</definedName>
    <definedName name="_xlnm._FilterDatabase" localSheetId="2" hidden="1">'Miyazia 2009 Attendance'!$A$1:$AJ$24</definedName>
    <definedName name="_xlnm._FilterDatabase" localSheetId="8" hidden="1">'Nehase Attendance'!$A$1:$AJ$60</definedName>
    <definedName name="_xlnm._FilterDatabase" localSheetId="10" hidden="1">'Paqumi Attendance'!$A$1:$K$16</definedName>
    <definedName name="_xlnm._FilterDatabase" localSheetId="6" hidden="1">'Sene 2009 Attendance '!$A$1:$AJ$18</definedName>
    <definedName name="_xlnm._FilterDatabase" localSheetId="65" hidden="1">'Tahesas 2011 (2)'!$A$1:$AJ$6</definedName>
    <definedName name="_xlnm._FilterDatabase" localSheetId="67" hidden="1">'Tahesas 2011 (3)'!$A$1:$AK$5</definedName>
    <definedName name="_xlnm._FilterDatabase" localSheetId="25" hidden="1">'Tahisas 2010'!$A$1:$AJ$19</definedName>
    <definedName name="_xlnm._FilterDatabase" localSheetId="15" hidden="1">'Tikimt 2010 Attenda'!$A$1:$AJ$20</definedName>
    <definedName name="_xlnm._FilterDatabase" localSheetId="27" hidden="1">'Tiri 2010 '!$A$1:$AJ$33</definedName>
    <definedName name="_xlnm._FilterDatabase" localSheetId="33" hidden="1">'Yektit 2010  '!$A$1:$AJ$18</definedName>
    <definedName name="_xlnm.Print_Area" localSheetId="55">' 2010  (2)'!$A$1:$AA$28</definedName>
    <definedName name="_xlnm.Print_Area" localSheetId="56">' 2010  (3)'!$A$1:$AA$28</definedName>
    <definedName name="_xlnm.Print_Area" localSheetId="60">' 2010  (4)'!$A$1:$AA$28</definedName>
    <definedName name="_xlnm.Print_Area" localSheetId="22">'2010'!$A$1:$AJ$33</definedName>
    <definedName name="_xlnm.Print_Area" localSheetId="5">'Ginbot Payment'!$A$1:$AA$120</definedName>
    <definedName name="_xlnm.Print_Area" localSheetId="4">'Ginibot 2009 Attendance '!$A$1:$AJ$119</definedName>
    <definedName name="_xlnm.Print_Area" localSheetId="45">'Ginibot 2010 '!$A$1:$AA$132</definedName>
    <definedName name="_xlnm.Print_Area" localSheetId="51">'Haml 2010'!$A$1:$AA$28</definedName>
    <definedName name="_xlnm.Print_Area" localSheetId="49">'Hamle 2010'!$A$1:$AA$124</definedName>
    <definedName name="_xlnm.Print_Area" localSheetId="50">'Hamle 2010 (2)'!$A$1:$AA$115</definedName>
    <definedName name="_xlnm.Print_Area" localSheetId="21">'Hidar 2010 Attenda'!$A$1:$AJ$132</definedName>
    <definedName name="_xlnm.Print_Area" localSheetId="23">'Hidar 2010 Pay '!$A$1:$AA$161</definedName>
    <definedName name="_xlnm.Print_Area" localSheetId="61">'Hidar 2011'!$A$1:$AA$121</definedName>
    <definedName name="_xlnm.Print_Area" localSheetId="62">'Hidar 2011 (2)'!$A$1:$AA$119</definedName>
    <definedName name="_xlnm.Print_Area" localSheetId="63">'HIDAR1 2011'!$A$1:$AJ$28</definedName>
    <definedName name="_xlnm.Print_Area" localSheetId="13">'Mesk 2010 Attendance '!$A$1:$AJ$113</definedName>
    <definedName name="_xlnm.Print_Area" localSheetId="14">'Mesk 2010 Pay'!$A$1:$AA$155</definedName>
    <definedName name="_xlnm.Print_Area" localSheetId="57">'Mesk 2011'!$A$1:$AA$115</definedName>
    <definedName name="_xlnm.Print_Area" localSheetId="12">'Mesk Attendance'!$A$1:$AJ$128</definedName>
    <definedName name="_xlnm.Print_Area" localSheetId="40">'Meyazia 2010  '!$A$1:$AI$42</definedName>
    <definedName name="_xlnm.Print_Area" localSheetId="41">'Meyazia 2010 Pay'!$A$1:$AA$131</definedName>
    <definedName name="_xlnm.Print_Area" localSheetId="43">'Meyazia 2010 Pay (2)'!$A$1:$AA$131</definedName>
    <definedName name="_xlnm.Print_Area" localSheetId="42">'Meyazia 2010 pay2'!$A$1:$AA$31</definedName>
    <definedName name="_xlnm.Print_Area" localSheetId="36">'Mgbit 2010 '!$A$1:$AJ$142</definedName>
    <definedName name="_xlnm.Print_Area" localSheetId="37">'Mgbit 2010 Pay'!$A$1:$AA$134</definedName>
    <definedName name="_xlnm.Print_Area" localSheetId="38">'Mgbit 2010 Pay (2)'!$A$1:$AA$124</definedName>
    <definedName name="_xlnm.Print_Area" localSheetId="2">'Miyazia 2009 Attendance'!$A$1:$AJ$115</definedName>
    <definedName name="_xlnm.Print_Area" localSheetId="3">'Miyazia Payment '!$A$1:$AA$102</definedName>
    <definedName name="_xlnm.Print_Area" localSheetId="8">'Nehase Attendance'!$A$1:$AJ$156</definedName>
    <definedName name="_xlnm.Print_Area" localSheetId="9">'Nehase Payment'!$A$1:$AA$172</definedName>
    <definedName name="_xlnm.Print_Area" localSheetId="52">'Nehasi 2010'!$A$1:$AA$114</definedName>
    <definedName name="_xlnm.Print_Area" localSheetId="53">'Nehasi 2010 (2)'!$A$1:$AA$110</definedName>
    <definedName name="_xlnm.Print_Area" localSheetId="54">'Pakum 2010 '!$A$1:$AA$29</definedName>
    <definedName name="_xlnm.Print_Area" localSheetId="58">'Pakum 2010  (2)'!$A$1:$AA$16</definedName>
    <definedName name="_xlnm.Print_Area" localSheetId="11">'Paqume Payment'!$A$1:$AA$42</definedName>
    <definedName name="_xlnm.Print_Area" localSheetId="10">'Paqumi Attendance'!$A$1:$K$59</definedName>
    <definedName name="_xlnm.Print_Area" localSheetId="68">payment!$A$1:$AA$22</definedName>
    <definedName name="_xlnm.Print_Area" localSheetId="6">'Sene 2009 Attendance '!$A$1:$AJ$117</definedName>
    <definedName name="_xlnm.Print_Area" localSheetId="47">'Sene 2010'!$A$1:$AA$130</definedName>
    <definedName name="_xlnm.Print_Area" localSheetId="48">'Sene 2010 (2)'!$A$1:$AA$122</definedName>
    <definedName name="_xlnm.Print_Area" localSheetId="7">'Sene Payment'!$A$1:$AA$122</definedName>
    <definedName name="_xlnm.Print_Area" localSheetId="66">Sheet3!$A$1:$AA$13</definedName>
    <definedName name="_xlnm.Print_Area" localSheetId="64">'Tahesas 2011 '!$A$1:$AA$124</definedName>
    <definedName name="_xlnm.Print_Area" localSheetId="65">'Tahesas 2011 (2)'!$A$1:$AJ$27</definedName>
    <definedName name="_xlnm.Print_Area" localSheetId="67">'Tahesas 2011 (3)'!$B$1:$AL$37</definedName>
    <definedName name="_xlnm.Print_Area" localSheetId="25">'Tahisas 2010'!$A$1:$AJ$128</definedName>
    <definedName name="_xlnm.Print_Area" localSheetId="26">'Tahisas 2010 Pay'!$A$1:$AA$130</definedName>
    <definedName name="_xlnm.Print_Area" localSheetId="59">'Tik 2011'!$A$1:$AA$121</definedName>
    <definedName name="_xlnm.Print_Area" localSheetId="16">'Tikimit 2010 Pay'!$A$1:$AA$155</definedName>
    <definedName name="_xlnm.Print_Area" localSheetId="15">'Tikimt 2010 Attenda'!$A$1:$AJ$121</definedName>
    <definedName name="_xlnm.Print_Area" localSheetId="27">'Tiri 2010 '!$A$1:$AJ$131</definedName>
    <definedName name="_xlnm.Print_Area" localSheetId="28">'Tiri 2010 Pay'!$A$1:$AA$141</definedName>
    <definedName name="_xlnm.Print_Area" localSheetId="33">'Yektit 2010  '!$A$1:$AJ$138</definedName>
    <definedName name="_xlnm.Print_Area" localSheetId="34">'Yektit 2010 Pay '!$A$1:$AA$132</definedName>
    <definedName name="_xlnm.Print_Area" localSheetId="1">'Yektit 2010 Pay  (2)'!$A$1:$AA$132</definedName>
    <definedName name="_xlnm.Print_Area" localSheetId="17">ቀሪ!$A$1:$AA$37</definedName>
    <definedName name="_xlnm.Print_Area" localSheetId="44">'ቀሪ (10)'!$A$1:$AA$37</definedName>
    <definedName name="_xlnm.Print_Area" localSheetId="46">'ቀሪ (11)'!$A$1:$AA$37</definedName>
    <definedName name="_xlnm.Print_Area" localSheetId="18">'ቀሪ (2)'!$A$1:$AA$59</definedName>
    <definedName name="_xlnm.Print_Area" localSheetId="19">'ቀሪ (3)'!$A$1:$AA$21</definedName>
    <definedName name="_xlnm.Print_Area" localSheetId="20">'ቀሪ (4)'!$A$1:$AA$37</definedName>
    <definedName name="_xlnm.Print_Area" localSheetId="24">'ቀሪ (5)'!$A$1:$AA$37</definedName>
    <definedName name="_xlnm.Print_Area" localSheetId="30">'ቀሪ (6)'!$A$1:$AA$37</definedName>
    <definedName name="_xlnm.Print_Area" localSheetId="31">'ቀሪ (7)'!$A$1:$AA$37</definedName>
    <definedName name="_xlnm.Print_Area" localSheetId="32">'ቀሪ (8)'!$A$1:$AA$38</definedName>
    <definedName name="_xlnm.Print_Area" localSheetId="0">'ቀሪ (9)'!$A$1:$AA$37</definedName>
    <definedName name="_xlnm.Print_Area" localSheetId="39">'የመጋቢት ቀሪ'!$A$1:$AA$32</definedName>
    <definedName name="_xlnm.Print_Area" localSheetId="35">'የካቲት ቀሪ'!$A$1:$AA$44</definedName>
    <definedName name="_xlnm.Print_Titles" localSheetId="55">' 2010  (2)'!$1:$8</definedName>
    <definedName name="_xlnm.Print_Titles" localSheetId="56">' 2010  (3)'!$1:$8</definedName>
    <definedName name="_xlnm.Print_Titles" localSheetId="60">' 2010  (4)'!$1:$8</definedName>
    <definedName name="_xlnm.Print_Titles" localSheetId="22">'2010'!$1:$6</definedName>
    <definedName name="_xlnm.Print_Titles" localSheetId="5">'Ginbot Payment'!$1:$7</definedName>
    <definedName name="_xlnm.Print_Titles" localSheetId="4">'Ginibot 2009 Attendance '!$1:$6</definedName>
    <definedName name="_xlnm.Print_Titles" localSheetId="45">'Ginibot 2010 '!$1:$7</definedName>
    <definedName name="_xlnm.Print_Titles" localSheetId="51">'Haml 2010'!$1:$7</definedName>
    <definedName name="_xlnm.Print_Titles" localSheetId="49">'Hamle 2010'!$1:$7</definedName>
    <definedName name="_xlnm.Print_Titles" localSheetId="50">'Hamle 2010 (2)'!$1:$7</definedName>
    <definedName name="_xlnm.Print_Titles" localSheetId="21">'Hidar 2010 Attenda'!$1:$6</definedName>
    <definedName name="_xlnm.Print_Titles" localSheetId="23">'Hidar 2010 Pay '!$1:$7</definedName>
    <definedName name="_xlnm.Print_Titles" localSheetId="61">'Hidar 2011'!$1:$7</definedName>
    <definedName name="_xlnm.Print_Titles" localSheetId="62">'Hidar 2011 (2)'!$1:$7</definedName>
    <definedName name="_xlnm.Print_Titles" localSheetId="63">'HIDAR1 2011'!$1:$6</definedName>
    <definedName name="_xlnm.Print_Titles" localSheetId="13">'Mesk 2010 Attendance '!$1:$6</definedName>
    <definedName name="_xlnm.Print_Titles" localSheetId="14">'Mesk 2010 Pay'!$1:$7</definedName>
    <definedName name="_xlnm.Print_Titles" localSheetId="57">'Mesk 2011'!$1:$7</definedName>
    <definedName name="_xlnm.Print_Titles" localSheetId="12">'Mesk Attendance'!$1:$6</definedName>
    <definedName name="_xlnm.Print_Titles" localSheetId="40">'Meyazia 2010  '!$1:$6</definedName>
    <definedName name="_xlnm.Print_Titles" localSheetId="41">'Meyazia 2010 Pay'!$1:$7</definedName>
    <definedName name="_xlnm.Print_Titles" localSheetId="43">'Meyazia 2010 Pay (2)'!$1:$7</definedName>
    <definedName name="_xlnm.Print_Titles" localSheetId="42">'Meyazia 2010 pay2'!$1:$7</definedName>
    <definedName name="_xlnm.Print_Titles" localSheetId="36">'Mgbit 2010 '!$1:$6</definedName>
    <definedName name="_xlnm.Print_Titles" localSheetId="37">'Mgbit 2010 Pay'!$1:$7</definedName>
    <definedName name="_xlnm.Print_Titles" localSheetId="38">'Mgbit 2010 Pay (2)'!$1:$7</definedName>
    <definedName name="_xlnm.Print_Titles" localSheetId="2">'Miyazia 2009 Attendance'!$1:$6</definedName>
    <definedName name="_xlnm.Print_Titles" localSheetId="3">'Miyazia Payment '!$1:$7</definedName>
    <definedName name="_xlnm.Print_Titles" localSheetId="8">'Nehase Attendance'!$1:$6</definedName>
    <definedName name="_xlnm.Print_Titles" localSheetId="9">'Nehase Payment'!$1:$7</definedName>
    <definedName name="_xlnm.Print_Titles" localSheetId="52">'Nehasi 2010'!$1:$7</definedName>
    <definedName name="_xlnm.Print_Titles" localSheetId="53">'Nehasi 2010 (2)'!$1:$7</definedName>
    <definedName name="_xlnm.Print_Titles" localSheetId="54">'Pakum 2010 '!$1:$7</definedName>
    <definedName name="_xlnm.Print_Titles" localSheetId="58">'Pakum 2010  (2)'!$1:$7</definedName>
    <definedName name="_xlnm.Print_Titles" localSheetId="11">'Paqume Payment'!$1:$7</definedName>
    <definedName name="_xlnm.Print_Titles" localSheetId="10">'Paqumi Attendance'!$1:$6</definedName>
    <definedName name="_xlnm.Print_Titles" localSheetId="68">payment!$1:$5</definedName>
    <definedName name="_xlnm.Print_Titles" localSheetId="6">'Sene 2009 Attendance '!$1:$6</definedName>
    <definedName name="_xlnm.Print_Titles" localSheetId="47">'Sene 2010'!$1:$7</definedName>
    <definedName name="_xlnm.Print_Titles" localSheetId="48">'Sene 2010 (2)'!$1:$7</definedName>
    <definedName name="_xlnm.Print_Titles" localSheetId="7">'Sene Payment'!$1:$7</definedName>
    <definedName name="_xlnm.Print_Titles" localSheetId="64">'Tahesas 2011 '!$1:$7</definedName>
    <definedName name="_xlnm.Print_Titles" localSheetId="65">'Tahesas 2011 (2)'!$1:$6</definedName>
    <definedName name="_xlnm.Print_Titles" localSheetId="67">'Tahesas 2011 (3)'!$1:$5</definedName>
    <definedName name="_xlnm.Print_Titles" localSheetId="25">'Tahisas 2010'!$1:$6</definedName>
    <definedName name="_xlnm.Print_Titles" localSheetId="26">'Tahisas 2010 Pay'!$1:$7</definedName>
    <definedName name="_xlnm.Print_Titles" localSheetId="59">'Tik 2011'!$1:$7</definedName>
    <definedName name="_xlnm.Print_Titles" localSheetId="16">'Tikimit 2010 Pay'!$1:$7</definedName>
    <definedName name="_xlnm.Print_Titles" localSheetId="15">'Tikimt 2010 Attenda'!$1:$6</definedName>
    <definedName name="_xlnm.Print_Titles" localSheetId="27">'Tiri 2010 '!$1:$6</definedName>
    <definedName name="_xlnm.Print_Titles" localSheetId="28">'Tiri 2010 Pay'!$1:$7</definedName>
    <definedName name="_xlnm.Print_Titles" localSheetId="33">'Yektit 2010  '!$1:$6</definedName>
    <definedName name="_xlnm.Print_Titles" localSheetId="34">'Yektit 2010 Pay '!$1:$7</definedName>
    <definedName name="_xlnm.Print_Titles" localSheetId="1">'Yektit 2010 Pay  (2)'!$1:$7</definedName>
    <definedName name="_xlnm.Print_Titles" localSheetId="17">ቀሪ!$1:$7</definedName>
    <definedName name="_xlnm.Print_Titles" localSheetId="44">'ቀሪ (10)'!$1:$7</definedName>
    <definedName name="_xlnm.Print_Titles" localSheetId="46">'ቀሪ (11)'!$1:$7</definedName>
    <definedName name="_xlnm.Print_Titles" localSheetId="18">'ቀሪ (2)'!$1:$7</definedName>
    <definedName name="_xlnm.Print_Titles" localSheetId="19">'ቀሪ (3)'!$1:$8</definedName>
    <definedName name="_xlnm.Print_Titles" localSheetId="20">'ቀሪ (4)'!$1:$7</definedName>
    <definedName name="_xlnm.Print_Titles" localSheetId="24">'ቀሪ (5)'!$1:$7</definedName>
    <definedName name="_xlnm.Print_Titles" localSheetId="30">'ቀሪ (6)'!$1:$7</definedName>
    <definedName name="_xlnm.Print_Titles" localSheetId="31">'ቀሪ (7)'!$1:$7</definedName>
    <definedName name="_xlnm.Print_Titles" localSheetId="32">'ቀሪ (8)'!$1:$7</definedName>
    <definedName name="_xlnm.Print_Titles" localSheetId="0">'ቀሪ (9)'!$1:$7</definedName>
    <definedName name="_xlnm.Print_Titles" localSheetId="39">'የመጋቢት ቀሪ'!$1:$7</definedName>
    <definedName name="_xlnm.Print_Titles" localSheetId="35">'የካቲት ቀሪ'!$1:$7</definedName>
  </definedNames>
  <calcPr calcId="124519"/>
</workbook>
</file>

<file path=xl/calcChain.xml><?xml version="1.0" encoding="utf-8"?>
<calcChain xmlns="http://schemas.openxmlformats.org/spreadsheetml/2006/main">
  <c r="I28" i="130"/>
  <c r="V8" i="132" l="1"/>
  <c r="W8" s="1"/>
  <c r="X8" s="1"/>
  <c r="I8"/>
  <c r="H8"/>
  <c r="V69" i="130"/>
  <c r="W69" s="1"/>
  <c r="X69" s="1"/>
  <c r="I69"/>
  <c r="H69"/>
  <c r="Y8" i="132" l="1"/>
  <c r="Z8" s="1"/>
  <c r="Z9" s="1"/>
  <c r="Y69" i="130"/>
  <c r="Z69" s="1"/>
  <c r="H51"/>
  <c r="I51"/>
  <c r="V51"/>
  <c r="W51" s="1"/>
  <c r="X51" s="1"/>
  <c r="V10"/>
  <c r="W10" s="1"/>
  <c r="X10" s="1"/>
  <c r="I10"/>
  <c r="H10"/>
  <c r="V67"/>
  <c r="W67" s="1"/>
  <c r="X67" s="1"/>
  <c r="H67"/>
  <c r="I67"/>
  <c r="H70"/>
  <c r="I70"/>
  <c r="V70"/>
  <c r="W70" s="1"/>
  <c r="X70" s="1"/>
  <c r="Y70" l="1"/>
  <c r="Z70" s="1"/>
  <c r="Y10"/>
  <c r="Z10" s="1"/>
  <c r="Y67"/>
  <c r="Z67" s="1"/>
  <c r="Y51"/>
  <c r="Z51" s="1"/>
  <c r="V112" l="1"/>
  <c r="V21" l="1"/>
  <c r="W21" s="1"/>
  <c r="X21" s="1"/>
  <c r="V71"/>
  <c r="W71" s="1"/>
  <c r="X71" s="1"/>
  <c r="I71"/>
  <c r="H71"/>
  <c r="V12"/>
  <c r="W12" s="1"/>
  <c r="X12" s="1"/>
  <c r="I12"/>
  <c r="H12"/>
  <c r="Y71" l="1"/>
  <c r="Z71" s="1"/>
  <c r="Y12"/>
  <c r="Z12" s="1"/>
  <c r="AI13" i="129" l="1"/>
  <c r="AI10"/>
  <c r="AI9"/>
  <c r="AI8"/>
  <c r="V119" i="130"/>
  <c r="W119" s="1"/>
  <c r="X119" s="1"/>
  <c r="I119"/>
  <c r="H119"/>
  <c r="V118"/>
  <c r="W118" s="1"/>
  <c r="X118" s="1"/>
  <c r="I118"/>
  <c r="H118"/>
  <c r="V117"/>
  <c r="W117" s="1"/>
  <c r="X117" s="1"/>
  <c r="I117"/>
  <c r="H117"/>
  <c r="V116"/>
  <c r="W116" s="1"/>
  <c r="X116" s="1"/>
  <c r="I116"/>
  <c r="H116"/>
  <c r="V115"/>
  <c r="W115" s="1"/>
  <c r="X115" s="1"/>
  <c r="I115"/>
  <c r="H115"/>
  <c r="V114"/>
  <c r="W114" s="1"/>
  <c r="X114" s="1"/>
  <c r="I114"/>
  <c r="H114"/>
  <c r="V113"/>
  <c r="W113" s="1"/>
  <c r="X113" s="1"/>
  <c r="I113"/>
  <c r="H113"/>
  <c r="W112"/>
  <c r="X112" s="1"/>
  <c r="I112"/>
  <c r="H112"/>
  <c r="V111"/>
  <c r="W111" s="1"/>
  <c r="X111" s="1"/>
  <c r="I111"/>
  <c r="H111"/>
  <c r="V110"/>
  <c r="W110" s="1"/>
  <c r="X110" s="1"/>
  <c r="I110"/>
  <c r="H110"/>
  <c r="V109"/>
  <c r="W109" s="1"/>
  <c r="X109" s="1"/>
  <c r="I109"/>
  <c r="H109"/>
  <c r="V108"/>
  <c r="W108" s="1"/>
  <c r="X108" s="1"/>
  <c r="I108"/>
  <c r="H108"/>
  <c r="V107"/>
  <c r="W107" s="1"/>
  <c r="X107" s="1"/>
  <c r="I107"/>
  <c r="H107"/>
  <c r="V106"/>
  <c r="W106" s="1"/>
  <c r="X106" s="1"/>
  <c r="I106"/>
  <c r="H106"/>
  <c r="V105"/>
  <c r="W105" s="1"/>
  <c r="X105" s="1"/>
  <c r="I105"/>
  <c r="H105"/>
  <c r="V104"/>
  <c r="W104" s="1"/>
  <c r="X104" s="1"/>
  <c r="I104"/>
  <c r="H104"/>
  <c r="V103"/>
  <c r="W103" s="1"/>
  <c r="X103" s="1"/>
  <c r="I103"/>
  <c r="H103"/>
  <c r="V102"/>
  <c r="W102" s="1"/>
  <c r="X102" s="1"/>
  <c r="I102"/>
  <c r="H102"/>
  <c r="V101"/>
  <c r="W101" s="1"/>
  <c r="X101" s="1"/>
  <c r="I101"/>
  <c r="H101"/>
  <c r="V100"/>
  <c r="W100" s="1"/>
  <c r="X100" s="1"/>
  <c r="I100"/>
  <c r="H100"/>
  <c r="V99"/>
  <c r="W99" s="1"/>
  <c r="X99" s="1"/>
  <c r="I99"/>
  <c r="H99"/>
  <c r="V98"/>
  <c r="W98" s="1"/>
  <c r="X98" s="1"/>
  <c r="I98"/>
  <c r="H98"/>
  <c r="V97"/>
  <c r="W97" s="1"/>
  <c r="X97" s="1"/>
  <c r="I97"/>
  <c r="H97"/>
  <c r="V96"/>
  <c r="W96" s="1"/>
  <c r="X96" s="1"/>
  <c r="I96"/>
  <c r="H96"/>
  <c r="V95"/>
  <c r="W95" s="1"/>
  <c r="X95" s="1"/>
  <c r="I95"/>
  <c r="H95"/>
  <c r="V94"/>
  <c r="W94" s="1"/>
  <c r="X94" s="1"/>
  <c r="I94"/>
  <c r="H94"/>
  <c r="V93"/>
  <c r="W93" s="1"/>
  <c r="X93" s="1"/>
  <c r="I93"/>
  <c r="H93"/>
  <c r="V92"/>
  <c r="W92" s="1"/>
  <c r="X92" s="1"/>
  <c r="I92"/>
  <c r="H92"/>
  <c r="V91"/>
  <c r="W91" s="1"/>
  <c r="X91" s="1"/>
  <c r="I91"/>
  <c r="H91"/>
  <c r="AD90"/>
  <c r="V87"/>
  <c r="W87" s="1"/>
  <c r="X87" s="1"/>
  <c r="I87"/>
  <c r="H87"/>
  <c r="V86"/>
  <c r="W86" s="1"/>
  <c r="X86" s="1"/>
  <c r="I86"/>
  <c r="H86"/>
  <c r="V85"/>
  <c r="W85" s="1"/>
  <c r="X85" s="1"/>
  <c r="I85"/>
  <c r="H85"/>
  <c r="V84"/>
  <c r="W84" s="1"/>
  <c r="X84" s="1"/>
  <c r="I84"/>
  <c r="H84"/>
  <c r="V83"/>
  <c r="W83" s="1"/>
  <c r="X83" s="1"/>
  <c r="I83"/>
  <c r="H83"/>
  <c r="V82"/>
  <c r="X82" s="1"/>
  <c r="I82"/>
  <c r="H82"/>
  <c r="V81"/>
  <c r="W81" s="1"/>
  <c r="X81" s="1"/>
  <c r="I81"/>
  <c r="H81"/>
  <c r="V80"/>
  <c r="W80" s="1"/>
  <c r="X80" s="1"/>
  <c r="I80"/>
  <c r="H80"/>
  <c r="V79"/>
  <c r="W79" s="1"/>
  <c r="X79" s="1"/>
  <c r="I79"/>
  <c r="H79"/>
  <c r="V78"/>
  <c r="W78" s="1"/>
  <c r="X78" s="1"/>
  <c r="I78"/>
  <c r="H78"/>
  <c r="V77"/>
  <c r="W77" s="1"/>
  <c r="X77" s="1"/>
  <c r="I77"/>
  <c r="H77"/>
  <c r="V76"/>
  <c r="W76" s="1"/>
  <c r="X76" s="1"/>
  <c r="I76"/>
  <c r="H76"/>
  <c r="V75"/>
  <c r="W75" s="1"/>
  <c r="X75" s="1"/>
  <c r="I75"/>
  <c r="H75"/>
  <c r="V74"/>
  <c r="W74" s="1"/>
  <c r="X74" s="1"/>
  <c r="I74"/>
  <c r="H74"/>
  <c r="V73"/>
  <c r="W73" s="1"/>
  <c r="X73" s="1"/>
  <c r="I73"/>
  <c r="H73"/>
  <c r="V72"/>
  <c r="W72" s="1"/>
  <c r="X72" s="1"/>
  <c r="I72"/>
  <c r="H72"/>
  <c r="V68"/>
  <c r="W68" s="1"/>
  <c r="X68" s="1"/>
  <c r="I68"/>
  <c r="H68"/>
  <c r="V66"/>
  <c r="W66" s="1"/>
  <c r="X66" s="1"/>
  <c r="I66"/>
  <c r="H66"/>
  <c r="V65"/>
  <c r="W65" s="1"/>
  <c r="X65" s="1"/>
  <c r="I65"/>
  <c r="H65"/>
  <c r="V64"/>
  <c r="W64" s="1"/>
  <c r="X64" s="1"/>
  <c r="I64"/>
  <c r="H64"/>
  <c r="V63"/>
  <c r="W63" s="1"/>
  <c r="X63" s="1"/>
  <c r="I63"/>
  <c r="H63"/>
  <c r="V62"/>
  <c r="W62" s="1"/>
  <c r="X62" s="1"/>
  <c r="I62"/>
  <c r="H62"/>
  <c r="V61"/>
  <c r="W61" s="1"/>
  <c r="X61" s="1"/>
  <c r="I61"/>
  <c r="H61"/>
  <c r="V60"/>
  <c r="W60" s="1"/>
  <c r="X60" s="1"/>
  <c r="I60"/>
  <c r="H60"/>
  <c r="V59"/>
  <c r="W59" s="1"/>
  <c r="X59" s="1"/>
  <c r="I59"/>
  <c r="H59"/>
  <c r="V58"/>
  <c r="W58" s="1"/>
  <c r="X58" s="1"/>
  <c r="I58"/>
  <c r="H58"/>
  <c r="V57"/>
  <c r="W57" s="1"/>
  <c r="X57" s="1"/>
  <c r="I57"/>
  <c r="H57"/>
  <c r="V56"/>
  <c r="W56" s="1"/>
  <c r="X56" s="1"/>
  <c r="I56"/>
  <c r="H56"/>
  <c r="V55"/>
  <c r="W55" s="1"/>
  <c r="X55" s="1"/>
  <c r="I55"/>
  <c r="H55"/>
  <c r="V54"/>
  <c r="W54" s="1"/>
  <c r="X54" s="1"/>
  <c r="I54"/>
  <c r="H54"/>
  <c r="V53"/>
  <c r="W53" s="1"/>
  <c r="X53" s="1"/>
  <c r="I53"/>
  <c r="H53"/>
  <c r="V52"/>
  <c r="W52" s="1"/>
  <c r="X52" s="1"/>
  <c r="I52"/>
  <c r="H52"/>
  <c r="V50"/>
  <c r="W50" s="1"/>
  <c r="X50" s="1"/>
  <c r="I50"/>
  <c r="H50"/>
  <c r="V46"/>
  <c r="W46" s="1"/>
  <c r="X46" s="1"/>
  <c r="I46"/>
  <c r="H46"/>
  <c r="V45"/>
  <c r="W45" s="1"/>
  <c r="X45" s="1"/>
  <c r="I45"/>
  <c r="H45"/>
  <c r="V44"/>
  <c r="W44" s="1"/>
  <c r="X44" s="1"/>
  <c r="I44"/>
  <c r="H44"/>
  <c r="V43"/>
  <c r="W43" s="1"/>
  <c r="X43" s="1"/>
  <c r="I43"/>
  <c r="H43"/>
  <c r="V42"/>
  <c r="W42" s="1"/>
  <c r="X42" s="1"/>
  <c r="I42"/>
  <c r="H42"/>
  <c r="V41"/>
  <c r="W41" s="1"/>
  <c r="X41" s="1"/>
  <c r="I41"/>
  <c r="H41"/>
  <c r="V40"/>
  <c r="W40" s="1"/>
  <c r="X40" s="1"/>
  <c r="I40"/>
  <c r="H40"/>
  <c r="V39"/>
  <c r="W39" s="1"/>
  <c r="X39" s="1"/>
  <c r="I39"/>
  <c r="H39"/>
  <c r="V38"/>
  <c r="W38" s="1"/>
  <c r="X38" s="1"/>
  <c r="I38"/>
  <c r="H38"/>
  <c r="V37"/>
  <c r="W37" s="1"/>
  <c r="X37" s="1"/>
  <c r="I37"/>
  <c r="H37"/>
  <c r="V36"/>
  <c r="W36" s="1"/>
  <c r="X36" s="1"/>
  <c r="I36"/>
  <c r="H36"/>
  <c r="V35"/>
  <c r="W35" s="1"/>
  <c r="X35" s="1"/>
  <c r="I35"/>
  <c r="H35"/>
  <c r="V34"/>
  <c r="W34" s="1"/>
  <c r="X34" s="1"/>
  <c r="I34"/>
  <c r="H34"/>
  <c r="V33"/>
  <c r="W33" s="1"/>
  <c r="X33" s="1"/>
  <c r="I33"/>
  <c r="H33"/>
  <c r="V32"/>
  <c r="W32" s="1"/>
  <c r="X32" s="1"/>
  <c r="I32"/>
  <c r="H32"/>
  <c r="V31"/>
  <c r="W31" s="1"/>
  <c r="X31" s="1"/>
  <c r="I31"/>
  <c r="H31"/>
  <c r="V30"/>
  <c r="W30" s="1"/>
  <c r="X30" s="1"/>
  <c r="I30"/>
  <c r="H30"/>
  <c r="V29"/>
  <c r="W29" s="1"/>
  <c r="X29" s="1"/>
  <c r="I29"/>
  <c r="H29"/>
  <c r="V28"/>
  <c r="W28" s="1"/>
  <c r="X28" s="1"/>
  <c r="H28"/>
  <c r="V27"/>
  <c r="W27" s="1"/>
  <c r="X27" s="1"/>
  <c r="I27"/>
  <c r="H27"/>
  <c r="V26"/>
  <c r="W26" s="1"/>
  <c r="X26" s="1"/>
  <c r="I26"/>
  <c r="H26"/>
  <c r="V25"/>
  <c r="W25" s="1"/>
  <c r="X25" s="1"/>
  <c r="I25"/>
  <c r="H25"/>
  <c r="V24"/>
  <c r="W24" s="1"/>
  <c r="X24" s="1"/>
  <c r="I24"/>
  <c r="H24"/>
  <c r="V23"/>
  <c r="W23" s="1"/>
  <c r="X23" s="1"/>
  <c r="I23"/>
  <c r="H23"/>
  <c r="V22"/>
  <c r="W22" s="1"/>
  <c r="X22" s="1"/>
  <c r="I22"/>
  <c r="H22"/>
  <c r="I21"/>
  <c r="H21"/>
  <c r="Y21" s="1"/>
  <c r="Z21" s="1"/>
  <c r="V20"/>
  <c r="W20" s="1"/>
  <c r="X20" s="1"/>
  <c r="I20"/>
  <c r="H20"/>
  <c r="V19"/>
  <c r="W19" s="1"/>
  <c r="X19" s="1"/>
  <c r="I19"/>
  <c r="H19"/>
  <c r="V18"/>
  <c r="W18" s="1"/>
  <c r="X18" s="1"/>
  <c r="I18"/>
  <c r="H18"/>
  <c r="V17"/>
  <c r="W17" s="1"/>
  <c r="X17" s="1"/>
  <c r="I17"/>
  <c r="H17"/>
  <c r="V16"/>
  <c r="W16" s="1"/>
  <c r="X16" s="1"/>
  <c r="I16"/>
  <c r="H16"/>
  <c r="V15"/>
  <c r="W15" s="1"/>
  <c r="X15" s="1"/>
  <c r="I15"/>
  <c r="H15"/>
  <c r="V14"/>
  <c r="W14" s="1"/>
  <c r="X14" s="1"/>
  <c r="I14"/>
  <c r="H14"/>
  <c r="V13"/>
  <c r="W13" s="1"/>
  <c r="X13" s="1"/>
  <c r="I13"/>
  <c r="H13"/>
  <c r="V11"/>
  <c r="W11" s="1"/>
  <c r="X11" s="1"/>
  <c r="I11"/>
  <c r="H11"/>
  <c r="V9"/>
  <c r="W9" s="1"/>
  <c r="X9" s="1"/>
  <c r="I9"/>
  <c r="H9"/>
  <c r="V8"/>
  <c r="I8"/>
  <c r="H8"/>
  <c r="AI31" i="129"/>
  <c r="AI30"/>
  <c r="AI29"/>
  <c r="AI26"/>
  <c r="AI25"/>
  <c r="AI24"/>
  <c r="AI23"/>
  <c r="AI22"/>
  <c r="AI21"/>
  <c r="AI20"/>
  <c r="AI19"/>
  <c r="AI18"/>
  <c r="AI17"/>
  <c r="AI16"/>
  <c r="AI15"/>
  <c r="AI12"/>
  <c r="AI11"/>
  <c r="V80" i="127"/>
  <c r="W80" s="1"/>
  <c r="X80" s="1"/>
  <c r="I80"/>
  <c r="H80"/>
  <c r="AI22" i="128"/>
  <c r="AI23"/>
  <c r="AI28"/>
  <c r="AI27"/>
  <c r="AI26"/>
  <c r="AI21"/>
  <c r="AI20"/>
  <c r="AI19"/>
  <c r="AI18"/>
  <c r="AI17"/>
  <c r="AI16"/>
  <c r="AI15"/>
  <c r="AI14"/>
  <c r="AI13"/>
  <c r="AI12"/>
  <c r="AI11"/>
  <c r="AI10"/>
  <c r="AI9"/>
  <c r="AI8"/>
  <c r="V114" i="127"/>
  <c r="W114" s="1"/>
  <c r="X114" s="1"/>
  <c r="I114"/>
  <c r="H114"/>
  <c r="V113"/>
  <c r="W113" s="1"/>
  <c r="X113" s="1"/>
  <c r="I113"/>
  <c r="H113"/>
  <c r="V112"/>
  <c r="W112" s="1"/>
  <c r="X112" s="1"/>
  <c r="I112"/>
  <c r="H112"/>
  <c r="V111"/>
  <c r="W111" s="1"/>
  <c r="X111" s="1"/>
  <c r="I111"/>
  <c r="H111"/>
  <c r="V110"/>
  <c r="W110" s="1"/>
  <c r="X110" s="1"/>
  <c r="I110"/>
  <c r="H110"/>
  <c r="V109"/>
  <c r="W109" s="1"/>
  <c r="X109" s="1"/>
  <c r="I109"/>
  <c r="H109"/>
  <c r="V108"/>
  <c r="W108" s="1"/>
  <c r="X108" s="1"/>
  <c r="I108"/>
  <c r="H108"/>
  <c r="V107"/>
  <c r="W107" s="1"/>
  <c r="X107" s="1"/>
  <c r="I107"/>
  <c r="H107"/>
  <c r="V106"/>
  <c r="W106" s="1"/>
  <c r="X106" s="1"/>
  <c r="I106"/>
  <c r="H106"/>
  <c r="V105"/>
  <c r="W105" s="1"/>
  <c r="X105" s="1"/>
  <c r="I105"/>
  <c r="H105"/>
  <c r="V104"/>
  <c r="W104" s="1"/>
  <c r="X104" s="1"/>
  <c r="I104"/>
  <c r="H104"/>
  <c r="V103"/>
  <c r="W103" s="1"/>
  <c r="X103" s="1"/>
  <c r="I103"/>
  <c r="H103"/>
  <c r="V102"/>
  <c r="W102" s="1"/>
  <c r="X102" s="1"/>
  <c r="I102"/>
  <c r="H102"/>
  <c r="V101"/>
  <c r="W101" s="1"/>
  <c r="X101" s="1"/>
  <c r="I101"/>
  <c r="H101"/>
  <c r="V100"/>
  <c r="W100" s="1"/>
  <c r="X100" s="1"/>
  <c r="I100"/>
  <c r="H100"/>
  <c r="V99"/>
  <c r="W99" s="1"/>
  <c r="X99" s="1"/>
  <c r="I99"/>
  <c r="H99"/>
  <c r="V98"/>
  <c r="W98" s="1"/>
  <c r="X98" s="1"/>
  <c r="I98"/>
  <c r="H98"/>
  <c r="V97"/>
  <c r="W97" s="1"/>
  <c r="X97" s="1"/>
  <c r="I97"/>
  <c r="H97"/>
  <c r="V96"/>
  <c r="W96" s="1"/>
  <c r="X96" s="1"/>
  <c r="I96"/>
  <c r="H96"/>
  <c r="V95"/>
  <c r="W95" s="1"/>
  <c r="X95" s="1"/>
  <c r="I95"/>
  <c r="H95"/>
  <c r="V94"/>
  <c r="W94" s="1"/>
  <c r="X94" s="1"/>
  <c r="I94"/>
  <c r="H94"/>
  <c r="V93"/>
  <c r="W93" s="1"/>
  <c r="X93" s="1"/>
  <c r="I93"/>
  <c r="H93"/>
  <c r="V92"/>
  <c r="W92" s="1"/>
  <c r="X92" s="1"/>
  <c r="I92"/>
  <c r="H92"/>
  <c r="V91"/>
  <c r="W91" s="1"/>
  <c r="X91" s="1"/>
  <c r="I91"/>
  <c r="H91"/>
  <c r="V90"/>
  <c r="W90" s="1"/>
  <c r="X90" s="1"/>
  <c r="I90"/>
  <c r="H90"/>
  <c r="V89"/>
  <c r="W89" s="1"/>
  <c r="X89" s="1"/>
  <c r="I89"/>
  <c r="H89"/>
  <c r="V88"/>
  <c r="W88" s="1"/>
  <c r="X88" s="1"/>
  <c r="I88"/>
  <c r="H88"/>
  <c r="V87"/>
  <c r="W87" s="1"/>
  <c r="X87" s="1"/>
  <c r="I87"/>
  <c r="H87"/>
  <c r="V86"/>
  <c r="W86" s="1"/>
  <c r="X86" s="1"/>
  <c r="I86"/>
  <c r="H86"/>
  <c r="AD85"/>
  <c r="V82"/>
  <c r="W82" s="1"/>
  <c r="X82" s="1"/>
  <c r="I82"/>
  <c r="H82"/>
  <c r="V81"/>
  <c r="W81" s="1"/>
  <c r="X81" s="1"/>
  <c r="I81"/>
  <c r="H81"/>
  <c r="V79"/>
  <c r="W79" s="1"/>
  <c r="X79" s="1"/>
  <c r="I79"/>
  <c r="H79"/>
  <c r="V78"/>
  <c r="W78" s="1"/>
  <c r="X78" s="1"/>
  <c r="I78"/>
  <c r="H78"/>
  <c r="V77"/>
  <c r="W77" s="1"/>
  <c r="X77" s="1"/>
  <c r="I77"/>
  <c r="H77"/>
  <c r="V76"/>
  <c r="W76" s="1"/>
  <c r="X76" s="1"/>
  <c r="I76"/>
  <c r="H76"/>
  <c r="V75"/>
  <c r="W75" s="1"/>
  <c r="X75" s="1"/>
  <c r="I75"/>
  <c r="H75"/>
  <c r="V74"/>
  <c r="W74" s="1"/>
  <c r="X74" s="1"/>
  <c r="I74"/>
  <c r="H74"/>
  <c r="V73"/>
  <c r="W73" s="1"/>
  <c r="X73" s="1"/>
  <c r="I73"/>
  <c r="H73"/>
  <c r="V72"/>
  <c r="W72" s="1"/>
  <c r="X72" s="1"/>
  <c r="I72"/>
  <c r="H72"/>
  <c r="V71"/>
  <c r="W71" s="1"/>
  <c r="X71" s="1"/>
  <c r="I71"/>
  <c r="H71"/>
  <c r="V70"/>
  <c r="W70" s="1"/>
  <c r="X70" s="1"/>
  <c r="I70"/>
  <c r="H70"/>
  <c r="V69"/>
  <c r="W69" s="1"/>
  <c r="X69" s="1"/>
  <c r="I69"/>
  <c r="H69"/>
  <c r="V68"/>
  <c r="W68" s="1"/>
  <c r="X68" s="1"/>
  <c r="I68"/>
  <c r="H68"/>
  <c r="V67"/>
  <c r="W67" s="1"/>
  <c r="X67" s="1"/>
  <c r="I67"/>
  <c r="H67"/>
  <c r="V66"/>
  <c r="W66" s="1"/>
  <c r="X66" s="1"/>
  <c r="I66"/>
  <c r="H66"/>
  <c r="V65"/>
  <c r="W65" s="1"/>
  <c r="X65" s="1"/>
  <c r="I65"/>
  <c r="H65"/>
  <c r="V64"/>
  <c r="W64" s="1"/>
  <c r="X64" s="1"/>
  <c r="I64"/>
  <c r="H64"/>
  <c r="V63"/>
  <c r="W63" s="1"/>
  <c r="X63" s="1"/>
  <c r="I63"/>
  <c r="H63"/>
  <c r="V62"/>
  <c r="W62" s="1"/>
  <c r="X62" s="1"/>
  <c r="I62"/>
  <c r="H62"/>
  <c r="V61"/>
  <c r="W61" s="1"/>
  <c r="X61" s="1"/>
  <c r="I61"/>
  <c r="H61"/>
  <c r="V60"/>
  <c r="W60" s="1"/>
  <c r="X60" s="1"/>
  <c r="I60"/>
  <c r="H60"/>
  <c r="V59"/>
  <c r="W59" s="1"/>
  <c r="X59" s="1"/>
  <c r="I59"/>
  <c r="H59"/>
  <c r="V58"/>
  <c r="W58" s="1"/>
  <c r="X58" s="1"/>
  <c r="I58"/>
  <c r="H58"/>
  <c r="V57"/>
  <c r="W57" s="1"/>
  <c r="X57" s="1"/>
  <c r="I57"/>
  <c r="H57"/>
  <c r="V56"/>
  <c r="W56" s="1"/>
  <c r="X56" s="1"/>
  <c r="I56"/>
  <c r="H56"/>
  <c r="V55"/>
  <c r="W55" s="1"/>
  <c r="X55" s="1"/>
  <c r="I55"/>
  <c r="H55"/>
  <c r="V54"/>
  <c r="W54" s="1"/>
  <c r="X54" s="1"/>
  <c r="I54"/>
  <c r="H54"/>
  <c r="V53"/>
  <c r="W53" s="1"/>
  <c r="X53" s="1"/>
  <c r="I53"/>
  <c r="H53"/>
  <c r="V52"/>
  <c r="W52" s="1"/>
  <c r="X52" s="1"/>
  <c r="I52"/>
  <c r="H52"/>
  <c r="V51"/>
  <c r="W51" s="1"/>
  <c r="X51" s="1"/>
  <c r="I51"/>
  <c r="H51"/>
  <c r="V50"/>
  <c r="W50" s="1"/>
  <c r="X50" s="1"/>
  <c r="I50"/>
  <c r="H50"/>
  <c r="V49"/>
  <c r="W49" s="1"/>
  <c r="X49" s="1"/>
  <c r="I49"/>
  <c r="H49"/>
  <c r="V45"/>
  <c r="W45" s="1"/>
  <c r="X45" s="1"/>
  <c r="I45"/>
  <c r="H45"/>
  <c r="V44"/>
  <c r="W44" s="1"/>
  <c r="X44" s="1"/>
  <c r="I44"/>
  <c r="H44"/>
  <c r="V43"/>
  <c r="W43" s="1"/>
  <c r="X43" s="1"/>
  <c r="I43"/>
  <c r="H43"/>
  <c r="V42"/>
  <c r="W42" s="1"/>
  <c r="X42" s="1"/>
  <c r="I42"/>
  <c r="H42"/>
  <c r="V41"/>
  <c r="W41" s="1"/>
  <c r="X41" s="1"/>
  <c r="I41"/>
  <c r="H41"/>
  <c r="V40"/>
  <c r="W40" s="1"/>
  <c r="X40" s="1"/>
  <c r="I40"/>
  <c r="H40"/>
  <c r="V39"/>
  <c r="W39" s="1"/>
  <c r="X39" s="1"/>
  <c r="I39"/>
  <c r="H39"/>
  <c r="V38"/>
  <c r="W38" s="1"/>
  <c r="X38" s="1"/>
  <c r="I38"/>
  <c r="H38"/>
  <c r="V37"/>
  <c r="W37" s="1"/>
  <c r="X37" s="1"/>
  <c r="I37"/>
  <c r="H37"/>
  <c r="V36"/>
  <c r="W36" s="1"/>
  <c r="X36" s="1"/>
  <c r="I36"/>
  <c r="H36"/>
  <c r="V35"/>
  <c r="W35" s="1"/>
  <c r="X35" s="1"/>
  <c r="I35"/>
  <c r="H35"/>
  <c r="V34"/>
  <c r="W34" s="1"/>
  <c r="X34" s="1"/>
  <c r="I34"/>
  <c r="H34"/>
  <c r="V33"/>
  <c r="W33" s="1"/>
  <c r="X33" s="1"/>
  <c r="I33"/>
  <c r="H33"/>
  <c r="V32"/>
  <c r="W32" s="1"/>
  <c r="X32" s="1"/>
  <c r="I32"/>
  <c r="H32"/>
  <c r="V31"/>
  <c r="W31" s="1"/>
  <c r="X31" s="1"/>
  <c r="I31"/>
  <c r="H31"/>
  <c r="V30"/>
  <c r="W30" s="1"/>
  <c r="X30" s="1"/>
  <c r="I30"/>
  <c r="H30"/>
  <c r="V29"/>
  <c r="W29" s="1"/>
  <c r="X29" s="1"/>
  <c r="I29"/>
  <c r="H29"/>
  <c r="V28"/>
  <c r="W28" s="1"/>
  <c r="X28" s="1"/>
  <c r="I28"/>
  <c r="H28"/>
  <c r="V27"/>
  <c r="W27" s="1"/>
  <c r="X27" s="1"/>
  <c r="I27"/>
  <c r="H27"/>
  <c r="V26"/>
  <c r="W26" s="1"/>
  <c r="X26" s="1"/>
  <c r="I26"/>
  <c r="H26"/>
  <c r="V25"/>
  <c r="W25" s="1"/>
  <c r="X25" s="1"/>
  <c r="I25"/>
  <c r="H25"/>
  <c r="V24"/>
  <c r="W24" s="1"/>
  <c r="X24" s="1"/>
  <c r="I24"/>
  <c r="H24"/>
  <c r="V23"/>
  <c r="W23" s="1"/>
  <c r="X23" s="1"/>
  <c r="I23"/>
  <c r="H23"/>
  <c r="V22"/>
  <c r="W22" s="1"/>
  <c r="X22" s="1"/>
  <c r="I22"/>
  <c r="H22"/>
  <c r="V21"/>
  <c r="W21" s="1"/>
  <c r="X21" s="1"/>
  <c r="I21"/>
  <c r="H21"/>
  <c r="V20"/>
  <c r="W20" s="1"/>
  <c r="X20" s="1"/>
  <c r="I20"/>
  <c r="H20"/>
  <c r="V19"/>
  <c r="W19" s="1"/>
  <c r="X19" s="1"/>
  <c r="I19"/>
  <c r="H19"/>
  <c r="V18"/>
  <c r="W18" s="1"/>
  <c r="X18" s="1"/>
  <c r="I18"/>
  <c r="H18"/>
  <c r="V17"/>
  <c r="W17" s="1"/>
  <c r="X17" s="1"/>
  <c r="I17"/>
  <c r="H17"/>
  <c r="V16"/>
  <c r="W16" s="1"/>
  <c r="X16" s="1"/>
  <c r="I16"/>
  <c r="H16"/>
  <c r="V15"/>
  <c r="W15" s="1"/>
  <c r="X15" s="1"/>
  <c r="I15"/>
  <c r="H15"/>
  <c r="V14"/>
  <c r="W14" s="1"/>
  <c r="X14" s="1"/>
  <c r="I14"/>
  <c r="H14"/>
  <c r="V13"/>
  <c r="W13" s="1"/>
  <c r="X13" s="1"/>
  <c r="I13"/>
  <c r="H13"/>
  <c r="V12"/>
  <c r="W12" s="1"/>
  <c r="X12" s="1"/>
  <c r="I12"/>
  <c r="H12"/>
  <c r="V11"/>
  <c r="W11" s="1"/>
  <c r="X11" s="1"/>
  <c r="I11"/>
  <c r="H11"/>
  <c r="V10"/>
  <c r="W10" s="1"/>
  <c r="X10" s="1"/>
  <c r="I10"/>
  <c r="H10"/>
  <c r="V9"/>
  <c r="W9" s="1"/>
  <c r="X9" s="1"/>
  <c r="I9"/>
  <c r="H9"/>
  <c r="V8"/>
  <c r="W8" s="1"/>
  <c r="X8" s="1"/>
  <c r="I8"/>
  <c r="H8"/>
  <c r="V30" i="126"/>
  <c r="W30" s="1"/>
  <c r="X30" s="1"/>
  <c r="I30"/>
  <c r="H30"/>
  <c r="Y106" i="127" l="1"/>
  <c r="Z106" s="1"/>
  <c r="Y94" i="130"/>
  <c r="Z94" s="1"/>
  <c r="Y98"/>
  <c r="Z98" s="1"/>
  <c r="Y102"/>
  <c r="Z102" s="1"/>
  <c r="Y110"/>
  <c r="Z110" s="1"/>
  <c r="Y114"/>
  <c r="Z114" s="1"/>
  <c r="Y118"/>
  <c r="Z118" s="1"/>
  <c r="Y119"/>
  <c r="Z119" s="1"/>
  <c r="Y38" i="127"/>
  <c r="Z38" s="1"/>
  <c r="Y29" i="130"/>
  <c r="Z29" s="1"/>
  <c r="Y57"/>
  <c r="Z57" s="1"/>
  <c r="Y61"/>
  <c r="Z61" s="1"/>
  <c r="Y65"/>
  <c r="Z65" s="1"/>
  <c r="Y85"/>
  <c r="Z85" s="1"/>
  <c r="Y97"/>
  <c r="Z97" s="1"/>
  <c r="Y105"/>
  <c r="Z105" s="1"/>
  <c r="Y109"/>
  <c r="Z109" s="1"/>
  <c r="Y52"/>
  <c r="Z52" s="1"/>
  <c r="Y56"/>
  <c r="Z56" s="1"/>
  <c r="Y60"/>
  <c r="Z60" s="1"/>
  <c r="Y72"/>
  <c r="Z72" s="1"/>
  <c r="Y76"/>
  <c r="Z76" s="1"/>
  <c r="Y80"/>
  <c r="Z80" s="1"/>
  <c r="Y84"/>
  <c r="Z84" s="1"/>
  <c r="Y92"/>
  <c r="Z92" s="1"/>
  <c r="Y18"/>
  <c r="Z18" s="1"/>
  <c r="Y25"/>
  <c r="Z25" s="1"/>
  <c r="Y33"/>
  <c r="Z33" s="1"/>
  <c r="Y45"/>
  <c r="Z45" s="1"/>
  <c r="Y17"/>
  <c r="Z17" s="1"/>
  <c r="Y11"/>
  <c r="Z11" s="1"/>
  <c r="Y16"/>
  <c r="Z16" s="1"/>
  <c r="Y31"/>
  <c r="Z31" s="1"/>
  <c r="Y35"/>
  <c r="Z35" s="1"/>
  <c r="Y39"/>
  <c r="Z39" s="1"/>
  <c r="Y43"/>
  <c r="Z43" s="1"/>
  <c r="Y50"/>
  <c r="Z50" s="1"/>
  <c r="Y75"/>
  <c r="Z75" s="1"/>
  <c r="Y79"/>
  <c r="Z79" s="1"/>
  <c r="Y83"/>
  <c r="Z83" s="1"/>
  <c r="Y100"/>
  <c r="Z100" s="1"/>
  <c r="Y104"/>
  <c r="Z104" s="1"/>
  <c r="Y108"/>
  <c r="Z108" s="1"/>
  <c r="Y112"/>
  <c r="Z112" s="1"/>
  <c r="Y9"/>
  <c r="Z9" s="1"/>
  <c r="Y15"/>
  <c r="Z15" s="1"/>
  <c r="Y22"/>
  <c r="Z22" s="1"/>
  <c r="Y26"/>
  <c r="Z26" s="1"/>
  <c r="Y30"/>
  <c r="Z30" s="1"/>
  <c r="Y34"/>
  <c r="Z34" s="1"/>
  <c r="Y38"/>
  <c r="Z38" s="1"/>
  <c r="Y42"/>
  <c r="Z42" s="1"/>
  <c r="Y54"/>
  <c r="Z54" s="1"/>
  <c r="Y62"/>
  <c r="Z62" s="1"/>
  <c r="Y66"/>
  <c r="Z66" s="1"/>
  <c r="Y74"/>
  <c r="Z74" s="1"/>
  <c r="Y86"/>
  <c r="Z86" s="1"/>
  <c r="Y95"/>
  <c r="Z95" s="1"/>
  <c r="Y99"/>
  <c r="Z99" s="1"/>
  <c r="Y103"/>
  <c r="Z103" s="1"/>
  <c r="Y107"/>
  <c r="Z107" s="1"/>
  <c r="Y115"/>
  <c r="Z115" s="1"/>
  <c r="Y14"/>
  <c r="Z14" s="1"/>
  <c r="Y19"/>
  <c r="Z19" s="1"/>
  <c r="Y23"/>
  <c r="Z23" s="1"/>
  <c r="Y27"/>
  <c r="Z27" s="1"/>
  <c r="Y32"/>
  <c r="Z32" s="1"/>
  <c r="Y37"/>
  <c r="Z37" s="1"/>
  <c r="Y41"/>
  <c r="Z41" s="1"/>
  <c r="Y46"/>
  <c r="Z46" s="1"/>
  <c r="Y55"/>
  <c r="Z55" s="1"/>
  <c r="Y59"/>
  <c r="Z59" s="1"/>
  <c r="Y64"/>
  <c r="Z64" s="1"/>
  <c r="Y73"/>
  <c r="Z73" s="1"/>
  <c r="Y78"/>
  <c r="Z78" s="1"/>
  <c r="Y13"/>
  <c r="Z13" s="1"/>
  <c r="Y36"/>
  <c r="Z36" s="1"/>
  <c r="Y40"/>
  <c r="Z40" s="1"/>
  <c r="Y44"/>
  <c r="Z44" s="1"/>
  <c r="Y53"/>
  <c r="Z53" s="1"/>
  <c r="Y58"/>
  <c r="Z58" s="1"/>
  <c r="Y63"/>
  <c r="Z63" s="1"/>
  <c r="Y68"/>
  <c r="Z68" s="1"/>
  <c r="Y77"/>
  <c r="Z77" s="1"/>
  <c r="Y82"/>
  <c r="Z82" s="1"/>
  <c r="Y93"/>
  <c r="Z93" s="1"/>
  <c r="Y113"/>
  <c r="Z113" s="1"/>
  <c r="Y117"/>
  <c r="Z117" s="1"/>
  <c r="Y81"/>
  <c r="Z81" s="1"/>
  <c r="Y87"/>
  <c r="Z87" s="1"/>
  <c r="Y91"/>
  <c r="Z91" s="1"/>
  <c r="Y96"/>
  <c r="Z96" s="1"/>
  <c r="Y101"/>
  <c r="Z101" s="1"/>
  <c r="Y106"/>
  <c r="Z106" s="1"/>
  <c r="Y111"/>
  <c r="Z111" s="1"/>
  <c r="Y116"/>
  <c r="Z116" s="1"/>
  <c r="Y20"/>
  <c r="Z20" s="1"/>
  <c r="Y24"/>
  <c r="Z24" s="1"/>
  <c r="Y28"/>
  <c r="Z28" s="1"/>
  <c r="W8"/>
  <c r="X8" s="1"/>
  <c r="Y8" s="1"/>
  <c r="Z8" s="1"/>
  <c r="Y9" i="127"/>
  <c r="Z9" s="1"/>
  <c r="Y14"/>
  <c r="Z14" s="1"/>
  <c r="Y18"/>
  <c r="Z18" s="1"/>
  <c r="Y51"/>
  <c r="Z51" s="1"/>
  <c r="Y69"/>
  <c r="Z69" s="1"/>
  <c r="Y88"/>
  <c r="Z88" s="1"/>
  <c r="Y94"/>
  <c r="Z94" s="1"/>
  <c r="Y101"/>
  <c r="Z101" s="1"/>
  <c r="Y105"/>
  <c r="Z105" s="1"/>
  <c r="Y8"/>
  <c r="Z8" s="1"/>
  <c r="Y13"/>
  <c r="Z13" s="1"/>
  <c r="Y17"/>
  <c r="Z17" s="1"/>
  <c r="Y68"/>
  <c r="Z68" s="1"/>
  <c r="Y91"/>
  <c r="Z91" s="1"/>
  <c r="Y80"/>
  <c r="Z80" s="1"/>
  <c r="Y20"/>
  <c r="Z20" s="1"/>
  <c r="Y23"/>
  <c r="Z23" s="1"/>
  <c r="Y39"/>
  <c r="Z39" s="1"/>
  <c r="Y60"/>
  <c r="Z60" s="1"/>
  <c r="Y64"/>
  <c r="Z64" s="1"/>
  <c r="Y70"/>
  <c r="Z70" s="1"/>
  <c r="Y77"/>
  <c r="Z77" s="1"/>
  <c r="Y90"/>
  <c r="Z90" s="1"/>
  <c r="Y100"/>
  <c r="Z100" s="1"/>
  <c r="Y104"/>
  <c r="Z104" s="1"/>
  <c r="Y19"/>
  <c r="Z19" s="1"/>
  <c r="Y26"/>
  <c r="Z26" s="1"/>
  <c r="Y30"/>
  <c r="Z30" s="1"/>
  <c r="Y36"/>
  <c r="Z36" s="1"/>
  <c r="Y67"/>
  <c r="Z67" s="1"/>
  <c r="Y81"/>
  <c r="Z81" s="1"/>
  <c r="Y89"/>
  <c r="Z89" s="1"/>
  <c r="Y107"/>
  <c r="Z107" s="1"/>
  <c r="Y110"/>
  <c r="Z110" s="1"/>
  <c r="Y22"/>
  <c r="Z22" s="1"/>
  <c r="Y53"/>
  <c r="Z53" s="1"/>
  <c r="Y97"/>
  <c r="Z97" s="1"/>
  <c r="Y16"/>
  <c r="Z16" s="1"/>
  <c r="Y25"/>
  <c r="Z25" s="1"/>
  <c r="Y29"/>
  <c r="Z29" s="1"/>
  <c r="Y35"/>
  <c r="Z35" s="1"/>
  <c r="Y42"/>
  <c r="Z42" s="1"/>
  <c r="Y49"/>
  <c r="Z49" s="1"/>
  <c r="Y55"/>
  <c r="Z55" s="1"/>
  <c r="Y58"/>
  <c r="Z58" s="1"/>
  <c r="Y87"/>
  <c r="Z87" s="1"/>
  <c r="Y103"/>
  <c r="Z103" s="1"/>
  <c r="Y52"/>
  <c r="Z52" s="1"/>
  <c r="Y32"/>
  <c r="Z32" s="1"/>
  <c r="Y33"/>
  <c r="Z33" s="1"/>
  <c r="Y34"/>
  <c r="Z34" s="1"/>
  <c r="Y41"/>
  <c r="Z41" s="1"/>
  <c r="Y45"/>
  <c r="Z45" s="1"/>
  <c r="Y54"/>
  <c r="Z54" s="1"/>
  <c r="Y61"/>
  <c r="Z61" s="1"/>
  <c r="Y65"/>
  <c r="Z65" s="1"/>
  <c r="Y71"/>
  <c r="Z71" s="1"/>
  <c r="Y74"/>
  <c r="Z74" s="1"/>
  <c r="Y57"/>
  <c r="Z57" s="1"/>
  <c r="Y21"/>
  <c r="Z21" s="1"/>
  <c r="Y37"/>
  <c r="Z37" s="1"/>
  <c r="Y56"/>
  <c r="Z56" s="1"/>
  <c r="Y12"/>
  <c r="Z12" s="1"/>
  <c r="Y15"/>
  <c r="Z15" s="1"/>
  <c r="Y28"/>
  <c r="Z28" s="1"/>
  <c r="Y31"/>
  <c r="Z31" s="1"/>
  <c r="Y44"/>
  <c r="Z44" s="1"/>
  <c r="Y50"/>
  <c r="Z50" s="1"/>
  <c r="Y63"/>
  <c r="Z63" s="1"/>
  <c r="Y66"/>
  <c r="Z66" s="1"/>
  <c r="Y79"/>
  <c r="Z79" s="1"/>
  <c r="Y82"/>
  <c r="Z82" s="1"/>
  <c r="Y86"/>
  <c r="Z86" s="1"/>
  <c r="Y99"/>
  <c r="Z99" s="1"/>
  <c r="Y102"/>
  <c r="Z102" s="1"/>
  <c r="Y114"/>
  <c r="Z114" s="1"/>
  <c r="Y73"/>
  <c r="Z73" s="1"/>
  <c r="Y93"/>
  <c r="Z93" s="1"/>
  <c r="Y109"/>
  <c r="Z109" s="1"/>
  <c r="Y10"/>
  <c r="Z10" s="1"/>
  <c r="Y72"/>
  <c r="Z72" s="1"/>
  <c r="Y92"/>
  <c r="Z92" s="1"/>
  <c r="Y108"/>
  <c r="Z108" s="1"/>
  <c r="Y113"/>
  <c r="Z113" s="1"/>
  <c r="Y11"/>
  <c r="Z11" s="1"/>
  <c r="Y24"/>
  <c r="Z24" s="1"/>
  <c r="Y27"/>
  <c r="Z27" s="1"/>
  <c r="Y40"/>
  <c r="Z40" s="1"/>
  <c r="Y43"/>
  <c r="Z43" s="1"/>
  <c r="Y59"/>
  <c r="Z59" s="1"/>
  <c r="Y62"/>
  <c r="Z62" s="1"/>
  <c r="Y75"/>
  <c r="Z75" s="1"/>
  <c r="Y76"/>
  <c r="Z76" s="1"/>
  <c r="Y78"/>
  <c r="Z78" s="1"/>
  <c r="Y95"/>
  <c r="Z95" s="1"/>
  <c r="Y96"/>
  <c r="Z96" s="1"/>
  <c r="Y98"/>
  <c r="Z98" s="1"/>
  <c r="Y111"/>
  <c r="Z111" s="1"/>
  <c r="Y112"/>
  <c r="Z112" s="1"/>
  <c r="Y30" i="126"/>
  <c r="Z30" s="1"/>
  <c r="V41"/>
  <c r="W41" s="1"/>
  <c r="X41" s="1"/>
  <c r="I41"/>
  <c r="H41"/>
  <c r="V112"/>
  <c r="W112" s="1"/>
  <c r="X112" s="1"/>
  <c r="I112"/>
  <c r="H112"/>
  <c r="Z120" i="130" l="1"/>
  <c r="Z115" i="127"/>
  <c r="Y112" i="126"/>
  <c r="Z112" s="1"/>
  <c r="Y41"/>
  <c r="Z41" s="1"/>
  <c r="V116"/>
  <c r="W116" s="1"/>
  <c r="X116" s="1"/>
  <c r="I116"/>
  <c r="H116"/>
  <c r="V115"/>
  <c r="W115" s="1"/>
  <c r="X115" s="1"/>
  <c r="I115"/>
  <c r="H115"/>
  <c r="V114"/>
  <c r="W114" s="1"/>
  <c r="X114" s="1"/>
  <c r="I114"/>
  <c r="H114"/>
  <c r="V113"/>
  <c r="W113" s="1"/>
  <c r="X113" s="1"/>
  <c r="I113"/>
  <c r="H113"/>
  <c r="V111"/>
  <c r="W111" s="1"/>
  <c r="X111" s="1"/>
  <c r="I111"/>
  <c r="H111"/>
  <c r="V110"/>
  <c r="W110" s="1"/>
  <c r="X110" s="1"/>
  <c r="I110"/>
  <c r="H110"/>
  <c r="V109"/>
  <c r="W109" s="1"/>
  <c r="X109" s="1"/>
  <c r="I109"/>
  <c r="H109"/>
  <c r="V108"/>
  <c r="W108" s="1"/>
  <c r="X108" s="1"/>
  <c r="I108"/>
  <c r="H108"/>
  <c r="V107"/>
  <c r="W107" s="1"/>
  <c r="X107" s="1"/>
  <c r="I107"/>
  <c r="H107"/>
  <c r="V106"/>
  <c r="W106" s="1"/>
  <c r="X106" s="1"/>
  <c r="I106"/>
  <c r="H106"/>
  <c r="V105"/>
  <c r="W105" s="1"/>
  <c r="X105" s="1"/>
  <c r="I105"/>
  <c r="H105"/>
  <c r="V104"/>
  <c r="W104" s="1"/>
  <c r="X104" s="1"/>
  <c r="I104"/>
  <c r="H104"/>
  <c r="V103"/>
  <c r="W103" s="1"/>
  <c r="X103" s="1"/>
  <c r="I103"/>
  <c r="H103"/>
  <c r="V102"/>
  <c r="W102" s="1"/>
  <c r="X102" s="1"/>
  <c r="I102"/>
  <c r="H102"/>
  <c r="V101"/>
  <c r="W101" s="1"/>
  <c r="X101" s="1"/>
  <c r="I101"/>
  <c r="H101"/>
  <c r="V100"/>
  <c r="W100" s="1"/>
  <c r="X100" s="1"/>
  <c r="I100"/>
  <c r="H100"/>
  <c r="V99"/>
  <c r="W99" s="1"/>
  <c r="X99" s="1"/>
  <c r="I99"/>
  <c r="H99"/>
  <c r="V98"/>
  <c r="W98" s="1"/>
  <c r="X98" s="1"/>
  <c r="I98"/>
  <c r="H98"/>
  <c r="V97"/>
  <c r="W97" s="1"/>
  <c r="X97" s="1"/>
  <c r="I97"/>
  <c r="H97"/>
  <c r="V96"/>
  <c r="W96" s="1"/>
  <c r="X96" s="1"/>
  <c r="I96"/>
  <c r="H96"/>
  <c r="V95"/>
  <c r="W95" s="1"/>
  <c r="X95" s="1"/>
  <c r="I95"/>
  <c r="H95"/>
  <c r="V94"/>
  <c r="W94" s="1"/>
  <c r="X94" s="1"/>
  <c r="I94"/>
  <c r="H94"/>
  <c r="V93"/>
  <c r="W93" s="1"/>
  <c r="X93" s="1"/>
  <c r="I93"/>
  <c r="H93"/>
  <c r="V92"/>
  <c r="W92" s="1"/>
  <c r="X92" s="1"/>
  <c r="I92"/>
  <c r="H92"/>
  <c r="V91"/>
  <c r="W91" s="1"/>
  <c r="X91" s="1"/>
  <c r="I91"/>
  <c r="H91"/>
  <c r="V90"/>
  <c r="W90" s="1"/>
  <c r="X90" s="1"/>
  <c r="I90"/>
  <c r="H90"/>
  <c r="V89"/>
  <c r="W89" s="1"/>
  <c r="X89" s="1"/>
  <c r="I89"/>
  <c r="H89"/>
  <c r="V88"/>
  <c r="W88" s="1"/>
  <c r="X88" s="1"/>
  <c r="I88"/>
  <c r="H88"/>
  <c r="V87"/>
  <c r="W87" s="1"/>
  <c r="X87" s="1"/>
  <c r="I87"/>
  <c r="H87"/>
  <c r="AD86"/>
  <c r="V83"/>
  <c r="W83" s="1"/>
  <c r="X83" s="1"/>
  <c r="I83"/>
  <c r="H83"/>
  <c r="V82"/>
  <c r="W82" s="1"/>
  <c r="X82" s="1"/>
  <c r="I82"/>
  <c r="H82"/>
  <c r="V81"/>
  <c r="W81" s="1"/>
  <c r="X81" s="1"/>
  <c r="I81"/>
  <c r="H81"/>
  <c r="V80"/>
  <c r="W80" s="1"/>
  <c r="X80" s="1"/>
  <c r="I80"/>
  <c r="H80"/>
  <c r="V79"/>
  <c r="W79" s="1"/>
  <c r="X79" s="1"/>
  <c r="I79"/>
  <c r="H79"/>
  <c r="V78"/>
  <c r="W78" s="1"/>
  <c r="X78" s="1"/>
  <c r="I78"/>
  <c r="H78"/>
  <c r="V77"/>
  <c r="W77" s="1"/>
  <c r="X77" s="1"/>
  <c r="I77"/>
  <c r="H77"/>
  <c r="V76"/>
  <c r="W76" s="1"/>
  <c r="X76" s="1"/>
  <c r="I76"/>
  <c r="H76"/>
  <c r="V75"/>
  <c r="W75" s="1"/>
  <c r="X75" s="1"/>
  <c r="I75"/>
  <c r="H75"/>
  <c r="V74"/>
  <c r="W74" s="1"/>
  <c r="X74" s="1"/>
  <c r="I74"/>
  <c r="H74"/>
  <c r="V73"/>
  <c r="W73" s="1"/>
  <c r="X73" s="1"/>
  <c r="I73"/>
  <c r="H73"/>
  <c r="V72"/>
  <c r="W72" s="1"/>
  <c r="X72" s="1"/>
  <c r="I72"/>
  <c r="H72"/>
  <c r="V71"/>
  <c r="W71" s="1"/>
  <c r="X71" s="1"/>
  <c r="I71"/>
  <c r="H71"/>
  <c r="V70"/>
  <c r="W70" s="1"/>
  <c r="X70" s="1"/>
  <c r="I70"/>
  <c r="H70"/>
  <c r="V69"/>
  <c r="W69" s="1"/>
  <c r="X69" s="1"/>
  <c r="I69"/>
  <c r="H69"/>
  <c r="V68"/>
  <c r="W68" s="1"/>
  <c r="X68" s="1"/>
  <c r="I68"/>
  <c r="H68"/>
  <c r="V67"/>
  <c r="W67" s="1"/>
  <c r="X67" s="1"/>
  <c r="I67"/>
  <c r="H67"/>
  <c r="V66"/>
  <c r="W66" s="1"/>
  <c r="X66" s="1"/>
  <c r="I66"/>
  <c r="H66"/>
  <c r="V65"/>
  <c r="W65" s="1"/>
  <c r="X65" s="1"/>
  <c r="I65"/>
  <c r="H65"/>
  <c r="V64"/>
  <c r="W64" s="1"/>
  <c r="X64" s="1"/>
  <c r="I64"/>
  <c r="H64"/>
  <c r="V63"/>
  <c r="W63" s="1"/>
  <c r="X63" s="1"/>
  <c r="I63"/>
  <c r="H63"/>
  <c r="V62"/>
  <c r="W62" s="1"/>
  <c r="X62" s="1"/>
  <c r="I62"/>
  <c r="H62"/>
  <c r="V61"/>
  <c r="W61" s="1"/>
  <c r="X61" s="1"/>
  <c r="I61"/>
  <c r="H61"/>
  <c r="V60"/>
  <c r="W60" s="1"/>
  <c r="X60" s="1"/>
  <c r="I60"/>
  <c r="H60"/>
  <c r="V59"/>
  <c r="W59" s="1"/>
  <c r="X59" s="1"/>
  <c r="I59"/>
  <c r="H59"/>
  <c r="V58"/>
  <c r="W58" s="1"/>
  <c r="X58" s="1"/>
  <c r="I58"/>
  <c r="H58"/>
  <c r="V57"/>
  <c r="W57" s="1"/>
  <c r="X57" s="1"/>
  <c r="I57"/>
  <c r="H57"/>
  <c r="V56"/>
  <c r="W56" s="1"/>
  <c r="X56" s="1"/>
  <c r="I56"/>
  <c r="H56"/>
  <c r="V55"/>
  <c r="W55" s="1"/>
  <c r="X55" s="1"/>
  <c r="I55"/>
  <c r="H55"/>
  <c r="V54"/>
  <c r="W54" s="1"/>
  <c r="X54" s="1"/>
  <c r="I54"/>
  <c r="H54"/>
  <c r="V53"/>
  <c r="W53" s="1"/>
  <c r="X53" s="1"/>
  <c r="I53"/>
  <c r="H53"/>
  <c r="V52"/>
  <c r="W52" s="1"/>
  <c r="X52" s="1"/>
  <c r="I52"/>
  <c r="H52"/>
  <c r="V51"/>
  <c r="W51" s="1"/>
  <c r="X51" s="1"/>
  <c r="I51"/>
  <c r="H51"/>
  <c r="V50"/>
  <c r="W50" s="1"/>
  <c r="X50" s="1"/>
  <c r="I50"/>
  <c r="H50"/>
  <c r="V46"/>
  <c r="W46" s="1"/>
  <c r="X46" s="1"/>
  <c r="I46"/>
  <c r="H46"/>
  <c r="V45"/>
  <c r="W45" s="1"/>
  <c r="X45" s="1"/>
  <c r="I45"/>
  <c r="H45"/>
  <c r="V44"/>
  <c r="W44" s="1"/>
  <c r="X44" s="1"/>
  <c r="I44"/>
  <c r="H44"/>
  <c r="V43"/>
  <c r="W43" s="1"/>
  <c r="X43" s="1"/>
  <c r="I43"/>
  <c r="H43"/>
  <c r="V42"/>
  <c r="W42" s="1"/>
  <c r="X42" s="1"/>
  <c r="I42"/>
  <c r="H42"/>
  <c r="V40"/>
  <c r="W40" s="1"/>
  <c r="X40" s="1"/>
  <c r="I40"/>
  <c r="H40"/>
  <c r="V39"/>
  <c r="W39" s="1"/>
  <c r="X39" s="1"/>
  <c r="I39"/>
  <c r="H39"/>
  <c r="V38"/>
  <c r="W38" s="1"/>
  <c r="X38" s="1"/>
  <c r="I38"/>
  <c r="H38"/>
  <c r="V37"/>
  <c r="W37" s="1"/>
  <c r="X37" s="1"/>
  <c r="I37"/>
  <c r="H37"/>
  <c r="V36"/>
  <c r="W36" s="1"/>
  <c r="X36" s="1"/>
  <c r="I36"/>
  <c r="H36"/>
  <c r="V35"/>
  <c r="W35" s="1"/>
  <c r="X35" s="1"/>
  <c r="I35"/>
  <c r="H35"/>
  <c r="V34"/>
  <c r="W34" s="1"/>
  <c r="X34" s="1"/>
  <c r="I34"/>
  <c r="H34"/>
  <c r="V33"/>
  <c r="W33" s="1"/>
  <c r="X33" s="1"/>
  <c r="I33"/>
  <c r="H33"/>
  <c r="V32"/>
  <c r="W32" s="1"/>
  <c r="X32" s="1"/>
  <c r="I32"/>
  <c r="H32"/>
  <c r="V31"/>
  <c r="W31" s="1"/>
  <c r="X31" s="1"/>
  <c r="I31"/>
  <c r="H31"/>
  <c r="V29"/>
  <c r="W29" s="1"/>
  <c r="X29" s="1"/>
  <c r="I29"/>
  <c r="H29"/>
  <c r="V28"/>
  <c r="W28" s="1"/>
  <c r="X28" s="1"/>
  <c r="I28"/>
  <c r="H28"/>
  <c r="V27"/>
  <c r="W27" s="1"/>
  <c r="X27" s="1"/>
  <c r="I27"/>
  <c r="H27"/>
  <c r="V26"/>
  <c r="W26" s="1"/>
  <c r="X26" s="1"/>
  <c r="I26"/>
  <c r="H26"/>
  <c r="V25"/>
  <c r="W25" s="1"/>
  <c r="X25" s="1"/>
  <c r="I25"/>
  <c r="H25"/>
  <c r="V24"/>
  <c r="W24" s="1"/>
  <c r="X24" s="1"/>
  <c r="I24"/>
  <c r="H24"/>
  <c r="V23"/>
  <c r="W23" s="1"/>
  <c r="X23" s="1"/>
  <c r="I23"/>
  <c r="H23"/>
  <c r="V22"/>
  <c r="W22" s="1"/>
  <c r="X22" s="1"/>
  <c r="I22"/>
  <c r="H22"/>
  <c r="V21"/>
  <c r="W21" s="1"/>
  <c r="X21" s="1"/>
  <c r="I21"/>
  <c r="H21"/>
  <c r="V20"/>
  <c r="W20" s="1"/>
  <c r="X20" s="1"/>
  <c r="I20"/>
  <c r="H20"/>
  <c r="V19"/>
  <c r="W19" s="1"/>
  <c r="X19" s="1"/>
  <c r="I19"/>
  <c r="H19"/>
  <c r="V18"/>
  <c r="W18" s="1"/>
  <c r="X18" s="1"/>
  <c r="I18"/>
  <c r="H18"/>
  <c r="V17"/>
  <c r="W17" s="1"/>
  <c r="X17" s="1"/>
  <c r="I17"/>
  <c r="H17"/>
  <c r="V16"/>
  <c r="W16" s="1"/>
  <c r="X16" s="1"/>
  <c r="I16"/>
  <c r="H16"/>
  <c r="V15"/>
  <c r="W15" s="1"/>
  <c r="X15" s="1"/>
  <c r="I15"/>
  <c r="H15"/>
  <c r="V14"/>
  <c r="W14" s="1"/>
  <c r="X14" s="1"/>
  <c r="I14"/>
  <c r="H14"/>
  <c r="V13"/>
  <c r="W13" s="1"/>
  <c r="X13" s="1"/>
  <c r="I13"/>
  <c r="H13"/>
  <c r="V12"/>
  <c r="W12" s="1"/>
  <c r="X12" s="1"/>
  <c r="I12"/>
  <c r="H12"/>
  <c r="V11"/>
  <c r="W11" s="1"/>
  <c r="X11" s="1"/>
  <c r="I11"/>
  <c r="H11"/>
  <c r="V10"/>
  <c r="W10" s="1"/>
  <c r="X10" s="1"/>
  <c r="I10"/>
  <c r="H10"/>
  <c r="V9"/>
  <c r="W9" s="1"/>
  <c r="X9" s="1"/>
  <c r="I9"/>
  <c r="H9"/>
  <c r="V8"/>
  <c r="W8" s="1"/>
  <c r="X8" s="1"/>
  <c r="I8"/>
  <c r="H8"/>
  <c r="V9" i="125"/>
  <c r="W9" s="1"/>
  <c r="X9" s="1"/>
  <c r="I9"/>
  <c r="H9"/>
  <c r="V65" i="124"/>
  <c r="W65" s="1"/>
  <c r="X65" s="1"/>
  <c r="I65"/>
  <c r="H65"/>
  <c r="V90"/>
  <c r="W90" s="1"/>
  <c r="X90" s="1"/>
  <c r="I90"/>
  <c r="H90"/>
  <c r="V45"/>
  <c r="W45" s="1"/>
  <c r="X45" s="1"/>
  <c r="I45"/>
  <c r="H45"/>
  <c r="Y9" i="125" l="1"/>
  <c r="Z9" s="1"/>
  <c r="Z10" s="1"/>
  <c r="Y65" i="124"/>
  <c r="Z65" s="1"/>
  <c r="Y9" i="126"/>
  <c r="Z9" s="1"/>
  <c r="Y13"/>
  <c r="Z13" s="1"/>
  <c r="Y17"/>
  <c r="Z17" s="1"/>
  <c r="Y21"/>
  <c r="Z21" s="1"/>
  <c r="Y29"/>
  <c r="Z29" s="1"/>
  <c r="Y54"/>
  <c r="Z54" s="1"/>
  <c r="Y66"/>
  <c r="Z66" s="1"/>
  <c r="Y106"/>
  <c r="Z106" s="1"/>
  <c r="Y110"/>
  <c r="Z110" s="1"/>
  <c r="Y115"/>
  <c r="Z115" s="1"/>
  <c r="Y28"/>
  <c r="Z28" s="1"/>
  <c r="Y36"/>
  <c r="Z36" s="1"/>
  <c r="Y40"/>
  <c r="Z40" s="1"/>
  <c r="Y45"/>
  <c r="Z45" s="1"/>
  <c r="Y53"/>
  <c r="Z53" s="1"/>
  <c r="Y57"/>
  <c r="Z57" s="1"/>
  <c r="Y61"/>
  <c r="Z61" s="1"/>
  <c r="Y65"/>
  <c r="Z65" s="1"/>
  <c r="Y14"/>
  <c r="Z14" s="1"/>
  <c r="Y18"/>
  <c r="Z18" s="1"/>
  <c r="Y88"/>
  <c r="Z88" s="1"/>
  <c r="Y11"/>
  <c r="Z11" s="1"/>
  <c r="Y23"/>
  <c r="Z23" s="1"/>
  <c r="Y27"/>
  <c r="Z27" s="1"/>
  <c r="Y34"/>
  <c r="Z34" s="1"/>
  <c r="Y67"/>
  <c r="Z67" s="1"/>
  <c r="Y73"/>
  <c r="Z73" s="1"/>
  <c r="Y77"/>
  <c r="Z77" s="1"/>
  <c r="Y81"/>
  <c r="Z81" s="1"/>
  <c r="Y107"/>
  <c r="Z107" s="1"/>
  <c r="Y111"/>
  <c r="Z111" s="1"/>
  <c r="Y116"/>
  <c r="Z116" s="1"/>
  <c r="Y8"/>
  <c r="Z8" s="1"/>
  <c r="Y20"/>
  <c r="Z20" s="1"/>
  <c r="Y24"/>
  <c r="Z24" s="1"/>
  <c r="Y31"/>
  <c r="Z31" s="1"/>
  <c r="Y35"/>
  <c r="Z35" s="1"/>
  <c r="Y39"/>
  <c r="Z39" s="1"/>
  <c r="Y44"/>
  <c r="Z44" s="1"/>
  <c r="Y52"/>
  <c r="Z52" s="1"/>
  <c r="Y60"/>
  <c r="Z60" s="1"/>
  <c r="Y64"/>
  <c r="Z64" s="1"/>
  <c r="Y70"/>
  <c r="Z70" s="1"/>
  <c r="Y74"/>
  <c r="Z74" s="1"/>
  <c r="Y78"/>
  <c r="Z78" s="1"/>
  <c r="Y82"/>
  <c r="Z82" s="1"/>
  <c r="Y91"/>
  <c r="Z91" s="1"/>
  <c r="Y95"/>
  <c r="Z95" s="1"/>
  <c r="Y101"/>
  <c r="Z101" s="1"/>
  <c r="Y90"/>
  <c r="Z90" s="1"/>
  <c r="Y94"/>
  <c r="Z94" s="1"/>
  <c r="Y98"/>
  <c r="Z98" s="1"/>
  <c r="Y99"/>
  <c r="Z99" s="1"/>
  <c r="Y100"/>
  <c r="Z100" s="1"/>
  <c r="Y104"/>
  <c r="Z104" s="1"/>
  <c r="Y68"/>
  <c r="Z68" s="1"/>
  <c r="Y10"/>
  <c r="Z10" s="1"/>
  <c r="Y15"/>
  <c r="Z15" s="1"/>
  <c r="Y22"/>
  <c r="Z22" s="1"/>
  <c r="Y25"/>
  <c r="Z25" s="1"/>
  <c r="Y32"/>
  <c r="Z32" s="1"/>
  <c r="Y37"/>
  <c r="Z37" s="1"/>
  <c r="Y42"/>
  <c r="Z42" s="1"/>
  <c r="Y50"/>
  <c r="Z50" s="1"/>
  <c r="Y55"/>
  <c r="Z55" s="1"/>
  <c r="Y58"/>
  <c r="Z58" s="1"/>
  <c r="Y62"/>
  <c r="Z62" s="1"/>
  <c r="Y71"/>
  <c r="Z71" s="1"/>
  <c r="Y75"/>
  <c r="Z75" s="1"/>
  <c r="Y79"/>
  <c r="Z79" s="1"/>
  <c r="Y83"/>
  <c r="Z83" s="1"/>
  <c r="Y87"/>
  <c r="Z87" s="1"/>
  <c r="Y92"/>
  <c r="Z92" s="1"/>
  <c r="Y96"/>
  <c r="Z96" s="1"/>
  <c r="Y102"/>
  <c r="Z102" s="1"/>
  <c r="Y108"/>
  <c r="Z108" s="1"/>
  <c r="Y113"/>
  <c r="Z113" s="1"/>
  <c r="Y69"/>
  <c r="Z69" s="1"/>
  <c r="Y46"/>
  <c r="Z46" s="1"/>
  <c r="Y12"/>
  <c r="Z12" s="1"/>
  <c r="Y16"/>
  <c r="Z16" s="1"/>
  <c r="Y19"/>
  <c r="Z19" s="1"/>
  <c r="Y26"/>
  <c r="Z26" s="1"/>
  <c r="Y33"/>
  <c r="Z33" s="1"/>
  <c r="Y38"/>
  <c r="Z38" s="1"/>
  <c r="Y43"/>
  <c r="Z43" s="1"/>
  <c r="Y51"/>
  <c r="Z51" s="1"/>
  <c r="Y56"/>
  <c r="Z56" s="1"/>
  <c r="Y59"/>
  <c r="Z59" s="1"/>
  <c r="Y63"/>
  <c r="Z63" s="1"/>
  <c r="Y72"/>
  <c r="Z72" s="1"/>
  <c r="Y76"/>
  <c r="Z76" s="1"/>
  <c r="Y80"/>
  <c r="Z80" s="1"/>
  <c r="Y89"/>
  <c r="Z89" s="1"/>
  <c r="Y93"/>
  <c r="Z93" s="1"/>
  <c r="Y97"/>
  <c r="Z97" s="1"/>
  <c r="Y103"/>
  <c r="Z103" s="1"/>
  <c r="Y105"/>
  <c r="Z105" s="1"/>
  <c r="Y109"/>
  <c r="Z109" s="1"/>
  <c r="Y114"/>
  <c r="Z114" s="1"/>
  <c r="Y90" i="124"/>
  <c r="Z90" s="1"/>
  <c r="Y45"/>
  <c r="Z45" s="1"/>
  <c r="V115"/>
  <c r="W115" s="1"/>
  <c r="X115" s="1"/>
  <c r="I115"/>
  <c r="H115"/>
  <c r="V95"/>
  <c r="W95" s="1"/>
  <c r="X95" s="1"/>
  <c r="I95"/>
  <c r="H95"/>
  <c r="V11"/>
  <c r="W11" s="1"/>
  <c r="X11" s="1"/>
  <c r="I11"/>
  <c r="H11"/>
  <c r="V67"/>
  <c r="W67" s="1"/>
  <c r="X67" s="1"/>
  <c r="I67"/>
  <c r="H67"/>
  <c r="Z117" i="126" l="1"/>
  <c r="Y95" i="124"/>
  <c r="Z95" s="1"/>
  <c r="Y115"/>
  <c r="Z115" s="1"/>
  <c r="Y11"/>
  <c r="Z11" s="1"/>
  <c r="Y67"/>
  <c r="Z67" s="1"/>
  <c r="V23"/>
  <c r="W23" s="1"/>
  <c r="X23" s="1"/>
  <c r="I23"/>
  <c r="H23"/>
  <c r="Y23" l="1"/>
  <c r="Z23" s="1"/>
  <c r="V58"/>
  <c r="W58" s="1"/>
  <c r="X58" s="1"/>
  <c r="I58"/>
  <c r="H58"/>
  <c r="V49"/>
  <c r="W49" s="1"/>
  <c r="X49" s="1"/>
  <c r="I49"/>
  <c r="H49"/>
  <c r="V14"/>
  <c r="W14" s="1"/>
  <c r="X14" s="1"/>
  <c r="I14"/>
  <c r="H14"/>
  <c r="V61"/>
  <c r="W61" s="1"/>
  <c r="X61" s="1"/>
  <c r="I61"/>
  <c r="H61"/>
  <c r="Y49" l="1"/>
  <c r="Z49" s="1"/>
  <c r="Y58"/>
  <c r="Z58" s="1"/>
  <c r="Y61"/>
  <c r="Z61" s="1"/>
  <c r="Y14"/>
  <c r="Z14" s="1"/>
  <c r="V57"/>
  <c r="W57" s="1"/>
  <c r="X57" s="1"/>
  <c r="I57"/>
  <c r="H57"/>
  <c r="V116"/>
  <c r="W116" s="1"/>
  <c r="X116" s="1"/>
  <c r="I116"/>
  <c r="H116"/>
  <c r="V114"/>
  <c r="W114" s="1"/>
  <c r="X114" s="1"/>
  <c r="I114"/>
  <c r="H114"/>
  <c r="V113"/>
  <c r="W113" s="1"/>
  <c r="X113" s="1"/>
  <c r="I113"/>
  <c r="H113"/>
  <c r="V112"/>
  <c r="W112" s="1"/>
  <c r="X112" s="1"/>
  <c r="I112"/>
  <c r="H112"/>
  <c r="V111"/>
  <c r="W111" s="1"/>
  <c r="X111" s="1"/>
  <c r="I111"/>
  <c r="H111"/>
  <c r="V110"/>
  <c r="W110" s="1"/>
  <c r="X110" s="1"/>
  <c r="I110"/>
  <c r="H110"/>
  <c r="V109"/>
  <c r="W109" s="1"/>
  <c r="X109" s="1"/>
  <c r="I109"/>
  <c r="H109"/>
  <c r="V108"/>
  <c r="W108" s="1"/>
  <c r="X108" s="1"/>
  <c r="I108"/>
  <c r="H108"/>
  <c r="V107"/>
  <c r="W107" s="1"/>
  <c r="X107" s="1"/>
  <c r="I107"/>
  <c r="H107"/>
  <c r="V106"/>
  <c r="W106" s="1"/>
  <c r="X106" s="1"/>
  <c r="I106"/>
  <c r="H106"/>
  <c r="V105"/>
  <c r="W105" s="1"/>
  <c r="X105" s="1"/>
  <c r="I105"/>
  <c r="H105"/>
  <c r="V104"/>
  <c r="W104" s="1"/>
  <c r="X104" s="1"/>
  <c r="I104"/>
  <c r="H104"/>
  <c r="V103"/>
  <c r="W103" s="1"/>
  <c r="X103" s="1"/>
  <c r="I103"/>
  <c r="H103"/>
  <c r="V102"/>
  <c r="W102" s="1"/>
  <c r="X102" s="1"/>
  <c r="I102"/>
  <c r="H102"/>
  <c r="V101"/>
  <c r="W101" s="1"/>
  <c r="X101" s="1"/>
  <c r="I101"/>
  <c r="H101"/>
  <c r="V100"/>
  <c r="W100" s="1"/>
  <c r="X100" s="1"/>
  <c r="I100"/>
  <c r="H100"/>
  <c r="V99"/>
  <c r="W99" s="1"/>
  <c r="X99" s="1"/>
  <c r="I99"/>
  <c r="H99"/>
  <c r="V98"/>
  <c r="W98" s="1"/>
  <c r="X98" s="1"/>
  <c r="I98"/>
  <c r="H98"/>
  <c r="V97"/>
  <c r="W97" s="1"/>
  <c r="X97" s="1"/>
  <c r="I97"/>
  <c r="H97"/>
  <c r="V96"/>
  <c r="W96" s="1"/>
  <c r="X96" s="1"/>
  <c r="I96"/>
  <c r="H96"/>
  <c r="V94"/>
  <c r="W94" s="1"/>
  <c r="X94" s="1"/>
  <c r="I94"/>
  <c r="H94"/>
  <c r="V93"/>
  <c r="W93" s="1"/>
  <c r="X93" s="1"/>
  <c r="I93"/>
  <c r="H93"/>
  <c r="V92"/>
  <c r="W92" s="1"/>
  <c r="X92" s="1"/>
  <c r="I92"/>
  <c r="H92"/>
  <c r="V91"/>
  <c r="W91" s="1"/>
  <c r="X91" s="1"/>
  <c r="I91"/>
  <c r="H91"/>
  <c r="V89"/>
  <c r="W89" s="1"/>
  <c r="X89" s="1"/>
  <c r="I89"/>
  <c r="H89"/>
  <c r="V88"/>
  <c r="W88" s="1"/>
  <c r="X88" s="1"/>
  <c r="I88"/>
  <c r="H88"/>
  <c r="V87"/>
  <c r="W87" s="1"/>
  <c r="X87" s="1"/>
  <c r="I87"/>
  <c r="H87"/>
  <c r="AD86"/>
  <c r="V83"/>
  <c r="W83" s="1"/>
  <c r="X83" s="1"/>
  <c r="I83"/>
  <c r="H83"/>
  <c r="V82"/>
  <c r="W82" s="1"/>
  <c r="X82" s="1"/>
  <c r="I82"/>
  <c r="H82"/>
  <c r="V81"/>
  <c r="W81" s="1"/>
  <c r="X81" s="1"/>
  <c r="I81"/>
  <c r="H81"/>
  <c r="V80"/>
  <c r="W80" s="1"/>
  <c r="X80" s="1"/>
  <c r="I80"/>
  <c r="H80"/>
  <c r="V79"/>
  <c r="W79" s="1"/>
  <c r="X79" s="1"/>
  <c r="I79"/>
  <c r="H79"/>
  <c r="V78"/>
  <c r="W78" s="1"/>
  <c r="X78" s="1"/>
  <c r="I78"/>
  <c r="H78"/>
  <c r="V77"/>
  <c r="W77" s="1"/>
  <c r="X77" s="1"/>
  <c r="I77"/>
  <c r="H77"/>
  <c r="V76"/>
  <c r="W76" s="1"/>
  <c r="X76" s="1"/>
  <c r="I76"/>
  <c r="H76"/>
  <c r="V75"/>
  <c r="W75" s="1"/>
  <c r="X75" s="1"/>
  <c r="I75"/>
  <c r="H75"/>
  <c r="V74"/>
  <c r="W74" s="1"/>
  <c r="X74" s="1"/>
  <c r="I74"/>
  <c r="H74"/>
  <c r="V73"/>
  <c r="W73" s="1"/>
  <c r="X73" s="1"/>
  <c r="I73"/>
  <c r="H73"/>
  <c r="V72"/>
  <c r="W72" s="1"/>
  <c r="X72" s="1"/>
  <c r="I72"/>
  <c r="H72"/>
  <c r="V71"/>
  <c r="W71" s="1"/>
  <c r="X71" s="1"/>
  <c r="I71"/>
  <c r="H71"/>
  <c r="V70"/>
  <c r="W70" s="1"/>
  <c r="X70" s="1"/>
  <c r="I70"/>
  <c r="H70"/>
  <c r="V69"/>
  <c r="W69" s="1"/>
  <c r="X69" s="1"/>
  <c r="I69"/>
  <c r="H69"/>
  <c r="V68"/>
  <c r="W68" s="1"/>
  <c r="X68" s="1"/>
  <c r="I68"/>
  <c r="H68"/>
  <c r="V66"/>
  <c r="W66" s="1"/>
  <c r="X66" s="1"/>
  <c r="I66"/>
  <c r="H66"/>
  <c r="V64"/>
  <c r="W64" s="1"/>
  <c r="X64" s="1"/>
  <c r="I64"/>
  <c r="H64"/>
  <c r="V63"/>
  <c r="W63" s="1"/>
  <c r="X63" s="1"/>
  <c r="I63"/>
  <c r="H63"/>
  <c r="V62"/>
  <c r="W62" s="1"/>
  <c r="X62" s="1"/>
  <c r="I62"/>
  <c r="H62"/>
  <c r="V60"/>
  <c r="W60" s="1"/>
  <c r="X60" s="1"/>
  <c r="I60"/>
  <c r="H60"/>
  <c r="V59"/>
  <c r="W59" s="1"/>
  <c r="X59" s="1"/>
  <c r="I59"/>
  <c r="H59"/>
  <c r="V56"/>
  <c r="W56" s="1"/>
  <c r="X56" s="1"/>
  <c r="I56"/>
  <c r="H56"/>
  <c r="V55"/>
  <c r="W55" s="1"/>
  <c r="X55" s="1"/>
  <c r="I55"/>
  <c r="H55"/>
  <c r="V54"/>
  <c r="W54" s="1"/>
  <c r="X54" s="1"/>
  <c r="I54"/>
  <c r="H54"/>
  <c r="V53"/>
  <c r="W53" s="1"/>
  <c r="X53" s="1"/>
  <c r="I53"/>
  <c r="H53"/>
  <c r="V52"/>
  <c r="W52" s="1"/>
  <c r="X52" s="1"/>
  <c r="I52"/>
  <c r="H52"/>
  <c r="V51"/>
  <c r="W51" s="1"/>
  <c r="X51" s="1"/>
  <c r="I51"/>
  <c r="H51"/>
  <c r="V50"/>
  <c r="W50" s="1"/>
  <c r="X50" s="1"/>
  <c r="I50"/>
  <c r="H50"/>
  <c r="V44"/>
  <c r="W44" s="1"/>
  <c r="X44" s="1"/>
  <c r="I44"/>
  <c r="H44"/>
  <c r="V43"/>
  <c r="W43" s="1"/>
  <c r="X43" s="1"/>
  <c r="I43"/>
  <c r="H43"/>
  <c r="V42"/>
  <c r="W42" s="1"/>
  <c r="X42" s="1"/>
  <c r="I42"/>
  <c r="H42"/>
  <c r="V41"/>
  <c r="W41" s="1"/>
  <c r="X41" s="1"/>
  <c r="I41"/>
  <c r="H41"/>
  <c r="V40"/>
  <c r="W40" s="1"/>
  <c r="X40" s="1"/>
  <c r="I40"/>
  <c r="H40"/>
  <c r="V39"/>
  <c r="W39" s="1"/>
  <c r="X39" s="1"/>
  <c r="I39"/>
  <c r="H39"/>
  <c r="V38"/>
  <c r="W38" s="1"/>
  <c r="X38" s="1"/>
  <c r="I38"/>
  <c r="H38"/>
  <c r="V37"/>
  <c r="W37" s="1"/>
  <c r="X37" s="1"/>
  <c r="I37"/>
  <c r="H37"/>
  <c r="V36"/>
  <c r="W36" s="1"/>
  <c r="X36" s="1"/>
  <c r="I36"/>
  <c r="H36"/>
  <c r="V35"/>
  <c r="W35" s="1"/>
  <c r="X35" s="1"/>
  <c r="I35"/>
  <c r="H35"/>
  <c r="V34"/>
  <c r="W34" s="1"/>
  <c r="X34" s="1"/>
  <c r="I34"/>
  <c r="H34"/>
  <c r="V33"/>
  <c r="W33" s="1"/>
  <c r="X33" s="1"/>
  <c r="I33"/>
  <c r="H33"/>
  <c r="V32"/>
  <c r="W32" s="1"/>
  <c r="X32" s="1"/>
  <c r="I32"/>
  <c r="H32"/>
  <c r="V31"/>
  <c r="W31" s="1"/>
  <c r="X31" s="1"/>
  <c r="I31"/>
  <c r="H31"/>
  <c r="V30"/>
  <c r="W30" s="1"/>
  <c r="X30" s="1"/>
  <c r="I30"/>
  <c r="H30"/>
  <c r="V29"/>
  <c r="W29" s="1"/>
  <c r="X29" s="1"/>
  <c r="I29"/>
  <c r="H29"/>
  <c r="V28"/>
  <c r="W28" s="1"/>
  <c r="X28" s="1"/>
  <c r="I28"/>
  <c r="H28"/>
  <c r="V27"/>
  <c r="W27" s="1"/>
  <c r="X27" s="1"/>
  <c r="I27"/>
  <c r="H27"/>
  <c r="V26"/>
  <c r="W26" s="1"/>
  <c r="X26" s="1"/>
  <c r="I26"/>
  <c r="H26"/>
  <c r="V25"/>
  <c r="W25" s="1"/>
  <c r="X25" s="1"/>
  <c r="I25"/>
  <c r="H25"/>
  <c r="V24"/>
  <c r="W24" s="1"/>
  <c r="X24" s="1"/>
  <c r="I24"/>
  <c r="H24"/>
  <c r="V22"/>
  <c r="W22" s="1"/>
  <c r="X22" s="1"/>
  <c r="I22"/>
  <c r="H22"/>
  <c r="V21"/>
  <c r="W21" s="1"/>
  <c r="X21" s="1"/>
  <c r="I21"/>
  <c r="H21"/>
  <c r="V20"/>
  <c r="W20" s="1"/>
  <c r="X20" s="1"/>
  <c r="I20"/>
  <c r="H20"/>
  <c r="V19"/>
  <c r="W19" s="1"/>
  <c r="X19" s="1"/>
  <c r="I19"/>
  <c r="H19"/>
  <c r="V18"/>
  <c r="W18" s="1"/>
  <c r="X18" s="1"/>
  <c r="I18"/>
  <c r="H18"/>
  <c r="V17"/>
  <c r="W17" s="1"/>
  <c r="X17" s="1"/>
  <c r="I17"/>
  <c r="H17"/>
  <c r="V16"/>
  <c r="W16" s="1"/>
  <c r="X16" s="1"/>
  <c r="I16"/>
  <c r="H16"/>
  <c r="V15"/>
  <c r="W15" s="1"/>
  <c r="X15" s="1"/>
  <c r="I15"/>
  <c r="H15"/>
  <c r="V13"/>
  <c r="W13" s="1"/>
  <c r="X13" s="1"/>
  <c r="I13"/>
  <c r="H13"/>
  <c r="V12"/>
  <c r="W12" s="1"/>
  <c r="X12" s="1"/>
  <c r="I12"/>
  <c r="H12"/>
  <c r="V10"/>
  <c r="W10" s="1"/>
  <c r="X10" s="1"/>
  <c r="I10"/>
  <c r="H10"/>
  <c r="V9"/>
  <c r="W9" s="1"/>
  <c r="X9" s="1"/>
  <c r="I9"/>
  <c r="H9"/>
  <c r="V8"/>
  <c r="W8" s="1"/>
  <c r="X8" s="1"/>
  <c r="I8"/>
  <c r="H8"/>
  <c r="V8" i="123"/>
  <c r="W8" s="1"/>
  <c r="X8" s="1"/>
  <c r="I8"/>
  <c r="H8"/>
  <c r="F8"/>
  <c r="Y92" i="124" l="1"/>
  <c r="Z92" s="1"/>
  <c r="Y96"/>
  <c r="Z96" s="1"/>
  <c r="Y99"/>
  <c r="Z99" s="1"/>
  <c r="Y42"/>
  <c r="Z42" s="1"/>
  <c r="Y98"/>
  <c r="Z98" s="1"/>
  <c r="Y38"/>
  <c r="Z38" s="1"/>
  <c r="Y51"/>
  <c r="Z51" s="1"/>
  <c r="Y63"/>
  <c r="Z63" s="1"/>
  <c r="Y71"/>
  <c r="Z71" s="1"/>
  <c r="Y79"/>
  <c r="Z79" s="1"/>
  <c r="Y83"/>
  <c r="Z83" s="1"/>
  <c r="Y91"/>
  <c r="Z91" s="1"/>
  <c r="Y87"/>
  <c r="Z87" s="1"/>
  <c r="Y19"/>
  <c r="Z19" s="1"/>
  <c r="Y8"/>
  <c r="Z8" s="1"/>
  <c r="Y13"/>
  <c r="Z13" s="1"/>
  <c r="Y35"/>
  <c r="Z35" s="1"/>
  <c r="Y9"/>
  <c r="Z9" s="1"/>
  <c r="Y15"/>
  <c r="Z15" s="1"/>
  <c r="Y20"/>
  <c r="Z20" s="1"/>
  <c r="Y25"/>
  <c r="Z25" s="1"/>
  <c r="Y29"/>
  <c r="Z29" s="1"/>
  <c r="Y100"/>
  <c r="Z100" s="1"/>
  <c r="Y107"/>
  <c r="Z107" s="1"/>
  <c r="Y111"/>
  <c r="Z111" s="1"/>
  <c r="Y57"/>
  <c r="Z57" s="1"/>
  <c r="Y21"/>
  <c r="Z21" s="1"/>
  <c r="Y26"/>
  <c r="Z26" s="1"/>
  <c r="Y30"/>
  <c r="Z30" s="1"/>
  <c r="Y34"/>
  <c r="Z34" s="1"/>
  <c r="Y41"/>
  <c r="Z41" s="1"/>
  <c r="Y50"/>
  <c r="Z50" s="1"/>
  <c r="Y55"/>
  <c r="Z55" s="1"/>
  <c r="Y78"/>
  <c r="Z78" s="1"/>
  <c r="Y82"/>
  <c r="Z82" s="1"/>
  <c r="Y101"/>
  <c r="Z101" s="1"/>
  <c r="Y104"/>
  <c r="Z104" s="1"/>
  <c r="Y108"/>
  <c r="Z108" s="1"/>
  <c r="Y112"/>
  <c r="Z112" s="1"/>
  <c r="Y56"/>
  <c r="Z56" s="1"/>
  <c r="Y64"/>
  <c r="Z64" s="1"/>
  <c r="Y68"/>
  <c r="Z68" s="1"/>
  <c r="Y72"/>
  <c r="Z72" s="1"/>
  <c r="Y76"/>
  <c r="Z76" s="1"/>
  <c r="Y73"/>
  <c r="Z73" s="1"/>
  <c r="Y37"/>
  <c r="Z37" s="1"/>
  <c r="Y103"/>
  <c r="Z103" s="1"/>
  <c r="Y16"/>
  <c r="Z16" s="1"/>
  <c r="Y36"/>
  <c r="Z36" s="1"/>
  <c r="Y59"/>
  <c r="Z59" s="1"/>
  <c r="Y102"/>
  <c r="Z102" s="1"/>
  <c r="Y10"/>
  <c r="Z10" s="1"/>
  <c r="Y17"/>
  <c r="Z17" s="1"/>
  <c r="Y22"/>
  <c r="Z22" s="1"/>
  <c r="Y27"/>
  <c r="Z27" s="1"/>
  <c r="Y31"/>
  <c r="Z31" s="1"/>
  <c r="Y32"/>
  <c r="Z32" s="1"/>
  <c r="Y39"/>
  <c r="Z39" s="1"/>
  <c r="Y43"/>
  <c r="Z43" s="1"/>
  <c r="Y52"/>
  <c r="Z52" s="1"/>
  <c r="Y53"/>
  <c r="Z53" s="1"/>
  <c r="Y60"/>
  <c r="Z60" s="1"/>
  <c r="Y69"/>
  <c r="Z69" s="1"/>
  <c r="Y74"/>
  <c r="Z74" s="1"/>
  <c r="Y80"/>
  <c r="Z80" s="1"/>
  <c r="Y88"/>
  <c r="Z88" s="1"/>
  <c r="Y93"/>
  <c r="Z93" s="1"/>
  <c r="Y105"/>
  <c r="Z105" s="1"/>
  <c r="Y109"/>
  <c r="Z109" s="1"/>
  <c r="Y113"/>
  <c r="Z113" s="1"/>
  <c r="Y114"/>
  <c r="Z114" s="1"/>
  <c r="Y12"/>
  <c r="Z12" s="1"/>
  <c r="Y18"/>
  <c r="Z18" s="1"/>
  <c r="Y24"/>
  <c r="Z24" s="1"/>
  <c r="Y28"/>
  <c r="Z28" s="1"/>
  <c r="Y33"/>
  <c r="Z33" s="1"/>
  <c r="Y40"/>
  <c r="Z40" s="1"/>
  <c r="Y44"/>
  <c r="Z44" s="1"/>
  <c r="Y54"/>
  <c r="Z54" s="1"/>
  <c r="Y62"/>
  <c r="Z62" s="1"/>
  <c r="Y66"/>
  <c r="Z66" s="1"/>
  <c r="Y70"/>
  <c r="Z70" s="1"/>
  <c r="Y75"/>
  <c r="Z75" s="1"/>
  <c r="Y77"/>
  <c r="Z77" s="1"/>
  <c r="Y81"/>
  <c r="Z81" s="1"/>
  <c r="Y89"/>
  <c r="Z89" s="1"/>
  <c r="Y94"/>
  <c r="Z94" s="1"/>
  <c r="Y97"/>
  <c r="Z97" s="1"/>
  <c r="Y106"/>
  <c r="Z106" s="1"/>
  <c r="Y110"/>
  <c r="Z110" s="1"/>
  <c r="Y116"/>
  <c r="Z116" s="1"/>
  <c r="Y8" i="123"/>
  <c r="Z8" s="1"/>
  <c r="Z9" s="1"/>
  <c r="Z117" i="124" l="1"/>
  <c r="V49" i="122"/>
  <c r="W49" s="1"/>
  <c r="X49" s="1"/>
  <c r="I49"/>
  <c r="H49"/>
  <c r="Y49" l="1"/>
  <c r="Z49" s="1"/>
  <c r="V14"/>
  <c r="W14" s="1"/>
  <c r="X14" s="1"/>
  <c r="I14"/>
  <c r="H14"/>
  <c r="V29"/>
  <c r="W29" s="1"/>
  <c r="X29" s="1"/>
  <c r="I29"/>
  <c r="H29"/>
  <c r="V58"/>
  <c r="W58" s="1"/>
  <c r="X58" s="1"/>
  <c r="I58"/>
  <c r="H58"/>
  <c r="V97"/>
  <c r="W97" s="1"/>
  <c r="X97" s="1"/>
  <c r="I97"/>
  <c r="H97"/>
  <c r="H18"/>
  <c r="I18"/>
  <c r="V18"/>
  <c r="W18" s="1"/>
  <c r="X18" s="1"/>
  <c r="H19"/>
  <c r="I19"/>
  <c r="V19"/>
  <c r="W19" s="1"/>
  <c r="X19" s="1"/>
  <c r="H90"/>
  <c r="I90"/>
  <c r="V90"/>
  <c r="W90" s="1"/>
  <c r="X90" s="1"/>
  <c r="H74"/>
  <c r="I74"/>
  <c r="V74"/>
  <c r="W74" s="1"/>
  <c r="X74" s="1"/>
  <c r="V37"/>
  <c r="W37" s="1"/>
  <c r="X37" s="1"/>
  <c r="I37"/>
  <c r="H37"/>
  <c r="V110"/>
  <c r="W110" s="1"/>
  <c r="X110" s="1"/>
  <c r="I110"/>
  <c r="H110"/>
  <c r="V109"/>
  <c r="W109" s="1"/>
  <c r="X109" s="1"/>
  <c r="I109"/>
  <c r="H109"/>
  <c r="V108"/>
  <c r="W108" s="1"/>
  <c r="X108" s="1"/>
  <c r="I108"/>
  <c r="H108"/>
  <c r="V107"/>
  <c r="W107" s="1"/>
  <c r="X107" s="1"/>
  <c r="I107"/>
  <c r="H107"/>
  <c r="V106"/>
  <c r="W106" s="1"/>
  <c r="X106" s="1"/>
  <c r="I106"/>
  <c r="H106"/>
  <c r="V105"/>
  <c r="W105" s="1"/>
  <c r="X105" s="1"/>
  <c r="I105"/>
  <c r="H105"/>
  <c r="V104"/>
  <c r="W104" s="1"/>
  <c r="X104" s="1"/>
  <c r="I104"/>
  <c r="H104"/>
  <c r="V103"/>
  <c r="W103" s="1"/>
  <c r="X103" s="1"/>
  <c r="I103"/>
  <c r="H103"/>
  <c r="V102"/>
  <c r="W102" s="1"/>
  <c r="X102" s="1"/>
  <c r="I102"/>
  <c r="H102"/>
  <c r="V21"/>
  <c r="W21" s="1"/>
  <c r="X21" s="1"/>
  <c r="I21"/>
  <c r="H21"/>
  <c r="V101"/>
  <c r="W101" s="1"/>
  <c r="X101" s="1"/>
  <c r="I101"/>
  <c r="H101"/>
  <c r="V100"/>
  <c r="W100" s="1"/>
  <c r="X100" s="1"/>
  <c r="I100"/>
  <c r="H100"/>
  <c r="V99"/>
  <c r="W99" s="1"/>
  <c r="X99" s="1"/>
  <c r="I99"/>
  <c r="H99"/>
  <c r="V98"/>
  <c r="W98" s="1"/>
  <c r="X98" s="1"/>
  <c r="I98"/>
  <c r="H98"/>
  <c r="V96"/>
  <c r="W96" s="1"/>
  <c r="X96" s="1"/>
  <c r="I96"/>
  <c r="H96"/>
  <c r="V95"/>
  <c r="W95" s="1"/>
  <c r="X95" s="1"/>
  <c r="I95"/>
  <c r="H95"/>
  <c r="V94"/>
  <c r="W94" s="1"/>
  <c r="X94" s="1"/>
  <c r="I94"/>
  <c r="H94"/>
  <c r="V93"/>
  <c r="W93" s="1"/>
  <c r="X93" s="1"/>
  <c r="I93"/>
  <c r="H93"/>
  <c r="V92"/>
  <c r="W92" s="1"/>
  <c r="X92" s="1"/>
  <c r="I92"/>
  <c r="H92"/>
  <c r="V91"/>
  <c r="W91" s="1"/>
  <c r="X91" s="1"/>
  <c r="I91"/>
  <c r="H91"/>
  <c r="V89"/>
  <c r="W89" s="1"/>
  <c r="X89" s="1"/>
  <c r="I89"/>
  <c r="H89"/>
  <c r="V88"/>
  <c r="W88" s="1"/>
  <c r="X88" s="1"/>
  <c r="I88"/>
  <c r="H88"/>
  <c r="V87"/>
  <c r="W87" s="1"/>
  <c r="X87" s="1"/>
  <c r="I87"/>
  <c r="H87"/>
  <c r="V86"/>
  <c r="W86" s="1"/>
  <c r="X86" s="1"/>
  <c r="I86"/>
  <c r="H86"/>
  <c r="V85"/>
  <c r="W85" s="1"/>
  <c r="X85" s="1"/>
  <c r="I85"/>
  <c r="H85"/>
  <c r="V84"/>
  <c r="W84" s="1"/>
  <c r="X84" s="1"/>
  <c r="I84"/>
  <c r="H84"/>
  <c r="V83"/>
  <c r="W83" s="1"/>
  <c r="X83" s="1"/>
  <c r="I83"/>
  <c r="H83"/>
  <c r="V82"/>
  <c r="W82" s="1"/>
  <c r="X82" s="1"/>
  <c r="I82"/>
  <c r="H82"/>
  <c r="V81"/>
  <c r="W81" s="1"/>
  <c r="X81" s="1"/>
  <c r="I81"/>
  <c r="H81"/>
  <c r="AD80"/>
  <c r="V77"/>
  <c r="W77" s="1"/>
  <c r="X77" s="1"/>
  <c r="I77"/>
  <c r="H77"/>
  <c r="V76"/>
  <c r="W76" s="1"/>
  <c r="X76" s="1"/>
  <c r="I76"/>
  <c r="H76"/>
  <c r="V75"/>
  <c r="W75" s="1"/>
  <c r="X75" s="1"/>
  <c r="I75"/>
  <c r="H75"/>
  <c r="V73"/>
  <c r="W73" s="1"/>
  <c r="X73" s="1"/>
  <c r="I73"/>
  <c r="H73"/>
  <c r="V72"/>
  <c r="W72" s="1"/>
  <c r="X72" s="1"/>
  <c r="I72"/>
  <c r="H72"/>
  <c r="V71"/>
  <c r="W71" s="1"/>
  <c r="X71" s="1"/>
  <c r="I71"/>
  <c r="H71"/>
  <c r="V70"/>
  <c r="W70" s="1"/>
  <c r="X70" s="1"/>
  <c r="I70"/>
  <c r="H70"/>
  <c r="V69"/>
  <c r="W69" s="1"/>
  <c r="X69" s="1"/>
  <c r="I69"/>
  <c r="H69"/>
  <c r="V26"/>
  <c r="W26" s="1"/>
  <c r="X26" s="1"/>
  <c r="I26"/>
  <c r="H26"/>
  <c r="V68"/>
  <c r="W68" s="1"/>
  <c r="X68" s="1"/>
  <c r="I68"/>
  <c r="H68"/>
  <c r="V67"/>
  <c r="W67" s="1"/>
  <c r="X67" s="1"/>
  <c r="I67"/>
  <c r="H67"/>
  <c r="V66"/>
  <c r="W66" s="1"/>
  <c r="X66" s="1"/>
  <c r="I66"/>
  <c r="H66"/>
  <c r="V65"/>
  <c r="W65" s="1"/>
  <c r="X65" s="1"/>
  <c r="I65"/>
  <c r="H65"/>
  <c r="V64"/>
  <c r="W64" s="1"/>
  <c r="X64" s="1"/>
  <c r="I64"/>
  <c r="H64"/>
  <c r="V63"/>
  <c r="W63" s="1"/>
  <c r="X63" s="1"/>
  <c r="I63"/>
  <c r="H63"/>
  <c r="V62"/>
  <c r="I62"/>
  <c r="H62"/>
  <c r="V61"/>
  <c r="W61" s="1"/>
  <c r="X61" s="1"/>
  <c r="I61"/>
  <c r="H61"/>
  <c r="V60"/>
  <c r="W60" s="1"/>
  <c r="X60" s="1"/>
  <c r="I60"/>
  <c r="H60"/>
  <c r="V59"/>
  <c r="W59" s="1"/>
  <c r="X59" s="1"/>
  <c r="I59"/>
  <c r="H59"/>
  <c r="V57"/>
  <c r="W57" s="1"/>
  <c r="X57" s="1"/>
  <c r="I57"/>
  <c r="H57"/>
  <c r="V56"/>
  <c r="W56" s="1"/>
  <c r="X56" s="1"/>
  <c r="I56"/>
  <c r="H56"/>
  <c r="V55"/>
  <c r="W55" s="1"/>
  <c r="X55" s="1"/>
  <c r="I55"/>
  <c r="H55"/>
  <c r="V54"/>
  <c r="W54" s="1"/>
  <c r="X54" s="1"/>
  <c r="I54"/>
  <c r="H54"/>
  <c r="V53"/>
  <c r="W53" s="1"/>
  <c r="X53" s="1"/>
  <c r="I53"/>
  <c r="H53"/>
  <c r="V52"/>
  <c r="W52" s="1"/>
  <c r="X52" s="1"/>
  <c r="I52"/>
  <c r="H52"/>
  <c r="V51"/>
  <c r="W51" s="1"/>
  <c r="X51" s="1"/>
  <c r="I51"/>
  <c r="H51"/>
  <c r="V50"/>
  <c r="W50" s="1"/>
  <c r="X50" s="1"/>
  <c r="I50"/>
  <c r="H50"/>
  <c r="V48"/>
  <c r="W48" s="1"/>
  <c r="X48" s="1"/>
  <c r="I48"/>
  <c r="H48"/>
  <c r="V47"/>
  <c r="W47" s="1"/>
  <c r="X47" s="1"/>
  <c r="I47"/>
  <c r="H47"/>
  <c r="V43"/>
  <c r="W43" s="1"/>
  <c r="X43" s="1"/>
  <c r="I43"/>
  <c r="H43"/>
  <c r="V42"/>
  <c r="W42" s="1"/>
  <c r="X42" s="1"/>
  <c r="I42"/>
  <c r="H42"/>
  <c r="V41"/>
  <c r="W41" s="1"/>
  <c r="X41" s="1"/>
  <c r="I41"/>
  <c r="H41"/>
  <c r="V40"/>
  <c r="W40" s="1"/>
  <c r="X40" s="1"/>
  <c r="I40"/>
  <c r="H40"/>
  <c r="V39"/>
  <c r="W39" s="1"/>
  <c r="X39" s="1"/>
  <c r="I39"/>
  <c r="H39"/>
  <c r="V38"/>
  <c r="W38" s="1"/>
  <c r="X38" s="1"/>
  <c r="I38"/>
  <c r="H38"/>
  <c r="V36"/>
  <c r="W36" s="1"/>
  <c r="X36" s="1"/>
  <c r="I36"/>
  <c r="H36"/>
  <c r="V35"/>
  <c r="W35" s="1"/>
  <c r="X35" s="1"/>
  <c r="I35"/>
  <c r="H35"/>
  <c r="V34"/>
  <c r="W34" s="1"/>
  <c r="X34" s="1"/>
  <c r="I34"/>
  <c r="H34"/>
  <c r="V33"/>
  <c r="W33" s="1"/>
  <c r="X33" s="1"/>
  <c r="I33"/>
  <c r="H33"/>
  <c r="V32"/>
  <c r="W32" s="1"/>
  <c r="X32" s="1"/>
  <c r="I32"/>
  <c r="H32"/>
  <c r="V31"/>
  <c r="W31" s="1"/>
  <c r="X31" s="1"/>
  <c r="I31"/>
  <c r="H31"/>
  <c r="V30"/>
  <c r="W30" s="1"/>
  <c r="X30" s="1"/>
  <c r="I30"/>
  <c r="H30"/>
  <c r="V28"/>
  <c r="W28" s="1"/>
  <c r="X28" s="1"/>
  <c r="I28"/>
  <c r="H28"/>
  <c r="V27"/>
  <c r="W27" s="1"/>
  <c r="X27" s="1"/>
  <c r="I27"/>
  <c r="H27"/>
  <c r="V25"/>
  <c r="W25" s="1"/>
  <c r="X25" s="1"/>
  <c r="I25"/>
  <c r="H25"/>
  <c r="V24"/>
  <c r="W24" s="1"/>
  <c r="X24" s="1"/>
  <c r="I24"/>
  <c r="H24"/>
  <c r="V23"/>
  <c r="W23" s="1"/>
  <c r="X23" s="1"/>
  <c r="I23"/>
  <c r="H23"/>
  <c r="V22"/>
  <c r="W22" s="1"/>
  <c r="X22" s="1"/>
  <c r="I22"/>
  <c r="H22"/>
  <c r="V20"/>
  <c r="W20" s="1"/>
  <c r="X20" s="1"/>
  <c r="I20"/>
  <c r="H20"/>
  <c r="V17"/>
  <c r="W17" s="1"/>
  <c r="X17" s="1"/>
  <c r="I17"/>
  <c r="H17"/>
  <c r="V16"/>
  <c r="W16" s="1"/>
  <c r="X16" s="1"/>
  <c r="I16"/>
  <c r="H16"/>
  <c r="V15"/>
  <c r="W15" s="1"/>
  <c r="X15" s="1"/>
  <c r="I15"/>
  <c r="H15"/>
  <c r="V13"/>
  <c r="W13" s="1"/>
  <c r="X13" s="1"/>
  <c r="I13"/>
  <c r="H13"/>
  <c r="V12"/>
  <c r="W12" s="1"/>
  <c r="X12" s="1"/>
  <c r="I12"/>
  <c r="H12"/>
  <c r="V11"/>
  <c r="W11" s="1"/>
  <c r="X11" s="1"/>
  <c r="I11"/>
  <c r="H11"/>
  <c r="V10"/>
  <c r="W10" s="1"/>
  <c r="X10" s="1"/>
  <c r="I10"/>
  <c r="H10"/>
  <c r="V9"/>
  <c r="W9" s="1"/>
  <c r="X9" s="1"/>
  <c r="I9"/>
  <c r="H9"/>
  <c r="V8"/>
  <c r="W8" s="1"/>
  <c r="X8" s="1"/>
  <c r="I8"/>
  <c r="H8"/>
  <c r="V86" i="118"/>
  <c r="W86" s="1"/>
  <c r="X86" s="1"/>
  <c r="I86"/>
  <c r="H86"/>
  <c r="V22"/>
  <c r="W22" s="1"/>
  <c r="X22" s="1"/>
  <c r="I22"/>
  <c r="H22"/>
  <c r="Y22" l="1"/>
  <c r="Z22" s="1"/>
  <c r="Y86"/>
  <c r="Z86" s="1"/>
  <c r="Y55" i="122"/>
  <c r="Z55" s="1"/>
  <c r="Y60"/>
  <c r="Z60" s="1"/>
  <c r="Y64"/>
  <c r="Z64" s="1"/>
  <c r="Y69"/>
  <c r="Z69" s="1"/>
  <c r="Y48"/>
  <c r="Z48" s="1"/>
  <c r="Y65"/>
  <c r="Z65" s="1"/>
  <c r="Y56"/>
  <c r="Z56" s="1"/>
  <c r="Y61"/>
  <c r="Z61" s="1"/>
  <c r="Y67"/>
  <c r="Z67" s="1"/>
  <c r="Y88"/>
  <c r="Z88" s="1"/>
  <c r="Y37"/>
  <c r="Z37" s="1"/>
  <c r="Y90"/>
  <c r="Z90" s="1"/>
  <c r="Y14"/>
  <c r="Z14" s="1"/>
  <c r="Y66"/>
  <c r="Z66" s="1"/>
  <c r="Y12"/>
  <c r="Z12" s="1"/>
  <c r="Y17"/>
  <c r="Z17" s="1"/>
  <c r="Y24"/>
  <c r="Z24" s="1"/>
  <c r="Y25"/>
  <c r="Z25" s="1"/>
  <c r="Y30"/>
  <c r="Z30" s="1"/>
  <c r="Y34"/>
  <c r="Z34" s="1"/>
  <c r="Y39"/>
  <c r="Z39" s="1"/>
  <c r="Y96"/>
  <c r="Z96" s="1"/>
  <c r="Y101"/>
  <c r="Z101" s="1"/>
  <c r="Y104"/>
  <c r="Z104" s="1"/>
  <c r="Y107"/>
  <c r="Z107" s="1"/>
  <c r="Y89"/>
  <c r="Z89" s="1"/>
  <c r="Y8"/>
  <c r="Z8" s="1"/>
  <c r="Y53"/>
  <c r="Z53" s="1"/>
  <c r="Y71"/>
  <c r="Z71" s="1"/>
  <c r="Y91"/>
  <c r="Z91" s="1"/>
  <c r="Y100"/>
  <c r="Z100" s="1"/>
  <c r="Y40"/>
  <c r="Z40" s="1"/>
  <c r="Y41"/>
  <c r="Z41" s="1"/>
  <c r="Y31"/>
  <c r="Z31" s="1"/>
  <c r="Y35"/>
  <c r="Z35" s="1"/>
  <c r="Y42"/>
  <c r="Z42" s="1"/>
  <c r="Y50"/>
  <c r="Z50" s="1"/>
  <c r="Y72"/>
  <c r="Z72" s="1"/>
  <c r="Y77"/>
  <c r="Z77" s="1"/>
  <c r="Y81"/>
  <c r="Z81" s="1"/>
  <c r="Y98"/>
  <c r="Z98" s="1"/>
  <c r="Y105"/>
  <c r="Z105" s="1"/>
  <c r="Y19"/>
  <c r="Z19" s="1"/>
  <c r="Y97"/>
  <c r="Z97" s="1"/>
  <c r="Y11"/>
  <c r="Z11" s="1"/>
  <c r="Y16"/>
  <c r="Z16" s="1"/>
  <c r="Y23"/>
  <c r="Z23" s="1"/>
  <c r="Y54"/>
  <c r="Z54" s="1"/>
  <c r="Y73"/>
  <c r="Z73" s="1"/>
  <c r="Y82"/>
  <c r="Z82" s="1"/>
  <c r="Y87"/>
  <c r="Z87" s="1"/>
  <c r="Y94"/>
  <c r="Z94" s="1"/>
  <c r="Y18"/>
  <c r="Z18" s="1"/>
  <c r="Y58"/>
  <c r="Z58" s="1"/>
  <c r="Y108"/>
  <c r="Z108" s="1"/>
  <c r="Y9"/>
  <c r="Z9" s="1"/>
  <c r="Y13"/>
  <c r="Z13" s="1"/>
  <c r="Y20"/>
  <c r="Z20" s="1"/>
  <c r="Y32"/>
  <c r="Z32" s="1"/>
  <c r="Y36"/>
  <c r="Z36" s="1"/>
  <c r="Y43"/>
  <c r="Z43" s="1"/>
  <c r="Y51"/>
  <c r="Z51" s="1"/>
  <c r="Y52"/>
  <c r="Z52" s="1"/>
  <c r="Y59"/>
  <c r="Z59" s="1"/>
  <c r="Y68"/>
  <c r="Z68" s="1"/>
  <c r="Y26"/>
  <c r="Z26" s="1"/>
  <c r="Y70"/>
  <c r="Z70" s="1"/>
  <c r="Y75"/>
  <c r="Z75" s="1"/>
  <c r="Y83"/>
  <c r="Z83" s="1"/>
  <c r="Y84"/>
  <c r="Z84" s="1"/>
  <c r="Y85"/>
  <c r="Z85" s="1"/>
  <c r="Y92"/>
  <c r="Z92" s="1"/>
  <c r="Y99"/>
  <c r="Z99" s="1"/>
  <c r="Y102"/>
  <c r="Z102" s="1"/>
  <c r="Y103"/>
  <c r="Z103" s="1"/>
  <c r="Y106"/>
  <c r="Z106" s="1"/>
  <c r="Y109"/>
  <c r="Z109" s="1"/>
  <c r="W62"/>
  <c r="X62" s="1"/>
  <c r="Y62" s="1"/>
  <c r="Z62" s="1"/>
  <c r="Y27"/>
  <c r="Z27" s="1"/>
  <c r="Y57"/>
  <c r="Z57" s="1"/>
  <c r="Y21"/>
  <c r="Z21" s="1"/>
  <c r="Y10"/>
  <c r="Z10" s="1"/>
  <c r="Y15"/>
  <c r="Z15" s="1"/>
  <c r="Y22"/>
  <c r="Z22" s="1"/>
  <c r="Y28"/>
  <c r="Z28" s="1"/>
  <c r="Y33"/>
  <c r="Z33" s="1"/>
  <c r="Y38"/>
  <c r="Z38" s="1"/>
  <c r="Y47"/>
  <c r="Z47" s="1"/>
  <c r="Y63"/>
  <c r="Z63" s="1"/>
  <c r="Y76"/>
  <c r="Z76" s="1"/>
  <c r="Y86"/>
  <c r="Z86" s="1"/>
  <c r="Y93"/>
  <c r="Z93" s="1"/>
  <c r="Y95"/>
  <c r="Z95" s="1"/>
  <c r="Y110"/>
  <c r="Z110" s="1"/>
  <c r="Y74"/>
  <c r="Z74" s="1"/>
  <c r="Y29"/>
  <c r="Z29" s="1"/>
  <c r="V9" i="121"/>
  <c r="W9" s="1"/>
  <c r="X9" s="1"/>
  <c r="Y9" s="1"/>
  <c r="Z9" s="1"/>
  <c r="Z10" s="1"/>
  <c r="I9"/>
  <c r="H9"/>
  <c r="V9" i="120"/>
  <c r="W9" s="1"/>
  <c r="X9" s="1"/>
  <c r="I9"/>
  <c r="H9"/>
  <c r="I14" i="119"/>
  <c r="H14"/>
  <c r="F14"/>
  <c r="V14"/>
  <c r="W14" s="1"/>
  <c r="X14" s="1"/>
  <c r="F20"/>
  <c r="V20"/>
  <c r="W20" s="1"/>
  <c r="X20" s="1"/>
  <c r="I20"/>
  <c r="H20"/>
  <c r="F9"/>
  <c r="F10"/>
  <c r="F11"/>
  <c r="F12"/>
  <c r="F13"/>
  <c r="F15"/>
  <c r="F16"/>
  <c r="F17"/>
  <c r="F18"/>
  <c r="F19"/>
  <c r="F21"/>
  <c r="F8"/>
  <c r="V19"/>
  <c r="W19" s="1"/>
  <c r="X19" s="1"/>
  <c r="I19"/>
  <c r="H19"/>
  <c r="V17"/>
  <c r="W17" s="1"/>
  <c r="X17" s="1"/>
  <c r="I17"/>
  <c r="H17"/>
  <c r="V21"/>
  <c r="W21" s="1"/>
  <c r="X21" s="1"/>
  <c r="I21"/>
  <c r="H21"/>
  <c r="V18"/>
  <c r="W18" s="1"/>
  <c r="X18" s="1"/>
  <c r="I18"/>
  <c r="H18"/>
  <c r="V16"/>
  <c r="W16" s="1"/>
  <c r="X16" s="1"/>
  <c r="I16"/>
  <c r="H16"/>
  <c r="V15"/>
  <c r="W15" s="1"/>
  <c r="X15" s="1"/>
  <c r="I15"/>
  <c r="H15"/>
  <c r="V13"/>
  <c r="W13" s="1"/>
  <c r="X13" s="1"/>
  <c r="I13"/>
  <c r="H13"/>
  <c r="V12"/>
  <c r="W12" s="1"/>
  <c r="X12" s="1"/>
  <c r="I12"/>
  <c r="H12"/>
  <c r="V11"/>
  <c r="W11" s="1"/>
  <c r="X11" s="1"/>
  <c r="I11"/>
  <c r="H11"/>
  <c r="V10"/>
  <c r="W10" s="1"/>
  <c r="X10" s="1"/>
  <c r="I10"/>
  <c r="H10"/>
  <c r="V9"/>
  <c r="W9" s="1"/>
  <c r="X9" s="1"/>
  <c r="I9"/>
  <c r="H9"/>
  <c r="V8"/>
  <c r="W8" s="1"/>
  <c r="X8" s="1"/>
  <c r="I8"/>
  <c r="H8"/>
  <c r="Y20" l="1"/>
  <c r="Z20" s="1"/>
  <c r="Y9" i="120"/>
  <c r="Z9" s="1"/>
  <c r="Z10" s="1"/>
  <c r="Z111" i="122"/>
  <c r="Y14" i="119"/>
  <c r="Z14" s="1"/>
  <c r="Y19"/>
  <c r="Z19" s="1"/>
  <c r="Y9"/>
  <c r="Z9" s="1"/>
  <c r="Y21"/>
  <c r="Z21" s="1"/>
  <c r="Y16"/>
  <c r="Z16" s="1"/>
  <c r="Y18"/>
  <c r="Z18" s="1"/>
  <c r="Y8"/>
  <c r="Z8" s="1"/>
  <c r="Y15"/>
  <c r="Z15" s="1"/>
  <c r="Y13"/>
  <c r="Z13" s="1"/>
  <c r="Y17"/>
  <c r="Z17" s="1"/>
  <c r="Y12"/>
  <c r="Z12" s="1"/>
  <c r="Y10"/>
  <c r="Z10" s="1"/>
  <c r="Y11"/>
  <c r="Z11" s="1"/>
  <c r="V105" i="118"/>
  <c r="W105" s="1"/>
  <c r="X105" s="1"/>
  <c r="I105"/>
  <c r="H105"/>
  <c r="V104"/>
  <c r="W104" s="1"/>
  <c r="X104" s="1"/>
  <c r="I104"/>
  <c r="H104"/>
  <c r="V103"/>
  <c r="W103" s="1"/>
  <c r="X103" s="1"/>
  <c r="I103"/>
  <c r="H103"/>
  <c r="V102"/>
  <c r="W102" s="1"/>
  <c r="X102" s="1"/>
  <c r="I102"/>
  <c r="H102"/>
  <c r="V101"/>
  <c r="W101" s="1"/>
  <c r="X101" s="1"/>
  <c r="I101"/>
  <c r="H101"/>
  <c r="V100"/>
  <c r="W100" s="1"/>
  <c r="X100" s="1"/>
  <c r="I100"/>
  <c r="H100"/>
  <c r="V99"/>
  <c r="W99" s="1"/>
  <c r="X99" s="1"/>
  <c r="I99"/>
  <c r="H99"/>
  <c r="V98"/>
  <c r="W98" s="1"/>
  <c r="X98" s="1"/>
  <c r="I98"/>
  <c r="H98"/>
  <c r="V97"/>
  <c r="W97" s="1"/>
  <c r="X97" s="1"/>
  <c r="I97"/>
  <c r="H97"/>
  <c r="V96"/>
  <c r="W96" s="1"/>
  <c r="X96" s="1"/>
  <c r="I96"/>
  <c r="H96"/>
  <c r="V95"/>
  <c r="W95" s="1"/>
  <c r="X95" s="1"/>
  <c r="I95"/>
  <c r="H95"/>
  <c r="V94"/>
  <c r="W94" s="1"/>
  <c r="X94" s="1"/>
  <c r="I94"/>
  <c r="H94"/>
  <c r="V93"/>
  <c r="W93" s="1"/>
  <c r="X93" s="1"/>
  <c r="I93"/>
  <c r="H93"/>
  <c r="V92"/>
  <c r="I92"/>
  <c r="H92"/>
  <c r="V91"/>
  <c r="W91" s="1"/>
  <c r="X91" s="1"/>
  <c r="I91"/>
  <c r="H91"/>
  <c r="V90"/>
  <c r="W90" s="1"/>
  <c r="X90" s="1"/>
  <c r="I90"/>
  <c r="H90"/>
  <c r="V89"/>
  <c r="W89" s="1"/>
  <c r="X89" s="1"/>
  <c r="I89"/>
  <c r="H89"/>
  <c r="V88"/>
  <c r="W88" s="1"/>
  <c r="X88" s="1"/>
  <c r="I88"/>
  <c r="H88"/>
  <c r="V87"/>
  <c r="W87" s="1"/>
  <c r="X87" s="1"/>
  <c r="Y87" s="1"/>
  <c r="Z87" s="1"/>
  <c r="I87"/>
  <c r="H87"/>
  <c r="V85"/>
  <c r="W85" s="1"/>
  <c r="X85" s="1"/>
  <c r="I85"/>
  <c r="H85"/>
  <c r="V84"/>
  <c r="W84" s="1"/>
  <c r="X84" s="1"/>
  <c r="I84"/>
  <c r="H84"/>
  <c r="V83"/>
  <c r="W83" s="1"/>
  <c r="X83" s="1"/>
  <c r="I83"/>
  <c r="H83"/>
  <c r="V82"/>
  <c r="W82" s="1"/>
  <c r="X82" s="1"/>
  <c r="I82"/>
  <c r="H82"/>
  <c r="V81"/>
  <c r="W81" s="1"/>
  <c r="X81" s="1"/>
  <c r="I81"/>
  <c r="H81"/>
  <c r="V80"/>
  <c r="W80" s="1"/>
  <c r="X80" s="1"/>
  <c r="I80"/>
  <c r="H80"/>
  <c r="V79"/>
  <c r="W79" s="1"/>
  <c r="X79" s="1"/>
  <c r="I79"/>
  <c r="H79"/>
  <c r="V78"/>
  <c r="W78" s="1"/>
  <c r="X78" s="1"/>
  <c r="I78"/>
  <c r="H78"/>
  <c r="V77"/>
  <c r="W77" s="1"/>
  <c r="X77" s="1"/>
  <c r="I77"/>
  <c r="H77"/>
  <c r="V76"/>
  <c r="W76" s="1"/>
  <c r="X76" s="1"/>
  <c r="I76"/>
  <c r="H76"/>
  <c r="V75"/>
  <c r="W75" s="1"/>
  <c r="X75" s="1"/>
  <c r="I75"/>
  <c r="H75"/>
  <c r="V71"/>
  <c r="W71" s="1"/>
  <c r="X71" s="1"/>
  <c r="I71"/>
  <c r="H71"/>
  <c r="V70"/>
  <c r="W70" s="1"/>
  <c r="X70" s="1"/>
  <c r="I70"/>
  <c r="H70"/>
  <c r="V69"/>
  <c r="W69" s="1"/>
  <c r="X69" s="1"/>
  <c r="I69"/>
  <c r="H69"/>
  <c r="V68"/>
  <c r="W68" s="1"/>
  <c r="X68" s="1"/>
  <c r="I68"/>
  <c r="H68"/>
  <c r="V67"/>
  <c r="W67" s="1"/>
  <c r="X67" s="1"/>
  <c r="I67"/>
  <c r="H67"/>
  <c r="V66"/>
  <c r="W66" s="1"/>
  <c r="X66" s="1"/>
  <c r="I66"/>
  <c r="H66"/>
  <c r="V65"/>
  <c r="W65" s="1"/>
  <c r="X65" s="1"/>
  <c r="I65"/>
  <c r="H65"/>
  <c r="V64"/>
  <c r="W64" s="1"/>
  <c r="X64" s="1"/>
  <c r="I64"/>
  <c r="H64"/>
  <c r="V63"/>
  <c r="W63" s="1"/>
  <c r="X63" s="1"/>
  <c r="I63"/>
  <c r="H63"/>
  <c r="V62"/>
  <c r="W62" s="1"/>
  <c r="X62" s="1"/>
  <c r="I62"/>
  <c r="H62"/>
  <c r="V61"/>
  <c r="W61" s="1"/>
  <c r="X61" s="1"/>
  <c r="I61"/>
  <c r="H61"/>
  <c r="V60"/>
  <c r="W60" s="1"/>
  <c r="X60" s="1"/>
  <c r="I60"/>
  <c r="H60"/>
  <c r="W59"/>
  <c r="X59" s="1"/>
  <c r="V59"/>
  <c r="I59"/>
  <c r="H59"/>
  <c r="V58"/>
  <c r="W58" s="1"/>
  <c r="X58" s="1"/>
  <c r="I58"/>
  <c r="H58"/>
  <c r="V57"/>
  <c r="W57" s="1"/>
  <c r="X57" s="1"/>
  <c r="I57"/>
  <c r="H57"/>
  <c r="V56"/>
  <c r="W56" s="1"/>
  <c r="X56" s="1"/>
  <c r="I56"/>
  <c r="H56"/>
  <c r="V55"/>
  <c r="W55" s="1"/>
  <c r="X55" s="1"/>
  <c r="I55"/>
  <c r="H55"/>
  <c r="V54"/>
  <c r="W54" s="1"/>
  <c r="X54" s="1"/>
  <c r="I54"/>
  <c r="H54"/>
  <c r="V53"/>
  <c r="W53" s="1"/>
  <c r="X53" s="1"/>
  <c r="I53"/>
  <c r="H53"/>
  <c r="V52"/>
  <c r="W52" s="1"/>
  <c r="X52" s="1"/>
  <c r="I52"/>
  <c r="H52"/>
  <c r="V51"/>
  <c r="W51" s="1"/>
  <c r="X51" s="1"/>
  <c r="I51"/>
  <c r="H51"/>
  <c r="V50"/>
  <c r="W50" s="1"/>
  <c r="X50" s="1"/>
  <c r="I50"/>
  <c r="H50"/>
  <c r="W49"/>
  <c r="X49" s="1"/>
  <c r="V49"/>
  <c r="I49"/>
  <c r="H49"/>
  <c r="V48"/>
  <c r="W48" s="1"/>
  <c r="X48" s="1"/>
  <c r="I48"/>
  <c r="H48"/>
  <c r="V47"/>
  <c r="W47" s="1"/>
  <c r="X47" s="1"/>
  <c r="I47"/>
  <c r="H47"/>
  <c r="V46"/>
  <c r="W46" s="1"/>
  <c r="X46" s="1"/>
  <c r="I46"/>
  <c r="H46"/>
  <c r="V45"/>
  <c r="W45" s="1"/>
  <c r="X45" s="1"/>
  <c r="I45"/>
  <c r="H45"/>
  <c r="V44"/>
  <c r="W44" s="1"/>
  <c r="X44" s="1"/>
  <c r="I44"/>
  <c r="H44"/>
  <c r="V43"/>
  <c r="W43" s="1"/>
  <c r="X43" s="1"/>
  <c r="I43"/>
  <c r="H43"/>
  <c r="V42"/>
  <c r="W42" s="1"/>
  <c r="X42" s="1"/>
  <c r="I42"/>
  <c r="H42"/>
  <c r="V41"/>
  <c r="W41" s="1"/>
  <c r="X41" s="1"/>
  <c r="I41"/>
  <c r="H41"/>
  <c r="V37"/>
  <c r="W37" s="1"/>
  <c r="X37" s="1"/>
  <c r="I37"/>
  <c r="H37"/>
  <c r="V36"/>
  <c r="W36" s="1"/>
  <c r="X36" s="1"/>
  <c r="I36"/>
  <c r="H36"/>
  <c r="V35"/>
  <c r="W35" s="1"/>
  <c r="X35" s="1"/>
  <c r="I35"/>
  <c r="H35"/>
  <c r="V34"/>
  <c r="W34" s="1"/>
  <c r="X34" s="1"/>
  <c r="I34"/>
  <c r="H34"/>
  <c r="V33"/>
  <c r="W33" s="1"/>
  <c r="X33" s="1"/>
  <c r="I33"/>
  <c r="H33"/>
  <c r="V32"/>
  <c r="W32" s="1"/>
  <c r="X32" s="1"/>
  <c r="I32"/>
  <c r="H32"/>
  <c r="V31"/>
  <c r="W31" s="1"/>
  <c r="X31" s="1"/>
  <c r="I31"/>
  <c r="H31"/>
  <c r="V30"/>
  <c r="W30" s="1"/>
  <c r="X30" s="1"/>
  <c r="I30"/>
  <c r="H30"/>
  <c r="V29"/>
  <c r="W29" s="1"/>
  <c r="X29" s="1"/>
  <c r="I29"/>
  <c r="H29"/>
  <c r="V28"/>
  <c r="W28" s="1"/>
  <c r="X28" s="1"/>
  <c r="I28"/>
  <c r="H28"/>
  <c r="V27"/>
  <c r="W27" s="1"/>
  <c r="X27" s="1"/>
  <c r="I27"/>
  <c r="H27"/>
  <c r="V26"/>
  <c r="W26" s="1"/>
  <c r="X26" s="1"/>
  <c r="I26"/>
  <c r="H26"/>
  <c r="V25"/>
  <c r="W25" s="1"/>
  <c r="X25" s="1"/>
  <c r="I25"/>
  <c r="H25"/>
  <c r="V24"/>
  <c r="W24" s="1"/>
  <c r="X24" s="1"/>
  <c r="I24"/>
  <c r="H24"/>
  <c r="V23"/>
  <c r="W23" s="1"/>
  <c r="X23" s="1"/>
  <c r="I23"/>
  <c r="H23"/>
  <c r="V21"/>
  <c r="W21" s="1"/>
  <c r="X21" s="1"/>
  <c r="I21"/>
  <c r="H21"/>
  <c r="V20"/>
  <c r="W20" s="1"/>
  <c r="X20" s="1"/>
  <c r="I20"/>
  <c r="H20"/>
  <c r="V19"/>
  <c r="W19" s="1"/>
  <c r="X19" s="1"/>
  <c r="I19"/>
  <c r="H19"/>
  <c r="V18"/>
  <c r="W18" s="1"/>
  <c r="X18" s="1"/>
  <c r="I18"/>
  <c r="H18"/>
  <c r="V17"/>
  <c r="W17" s="1"/>
  <c r="X17" s="1"/>
  <c r="I17"/>
  <c r="H17"/>
  <c r="V16"/>
  <c r="W16" s="1"/>
  <c r="X16" s="1"/>
  <c r="I16"/>
  <c r="H16"/>
  <c r="V15"/>
  <c r="W15" s="1"/>
  <c r="X15" s="1"/>
  <c r="I15"/>
  <c r="H15"/>
  <c r="V14"/>
  <c r="W14" s="1"/>
  <c r="X14" s="1"/>
  <c r="I14"/>
  <c r="H14"/>
  <c r="V13"/>
  <c r="W13" s="1"/>
  <c r="X13" s="1"/>
  <c r="I13"/>
  <c r="H13"/>
  <c r="V12"/>
  <c r="W12" s="1"/>
  <c r="X12" s="1"/>
  <c r="I12"/>
  <c r="H12"/>
  <c r="V11"/>
  <c r="W11" s="1"/>
  <c r="X11" s="1"/>
  <c r="I11"/>
  <c r="H11"/>
  <c r="V10"/>
  <c r="W10" s="1"/>
  <c r="X10" s="1"/>
  <c r="I10"/>
  <c r="H10"/>
  <c r="V9"/>
  <c r="W9" s="1"/>
  <c r="X9" s="1"/>
  <c r="I9"/>
  <c r="H9"/>
  <c r="V8"/>
  <c r="W8" s="1"/>
  <c r="X8" s="1"/>
  <c r="I8"/>
  <c r="H8"/>
  <c r="H101" i="117"/>
  <c r="I101"/>
  <c r="V101"/>
  <c r="W101" s="1"/>
  <c r="X101" s="1"/>
  <c r="V109"/>
  <c r="W109" s="1"/>
  <c r="X109" s="1"/>
  <c r="I109"/>
  <c r="H109"/>
  <c r="V108"/>
  <c r="W108" s="1"/>
  <c r="X108" s="1"/>
  <c r="I108"/>
  <c r="H108"/>
  <c r="V107"/>
  <c r="W107" s="1"/>
  <c r="X107" s="1"/>
  <c r="I107"/>
  <c r="H107"/>
  <c r="V106"/>
  <c r="W106" s="1"/>
  <c r="X106" s="1"/>
  <c r="I106"/>
  <c r="H106"/>
  <c r="V105"/>
  <c r="W105" s="1"/>
  <c r="X105" s="1"/>
  <c r="I105"/>
  <c r="H105"/>
  <c r="V104"/>
  <c r="W104" s="1"/>
  <c r="X104" s="1"/>
  <c r="I104"/>
  <c r="H104"/>
  <c r="V103"/>
  <c r="W103" s="1"/>
  <c r="X103" s="1"/>
  <c r="I103"/>
  <c r="H103"/>
  <c r="V102"/>
  <c r="W102" s="1"/>
  <c r="X102" s="1"/>
  <c r="I102"/>
  <c r="H102"/>
  <c r="V100"/>
  <c r="W100" s="1"/>
  <c r="X100" s="1"/>
  <c r="I100"/>
  <c r="H100"/>
  <c r="V99"/>
  <c r="W99" s="1"/>
  <c r="X99" s="1"/>
  <c r="I99"/>
  <c r="H99"/>
  <c r="V98"/>
  <c r="W98" s="1"/>
  <c r="X98" s="1"/>
  <c r="I98"/>
  <c r="H98"/>
  <c r="V97"/>
  <c r="W97" s="1"/>
  <c r="X97" s="1"/>
  <c r="I97"/>
  <c r="H97"/>
  <c r="V96"/>
  <c r="W96" s="1"/>
  <c r="X96" s="1"/>
  <c r="I96"/>
  <c r="H96"/>
  <c r="V95"/>
  <c r="W95" s="1"/>
  <c r="X95" s="1"/>
  <c r="I95"/>
  <c r="H95"/>
  <c r="V94"/>
  <c r="W94" s="1"/>
  <c r="X94" s="1"/>
  <c r="I94"/>
  <c r="H94"/>
  <c r="V93"/>
  <c r="W93" s="1"/>
  <c r="X93" s="1"/>
  <c r="I93"/>
  <c r="H93"/>
  <c r="V92"/>
  <c r="W92" s="1"/>
  <c r="X92" s="1"/>
  <c r="I92"/>
  <c r="H92"/>
  <c r="V91"/>
  <c r="W91" s="1"/>
  <c r="X91" s="1"/>
  <c r="I91"/>
  <c r="H91"/>
  <c r="V90"/>
  <c r="W90" s="1"/>
  <c r="X90" s="1"/>
  <c r="I90"/>
  <c r="H90"/>
  <c r="V89"/>
  <c r="W89" s="1"/>
  <c r="X89" s="1"/>
  <c r="I89"/>
  <c r="H89"/>
  <c r="V88"/>
  <c r="W88" s="1"/>
  <c r="X88" s="1"/>
  <c r="I88"/>
  <c r="H88"/>
  <c r="V87"/>
  <c r="W87" s="1"/>
  <c r="X87" s="1"/>
  <c r="I87"/>
  <c r="H87"/>
  <c r="V86"/>
  <c r="W86" s="1"/>
  <c r="X86" s="1"/>
  <c r="I86"/>
  <c r="H86"/>
  <c r="V85"/>
  <c r="W85" s="1"/>
  <c r="X85" s="1"/>
  <c r="I85"/>
  <c r="H85"/>
  <c r="V84"/>
  <c r="W84" s="1"/>
  <c r="X84" s="1"/>
  <c r="I84"/>
  <c r="H84"/>
  <c r="V83"/>
  <c r="W83" s="1"/>
  <c r="X83" s="1"/>
  <c r="I83"/>
  <c r="H83"/>
  <c r="V82"/>
  <c r="W82" s="1"/>
  <c r="X82" s="1"/>
  <c r="I82"/>
  <c r="H82"/>
  <c r="V81"/>
  <c r="W81" s="1"/>
  <c r="X81" s="1"/>
  <c r="I81"/>
  <c r="H81"/>
  <c r="V80"/>
  <c r="W80" s="1"/>
  <c r="X80" s="1"/>
  <c r="I80"/>
  <c r="H80"/>
  <c r="V79"/>
  <c r="W79" s="1"/>
  <c r="X79" s="1"/>
  <c r="I79"/>
  <c r="H79"/>
  <c r="V78"/>
  <c r="W78" s="1"/>
  <c r="X78" s="1"/>
  <c r="I78"/>
  <c r="H78"/>
  <c r="AD77"/>
  <c r="V74"/>
  <c r="W74" s="1"/>
  <c r="X74" s="1"/>
  <c r="I74"/>
  <c r="H74"/>
  <c r="V73"/>
  <c r="W73" s="1"/>
  <c r="X73" s="1"/>
  <c r="I73"/>
  <c r="H73"/>
  <c r="V72"/>
  <c r="W72" s="1"/>
  <c r="X72" s="1"/>
  <c r="I72"/>
  <c r="H72"/>
  <c r="V71"/>
  <c r="W71" s="1"/>
  <c r="X71" s="1"/>
  <c r="I71"/>
  <c r="H71"/>
  <c r="V70"/>
  <c r="W70" s="1"/>
  <c r="X70" s="1"/>
  <c r="I70"/>
  <c r="H70"/>
  <c r="V69"/>
  <c r="W69" s="1"/>
  <c r="X69" s="1"/>
  <c r="I69"/>
  <c r="H69"/>
  <c r="V68"/>
  <c r="W68" s="1"/>
  <c r="X68" s="1"/>
  <c r="I68"/>
  <c r="H68"/>
  <c r="V67"/>
  <c r="W67" s="1"/>
  <c r="X67" s="1"/>
  <c r="I67"/>
  <c r="H67"/>
  <c r="V66"/>
  <c r="W66" s="1"/>
  <c r="X66" s="1"/>
  <c r="I66"/>
  <c r="H66"/>
  <c r="V65"/>
  <c r="W65" s="1"/>
  <c r="X65" s="1"/>
  <c r="I65"/>
  <c r="H65"/>
  <c r="V64"/>
  <c r="W64" s="1"/>
  <c r="X64" s="1"/>
  <c r="I64"/>
  <c r="H64"/>
  <c r="V63"/>
  <c r="W63" s="1"/>
  <c r="X63" s="1"/>
  <c r="I63"/>
  <c r="H63"/>
  <c r="V62"/>
  <c r="W62" s="1"/>
  <c r="X62" s="1"/>
  <c r="I62"/>
  <c r="H62"/>
  <c r="V61"/>
  <c r="W61" s="1"/>
  <c r="X61" s="1"/>
  <c r="I61"/>
  <c r="H61"/>
  <c r="V60"/>
  <c r="W60" s="1"/>
  <c r="X60" s="1"/>
  <c r="I60"/>
  <c r="H60"/>
  <c r="V59"/>
  <c r="W59" s="1"/>
  <c r="X59" s="1"/>
  <c r="I59"/>
  <c r="H59"/>
  <c r="V58"/>
  <c r="W58" s="1"/>
  <c r="X58" s="1"/>
  <c r="I58"/>
  <c r="H58"/>
  <c r="V57"/>
  <c r="W57" s="1"/>
  <c r="X57" s="1"/>
  <c r="I57"/>
  <c r="H57"/>
  <c r="V56"/>
  <c r="W56" s="1"/>
  <c r="X56" s="1"/>
  <c r="I56"/>
  <c r="H56"/>
  <c r="V55"/>
  <c r="W55" s="1"/>
  <c r="X55" s="1"/>
  <c r="I55"/>
  <c r="H55"/>
  <c r="V54"/>
  <c r="W54" s="1"/>
  <c r="X54" s="1"/>
  <c r="I54"/>
  <c r="H54"/>
  <c r="V53"/>
  <c r="W53" s="1"/>
  <c r="X53" s="1"/>
  <c r="I53"/>
  <c r="H53"/>
  <c r="V52"/>
  <c r="W52" s="1"/>
  <c r="X52" s="1"/>
  <c r="I52"/>
  <c r="H52"/>
  <c r="V51"/>
  <c r="W51" s="1"/>
  <c r="X51" s="1"/>
  <c r="I51"/>
  <c r="H51"/>
  <c r="V50"/>
  <c r="W50" s="1"/>
  <c r="X50" s="1"/>
  <c r="I50"/>
  <c r="H50"/>
  <c r="V49"/>
  <c r="W49" s="1"/>
  <c r="X49" s="1"/>
  <c r="I49"/>
  <c r="H49"/>
  <c r="V48"/>
  <c r="W48" s="1"/>
  <c r="X48" s="1"/>
  <c r="I48"/>
  <c r="H48"/>
  <c r="V47"/>
  <c r="W47" s="1"/>
  <c r="X47" s="1"/>
  <c r="I47"/>
  <c r="H47"/>
  <c r="V46"/>
  <c r="W46" s="1"/>
  <c r="X46" s="1"/>
  <c r="I46"/>
  <c r="H46"/>
  <c r="V45"/>
  <c r="W45" s="1"/>
  <c r="X45" s="1"/>
  <c r="I45"/>
  <c r="H45"/>
  <c r="V44"/>
  <c r="W44" s="1"/>
  <c r="X44" s="1"/>
  <c r="I44"/>
  <c r="H44"/>
  <c r="V43"/>
  <c r="W43" s="1"/>
  <c r="X43" s="1"/>
  <c r="I43"/>
  <c r="H43"/>
  <c r="V42"/>
  <c r="W42" s="1"/>
  <c r="X42" s="1"/>
  <c r="I42"/>
  <c r="H42"/>
  <c r="V38"/>
  <c r="W38" s="1"/>
  <c r="X38" s="1"/>
  <c r="I38"/>
  <c r="H38"/>
  <c r="V37"/>
  <c r="W37" s="1"/>
  <c r="X37" s="1"/>
  <c r="I37"/>
  <c r="H37"/>
  <c r="V36"/>
  <c r="W36" s="1"/>
  <c r="X36" s="1"/>
  <c r="I36"/>
  <c r="H36"/>
  <c r="V35"/>
  <c r="W35" s="1"/>
  <c r="X35" s="1"/>
  <c r="I35"/>
  <c r="H35"/>
  <c r="V34"/>
  <c r="W34" s="1"/>
  <c r="X34" s="1"/>
  <c r="I34"/>
  <c r="H34"/>
  <c r="V33"/>
  <c r="W33" s="1"/>
  <c r="X33" s="1"/>
  <c r="I33"/>
  <c r="H33"/>
  <c r="V32"/>
  <c r="W32" s="1"/>
  <c r="X32" s="1"/>
  <c r="I32"/>
  <c r="H32"/>
  <c r="V31"/>
  <c r="W31" s="1"/>
  <c r="X31" s="1"/>
  <c r="I31"/>
  <c r="H31"/>
  <c r="V30"/>
  <c r="W30" s="1"/>
  <c r="X30" s="1"/>
  <c r="I30"/>
  <c r="H30"/>
  <c r="V29"/>
  <c r="W29" s="1"/>
  <c r="X29" s="1"/>
  <c r="I29"/>
  <c r="H29"/>
  <c r="V28"/>
  <c r="W28" s="1"/>
  <c r="X28" s="1"/>
  <c r="I28"/>
  <c r="H28"/>
  <c r="V27"/>
  <c r="W27" s="1"/>
  <c r="X27" s="1"/>
  <c r="I27"/>
  <c r="H27"/>
  <c r="V26"/>
  <c r="W26" s="1"/>
  <c r="X26" s="1"/>
  <c r="I26"/>
  <c r="H26"/>
  <c r="V25"/>
  <c r="W25" s="1"/>
  <c r="X25" s="1"/>
  <c r="I25"/>
  <c r="H25"/>
  <c r="V24"/>
  <c r="W24" s="1"/>
  <c r="X24" s="1"/>
  <c r="I24"/>
  <c r="H24"/>
  <c r="V23"/>
  <c r="W23" s="1"/>
  <c r="X23" s="1"/>
  <c r="I23"/>
  <c r="H23"/>
  <c r="V22"/>
  <c r="W22" s="1"/>
  <c r="X22" s="1"/>
  <c r="I22"/>
  <c r="H22"/>
  <c r="V21"/>
  <c r="W21" s="1"/>
  <c r="X21" s="1"/>
  <c r="I21"/>
  <c r="H21"/>
  <c r="V20"/>
  <c r="W20" s="1"/>
  <c r="X20" s="1"/>
  <c r="I20"/>
  <c r="H20"/>
  <c r="V19"/>
  <c r="W19" s="1"/>
  <c r="X19" s="1"/>
  <c r="I19"/>
  <c r="H19"/>
  <c r="V18"/>
  <c r="W18" s="1"/>
  <c r="X18" s="1"/>
  <c r="I18"/>
  <c r="H18"/>
  <c r="V17"/>
  <c r="W17" s="1"/>
  <c r="X17" s="1"/>
  <c r="I17"/>
  <c r="H17"/>
  <c r="V16"/>
  <c r="W16" s="1"/>
  <c r="X16" s="1"/>
  <c r="I16"/>
  <c r="H16"/>
  <c r="V15"/>
  <c r="W15" s="1"/>
  <c r="X15" s="1"/>
  <c r="I15"/>
  <c r="H15"/>
  <c r="V14"/>
  <c r="W14" s="1"/>
  <c r="X14" s="1"/>
  <c r="I14"/>
  <c r="H14"/>
  <c r="V13"/>
  <c r="W13" s="1"/>
  <c r="X13" s="1"/>
  <c r="I13"/>
  <c r="H13"/>
  <c r="V12"/>
  <c r="W12" s="1"/>
  <c r="X12" s="1"/>
  <c r="I12"/>
  <c r="H12"/>
  <c r="V11"/>
  <c r="W11" s="1"/>
  <c r="X11" s="1"/>
  <c r="I11"/>
  <c r="H11"/>
  <c r="V10"/>
  <c r="W10" s="1"/>
  <c r="X10" s="1"/>
  <c r="I10"/>
  <c r="H10"/>
  <c r="V9"/>
  <c r="W9" s="1"/>
  <c r="X9" s="1"/>
  <c r="I9"/>
  <c r="H9"/>
  <c r="V8"/>
  <c r="W8" s="1"/>
  <c r="X8" s="1"/>
  <c r="I8"/>
  <c r="H8"/>
  <c r="V12" i="116"/>
  <c r="W12" s="1"/>
  <c r="X12" s="1"/>
  <c r="I12"/>
  <c r="H12"/>
  <c r="V11"/>
  <c r="W11" s="1"/>
  <c r="X11" s="1"/>
  <c r="I11"/>
  <c r="H11"/>
  <c r="V10"/>
  <c r="W10" s="1"/>
  <c r="X10" s="1"/>
  <c r="I10"/>
  <c r="H10"/>
  <c r="V9"/>
  <c r="W9" s="1"/>
  <c r="X9" s="1"/>
  <c r="I9"/>
  <c r="H9"/>
  <c r="V8"/>
  <c r="W8" s="1"/>
  <c r="X8" s="1"/>
  <c r="I8"/>
  <c r="H8"/>
  <c r="V110" i="115"/>
  <c r="W110" s="1"/>
  <c r="X110" s="1"/>
  <c r="I110"/>
  <c r="H110"/>
  <c r="V109"/>
  <c r="W109" s="1"/>
  <c r="X109" s="1"/>
  <c r="I109"/>
  <c r="H109"/>
  <c r="V108"/>
  <c r="W108" s="1"/>
  <c r="X108" s="1"/>
  <c r="I108"/>
  <c r="H108"/>
  <c r="V107"/>
  <c r="W107" s="1"/>
  <c r="X107" s="1"/>
  <c r="I107"/>
  <c r="H107"/>
  <c r="V106"/>
  <c r="W106" s="1"/>
  <c r="X106" s="1"/>
  <c r="I106"/>
  <c r="H106"/>
  <c r="V105"/>
  <c r="W105" s="1"/>
  <c r="X105" s="1"/>
  <c r="I105"/>
  <c r="H105"/>
  <c r="V104"/>
  <c r="W104" s="1"/>
  <c r="X104" s="1"/>
  <c r="I104"/>
  <c r="H104"/>
  <c r="V103"/>
  <c r="W103" s="1"/>
  <c r="X103" s="1"/>
  <c r="I103"/>
  <c r="H103"/>
  <c r="V102"/>
  <c r="W102" s="1"/>
  <c r="X102" s="1"/>
  <c r="I102"/>
  <c r="H102"/>
  <c r="V101"/>
  <c r="W101" s="1"/>
  <c r="X101" s="1"/>
  <c r="I101"/>
  <c r="H101"/>
  <c r="V100"/>
  <c r="W100" s="1"/>
  <c r="X100" s="1"/>
  <c r="I100"/>
  <c r="H100"/>
  <c r="V99"/>
  <c r="W99" s="1"/>
  <c r="X99" s="1"/>
  <c r="I99"/>
  <c r="H99"/>
  <c r="V98"/>
  <c r="W98" s="1"/>
  <c r="X98" s="1"/>
  <c r="I98"/>
  <c r="H98"/>
  <c r="V97"/>
  <c r="W97" s="1"/>
  <c r="X97" s="1"/>
  <c r="I97"/>
  <c r="H97"/>
  <c r="V96"/>
  <c r="W96" s="1"/>
  <c r="X96" s="1"/>
  <c r="I96"/>
  <c r="H96"/>
  <c r="V95"/>
  <c r="W95" s="1"/>
  <c r="X95" s="1"/>
  <c r="I95"/>
  <c r="H95"/>
  <c r="V94"/>
  <c r="W94" s="1"/>
  <c r="X94" s="1"/>
  <c r="I94"/>
  <c r="H94"/>
  <c r="V93"/>
  <c r="W93" s="1"/>
  <c r="X93" s="1"/>
  <c r="I93"/>
  <c r="H93"/>
  <c r="V92"/>
  <c r="W92" s="1"/>
  <c r="X92" s="1"/>
  <c r="I92"/>
  <c r="H92"/>
  <c r="V91"/>
  <c r="W91" s="1"/>
  <c r="X91" s="1"/>
  <c r="I91"/>
  <c r="H91"/>
  <c r="V90"/>
  <c r="W90" s="1"/>
  <c r="X90" s="1"/>
  <c r="I90"/>
  <c r="H90"/>
  <c r="V89"/>
  <c r="W89" s="1"/>
  <c r="X89" s="1"/>
  <c r="I89"/>
  <c r="H89"/>
  <c r="V88"/>
  <c r="W88" s="1"/>
  <c r="X88" s="1"/>
  <c r="I88"/>
  <c r="H88"/>
  <c r="V87"/>
  <c r="W87" s="1"/>
  <c r="X87" s="1"/>
  <c r="I87"/>
  <c r="H87"/>
  <c r="V86"/>
  <c r="W86" s="1"/>
  <c r="X86" s="1"/>
  <c r="I86"/>
  <c r="H86"/>
  <c r="V85"/>
  <c r="W85" s="1"/>
  <c r="X85" s="1"/>
  <c r="I85"/>
  <c r="H85"/>
  <c r="V84"/>
  <c r="W84" s="1"/>
  <c r="X84" s="1"/>
  <c r="I84"/>
  <c r="H84"/>
  <c r="V83"/>
  <c r="W83" s="1"/>
  <c r="X83" s="1"/>
  <c r="I83"/>
  <c r="H83"/>
  <c r="V82"/>
  <c r="W82" s="1"/>
  <c r="X82" s="1"/>
  <c r="I82"/>
  <c r="H82"/>
  <c r="V81"/>
  <c r="W81" s="1"/>
  <c r="X81" s="1"/>
  <c r="I81"/>
  <c r="H81"/>
  <c r="V80"/>
  <c r="W80" s="1"/>
  <c r="X80" s="1"/>
  <c r="I80"/>
  <c r="H80"/>
  <c r="V79"/>
  <c r="W79" s="1"/>
  <c r="X79" s="1"/>
  <c r="I79"/>
  <c r="H79"/>
  <c r="AD78"/>
  <c r="V75"/>
  <c r="W75" s="1"/>
  <c r="X75" s="1"/>
  <c r="I75"/>
  <c r="H75"/>
  <c r="V74"/>
  <c r="W74" s="1"/>
  <c r="X74" s="1"/>
  <c r="I74"/>
  <c r="H74"/>
  <c r="V73"/>
  <c r="W73" s="1"/>
  <c r="X73" s="1"/>
  <c r="I73"/>
  <c r="H73"/>
  <c r="V72"/>
  <c r="W72" s="1"/>
  <c r="X72" s="1"/>
  <c r="I72"/>
  <c r="H72"/>
  <c r="V71"/>
  <c r="W71" s="1"/>
  <c r="X71" s="1"/>
  <c r="I71"/>
  <c r="H71"/>
  <c r="V70"/>
  <c r="W70" s="1"/>
  <c r="X70" s="1"/>
  <c r="I70"/>
  <c r="H70"/>
  <c r="V69"/>
  <c r="W69" s="1"/>
  <c r="X69" s="1"/>
  <c r="I69"/>
  <c r="H69"/>
  <c r="V68"/>
  <c r="W68" s="1"/>
  <c r="X68" s="1"/>
  <c r="I68"/>
  <c r="H68"/>
  <c r="V67"/>
  <c r="W67" s="1"/>
  <c r="X67" s="1"/>
  <c r="I67"/>
  <c r="H67"/>
  <c r="V66"/>
  <c r="W66" s="1"/>
  <c r="X66" s="1"/>
  <c r="I66"/>
  <c r="H66"/>
  <c r="V65"/>
  <c r="W65" s="1"/>
  <c r="X65" s="1"/>
  <c r="I65"/>
  <c r="H65"/>
  <c r="V64"/>
  <c r="W64" s="1"/>
  <c r="X64" s="1"/>
  <c r="I64"/>
  <c r="H64"/>
  <c r="V63"/>
  <c r="W63" s="1"/>
  <c r="X63" s="1"/>
  <c r="I63"/>
  <c r="H63"/>
  <c r="V62"/>
  <c r="W62" s="1"/>
  <c r="X62" s="1"/>
  <c r="I62"/>
  <c r="H62"/>
  <c r="V61"/>
  <c r="W61" s="1"/>
  <c r="X61" s="1"/>
  <c r="I61"/>
  <c r="H61"/>
  <c r="V60"/>
  <c r="W60" s="1"/>
  <c r="X60" s="1"/>
  <c r="I60"/>
  <c r="H60"/>
  <c r="V59"/>
  <c r="W59" s="1"/>
  <c r="X59" s="1"/>
  <c r="I59"/>
  <c r="H59"/>
  <c r="V58"/>
  <c r="W58" s="1"/>
  <c r="X58" s="1"/>
  <c r="I58"/>
  <c r="H58"/>
  <c r="V57"/>
  <c r="W57" s="1"/>
  <c r="X57" s="1"/>
  <c r="I57"/>
  <c r="H57"/>
  <c r="V56"/>
  <c r="W56" s="1"/>
  <c r="X56" s="1"/>
  <c r="I56"/>
  <c r="H56"/>
  <c r="V55"/>
  <c r="W55" s="1"/>
  <c r="X55" s="1"/>
  <c r="I55"/>
  <c r="H55"/>
  <c r="V54"/>
  <c r="W54" s="1"/>
  <c r="X54" s="1"/>
  <c r="I54"/>
  <c r="H54"/>
  <c r="V53"/>
  <c r="W53" s="1"/>
  <c r="X53" s="1"/>
  <c r="I53"/>
  <c r="H53"/>
  <c r="V52"/>
  <c r="W52" s="1"/>
  <c r="X52" s="1"/>
  <c r="I52"/>
  <c r="H52"/>
  <c r="V51"/>
  <c r="W51" s="1"/>
  <c r="X51" s="1"/>
  <c r="I51"/>
  <c r="H51"/>
  <c r="V50"/>
  <c r="W50" s="1"/>
  <c r="X50" s="1"/>
  <c r="I50"/>
  <c r="H50"/>
  <c r="V49"/>
  <c r="W49" s="1"/>
  <c r="X49" s="1"/>
  <c r="I49"/>
  <c r="H49"/>
  <c r="V48"/>
  <c r="W48" s="1"/>
  <c r="X48" s="1"/>
  <c r="I48"/>
  <c r="H48"/>
  <c r="V47"/>
  <c r="W47" s="1"/>
  <c r="X47" s="1"/>
  <c r="I47"/>
  <c r="H47"/>
  <c r="V46"/>
  <c r="W46" s="1"/>
  <c r="X46" s="1"/>
  <c r="I46"/>
  <c r="H46"/>
  <c r="V45"/>
  <c r="W45" s="1"/>
  <c r="X45" s="1"/>
  <c r="I45"/>
  <c r="H45"/>
  <c r="V44"/>
  <c r="W44" s="1"/>
  <c r="X44" s="1"/>
  <c r="I44"/>
  <c r="H44"/>
  <c r="V43"/>
  <c r="W43" s="1"/>
  <c r="X43" s="1"/>
  <c r="I43"/>
  <c r="H43"/>
  <c r="V39"/>
  <c r="W39" s="1"/>
  <c r="X39" s="1"/>
  <c r="I39"/>
  <c r="H39"/>
  <c r="V38"/>
  <c r="W38" s="1"/>
  <c r="X38" s="1"/>
  <c r="I38"/>
  <c r="H38"/>
  <c r="V37"/>
  <c r="W37" s="1"/>
  <c r="X37" s="1"/>
  <c r="I37"/>
  <c r="H37"/>
  <c r="V36"/>
  <c r="W36" s="1"/>
  <c r="X36" s="1"/>
  <c r="I36"/>
  <c r="H36"/>
  <c r="V35"/>
  <c r="W35" s="1"/>
  <c r="X35" s="1"/>
  <c r="I35"/>
  <c r="H35"/>
  <c r="V34"/>
  <c r="W34" s="1"/>
  <c r="X34" s="1"/>
  <c r="I34"/>
  <c r="H34"/>
  <c r="V33"/>
  <c r="W33" s="1"/>
  <c r="X33" s="1"/>
  <c r="I33"/>
  <c r="H33"/>
  <c r="V32"/>
  <c r="W32" s="1"/>
  <c r="X32" s="1"/>
  <c r="I32"/>
  <c r="H32"/>
  <c r="V31"/>
  <c r="W31" s="1"/>
  <c r="X31" s="1"/>
  <c r="I31"/>
  <c r="H31"/>
  <c r="V30"/>
  <c r="W30" s="1"/>
  <c r="X30" s="1"/>
  <c r="I30"/>
  <c r="H30"/>
  <c r="V29"/>
  <c r="W29" s="1"/>
  <c r="X29" s="1"/>
  <c r="I29"/>
  <c r="H29"/>
  <c r="V28"/>
  <c r="W28" s="1"/>
  <c r="X28" s="1"/>
  <c r="I28"/>
  <c r="H28"/>
  <c r="V27"/>
  <c r="W27" s="1"/>
  <c r="X27" s="1"/>
  <c r="I27"/>
  <c r="H27"/>
  <c r="V26"/>
  <c r="W26" s="1"/>
  <c r="X26" s="1"/>
  <c r="I26"/>
  <c r="H26"/>
  <c r="V25"/>
  <c r="W25" s="1"/>
  <c r="X25" s="1"/>
  <c r="I25"/>
  <c r="H25"/>
  <c r="V24"/>
  <c r="W24" s="1"/>
  <c r="X24" s="1"/>
  <c r="I24"/>
  <c r="H24"/>
  <c r="V23"/>
  <c r="W23" s="1"/>
  <c r="X23" s="1"/>
  <c r="I23"/>
  <c r="H23"/>
  <c r="V22"/>
  <c r="W22" s="1"/>
  <c r="X22" s="1"/>
  <c r="I22"/>
  <c r="H22"/>
  <c r="V21"/>
  <c r="W21" s="1"/>
  <c r="X21" s="1"/>
  <c r="I21"/>
  <c r="H21"/>
  <c r="V20"/>
  <c r="W20" s="1"/>
  <c r="X20" s="1"/>
  <c r="I20"/>
  <c r="H20"/>
  <c r="V19"/>
  <c r="W19" s="1"/>
  <c r="X19" s="1"/>
  <c r="I19"/>
  <c r="H19"/>
  <c r="V18"/>
  <c r="W18" s="1"/>
  <c r="X18" s="1"/>
  <c r="I18"/>
  <c r="H18"/>
  <c r="V17"/>
  <c r="W17" s="1"/>
  <c r="X17" s="1"/>
  <c r="I17"/>
  <c r="H17"/>
  <c r="V16"/>
  <c r="W16" s="1"/>
  <c r="X16" s="1"/>
  <c r="I16"/>
  <c r="H16"/>
  <c r="V15"/>
  <c r="W15" s="1"/>
  <c r="X15" s="1"/>
  <c r="I15"/>
  <c r="H15"/>
  <c r="V14"/>
  <c r="W14" s="1"/>
  <c r="X14" s="1"/>
  <c r="I14"/>
  <c r="H14"/>
  <c r="V13"/>
  <c r="W13" s="1"/>
  <c r="X13" s="1"/>
  <c r="I13"/>
  <c r="H13"/>
  <c r="V12"/>
  <c r="W12" s="1"/>
  <c r="X12" s="1"/>
  <c r="I12"/>
  <c r="H12"/>
  <c r="V11"/>
  <c r="W11" s="1"/>
  <c r="X11" s="1"/>
  <c r="I11"/>
  <c r="H11"/>
  <c r="V10"/>
  <c r="W10" s="1"/>
  <c r="X10" s="1"/>
  <c r="I10"/>
  <c r="H10"/>
  <c r="V9"/>
  <c r="W9" s="1"/>
  <c r="X9" s="1"/>
  <c r="I9"/>
  <c r="H9"/>
  <c r="V8"/>
  <c r="W8" s="1"/>
  <c r="X8" s="1"/>
  <c r="I8"/>
  <c r="H8"/>
  <c r="V90" i="114"/>
  <c r="W90" s="1"/>
  <c r="X90" s="1"/>
  <c r="I90"/>
  <c r="H90"/>
  <c r="Y101" i="117" l="1"/>
  <c r="Z101" s="1"/>
  <c r="Y19" i="118"/>
  <c r="Z19" s="1"/>
  <c r="Y24"/>
  <c r="Z24" s="1"/>
  <c r="Y32"/>
  <c r="Z32" s="1"/>
  <c r="Y41"/>
  <c r="Z41" s="1"/>
  <c r="Y53"/>
  <c r="Z53" s="1"/>
  <c r="Y57"/>
  <c r="Z57" s="1"/>
  <c r="Y63"/>
  <c r="Z63" s="1"/>
  <c r="Z22" i="119"/>
  <c r="Y90" i="114"/>
  <c r="Z90" s="1"/>
  <c r="Y55" i="117"/>
  <c r="Z55" s="1"/>
  <c r="Y59"/>
  <c r="Z59" s="1"/>
  <c r="Y67"/>
  <c r="Z67" s="1"/>
  <c r="Y71"/>
  <c r="Z71" s="1"/>
  <c r="Y79"/>
  <c r="Z79" s="1"/>
  <c r="Y83"/>
  <c r="Z83" s="1"/>
  <c r="Y18" i="118"/>
  <c r="Z18" s="1"/>
  <c r="W92"/>
  <c r="X92" s="1"/>
  <c r="Y92" s="1"/>
  <c r="Z92" s="1"/>
  <c r="Y81"/>
  <c r="Z81" s="1"/>
  <c r="Y82"/>
  <c r="Z82" s="1"/>
  <c r="Y25"/>
  <c r="Z25" s="1"/>
  <c r="Y84"/>
  <c r="Z84" s="1"/>
  <c r="Y89"/>
  <c r="Z89" s="1"/>
  <c r="Y95"/>
  <c r="Z95" s="1"/>
  <c r="Y105"/>
  <c r="Z105" s="1"/>
  <c r="Y83"/>
  <c r="Z83" s="1"/>
  <c r="Y88"/>
  <c r="Z88" s="1"/>
  <c r="Y17"/>
  <c r="Z17" s="1"/>
  <c r="Y31"/>
  <c r="Z31" s="1"/>
  <c r="Y52"/>
  <c r="Z52" s="1"/>
  <c r="Y15"/>
  <c r="Z15" s="1"/>
  <c r="Y65"/>
  <c r="Z65" s="1"/>
  <c r="Y71"/>
  <c r="Z71" s="1"/>
  <c r="Y75"/>
  <c r="Z75" s="1"/>
  <c r="Y10"/>
  <c r="Z10" s="1"/>
  <c r="Y16"/>
  <c r="Z16" s="1"/>
  <c r="Y23"/>
  <c r="Z23" s="1"/>
  <c r="Y30"/>
  <c r="Z30" s="1"/>
  <c r="Y51"/>
  <c r="Z51" s="1"/>
  <c r="Y76"/>
  <c r="Z76" s="1"/>
  <c r="Y80"/>
  <c r="Z80" s="1"/>
  <c r="Y27"/>
  <c r="Z27" s="1"/>
  <c r="Y33"/>
  <c r="Z33" s="1"/>
  <c r="Y91"/>
  <c r="Z91" s="1"/>
  <c r="Y8"/>
  <c r="Z8" s="1"/>
  <c r="Y11"/>
  <c r="Z11" s="1"/>
  <c r="Y46"/>
  <c r="Z46" s="1"/>
  <c r="Y50"/>
  <c r="Z50" s="1"/>
  <c r="Y56"/>
  <c r="Z56" s="1"/>
  <c r="Y62"/>
  <c r="Z62" s="1"/>
  <c r="Y70"/>
  <c r="Z70" s="1"/>
  <c r="Y79"/>
  <c r="Z79" s="1"/>
  <c r="Y99"/>
  <c r="Z99" s="1"/>
  <c r="Y104"/>
  <c r="Z104" s="1"/>
  <c r="Y26"/>
  <c r="Z26" s="1"/>
  <c r="Y34"/>
  <c r="Z34" s="1"/>
  <c r="Y42"/>
  <c r="Z42" s="1"/>
  <c r="Y90"/>
  <c r="Z90" s="1"/>
  <c r="Y96"/>
  <c r="Z96" s="1"/>
  <c r="Y28"/>
  <c r="Z28" s="1"/>
  <c r="Y35"/>
  <c r="Z35" s="1"/>
  <c r="Y43"/>
  <c r="Z43" s="1"/>
  <c r="Y44"/>
  <c r="Z44" s="1"/>
  <c r="Y45"/>
  <c r="Z45" s="1"/>
  <c r="Y48"/>
  <c r="Z48" s="1"/>
  <c r="Y49"/>
  <c r="Z49" s="1"/>
  <c r="Y97"/>
  <c r="Z97" s="1"/>
  <c r="Y98"/>
  <c r="Z98" s="1"/>
  <c r="Y102"/>
  <c r="Z102" s="1"/>
  <c r="Y103"/>
  <c r="Z103" s="1"/>
  <c r="Y64"/>
  <c r="Z64" s="1"/>
  <c r="Y13"/>
  <c r="Z13" s="1"/>
  <c r="Y58"/>
  <c r="Z58" s="1"/>
  <c r="Y66"/>
  <c r="Z66" s="1"/>
  <c r="Y60"/>
  <c r="Z60" s="1"/>
  <c r="Y68"/>
  <c r="Z68" s="1"/>
  <c r="Y59"/>
  <c r="Z59" s="1"/>
  <c r="Y67"/>
  <c r="Z67" s="1"/>
  <c r="Y9"/>
  <c r="Z9" s="1"/>
  <c r="Y21"/>
  <c r="Z21" s="1"/>
  <c r="Y37"/>
  <c r="Z37" s="1"/>
  <c r="Y47"/>
  <c r="Z47" s="1"/>
  <c r="Y55"/>
  <c r="Z55" s="1"/>
  <c r="Y78"/>
  <c r="Z78" s="1"/>
  <c r="Y85"/>
  <c r="Z85" s="1"/>
  <c r="Y94"/>
  <c r="Z94" s="1"/>
  <c r="Y101"/>
  <c r="Z101" s="1"/>
  <c r="Y20"/>
  <c r="Z20" s="1"/>
  <c r="Y29"/>
  <c r="Z29" s="1"/>
  <c r="Y36"/>
  <c r="Z36" s="1"/>
  <c r="Y54"/>
  <c r="Z54" s="1"/>
  <c r="Y61"/>
  <c r="Z61" s="1"/>
  <c r="Y69"/>
  <c r="Z69" s="1"/>
  <c r="Y77"/>
  <c r="Z77" s="1"/>
  <c r="Y93"/>
  <c r="Z93" s="1"/>
  <c r="Y100"/>
  <c r="Z100" s="1"/>
  <c r="Y14"/>
  <c r="Z14" s="1"/>
  <c r="Y12"/>
  <c r="Z12" s="1"/>
  <c r="Y18" i="117"/>
  <c r="Z18" s="1"/>
  <c r="Y22"/>
  <c r="Z22" s="1"/>
  <c r="Y109"/>
  <c r="Z109" s="1"/>
  <c r="Y56"/>
  <c r="Z56" s="1"/>
  <c r="Y80"/>
  <c r="Z80" s="1"/>
  <c r="Y84"/>
  <c r="Z84" s="1"/>
  <c r="Y107"/>
  <c r="Z107" s="1"/>
  <c r="Y108"/>
  <c r="Z108" s="1"/>
  <c r="Y43"/>
  <c r="Z43" s="1"/>
  <c r="Y93"/>
  <c r="Z93" s="1"/>
  <c r="Y98"/>
  <c r="Z98" s="1"/>
  <c r="Y33"/>
  <c r="Z33" s="1"/>
  <c r="Y37"/>
  <c r="Z37" s="1"/>
  <c r="Y44"/>
  <c r="Z44" s="1"/>
  <c r="Y86"/>
  <c r="Z86" s="1"/>
  <c r="Y99"/>
  <c r="Z99" s="1"/>
  <c r="Y106"/>
  <c r="Z106" s="1"/>
  <c r="Y11"/>
  <c r="Z11" s="1"/>
  <c r="Y19"/>
  <c r="Z19" s="1"/>
  <c r="Y27"/>
  <c r="Z27" s="1"/>
  <c r="Y31"/>
  <c r="Z31" s="1"/>
  <c r="Y12"/>
  <c r="Z12" s="1"/>
  <c r="Y32"/>
  <c r="Z32" s="1"/>
  <c r="Y16"/>
  <c r="Z16" s="1"/>
  <c r="Y20"/>
  <c r="Z20" s="1"/>
  <c r="Y24"/>
  <c r="Z24" s="1"/>
  <c r="Y34"/>
  <c r="Z34" s="1"/>
  <c r="Y38"/>
  <c r="Z38" s="1"/>
  <c r="Y47"/>
  <c r="Z47" s="1"/>
  <c r="Y51"/>
  <c r="Z51" s="1"/>
  <c r="Y61"/>
  <c r="Z61" s="1"/>
  <c r="Y69"/>
  <c r="Z69" s="1"/>
  <c r="Y73"/>
  <c r="Z73" s="1"/>
  <c r="Y85"/>
  <c r="Z85" s="1"/>
  <c r="Y90"/>
  <c r="Z90" s="1"/>
  <c r="Y9"/>
  <c r="Z9" s="1"/>
  <c r="Y13"/>
  <c r="Z13" s="1"/>
  <c r="Y17"/>
  <c r="Z17" s="1"/>
  <c r="Y21"/>
  <c r="Z21" s="1"/>
  <c r="Y25"/>
  <c r="Z25" s="1"/>
  <c r="Y35"/>
  <c r="Z35" s="1"/>
  <c r="Y48"/>
  <c r="Z48" s="1"/>
  <c r="Y52"/>
  <c r="Z52" s="1"/>
  <c r="Y62"/>
  <c r="Z62" s="1"/>
  <c r="Y66"/>
  <c r="Z66" s="1"/>
  <c r="Y70"/>
  <c r="Z70" s="1"/>
  <c r="Y74"/>
  <c r="Z74" s="1"/>
  <c r="Y78"/>
  <c r="Z78" s="1"/>
  <c r="Y87"/>
  <c r="Z87" s="1"/>
  <c r="Y91"/>
  <c r="Z91" s="1"/>
  <c r="Y54"/>
  <c r="Z54" s="1"/>
  <c r="Y92"/>
  <c r="Z92" s="1"/>
  <c r="Y100"/>
  <c r="Z100" s="1"/>
  <c r="Y10"/>
  <c r="Z10" s="1"/>
  <c r="Y45"/>
  <c r="Z45" s="1"/>
  <c r="Y53"/>
  <c r="Z53" s="1"/>
  <c r="Y94"/>
  <c r="Z94" s="1"/>
  <c r="Y102"/>
  <c r="Z102" s="1"/>
  <c r="Y14"/>
  <c r="Z14" s="1"/>
  <c r="Y23"/>
  <c r="Z23" s="1"/>
  <c r="Y26"/>
  <c r="Z26" s="1"/>
  <c r="Y29"/>
  <c r="Z29" s="1"/>
  <c r="Y42"/>
  <c r="Z42" s="1"/>
  <c r="Y49"/>
  <c r="Z49" s="1"/>
  <c r="Y57"/>
  <c r="Z57" s="1"/>
  <c r="Y60"/>
  <c r="Z60" s="1"/>
  <c r="Y64"/>
  <c r="Z64" s="1"/>
  <c r="Y81"/>
  <c r="Z81" s="1"/>
  <c r="Y88"/>
  <c r="Z88" s="1"/>
  <c r="Y96"/>
  <c r="Z96" s="1"/>
  <c r="Y104"/>
  <c r="Z104" s="1"/>
  <c r="Y46"/>
  <c r="Z46" s="1"/>
  <c r="Y28"/>
  <c r="Z28" s="1"/>
  <c r="Y63"/>
  <c r="Z63" s="1"/>
  <c r="Y95"/>
  <c r="Z95" s="1"/>
  <c r="Y103"/>
  <c r="Z103" s="1"/>
  <c r="Y8"/>
  <c r="Z8" s="1"/>
  <c r="Y15"/>
  <c r="Z15" s="1"/>
  <c r="Y30"/>
  <c r="Z30" s="1"/>
  <c r="Y36"/>
  <c r="Z36" s="1"/>
  <c r="Y50"/>
  <c r="Z50" s="1"/>
  <c r="Y58"/>
  <c r="Z58" s="1"/>
  <c r="Y65"/>
  <c r="Z65" s="1"/>
  <c r="Y68"/>
  <c r="Z68" s="1"/>
  <c r="Y72"/>
  <c r="Z72" s="1"/>
  <c r="Y82"/>
  <c r="Z82" s="1"/>
  <c r="Y89"/>
  <c r="Z89" s="1"/>
  <c r="Y97"/>
  <c r="Z97" s="1"/>
  <c r="Y105"/>
  <c r="Z105" s="1"/>
  <c r="Y11" i="116"/>
  <c r="Z11" s="1"/>
  <c r="Y8"/>
  <c r="Z8" s="1"/>
  <c r="Y9"/>
  <c r="Z9" s="1"/>
  <c r="Y10"/>
  <c r="Z10" s="1"/>
  <c r="Y12"/>
  <c r="Z12" s="1"/>
  <c r="Y65" i="115"/>
  <c r="Z65" s="1"/>
  <c r="Y33"/>
  <c r="Z33" s="1"/>
  <c r="Y39"/>
  <c r="Z39" s="1"/>
  <c r="Y51"/>
  <c r="Z51" s="1"/>
  <c r="Y71"/>
  <c r="Z71" s="1"/>
  <c r="Y75"/>
  <c r="Z75" s="1"/>
  <c r="Y79"/>
  <c r="Z79" s="1"/>
  <c r="Y83"/>
  <c r="Z83" s="1"/>
  <c r="Y38"/>
  <c r="Z38" s="1"/>
  <c r="Y50"/>
  <c r="Z50" s="1"/>
  <c r="Y74"/>
  <c r="Z74" s="1"/>
  <c r="Y91"/>
  <c r="Z91" s="1"/>
  <c r="Y11"/>
  <c r="Z11" s="1"/>
  <c r="Y94"/>
  <c r="Z94" s="1"/>
  <c r="Y99"/>
  <c r="Z99" s="1"/>
  <c r="Y106"/>
  <c r="Z106" s="1"/>
  <c r="Y13"/>
  <c r="Z13" s="1"/>
  <c r="Y87"/>
  <c r="Z87" s="1"/>
  <c r="Y18"/>
  <c r="Z18" s="1"/>
  <c r="Y22"/>
  <c r="Z22" s="1"/>
  <c r="Y24"/>
  <c r="Z24" s="1"/>
  <c r="Y30"/>
  <c r="Z30" s="1"/>
  <c r="Y34"/>
  <c r="Z34" s="1"/>
  <c r="Y49"/>
  <c r="Z49" s="1"/>
  <c r="Y56"/>
  <c r="Z56" s="1"/>
  <c r="Y66"/>
  <c r="Z66" s="1"/>
  <c r="Y84"/>
  <c r="Z84" s="1"/>
  <c r="Y105"/>
  <c r="Z105" s="1"/>
  <c r="Y107"/>
  <c r="Z107" s="1"/>
  <c r="Y12"/>
  <c r="Z12" s="1"/>
  <c r="Y17"/>
  <c r="Z17" s="1"/>
  <c r="Y48"/>
  <c r="Z48" s="1"/>
  <c r="Y9"/>
  <c r="Z9" s="1"/>
  <c r="Y19"/>
  <c r="Z19" s="1"/>
  <c r="Y31"/>
  <c r="Z31" s="1"/>
  <c r="Y44"/>
  <c r="Z44" s="1"/>
  <c r="Y52"/>
  <c r="Z52" s="1"/>
  <c r="Y63"/>
  <c r="Z63" s="1"/>
  <c r="Y73"/>
  <c r="Y81"/>
  <c r="Z81" s="1"/>
  <c r="Y98"/>
  <c r="Z98" s="1"/>
  <c r="Y103"/>
  <c r="Z103" s="1"/>
  <c r="Y16"/>
  <c r="Z16" s="1"/>
  <c r="Y23"/>
  <c r="Z23" s="1"/>
  <c r="Y26"/>
  <c r="Z26" s="1"/>
  <c r="Y57"/>
  <c r="Z57" s="1"/>
  <c r="Y95"/>
  <c r="Z95" s="1"/>
  <c r="Y10"/>
  <c r="Z10" s="1"/>
  <c r="Y27"/>
  <c r="Z27" s="1"/>
  <c r="Y32"/>
  <c r="Z32" s="1"/>
  <c r="Y59"/>
  <c r="Z59" s="1"/>
  <c r="Y64"/>
  <c r="Z64" s="1"/>
  <c r="Y82"/>
  <c r="Z82" s="1"/>
  <c r="Y89"/>
  <c r="Z89" s="1"/>
  <c r="Y92"/>
  <c r="Z92" s="1"/>
  <c r="Y25"/>
  <c r="Z25" s="1"/>
  <c r="Y58"/>
  <c r="Z58" s="1"/>
  <c r="Y35"/>
  <c r="Z35" s="1"/>
  <c r="Y43"/>
  <c r="Z43" s="1"/>
  <c r="Y67"/>
  <c r="Z67" s="1"/>
  <c r="Y72"/>
  <c r="Z72" s="1"/>
  <c r="Y90"/>
  <c r="Z90" s="1"/>
  <c r="Y97"/>
  <c r="Z97" s="1"/>
  <c r="Y100"/>
  <c r="Z100" s="1"/>
  <c r="Y86"/>
  <c r="Z86" s="1"/>
  <c r="Y102"/>
  <c r="Z102" s="1"/>
  <c r="Y109"/>
  <c r="Z109" s="1"/>
  <c r="Y55"/>
  <c r="Z55" s="1"/>
  <c r="Y62"/>
  <c r="Z62" s="1"/>
  <c r="Y15"/>
  <c r="Z15" s="1"/>
  <c r="Y21"/>
  <c r="Z21" s="1"/>
  <c r="Y8"/>
  <c r="Z8" s="1"/>
  <c r="Y80"/>
  <c r="Z80" s="1"/>
  <c r="Y88"/>
  <c r="Z88" s="1"/>
  <c r="Y96"/>
  <c r="Z96" s="1"/>
  <c r="Y104"/>
  <c r="Z104" s="1"/>
  <c r="Y110"/>
  <c r="Z110" s="1"/>
  <c r="Y47"/>
  <c r="Z47" s="1"/>
  <c r="Y70"/>
  <c r="Z70" s="1"/>
  <c r="Y85"/>
  <c r="Z85" s="1"/>
  <c r="Y93"/>
  <c r="Z93" s="1"/>
  <c r="Y101"/>
  <c r="Z101" s="1"/>
  <c r="Y108"/>
  <c r="Z108" s="1"/>
  <c r="Y14"/>
  <c r="Z14" s="1"/>
  <c r="Y20"/>
  <c r="Z20" s="1"/>
  <c r="Y28"/>
  <c r="Z28" s="1"/>
  <c r="Y29"/>
  <c r="Z29" s="1"/>
  <c r="Y36"/>
  <c r="Z36" s="1"/>
  <c r="Y37"/>
  <c r="Z37" s="1"/>
  <c r="Y45"/>
  <c r="Z45" s="1"/>
  <c r="Y46"/>
  <c r="Z46" s="1"/>
  <c r="Y53"/>
  <c r="Z53" s="1"/>
  <c r="Y54"/>
  <c r="Z54" s="1"/>
  <c r="Y60"/>
  <c r="Z60" s="1"/>
  <c r="Y61"/>
  <c r="Z61" s="1"/>
  <c r="Y68"/>
  <c r="Z68" s="1"/>
  <c r="Y69"/>
  <c r="Z69" s="1"/>
  <c r="V64" i="114"/>
  <c r="W64" s="1"/>
  <c r="X64" s="1"/>
  <c r="I64"/>
  <c r="H64"/>
  <c r="Z106" i="118" l="1"/>
  <c r="Z110" i="117"/>
  <c r="Z73" i="115"/>
  <c r="AA73" s="1"/>
  <c r="Z13" i="116"/>
  <c r="Y64" i="114"/>
  <c r="Z64" s="1"/>
  <c r="V82"/>
  <c r="W82" s="1"/>
  <c r="X82" s="1"/>
  <c r="I82"/>
  <c r="H82"/>
  <c r="Z111" i="115" l="1"/>
  <c r="Y82" i="114"/>
  <c r="Z82" s="1"/>
  <c r="V119"/>
  <c r="W119" s="1"/>
  <c r="X119" s="1"/>
  <c r="I119"/>
  <c r="H119"/>
  <c r="V118"/>
  <c r="W118" s="1"/>
  <c r="X118" s="1"/>
  <c r="I118"/>
  <c r="H118"/>
  <c r="V117"/>
  <c r="W117" s="1"/>
  <c r="X117" s="1"/>
  <c r="I117"/>
  <c r="H117"/>
  <c r="V116"/>
  <c r="W116" s="1"/>
  <c r="X116" s="1"/>
  <c r="I116"/>
  <c r="H116"/>
  <c r="V115"/>
  <c r="W115" s="1"/>
  <c r="X115" s="1"/>
  <c r="I115"/>
  <c r="H115"/>
  <c r="V114"/>
  <c r="W114" s="1"/>
  <c r="X114" s="1"/>
  <c r="I114"/>
  <c r="H114"/>
  <c r="V113"/>
  <c r="W113" s="1"/>
  <c r="X113" s="1"/>
  <c r="I113"/>
  <c r="H113"/>
  <c r="V112"/>
  <c r="W112" s="1"/>
  <c r="X112" s="1"/>
  <c r="I112"/>
  <c r="H112"/>
  <c r="V111"/>
  <c r="W111" s="1"/>
  <c r="X111" s="1"/>
  <c r="I111"/>
  <c r="H111"/>
  <c r="V110"/>
  <c r="W110" s="1"/>
  <c r="X110" s="1"/>
  <c r="I110"/>
  <c r="H110"/>
  <c r="V109"/>
  <c r="W109" s="1"/>
  <c r="X109" s="1"/>
  <c r="I109"/>
  <c r="H109"/>
  <c r="V108"/>
  <c r="W108" s="1"/>
  <c r="X108" s="1"/>
  <c r="I108"/>
  <c r="H108"/>
  <c r="V107"/>
  <c r="W107" s="1"/>
  <c r="X107" s="1"/>
  <c r="I107"/>
  <c r="H107"/>
  <c r="V106"/>
  <c r="W106" s="1"/>
  <c r="X106" s="1"/>
  <c r="I106"/>
  <c r="H106"/>
  <c r="V105"/>
  <c r="W105" s="1"/>
  <c r="X105" s="1"/>
  <c r="I105"/>
  <c r="H105"/>
  <c r="V104"/>
  <c r="W104" s="1"/>
  <c r="X104" s="1"/>
  <c r="I104"/>
  <c r="H104"/>
  <c r="V103"/>
  <c r="W103" s="1"/>
  <c r="X103" s="1"/>
  <c r="I103"/>
  <c r="H103"/>
  <c r="V102"/>
  <c r="W102" s="1"/>
  <c r="X102" s="1"/>
  <c r="I102"/>
  <c r="H102"/>
  <c r="V101"/>
  <c r="W101" s="1"/>
  <c r="X101" s="1"/>
  <c r="I101"/>
  <c r="H101"/>
  <c r="V100"/>
  <c r="W100" s="1"/>
  <c r="X100" s="1"/>
  <c r="I100"/>
  <c r="H100"/>
  <c r="V99"/>
  <c r="W99" s="1"/>
  <c r="X99" s="1"/>
  <c r="I99"/>
  <c r="H99"/>
  <c r="V98"/>
  <c r="W98" s="1"/>
  <c r="X98" s="1"/>
  <c r="I98"/>
  <c r="H98"/>
  <c r="V97"/>
  <c r="W97" s="1"/>
  <c r="X97" s="1"/>
  <c r="I97"/>
  <c r="H97"/>
  <c r="V96"/>
  <c r="W96" s="1"/>
  <c r="X96" s="1"/>
  <c r="I96"/>
  <c r="H96"/>
  <c r="V95"/>
  <c r="W95" s="1"/>
  <c r="X95" s="1"/>
  <c r="I95"/>
  <c r="H95"/>
  <c r="V94"/>
  <c r="W94" s="1"/>
  <c r="X94" s="1"/>
  <c r="I94"/>
  <c r="H94"/>
  <c r="V93"/>
  <c r="W93" s="1"/>
  <c r="X93" s="1"/>
  <c r="I93"/>
  <c r="H93"/>
  <c r="V92"/>
  <c r="W92" s="1"/>
  <c r="X92" s="1"/>
  <c r="I92"/>
  <c r="H92"/>
  <c r="V91"/>
  <c r="W91" s="1"/>
  <c r="X91" s="1"/>
  <c r="I91"/>
  <c r="H91"/>
  <c r="V89"/>
  <c r="W89" s="1"/>
  <c r="X89" s="1"/>
  <c r="I89"/>
  <c r="H89"/>
  <c r="V88"/>
  <c r="W88" s="1"/>
  <c r="X88" s="1"/>
  <c r="I88"/>
  <c r="H88"/>
  <c r="V87"/>
  <c r="W87" s="1"/>
  <c r="X87" s="1"/>
  <c r="I87"/>
  <c r="H87"/>
  <c r="V86"/>
  <c r="W86" s="1"/>
  <c r="X86" s="1"/>
  <c r="I86"/>
  <c r="H86"/>
  <c r="AD85"/>
  <c r="V81"/>
  <c r="W81" s="1"/>
  <c r="X81" s="1"/>
  <c r="I81"/>
  <c r="H81"/>
  <c r="V80"/>
  <c r="W80" s="1"/>
  <c r="X80" s="1"/>
  <c r="I80"/>
  <c r="H80"/>
  <c r="V79"/>
  <c r="W79" s="1"/>
  <c r="X79" s="1"/>
  <c r="I79"/>
  <c r="H79"/>
  <c r="V78"/>
  <c r="W78" s="1"/>
  <c r="X78" s="1"/>
  <c r="I78"/>
  <c r="H78"/>
  <c r="V77"/>
  <c r="W77" s="1"/>
  <c r="X77" s="1"/>
  <c r="I77"/>
  <c r="H77"/>
  <c r="V76"/>
  <c r="W76" s="1"/>
  <c r="X76" s="1"/>
  <c r="I76"/>
  <c r="H76"/>
  <c r="V75"/>
  <c r="W75" s="1"/>
  <c r="X75" s="1"/>
  <c r="I75"/>
  <c r="H75"/>
  <c r="V74"/>
  <c r="W74" s="1"/>
  <c r="X74" s="1"/>
  <c r="I74"/>
  <c r="H74"/>
  <c r="V73"/>
  <c r="W73" s="1"/>
  <c r="X73" s="1"/>
  <c r="I73"/>
  <c r="H73"/>
  <c r="V72"/>
  <c r="W72" s="1"/>
  <c r="X72" s="1"/>
  <c r="I72"/>
  <c r="H72"/>
  <c r="V71"/>
  <c r="W71" s="1"/>
  <c r="X71" s="1"/>
  <c r="I71"/>
  <c r="H71"/>
  <c r="V70"/>
  <c r="W70" s="1"/>
  <c r="X70" s="1"/>
  <c r="I70"/>
  <c r="H70"/>
  <c r="V69"/>
  <c r="W69" s="1"/>
  <c r="X69" s="1"/>
  <c r="I69"/>
  <c r="H69"/>
  <c r="V68"/>
  <c r="W68" s="1"/>
  <c r="X68" s="1"/>
  <c r="I68"/>
  <c r="H68"/>
  <c r="V67"/>
  <c r="W67" s="1"/>
  <c r="X67" s="1"/>
  <c r="I67"/>
  <c r="H67"/>
  <c r="V66"/>
  <c r="W66" s="1"/>
  <c r="X66" s="1"/>
  <c r="I66"/>
  <c r="H66"/>
  <c r="V65"/>
  <c r="W65" s="1"/>
  <c r="X65" s="1"/>
  <c r="I65"/>
  <c r="H65"/>
  <c r="V63"/>
  <c r="W63" s="1"/>
  <c r="X63" s="1"/>
  <c r="I63"/>
  <c r="H63"/>
  <c r="V62"/>
  <c r="W62" s="1"/>
  <c r="X62" s="1"/>
  <c r="I62"/>
  <c r="H62"/>
  <c r="V61"/>
  <c r="W61" s="1"/>
  <c r="X61" s="1"/>
  <c r="I61"/>
  <c r="H61"/>
  <c r="V60"/>
  <c r="W60" s="1"/>
  <c r="X60" s="1"/>
  <c r="I60"/>
  <c r="H60"/>
  <c r="V59"/>
  <c r="W59" s="1"/>
  <c r="X59" s="1"/>
  <c r="I59"/>
  <c r="H59"/>
  <c r="V58"/>
  <c r="W58" s="1"/>
  <c r="X58" s="1"/>
  <c r="I58"/>
  <c r="H58"/>
  <c r="V57"/>
  <c r="W57" s="1"/>
  <c r="X57" s="1"/>
  <c r="I57"/>
  <c r="H57"/>
  <c r="V56"/>
  <c r="W56" s="1"/>
  <c r="X56" s="1"/>
  <c r="I56"/>
  <c r="H56"/>
  <c r="V55"/>
  <c r="W55" s="1"/>
  <c r="X55" s="1"/>
  <c r="I55"/>
  <c r="H55"/>
  <c r="V54"/>
  <c r="W54" s="1"/>
  <c r="X54" s="1"/>
  <c r="I54"/>
  <c r="H54"/>
  <c r="V53"/>
  <c r="W53" s="1"/>
  <c r="X53" s="1"/>
  <c r="I53"/>
  <c r="H53"/>
  <c r="V52"/>
  <c r="W52" s="1"/>
  <c r="X52" s="1"/>
  <c r="I52"/>
  <c r="H52"/>
  <c r="V51"/>
  <c r="W51" s="1"/>
  <c r="X51" s="1"/>
  <c r="I51"/>
  <c r="H51"/>
  <c r="V50"/>
  <c r="W50" s="1"/>
  <c r="X50" s="1"/>
  <c r="I50"/>
  <c r="H50"/>
  <c r="V49"/>
  <c r="W49" s="1"/>
  <c r="X49" s="1"/>
  <c r="I49"/>
  <c r="H49"/>
  <c r="V48"/>
  <c r="W48" s="1"/>
  <c r="X48" s="1"/>
  <c r="I48"/>
  <c r="H48"/>
  <c r="V47"/>
  <c r="W47" s="1"/>
  <c r="X47" s="1"/>
  <c r="I47"/>
  <c r="H47"/>
  <c r="V43"/>
  <c r="W43" s="1"/>
  <c r="X43" s="1"/>
  <c r="I43"/>
  <c r="H43"/>
  <c r="V42"/>
  <c r="W42" s="1"/>
  <c r="X42" s="1"/>
  <c r="I42"/>
  <c r="H42"/>
  <c r="V41"/>
  <c r="W41" s="1"/>
  <c r="X41" s="1"/>
  <c r="I41"/>
  <c r="H41"/>
  <c r="V40"/>
  <c r="W40" s="1"/>
  <c r="X40" s="1"/>
  <c r="I40"/>
  <c r="H40"/>
  <c r="V39"/>
  <c r="W39" s="1"/>
  <c r="X39" s="1"/>
  <c r="I39"/>
  <c r="H39"/>
  <c r="V38"/>
  <c r="W38" s="1"/>
  <c r="X38" s="1"/>
  <c r="I38"/>
  <c r="H38"/>
  <c r="V37"/>
  <c r="W37" s="1"/>
  <c r="X37" s="1"/>
  <c r="I37"/>
  <c r="H37"/>
  <c r="V36"/>
  <c r="W36" s="1"/>
  <c r="X36" s="1"/>
  <c r="I36"/>
  <c r="H36"/>
  <c r="V35"/>
  <c r="W35" s="1"/>
  <c r="X35" s="1"/>
  <c r="I35"/>
  <c r="H35"/>
  <c r="V34"/>
  <c r="W34" s="1"/>
  <c r="X34" s="1"/>
  <c r="I34"/>
  <c r="H34"/>
  <c r="V33"/>
  <c r="W33" s="1"/>
  <c r="X33" s="1"/>
  <c r="I33"/>
  <c r="H33"/>
  <c r="V32"/>
  <c r="W32" s="1"/>
  <c r="X32" s="1"/>
  <c r="I32"/>
  <c r="H32"/>
  <c r="V31"/>
  <c r="W31" s="1"/>
  <c r="X31" s="1"/>
  <c r="I31"/>
  <c r="H31"/>
  <c r="V30"/>
  <c r="W30" s="1"/>
  <c r="X30" s="1"/>
  <c r="I30"/>
  <c r="H30"/>
  <c r="V29"/>
  <c r="W29" s="1"/>
  <c r="X29" s="1"/>
  <c r="I29"/>
  <c r="H29"/>
  <c r="V28"/>
  <c r="W28" s="1"/>
  <c r="X28" s="1"/>
  <c r="I28"/>
  <c r="H28"/>
  <c r="V27"/>
  <c r="W27" s="1"/>
  <c r="X27" s="1"/>
  <c r="I27"/>
  <c r="H27"/>
  <c r="V26"/>
  <c r="W26" s="1"/>
  <c r="X26" s="1"/>
  <c r="I26"/>
  <c r="H26"/>
  <c r="V25"/>
  <c r="W25" s="1"/>
  <c r="X25" s="1"/>
  <c r="I25"/>
  <c r="H25"/>
  <c r="V24"/>
  <c r="W24" s="1"/>
  <c r="X24" s="1"/>
  <c r="I24"/>
  <c r="H24"/>
  <c r="V23"/>
  <c r="W23" s="1"/>
  <c r="X23" s="1"/>
  <c r="I23"/>
  <c r="H23"/>
  <c r="V22"/>
  <c r="W22" s="1"/>
  <c r="X22" s="1"/>
  <c r="Y22" s="1"/>
  <c r="Z22" s="1"/>
  <c r="I22"/>
  <c r="H22"/>
  <c r="V21"/>
  <c r="W21" s="1"/>
  <c r="X21" s="1"/>
  <c r="I21"/>
  <c r="H21"/>
  <c r="V20"/>
  <c r="W20" s="1"/>
  <c r="X20" s="1"/>
  <c r="I20"/>
  <c r="H20"/>
  <c r="V19"/>
  <c r="W19" s="1"/>
  <c r="X19" s="1"/>
  <c r="I19"/>
  <c r="H19"/>
  <c r="V18"/>
  <c r="W18" s="1"/>
  <c r="X18" s="1"/>
  <c r="I18"/>
  <c r="H18"/>
  <c r="V17"/>
  <c r="W17" s="1"/>
  <c r="X17" s="1"/>
  <c r="I17"/>
  <c r="H17"/>
  <c r="V16"/>
  <c r="W16" s="1"/>
  <c r="X16" s="1"/>
  <c r="I16"/>
  <c r="H16"/>
  <c r="V15"/>
  <c r="W15" s="1"/>
  <c r="X15" s="1"/>
  <c r="I15"/>
  <c r="H15"/>
  <c r="V14"/>
  <c r="W14" s="1"/>
  <c r="X14" s="1"/>
  <c r="I14"/>
  <c r="H14"/>
  <c r="V13"/>
  <c r="W13" s="1"/>
  <c r="X13" s="1"/>
  <c r="I13"/>
  <c r="H13"/>
  <c r="V12"/>
  <c r="W12" s="1"/>
  <c r="X12" s="1"/>
  <c r="I12"/>
  <c r="H12"/>
  <c r="V11"/>
  <c r="W11" s="1"/>
  <c r="X11" s="1"/>
  <c r="I11"/>
  <c r="H11"/>
  <c r="V10"/>
  <c r="W10" s="1"/>
  <c r="X10" s="1"/>
  <c r="Y10" s="1"/>
  <c r="Z10" s="1"/>
  <c r="I10"/>
  <c r="H10"/>
  <c r="V9"/>
  <c r="W9" s="1"/>
  <c r="X9" s="1"/>
  <c r="I9"/>
  <c r="H9"/>
  <c r="V8"/>
  <c r="W8" s="1"/>
  <c r="X8" s="1"/>
  <c r="I8"/>
  <c r="H8"/>
  <c r="V117" i="113"/>
  <c r="W117" s="1"/>
  <c r="X117" s="1"/>
  <c r="I117"/>
  <c r="H117"/>
  <c r="V116"/>
  <c r="W116" s="1"/>
  <c r="X116" s="1"/>
  <c r="I116"/>
  <c r="H116"/>
  <c r="V115"/>
  <c r="W115" s="1"/>
  <c r="X115" s="1"/>
  <c r="I115"/>
  <c r="H115"/>
  <c r="V114"/>
  <c r="W114" s="1"/>
  <c r="X114" s="1"/>
  <c r="I114"/>
  <c r="H114"/>
  <c r="V113"/>
  <c r="W113" s="1"/>
  <c r="X113" s="1"/>
  <c r="I113"/>
  <c r="H113"/>
  <c r="V112"/>
  <c r="W112" s="1"/>
  <c r="X112" s="1"/>
  <c r="I112"/>
  <c r="H112"/>
  <c r="V111"/>
  <c r="W111" s="1"/>
  <c r="X111" s="1"/>
  <c r="I111"/>
  <c r="H111"/>
  <c r="V110"/>
  <c r="W110" s="1"/>
  <c r="X110" s="1"/>
  <c r="I110"/>
  <c r="H110"/>
  <c r="V109"/>
  <c r="W109" s="1"/>
  <c r="X109" s="1"/>
  <c r="I109"/>
  <c r="H109"/>
  <c r="V108"/>
  <c r="W108" s="1"/>
  <c r="X108" s="1"/>
  <c r="I108"/>
  <c r="H108"/>
  <c r="V107"/>
  <c r="W107" s="1"/>
  <c r="X107" s="1"/>
  <c r="I107"/>
  <c r="H107"/>
  <c r="V106"/>
  <c r="W106" s="1"/>
  <c r="X106" s="1"/>
  <c r="I106"/>
  <c r="H106"/>
  <c r="V105"/>
  <c r="W105" s="1"/>
  <c r="X105" s="1"/>
  <c r="I105"/>
  <c r="H105"/>
  <c r="V104"/>
  <c r="W104" s="1"/>
  <c r="X104" s="1"/>
  <c r="I104"/>
  <c r="H104"/>
  <c r="V103"/>
  <c r="W103" s="1"/>
  <c r="X103" s="1"/>
  <c r="I103"/>
  <c r="H103"/>
  <c r="V102"/>
  <c r="W102" s="1"/>
  <c r="X102" s="1"/>
  <c r="I102"/>
  <c r="H102"/>
  <c r="V101"/>
  <c r="W101" s="1"/>
  <c r="X101" s="1"/>
  <c r="I101"/>
  <c r="H101"/>
  <c r="V100"/>
  <c r="W100" s="1"/>
  <c r="X100" s="1"/>
  <c r="I100"/>
  <c r="H100"/>
  <c r="V99"/>
  <c r="W99" s="1"/>
  <c r="X99" s="1"/>
  <c r="I99"/>
  <c r="H99"/>
  <c r="V98"/>
  <c r="W98" s="1"/>
  <c r="X98" s="1"/>
  <c r="I98"/>
  <c r="H98"/>
  <c r="V97"/>
  <c r="W97" s="1"/>
  <c r="X97" s="1"/>
  <c r="I97"/>
  <c r="H97"/>
  <c r="V96"/>
  <c r="W96" s="1"/>
  <c r="X96" s="1"/>
  <c r="I96"/>
  <c r="H96"/>
  <c r="V95"/>
  <c r="W95" s="1"/>
  <c r="X95" s="1"/>
  <c r="I95"/>
  <c r="H95"/>
  <c r="V94"/>
  <c r="W94" s="1"/>
  <c r="X94" s="1"/>
  <c r="I94"/>
  <c r="H94"/>
  <c r="V93"/>
  <c r="W93" s="1"/>
  <c r="X93" s="1"/>
  <c r="I93"/>
  <c r="H93"/>
  <c r="V92"/>
  <c r="W92" s="1"/>
  <c r="X92" s="1"/>
  <c r="I92"/>
  <c r="H92"/>
  <c r="V91"/>
  <c r="W91" s="1"/>
  <c r="X91" s="1"/>
  <c r="I91"/>
  <c r="H91"/>
  <c r="V90"/>
  <c r="W90" s="1"/>
  <c r="X90" s="1"/>
  <c r="I90"/>
  <c r="H90"/>
  <c r="V89"/>
  <c r="W89" s="1"/>
  <c r="X89" s="1"/>
  <c r="I89"/>
  <c r="H89"/>
  <c r="V88"/>
  <c r="W88" s="1"/>
  <c r="X88" s="1"/>
  <c r="I88"/>
  <c r="H88"/>
  <c r="V87"/>
  <c r="W87" s="1"/>
  <c r="X87" s="1"/>
  <c r="I87"/>
  <c r="H87"/>
  <c r="V86"/>
  <c r="W86" s="1"/>
  <c r="X86" s="1"/>
  <c r="I86"/>
  <c r="H86"/>
  <c r="V85"/>
  <c r="W85" s="1"/>
  <c r="X85" s="1"/>
  <c r="I85"/>
  <c r="H85"/>
  <c r="AD84"/>
  <c r="V80"/>
  <c r="W80" s="1"/>
  <c r="X80" s="1"/>
  <c r="I80"/>
  <c r="H80"/>
  <c r="V79"/>
  <c r="W79" s="1"/>
  <c r="X79" s="1"/>
  <c r="I79"/>
  <c r="H79"/>
  <c r="V78"/>
  <c r="W78" s="1"/>
  <c r="X78" s="1"/>
  <c r="I78"/>
  <c r="H78"/>
  <c r="V77"/>
  <c r="W77" s="1"/>
  <c r="X77" s="1"/>
  <c r="I77"/>
  <c r="H77"/>
  <c r="V76"/>
  <c r="W76" s="1"/>
  <c r="X76" s="1"/>
  <c r="I76"/>
  <c r="H76"/>
  <c r="V75"/>
  <c r="W75" s="1"/>
  <c r="X75" s="1"/>
  <c r="I75"/>
  <c r="H75"/>
  <c r="V74"/>
  <c r="W74" s="1"/>
  <c r="X74" s="1"/>
  <c r="I74"/>
  <c r="H74"/>
  <c r="V73"/>
  <c r="W73" s="1"/>
  <c r="X73" s="1"/>
  <c r="I73"/>
  <c r="H73"/>
  <c r="V72"/>
  <c r="W72" s="1"/>
  <c r="X72" s="1"/>
  <c r="I72"/>
  <c r="H72"/>
  <c r="V71"/>
  <c r="W71" s="1"/>
  <c r="X71" s="1"/>
  <c r="I71"/>
  <c r="H71"/>
  <c r="V70"/>
  <c r="W70" s="1"/>
  <c r="X70" s="1"/>
  <c r="I70"/>
  <c r="H70"/>
  <c r="V69"/>
  <c r="W69" s="1"/>
  <c r="X69" s="1"/>
  <c r="I69"/>
  <c r="H69"/>
  <c r="V68"/>
  <c r="W68" s="1"/>
  <c r="X68" s="1"/>
  <c r="I68"/>
  <c r="H68"/>
  <c r="V67"/>
  <c r="W67" s="1"/>
  <c r="X67" s="1"/>
  <c r="I67"/>
  <c r="H67"/>
  <c r="V66"/>
  <c r="W66" s="1"/>
  <c r="X66" s="1"/>
  <c r="I66"/>
  <c r="H66"/>
  <c r="V65"/>
  <c r="W65" s="1"/>
  <c r="X65" s="1"/>
  <c r="I65"/>
  <c r="H65"/>
  <c r="V64"/>
  <c r="W64" s="1"/>
  <c r="X64" s="1"/>
  <c r="I64"/>
  <c r="H64"/>
  <c r="V63"/>
  <c r="W63" s="1"/>
  <c r="X63" s="1"/>
  <c r="I63"/>
  <c r="H63"/>
  <c r="V62"/>
  <c r="W62" s="1"/>
  <c r="X62" s="1"/>
  <c r="I62"/>
  <c r="H62"/>
  <c r="V61"/>
  <c r="W61" s="1"/>
  <c r="X61" s="1"/>
  <c r="I61"/>
  <c r="H61"/>
  <c r="V60"/>
  <c r="W60" s="1"/>
  <c r="X60" s="1"/>
  <c r="I60"/>
  <c r="H60"/>
  <c r="V59"/>
  <c r="W59" s="1"/>
  <c r="X59" s="1"/>
  <c r="I59"/>
  <c r="H59"/>
  <c r="V58"/>
  <c r="W58" s="1"/>
  <c r="X58" s="1"/>
  <c r="I58"/>
  <c r="H58"/>
  <c r="V57"/>
  <c r="W57" s="1"/>
  <c r="X57" s="1"/>
  <c r="I57"/>
  <c r="H57"/>
  <c r="V56"/>
  <c r="W56" s="1"/>
  <c r="X56" s="1"/>
  <c r="I56"/>
  <c r="H56"/>
  <c r="V55"/>
  <c r="W55" s="1"/>
  <c r="X55" s="1"/>
  <c r="I55"/>
  <c r="H55"/>
  <c r="V54"/>
  <c r="W54" s="1"/>
  <c r="X54" s="1"/>
  <c r="I54"/>
  <c r="H54"/>
  <c r="V53"/>
  <c r="W53" s="1"/>
  <c r="X53" s="1"/>
  <c r="I53"/>
  <c r="H53"/>
  <c r="V52"/>
  <c r="W52" s="1"/>
  <c r="X52" s="1"/>
  <c r="I52"/>
  <c r="H52"/>
  <c r="V51"/>
  <c r="W51" s="1"/>
  <c r="X51" s="1"/>
  <c r="I51"/>
  <c r="H51"/>
  <c r="V50"/>
  <c r="W50" s="1"/>
  <c r="X50" s="1"/>
  <c r="I50"/>
  <c r="H50"/>
  <c r="V49"/>
  <c r="W49" s="1"/>
  <c r="X49" s="1"/>
  <c r="I49"/>
  <c r="H49"/>
  <c r="V48"/>
  <c r="W48" s="1"/>
  <c r="X48" s="1"/>
  <c r="I48"/>
  <c r="H48"/>
  <c r="V47"/>
  <c r="W47" s="1"/>
  <c r="X47" s="1"/>
  <c r="I47"/>
  <c r="H47"/>
  <c r="V43"/>
  <c r="W43" s="1"/>
  <c r="X43" s="1"/>
  <c r="I43"/>
  <c r="H43"/>
  <c r="V42"/>
  <c r="W42" s="1"/>
  <c r="X42" s="1"/>
  <c r="I42"/>
  <c r="H42"/>
  <c r="V41"/>
  <c r="W41" s="1"/>
  <c r="X41" s="1"/>
  <c r="I41"/>
  <c r="H41"/>
  <c r="V40"/>
  <c r="W40" s="1"/>
  <c r="X40" s="1"/>
  <c r="I40"/>
  <c r="H40"/>
  <c r="V39"/>
  <c r="W39" s="1"/>
  <c r="X39" s="1"/>
  <c r="I39"/>
  <c r="H39"/>
  <c r="V38"/>
  <c r="W38" s="1"/>
  <c r="X38" s="1"/>
  <c r="I38"/>
  <c r="H38"/>
  <c r="V37"/>
  <c r="W37" s="1"/>
  <c r="X37" s="1"/>
  <c r="I37"/>
  <c r="H37"/>
  <c r="V36"/>
  <c r="W36" s="1"/>
  <c r="X36" s="1"/>
  <c r="I36"/>
  <c r="H36"/>
  <c r="V35"/>
  <c r="W35" s="1"/>
  <c r="X35" s="1"/>
  <c r="I35"/>
  <c r="H35"/>
  <c r="V34"/>
  <c r="W34" s="1"/>
  <c r="X34" s="1"/>
  <c r="I34"/>
  <c r="H34"/>
  <c r="V33"/>
  <c r="W33" s="1"/>
  <c r="X33" s="1"/>
  <c r="I33"/>
  <c r="H33"/>
  <c r="V32"/>
  <c r="W32" s="1"/>
  <c r="X32" s="1"/>
  <c r="I32"/>
  <c r="H32"/>
  <c r="V31"/>
  <c r="W31" s="1"/>
  <c r="X31" s="1"/>
  <c r="I31"/>
  <c r="H31"/>
  <c r="V30"/>
  <c r="W30" s="1"/>
  <c r="X30" s="1"/>
  <c r="I30"/>
  <c r="H30"/>
  <c r="V29"/>
  <c r="W29" s="1"/>
  <c r="X29" s="1"/>
  <c r="I29"/>
  <c r="H29"/>
  <c r="V28"/>
  <c r="W28" s="1"/>
  <c r="X28" s="1"/>
  <c r="I28"/>
  <c r="H28"/>
  <c r="V27"/>
  <c r="W27" s="1"/>
  <c r="X27" s="1"/>
  <c r="I27"/>
  <c r="H27"/>
  <c r="V26"/>
  <c r="W26" s="1"/>
  <c r="X26" s="1"/>
  <c r="I26"/>
  <c r="H26"/>
  <c r="V25"/>
  <c r="W25" s="1"/>
  <c r="X25" s="1"/>
  <c r="I25"/>
  <c r="H25"/>
  <c r="V24"/>
  <c r="W24" s="1"/>
  <c r="X24" s="1"/>
  <c r="I24"/>
  <c r="H24"/>
  <c r="V23"/>
  <c r="W23" s="1"/>
  <c r="X23" s="1"/>
  <c r="I23"/>
  <c r="H23"/>
  <c r="V22"/>
  <c r="W22" s="1"/>
  <c r="X22" s="1"/>
  <c r="I22"/>
  <c r="H22"/>
  <c r="V21"/>
  <c r="W21" s="1"/>
  <c r="X21" s="1"/>
  <c r="I21"/>
  <c r="H21"/>
  <c r="V20"/>
  <c r="W20" s="1"/>
  <c r="X20" s="1"/>
  <c r="I20"/>
  <c r="H20"/>
  <c r="V19"/>
  <c r="W19" s="1"/>
  <c r="X19" s="1"/>
  <c r="I19"/>
  <c r="H19"/>
  <c r="V18"/>
  <c r="W18" s="1"/>
  <c r="X18" s="1"/>
  <c r="I18"/>
  <c r="H18"/>
  <c r="V17"/>
  <c r="W17" s="1"/>
  <c r="X17" s="1"/>
  <c r="I17"/>
  <c r="H17"/>
  <c r="V16"/>
  <c r="W16" s="1"/>
  <c r="X16" s="1"/>
  <c r="I16"/>
  <c r="H16"/>
  <c r="V15"/>
  <c r="W15" s="1"/>
  <c r="X15" s="1"/>
  <c r="I15"/>
  <c r="H15"/>
  <c r="V14"/>
  <c r="W14" s="1"/>
  <c r="X14" s="1"/>
  <c r="I14"/>
  <c r="H14"/>
  <c r="V13"/>
  <c r="W13" s="1"/>
  <c r="X13" s="1"/>
  <c r="I13"/>
  <c r="H13"/>
  <c r="V12"/>
  <c r="W12" s="1"/>
  <c r="X12" s="1"/>
  <c r="I12"/>
  <c r="H12"/>
  <c r="V11"/>
  <c r="W11" s="1"/>
  <c r="X11" s="1"/>
  <c r="I11"/>
  <c r="H11"/>
  <c r="V10"/>
  <c r="W10" s="1"/>
  <c r="X10" s="1"/>
  <c r="I10"/>
  <c r="H10"/>
  <c r="V9"/>
  <c r="W9" s="1"/>
  <c r="X9" s="1"/>
  <c r="I9"/>
  <c r="H9"/>
  <c r="V8"/>
  <c r="W8" s="1"/>
  <c r="X8" s="1"/>
  <c r="I8"/>
  <c r="H8"/>
  <c r="Y31" i="114" l="1"/>
  <c r="Z31" s="1"/>
  <c r="Y35"/>
  <c r="Z35" s="1"/>
  <c r="Y39"/>
  <c r="Z39" s="1"/>
  <c r="Y56"/>
  <c r="Z56" s="1"/>
  <c r="Y60"/>
  <c r="Z60" s="1"/>
  <c r="Y65"/>
  <c r="Z65" s="1"/>
  <c r="Y71"/>
  <c r="Z71" s="1"/>
  <c r="Y36"/>
  <c r="Z36" s="1"/>
  <c r="Y40"/>
  <c r="Z40" s="1"/>
  <c r="Y105"/>
  <c r="Z105" s="1"/>
  <c r="Y109"/>
  <c r="Z109" s="1"/>
  <c r="Y113"/>
  <c r="Z113" s="1"/>
  <c r="Y17"/>
  <c r="Z17" s="1"/>
  <c r="Y21"/>
  <c r="Z21" s="1"/>
  <c r="Y25"/>
  <c r="Z25" s="1"/>
  <c r="Y30"/>
  <c r="Z30" s="1"/>
  <c r="Y34"/>
  <c r="Z34" s="1"/>
  <c r="Y102"/>
  <c r="Z102" s="1"/>
  <c r="Y106"/>
  <c r="Z106" s="1"/>
  <c r="Y110"/>
  <c r="Z110" s="1"/>
  <c r="Y114"/>
  <c r="Z114" s="1"/>
  <c r="Y118"/>
  <c r="Z118" s="1"/>
  <c r="Y13"/>
  <c r="Z13" s="1"/>
  <c r="Y91"/>
  <c r="Z91" s="1"/>
  <c r="Y95"/>
  <c r="Z95" s="1"/>
  <c r="Y104"/>
  <c r="Z104" s="1"/>
  <c r="Y52"/>
  <c r="Z52" s="1"/>
  <c r="Y73"/>
  <c r="Z73" s="1"/>
  <c r="Y79"/>
  <c r="Z79" s="1"/>
  <c r="Y119"/>
  <c r="Z119" s="1"/>
  <c r="Y96"/>
  <c r="Z96" s="1"/>
  <c r="Y8"/>
  <c r="Z8" s="1"/>
  <c r="Y12"/>
  <c r="Z12" s="1"/>
  <c r="Y33"/>
  <c r="Z33" s="1"/>
  <c r="Y38"/>
  <c r="Z38" s="1"/>
  <c r="Y55"/>
  <c r="Z55" s="1"/>
  <c r="Y59"/>
  <c r="Z59" s="1"/>
  <c r="Y63"/>
  <c r="Z63" s="1"/>
  <c r="Y70"/>
  <c r="Z70" s="1"/>
  <c r="Y78"/>
  <c r="Z78" s="1"/>
  <c r="Y98"/>
  <c r="Z98" s="1"/>
  <c r="Y103"/>
  <c r="Z103" s="1"/>
  <c r="Y112"/>
  <c r="Z112" s="1"/>
  <c r="Y117"/>
  <c r="Z117" s="1"/>
  <c r="Y53"/>
  <c r="Z53" s="1"/>
  <c r="Y11"/>
  <c r="Z11" s="1"/>
  <c r="Y23"/>
  <c r="Z23" s="1"/>
  <c r="Y41"/>
  <c r="Z41" s="1"/>
  <c r="Y47"/>
  <c r="Z47" s="1"/>
  <c r="Y54"/>
  <c r="Z54" s="1"/>
  <c r="Y92"/>
  <c r="Z92" s="1"/>
  <c r="Y97"/>
  <c r="Z97" s="1"/>
  <c r="Y101"/>
  <c r="Z101" s="1"/>
  <c r="Y111"/>
  <c r="Z111" s="1"/>
  <c r="Y16"/>
  <c r="Z16" s="1"/>
  <c r="Y24"/>
  <c r="Z24" s="1"/>
  <c r="Y43"/>
  <c r="Z43" s="1"/>
  <c r="Y72"/>
  <c r="Z72" s="1"/>
  <c r="Y15"/>
  <c r="Z15" s="1"/>
  <c r="Y26"/>
  <c r="Z26" s="1"/>
  <c r="Y27"/>
  <c r="Z27" s="1"/>
  <c r="Y42"/>
  <c r="Z42" s="1"/>
  <c r="Y66"/>
  <c r="Z66" s="1"/>
  <c r="Y67"/>
  <c r="Z67" s="1"/>
  <c r="Y74"/>
  <c r="Z74" s="1"/>
  <c r="Y75"/>
  <c r="Z75" s="1"/>
  <c r="Y80"/>
  <c r="Z80" s="1"/>
  <c r="Y14"/>
  <c r="Z14" s="1"/>
  <c r="Y18"/>
  <c r="Z18" s="1"/>
  <c r="Y19"/>
  <c r="Z19" s="1"/>
  <c r="Y28"/>
  <c r="Z28" s="1"/>
  <c r="Y48"/>
  <c r="Z48" s="1"/>
  <c r="Y49"/>
  <c r="Z49" s="1"/>
  <c r="Y50"/>
  <c r="Z50" s="1"/>
  <c r="Y57"/>
  <c r="Z57" s="1"/>
  <c r="Y61"/>
  <c r="Z61" s="1"/>
  <c r="Y68"/>
  <c r="Z68" s="1"/>
  <c r="Y76"/>
  <c r="Z76" s="1"/>
  <c r="Y81"/>
  <c r="Z81" s="1"/>
  <c r="Y86"/>
  <c r="Z86" s="1"/>
  <c r="Y87"/>
  <c r="Z87" s="1"/>
  <c r="Y88"/>
  <c r="Z88" s="1"/>
  <c r="Y93"/>
  <c r="Z93" s="1"/>
  <c r="Y99"/>
  <c r="Z99" s="1"/>
  <c r="Y107"/>
  <c r="Z107" s="1"/>
  <c r="Y115"/>
  <c r="Z115" s="1"/>
  <c r="Y9"/>
  <c r="Z9" s="1"/>
  <c r="Y20"/>
  <c r="Z20" s="1"/>
  <c r="Y29"/>
  <c r="Z29" s="1"/>
  <c r="Y32"/>
  <c r="Z32" s="1"/>
  <c r="Y37"/>
  <c r="Z37" s="1"/>
  <c r="Y51"/>
  <c r="Z51" s="1"/>
  <c r="Y58"/>
  <c r="Z58" s="1"/>
  <c r="Y62"/>
  <c r="Z62" s="1"/>
  <c r="Y69"/>
  <c r="Z69" s="1"/>
  <c r="Y77"/>
  <c r="Z77" s="1"/>
  <c r="Y89"/>
  <c r="Z89" s="1"/>
  <c r="Y94"/>
  <c r="Z94" s="1"/>
  <c r="Y100"/>
  <c r="Z100" s="1"/>
  <c r="Y108"/>
  <c r="Z108" s="1"/>
  <c r="Y116"/>
  <c r="Z116" s="1"/>
  <c r="Y15" i="113"/>
  <c r="Z15" s="1"/>
  <c r="Y23"/>
  <c r="Z23" s="1"/>
  <c r="Y98"/>
  <c r="Z98" s="1"/>
  <c r="Y10"/>
  <c r="Z10" s="1"/>
  <c r="Y14"/>
  <c r="Z14" s="1"/>
  <c r="Y18"/>
  <c r="Z18" s="1"/>
  <c r="Y22"/>
  <c r="Z22" s="1"/>
  <c r="Y26"/>
  <c r="Z26" s="1"/>
  <c r="Y39"/>
  <c r="Z39" s="1"/>
  <c r="Y50"/>
  <c r="Z50" s="1"/>
  <c r="Y58"/>
  <c r="Z58" s="1"/>
  <c r="Y65"/>
  <c r="Z65" s="1"/>
  <c r="Y73"/>
  <c r="Z73" s="1"/>
  <c r="Y85"/>
  <c r="Z85" s="1"/>
  <c r="Y112"/>
  <c r="Z112" s="1"/>
  <c r="Y12"/>
  <c r="Z12" s="1"/>
  <c r="Y24"/>
  <c r="Z24" s="1"/>
  <c r="Y32"/>
  <c r="Z32" s="1"/>
  <c r="Y36"/>
  <c r="Z36" s="1"/>
  <c r="Y40"/>
  <c r="Z40" s="1"/>
  <c r="Y47"/>
  <c r="Z47" s="1"/>
  <c r="Y51"/>
  <c r="Z51" s="1"/>
  <c r="Y59"/>
  <c r="Z59" s="1"/>
  <c r="Y66"/>
  <c r="Z66" s="1"/>
  <c r="Y74"/>
  <c r="Z74" s="1"/>
  <c r="Y86"/>
  <c r="Z86" s="1"/>
  <c r="Y88"/>
  <c r="Z88" s="1"/>
  <c r="Y91"/>
  <c r="Z91" s="1"/>
  <c r="Y105"/>
  <c r="Z105" s="1"/>
  <c r="Y113"/>
  <c r="Z113" s="1"/>
  <c r="Y27"/>
  <c r="Z27" s="1"/>
  <c r="Y21"/>
  <c r="Z21" s="1"/>
  <c r="Y37"/>
  <c r="Z37" s="1"/>
  <c r="Y48"/>
  <c r="Z48" s="1"/>
  <c r="Y56"/>
  <c r="Z56" s="1"/>
  <c r="Y71"/>
  <c r="Z71" s="1"/>
  <c r="Y79"/>
  <c r="Z79" s="1"/>
  <c r="Y97"/>
  <c r="Z97" s="1"/>
  <c r="Y101"/>
  <c r="Z101" s="1"/>
  <c r="Y106"/>
  <c r="Z106" s="1"/>
  <c r="Y33"/>
  <c r="Z33" s="1"/>
  <c r="Y94"/>
  <c r="Z94" s="1"/>
  <c r="Y102"/>
  <c r="Z102" s="1"/>
  <c r="Y115"/>
  <c r="Z115" s="1"/>
  <c r="Y11"/>
  <c r="Z11" s="1"/>
  <c r="Y13"/>
  <c r="Z13" s="1"/>
  <c r="Y19"/>
  <c r="Z19" s="1"/>
  <c r="Y29"/>
  <c r="Z29" s="1"/>
  <c r="Y34"/>
  <c r="Z34" s="1"/>
  <c r="Y41"/>
  <c r="Z41" s="1"/>
  <c r="Y52"/>
  <c r="Z52" s="1"/>
  <c r="Y60"/>
  <c r="Z60" s="1"/>
  <c r="Y67"/>
  <c r="Z67" s="1"/>
  <c r="Y75"/>
  <c r="Z75" s="1"/>
  <c r="Y92"/>
  <c r="Z92" s="1"/>
  <c r="Y99"/>
  <c r="Z99" s="1"/>
  <c r="Y107"/>
  <c r="Z107" s="1"/>
  <c r="Y116"/>
  <c r="Z116" s="1"/>
  <c r="Y90"/>
  <c r="Z90" s="1"/>
  <c r="Y110"/>
  <c r="Z110" s="1"/>
  <c r="Y114"/>
  <c r="Z114" s="1"/>
  <c r="Y8"/>
  <c r="Z8" s="1"/>
  <c r="Y16"/>
  <c r="Z16" s="1"/>
  <c r="Y20"/>
  <c r="Z20" s="1"/>
  <c r="Y30"/>
  <c r="Z30" s="1"/>
  <c r="Y42"/>
  <c r="Z42" s="1"/>
  <c r="Y53"/>
  <c r="Z53" s="1"/>
  <c r="Y61"/>
  <c r="Z61" s="1"/>
  <c r="Y68"/>
  <c r="Z68" s="1"/>
  <c r="Y76"/>
  <c r="Z76" s="1"/>
  <c r="Y96"/>
  <c r="Z96" s="1"/>
  <c r="Y104"/>
  <c r="Z104" s="1"/>
  <c r="Y78"/>
  <c r="Z78" s="1"/>
  <c r="Y93"/>
  <c r="Z93" s="1"/>
  <c r="Y25"/>
  <c r="Z25" s="1"/>
  <c r="Y35"/>
  <c r="Z35" s="1"/>
  <c r="Y89"/>
  <c r="Z89" s="1"/>
  <c r="Y9"/>
  <c r="Z9" s="1"/>
  <c r="Y17"/>
  <c r="Z17" s="1"/>
  <c r="Y117"/>
  <c r="Z117" s="1"/>
  <c r="Y55"/>
  <c r="Z55" s="1"/>
  <c r="Y63"/>
  <c r="Z63" s="1"/>
  <c r="Y70"/>
  <c r="Z70" s="1"/>
  <c r="Y87"/>
  <c r="Z87" s="1"/>
  <c r="Y109"/>
  <c r="Z109" s="1"/>
  <c r="Y43"/>
  <c r="Z43" s="1"/>
  <c r="Y54"/>
  <c r="Z54" s="1"/>
  <c r="Y62"/>
  <c r="Z62" s="1"/>
  <c r="Y69"/>
  <c r="Z69" s="1"/>
  <c r="Y77"/>
  <c r="Z77" s="1"/>
  <c r="Y100"/>
  <c r="Z100" s="1"/>
  <c r="Y108"/>
  <c r="Z108" s="1"/>
  <c r="Y28"/>
  <c r="Z28" s="1"/>
  <c r="Y31"/>
  <c r="Z31" s="1"/>
  <c r="Y38"/>
  <c r="Z38" s="1"/>
  <c r="Y49"/>
  <c r="Z49" s="1"/>
  <c r="Y57"/>
  <c r="Z57" s="1"/>
  <c r="Y64"/>
  <c r="Z64" s="1"/>
  <c r="Y72"/>
  <c r="Z72" s="1"/>
  <c r="Y80"/>
  <c r="Z80" s="1"/>
  <c r="Y95"/>
  <c r="Z95" s="1"/>
  <c r="Y103"/>
  <c r="Z103" s="1"/>
  <c r="Y111"/>
  <c r="Z111" s="1"/>
  <c r="H35" i="112"/>
  <c r="I35"/>
  <c r="V35"/>
  <c r="W35" s="1"/>
  <c r="X35" s="1"/>
  <c r="Y35" l="1"/>
  <c r="Z35" s="1"/>
  <c r="Z120" i="114"/>
  <c r="Z118" i="113"/>
  <c r="V125" i="112"/>
  <c r="W125" s="1"/>
  <c r="X125" s="1"/>
  <c r="I125"/>
  <c r="H125"/>
  <c r="V124"/>
  <c r="W124" s="1"/>
  <c r="X124" s="1"/>
  <c r="I124"/>
  <c r="H124"/>
  <c r="V123"/>
  <c r="W123" s="1"/>
  <c r="X123" s="1"/>
  <c r="I123"/>
  <c r="H123"/>
  <c r="V122"/>
  <c r="W122" s="1"/>
  <c r="X122" s="1"/>
  <c r="I122"/>
  <c r="H122"/>
  <c r="V121"/>
  <c r="W121" s="1"/>
  <c r="X121" s="1"/>
  <c r="I121"/>
  <c r="H121"/>
  <c r="V120"/>
  <c r="W120" s="1"/>
  <c r="X120" s="1"/>
  <c r="I120"/>
  <c r="H120"/>
  <c r="V119"/>
  <c r="W119" s="1"/>
  <c r="X119" s="1"/>
  <c r="I119"/>
  <c r="H119"/>
  <c r="V118"/>
  <c r="W118" s="1"/>
  <c r="X118" s="1"/>
  <c r="I118"/>
  <c r="H118"/>
  <c r="V117"/>
  <c r="W117" s="1"/>
  <c r="X117" s="1"/>
  <c r="I117"/>
  <c r="H117"/>
  <c r="V116"/>
  <c r="W116" s="1"/>
  <c r="X116" s="1"/>
  <c r="I116"/>
  <c r="H116"/>
  <c r="V115"/>
  <c r="W115" s="1"/>
  <c r="X115" s="1"/>
  <c r="I115"/>
  <c r="H115"/>
  <c r="V114"/>
  <c r="W114" s="1"/>
  <c r="X114" s="1"/>
  <c r="I114"/>
  <c r="H114"/>
  <c r="V113"/>
  <c r="W113" s="1"/>
  <c r="X113" s="1"/>
  <c r="I113"/>
  <c r="H113"/>
  <c r="V112"/>
  <c r="W112" s="1"/>
  <c r="X112" s="1"/>
  <c r="I112"/>
  <c r="H112"/>
  <c r="V111"/>
  <c r="W111" s="1"/>
  <c r="X111" s="1"/>
  <c r="I111"/>
  <c r="H111"/>
  <c r="V110"/>
  <c r="W110" s="1"/>
  <c r="X110" s="1"/>
  <c r="I110"/>
  <c r="H110"/>
  <c r="V109"/>
  <c r="W109" s="1"/>
  <c r="X109" s="1"/>
  <c r="I109"/>
  <c r="H109"/>
  <c r="V108"/>
  <c r="W108" s="1"/>
  <c r="X108" s="1"/>
  <c r="I108"/>
  <c r="H108"/>
  <c r="V107"/>
  <c r="W107" s="1"/>
  <c r="X107" s="1"/>
  <c r="I107"/>
  <c r="H107"/>
  <c r="V106"/>
  <c r="W106" s="1"/>
  <c r="X106" s="1"/>
  <c r="I106"/>
  <c r="H106"/>
  <c r="V105"/>
  <c r="W105" s="1"/>
  <c r="X105" s="1"/>
  <c r="I105"/>
  <c r="H105"/>
  <c r="V104"/>
  <c r="W104" s="1"/>
  <c r="X104" s="1"/>
  <c r="I104"/>
  <c r="H104"/>
  <c r="V103"/>
  <c r="W103" s="1"/>
  <c r="X103" s="1"/>
  <c r="I103"/>
  <c r="H103"/>
  <c r="V102"/>
  <c r="W102" s="1"/>
  <c r="X102" s="1"/>
  <c r="I102"/>
  <c r="H102"/>
  <c r="V101"/>
  <c r="W101" s="1"/>
  <c r="X101" s="1"/>
  <c r="I101"/>
  <c r="H101"/>
  <c r="V100"/>
  <c r="W100" s="1"/>
  <c r="X100" s="1"/>
  <c r="I100"/>
  <c r="H100"/>
  <c r="V99"/>
  <c r="W99" s="1"/>
  <c r="X99" s="1"/>
  <c r="I99"/>
  <c r="H99"/>
  <c r="V98"/>
  <c r="W98" s="1"/>
  <c r="X98" s="1"/>
  <c r="I98"/>
  <c r="H98"/>
  <c r="V97"/>
  <c r="W97" s="1"/>
  <c r="X97" s="1"/>
  <c r="I97"/>
  <c r="H97"/>
  <c r="V96"/>
  <c r="W96" s="1"/>
  <c r="X96" s="1"/>
  <c r="I96"/>
  <c r="H96"/>
  <c r="V95"/>
  <c r="W95" s="1"/>
  <c r="X95" s="1"/>
  <c r="I95"/>
  <c r="H95"/>
  <c r="V94"/>
  <c r="W94" s="1"/>
  <c r="X94" s="1"/>
  <c r="I94"/>
  <c r="H94"/>
  <c r="V93"/>
  <c r="W93" s="1"/>
  <c r="X93" s="1"/>
  <c r="I93"/>
  <c r="H93"/>
  <c r="V92"/>
  <c r="W92" s="1"/>
  <c r="X92" s="1"/>
  <c r="I92"/>
  <c r="H92"/>
  <c r="V91"/>
  <c r="W91" s="1"/>
  <c r="X91" s="1"/>
  <c r="I91"/>
  <c r="H91"/>
  <c r="V90"/>
  <c r="W90" s="1"/>
  <c r="X90" s="1"/>
  <c r="I90"/>
  <c r="H90"/>
  <c r="AD89"/>
  <c r="V85"/>
  <c r="W85" s="1"/>
  <c r="X85" s="1"/>
  <c r="I85"/>
  <c r="H85"/>
  <c r="V84"/>
  <c r="W84" s="1"/>
  <c r="X84" s="1"/>
  <c r="I84"/>
  <c r="H84"/>
  <c r="V83"/>
  <c r="W83" s="1"/>
  <c r="X83" s="1"/>
  <c r="I83"/>
  <c r="H83"/>
  <c r="V82"/>
  <c r="W82" s="1"/>
  <c r="X82" s="1"/>
  <c r="I82"/>
  <c r="H82"/>
  <c r="V81"/>
  <c r="W81" s="1"/>
  <c r="X81" s="1"/>
  <c r="I81"/>
  <c r="H81"/>
  <c r="V80"/>
  <c r="W80" s="1"/>
  <c r="X80" s="1"/>
  <c r="I80"/>
  <c r="H80"/>
  <c r="V79"/>
  <c r="W79" s="1"/>
  <c r="X79" s="1"/>
  <c r="I79"/>
  <c r="H79"/>
  <c r="V78"/>
  <c r="W78" s="1"/>
  <c r="X78" s="1"/>
  <c r="I78"/>
  <c r="H78"/>
  <c r="V77"/>
  <c r="W77" s="1"/>
  <c r="X77" s="1"/>
  <c r="I77"/>
  <c r="H77"/>
  <c r="V76"/>
  <c r="W76" s="1"/>
  <c r="X76" s="1"/>
  <c r="I76"/>
  <c r="H76"/>
  <c r="V75"/>
  <c r="W75" s="1"/>
  <c r="X75" s="1"/>
  <c r="I75"/>
  <c r="H75"/>
  <c r="V74"/>
  <c r="W74" s="1"/>
  <c r="X74" s="1"/>
  <c r="I74"/>
  <c r="H74"/>
  <c r="V73"/>
  <c r="W73" s="1"/>
  <c r="X73" s="1"/>
  <c r="I73"/>
  <c r="H73"/>
  <c r="V72"/>
  <c r="W72" s="1"/>
  <c r="X72" s="1"/>
  <c r="I72"/>
  <c r="H72"/>
  <c r="V71"/>
  <c r="W71" s="1"/>
  <c r="X71" s="1"/>
  <c r="I71"/>
  <c r="H71"/>
  <c r="V70"/>
  <c r="W70" s="1"/>
  <c r="X70" s="1"/>
  <c r="I70"/>
  <c r="H70"/>
  <c r="V69"/>
  <c r="W69" s="1"/>
  <c r="X69" s="1"/>
  <c r="I69"/>
  <c r="H69"/>
  <c r="V68"/>
  <c r="W68" s="1"/>
  <c r="X68" s="1"/>
  <c r="I68"/>
  <c r="H68"/>
  <c r="V67"/>
  <c r="W67" s="1"/>
  <c r="X67" s="1"/>
  <c r="I67"/>
  <c r="H67"/>
  <c r="V66"/>
  <c r="W66" s="1"/>
  <c r="X66" s="1"/>
  <c r="I66"/>
  <c r="H66"/>
  <c r="V65"/>
  <c r="W65" s="1"/>
  <c r="X65" s="1"/>
  <c r="I65"/>
  <c r="H65"/>
  <c r="V64"/>
  <c r="W64" s="1"/>
  <c r="X64" s="1"/>
  <c r="I64"/>
  <c r="H64"/>
  <c r="V63"/>
  <c r="W63" s="1"/>
  <c r="X63" s="1"/>
  <c r="I63"/>
  <c r="H63"/>
  <c r="V62"/>
  <c r="W62" s="1"/>
  <c r="X62" s="1"/>
  <c r="I62"/>
  <c r="H62"/>
  <c r="V61"/>
  <c r="W61" s="1"/>
  <c r="X61" s="1"/>
  <c r="I61"/>
  <c r="H61"/>
  <c r="V60"/>
  <c r="W60" s="1"/>
  <c r="X60" s="1"/>
  <c r="I60"/>
  <c r="H60"/>
  <c r="V59"/>
  <c r="W59" s="1"/>
  <c r="X59" s="1"/>
  <c r="I59"/>
  <c r="H59"/>
  <c r="V58"/>
  <c r="W58" s="1"/>
  <c r="X58" s="1"/>
  <c r="I58"/>
  <c r="H58"/>
  <c r="V57"/>
  <c r="W57" s="1"/>
  <c r="X57" s="1"/>
  <c r="I57"/>
  <c r="H57"/>
  <c r="V56"/>
  <c r="W56" s="1"/>
  <c r="X56" s="1"/>
  <c r="I56"/>
  <c r="H56"/>
  <c r="V55"/>
  <c r="W55" s="1"/>
  <c r="X55" s="1"/>
  <c r="I55"/>
  <c r="H55"/>
  <c r="V54"/>
  <c r="W54" s="1"/>
  <c r="X54" s="1"/>
  <c r="I54"/>
  <c r="H54"/>
  <c r="V53"/>
  <c r="W53" s="1"/>
  <c r="X53" s="1"/>
  <c r="I53"/>
  <c r="H53"/>
  <c r="V52"/>
  <c r="W52" s="1"/>
  <c r="X52" s="1"/>
  <c r="I52"/>
  <c r="H52"/>
  <c r="V51"/>
  <c r="W51" s="1"/>
  <c r="X51" s="1"/>
  <c r="I51"/>
  <c r="H51"/>
  <c r="V50"/>
  <c r="W50" s="1"/>
  <c r="X50" s="1"/>
  <c r="I50"/>
  <c r="H50"/>
  <c r="V46"/>
  <c r="W46" s="1"/>
  <c r="X46" s="1"/>
  <c r="I46"/>
  <c r="H46"/>
  <c r="V45"/>
  <c r="W45" s="1"/>
  <c r="X45" s="1"/>
  <c r="I45"/>
  <c r="H45"/>
  <c r="V44"/>
  <c r="W44" s="1"/>
  <c r="X44" s="1"/>
  <c r="I44"/>
  <c r="H44"/>
  <c r="V43"/>
  <c r="W43" s="1"/>
  <c r="X43" s="1"/>
  <c r="I43"/>
  <c r="H43"/>
  <c r="V42"/>
  <c r="W42" s="1"/>
  <c r="X42" s="1"/>
  <c r="I42"/>
  <c r="H42"/>
  <c r="V41"/>
  <c r="W41" s="1"/>
  <c r="X41" s="1"/>
  <c r="I41"/>
  <c r="H41"/>
  <c r="V40"/>
  <c r="W40" s="1"/>
  <c r="X40" s="1"/>
  <c r="I40"/>
  <c r="H40"/>
  <c r="V39"/>
  <c r="W39" s="1"/>
  <c r="X39" s="1"/>
  <c r="I39"/>
  <c r="H39"/>
  <c r="V38"/>
  <c r="W38" s="1"/>
  <c r="X38" s="1"/>
  <c r="I38"/>
  <c r="H38"/>
  <c r="V37"/>
  <c r="W37" s="1"/>
  <c r="X37" s="1"/>
  <c r="I37"/>
  <c r="H37"/>
  <c r="V36"/>
  <c r="W36" s="1"/>
  <c r="X36" s="1"/>
  <c r="I36"/>
  <c r="H36"/>
  <c r="V34"/>
  <c r="W34" s="1"/>
  <c r="X34" s="1"/>
  <c r="I34"/>
  <c r="H34"/>
  <c r="V33"/>
  <c r="W33" s="1"/>
  <c r="X33" s="1"/>
  <c r="I33"/>
  <c r="H33"/>
  <c r="V32"/>
  <c r="W32" s="1"/>
  <c r="X32" s="1"/>
  <c r="I32"/>
  <c r="H32"/>
  <c r="V31"/>
  <c r="W31" s="1"/>
  <c r="X31" s="1"/>
  <c r="I31"/>
  <c r="H31"/>
  <c r="V30"/>
  <c r="W30" s="1"/>
  <c r="X30" s="1"/>
  <c r="I30"/>
  <c r="H30"/>
  <c r="V29"/>
  <c r="W29" s="1"/>
  <c r="X29" s="1"/>
  <c r="I29"/>
  <c r="H29"/>
  <c r="V28"/>
  <c r="W28" s="1"/>
  <c r="X28" s="1"/>
  <c r="I28"/>
  <c r="H28"/>
  <c r="V27"/>
  <c r="W27" s="1"/>
  <c r="X27" s="1"/>
  <c r="I27"/>
  <c r="H27"/>
  <c r="V26"/>
  <c r="W26" s="1"/>
  <c r="X26" s="1"/>
  <c r="I26"/>
  <c r="H26"/>
  <c r="V25"/>
  <c r="W25" s="1"/>
  <c r="X25" s="1"/>
  <c r="I25"/>
  <c r="H25"/>
  <c r="V24"/>
  <c r="W24" s="1"/>
  <c r="X24" s="1"/>
  <c r="I24"/>
  <c r="H24"/>
  <c r="V23"/>
  <c r="W23" s="1"/>
  <c r="X23" s="1"/>
  <c r="I23"/>
  <c r="H23"/>
  <c r="V22"/>
  <c r="W22" s="1"/>
  <c r="X22" s="1"/>
  <c r="I22"/>
  <c r="H22"/>
  <c r="V21"/>
  <c r="W21" s="1"/>
  <c r="X21" s="1"/>
  <c r="I21"/>
  <c r="H21"/>
  <c r="V20"/>
  <c r="W20" s="1"/>
  <c r="X20" s="1"/>
  <c r="I20"/>
  <c r="H20"/>
  <c r="V19"/>
  <c r="W19" s="1"/>
  <c r="X19" s="1"/>
  <c r="I19"/>
  <c r="H19"/>
  <c r="V18"/>
  <c r="W18" s="1"/>
  <c r="X18" s="1"/>
  <c r="I18"/>
  <c r="H18"/>
  <c r="V17"/>
  <c r="W17" s="1"/>
  <c r="X17" s="1"/>
  <c r="I17"/>
  <c r="H17"/>
  <c r="V16"/>
  <c r="W16" s="1"/>
  <c r="X16" s="1"/>
  <c r="I16"/>
  <c r="H16"/>
  <c r="V15"/>
  <c r="W15" s="1"/>
  <c r="X15" s="1"/>
  <c r="I15"/>
  <c r="H15"/>
  <c r="V14"/>
  <c r="W14" s="1"/>
  <c r="X14" s="1"/>
  <c r="I14"/>
  <c r="H14"/>
  <c r="V13"/>
  <c r="W13" s="1"/>
  <c r="X13" s="1"/>
  <c r="I13"/>
  <c r="H13"/>
  <c r="V12"/>
  <c r="W12" s="1"/>
  <c r="X12" s="1"/>
  <c r="I12"/>
  <c r="H12"/>
  <c r="V11"/>
  <c r="W11" s="1"/>
  <c r="X11" s="1"/>
  <c r="I11"/>
  <c r="H11"/>
  <c r="V10"/>
  <c r="W10" s="1"/>
  <c r="X10" s="1"/>
  <c r="I10"/>
  <c r="H10"/>
  <c r="V9"/>
  <c r="W9" s="1"/>
  <c r="X9" s="1"/>
  <c r="I9"/>
  <c r="H9"/>
  <c r="V8"/>
  <c r="W8" s="1"/>
  <c r="X8" s="1"/>
  <c r="I8"/>
  <c r="H8"/>
  <c r="V11" i="111"/>
  <c r="W11" s="1"/>
  <c r="X11" s="1"/>
  <c r="I11"/>
  <c r="H11"/>
  <c r="Y11" l="1"/>
  <c r="Z11" s="1"/>
  <c r="Z12" s="1"/>
  <c r="Y109" i="112"/>
  <c r="Z109" s="1"/>
  <c r="Y113"/>
  <c r="Z113" s="1"/>
  <c r="Y118"/>
  <c r="Z118" s="1"/>
  <c r="Y122"/>
  <c r="Z122" s="1"/>
  <c r="Y18"/>
  <c r="Z18" s="1"/>
  <c r="Y22"/>
  <c r="Z22" s="1"/>
  <c r="Y26"/>
  <c r="Z26" s="1"/>
  <c r="Y30"/>
  <c r="Z30" s="1"/>
  <c r="Y36"/>
  <c r="Z36" s="1"/>
  <c r="Y40"/>
  <c r="Z40" s="1"/>
  <c r="Y11"/>
  <c r="Z11" s="1"/>
  <c r="Y27"/>
  <c r="Z27" s="1"/>
  <c r="Y31"/>
  <c r="Z31" s="1"/>
  <c r="Y37"/>
  <c r="Z37" s="1"/>
  <c r="Y41"/>
  <c r="Z41" s="1"/>
  <c r="Y45"/>
  <c r="Z45" s="1"/>
  <c r="Y76"/>
  <c r="Z76" s="1"/>
  <c r="Y81"/>
  <c r="Z81" s="1"/>
  <c r="Y85"/>
  <c r="Z85" s="1"/>
  <c r="Y90"/>
  <c r="Z90" s="1"/>
  <c r="Y92"/>
  <c r="Z92" s="1"/>
  <c r="Y96"/>
  <c r="Z96" s="1"/>
  <c r="Y91"/>
  <c r="Z91" s="1"/>
  <c r="Y63"/>
  <c r="Z63" s="1"/>
  <c r="Y114"/>
  <c r="Z114" s="1"/>
  <c r="Y61"/>
  <c r="Z61" s="1"/>
  <c r="Y102"/>
  <c r="Z102" s="1"/>
  <c r="Y110"/>
  <c r="Z110" s="1"/>
  <c r="Y115"/>
  <c r="Z115" s="1"/>
  <c r="Y58"/>
  <c r="Z58" s="1"/>
  <c r="Y64"/>
  <c r="Z64" s="1"/>
  <c r="Y75"/>
  <c r="Z75" s="1"/>
  <c r="Y80"/>
  <c r="Z80" s="1"/>
  <c r="Y84"/>
  <c r="Z84" s="1"/>
  <c r="Y103"/>
  <c r="Z103" s="1"/>
  <c r="Y13"/>
  <c r="Z13" s="1"/>
  <c r="Y17"/>
  <c r="Z17" s="1"/>
  <c r="Y21"/>
  <c r="Z21" s="1"/>
  <c r="Y43"/>
  <c r="Z43" s="1"/>
  <c r="Y46"/>
  <c r="Z46" s="1"/>
  <c r="Y52"/>
  <c r="Z52" s="1"/>
  <c r="Y56"/>
  <c r="Z56" s="1"/>
  <c r="Y60"/>
  <c r="Z60" s="1"/>
  <c r="Y66"/>
  <c r="Z66" s="1"/>
  <c r="Y70"/>
  <c r="Z70" s="1"/>
  <c r="Y74"/>
  <c r="Z74" s="1"/>
  <c r="Y105"/>
  <c r="Z105" s="1"/>
  <c r="Y117"/>
  <c r="Z117" s="1"/>
  <c r="Y121"/>
  <c r="Z121" s="1"/>
  <c r="Y125"/>
  <c r="Z125" s="1"/>
  <c r="Y8"/>
  <c r="Z8" s="1"/>
  <c r="Y12"/>
  <c r="Z12" s="1"/>
  <c r="Y16"/>
  <c r="Z16" s="1"/>
  <c r="Y24"/>
  <c r="Z24" s="1"/>
  <c r="Y42"/>
  <c r="Z42" s="1"/>
  <c r="Y55"/>
  <c r="Z55" s="1"/>
  <c r="Y69"/>
  <c r="Z69" s="1"/>
  <c r="Y73"/>
  <c r="Z73" s="1"/>
  <c r="Y93"/>
  <c r="Z93" s="1"/>
  <c r="Y97"/>
  <c r="Z97" s="1"/>
  <c r="Y104"/>
  <c r="Z104" s="1"/>
  <c r="Y124"/>
  <c r="Z124" s="1"/>
  <c r="Y51"/>
  <c r="Z51" s="1"/>
  <c r="Y32"/>
  <c r="Z32" s="1"/>
  <c r="Y99"/>
  <c r="Z99" s="1"/>
  <c r="Y9"/>
  <c r="Z9" s="1"/>
  <c r="Y14"/>
  <c r="Z14" s="1"/>
  <c r="Y19"/>
  <c r="Z19" s="1"/>
  <c r="Y23"/>
  <c r="Z23" s="1"/>
  <c r="Y28"/>
  <c r="Z28" s="1"/>
  <c r="Y33"/>
  <c r="Z33" s="1"/>
  <c r="Y38"/>
  <c r="Z38" s="1"/>
  <c r="Y53"/>
  <c r="Z53" s="1"/>
  <c r="Y57"/>
  <c r="Z57" s="1"/>
  <c r="Y65"/>
  <c r="Z65" s="1"/>
  <c r="Y67"/>
  <c r="Z67" s="1"/>
  <c r="Y71"/>
  <c r="Z71" s="1"/>
  <c r="Y78"/>
  <c r="Z78" s="1"/>
  <c r="Y82"/>
  <c r="Z82" s="1"/>
  <c r="Y94"/>
  <c r="Z94" s="1"/>
  <c r="Y100"/>
  <c r="Z100" s="1"/>
  <c r="Y106"/>
  <c r="Z106" s="1"/>
  <c r="Y107"/>
  <c r="Z107" s="1"/>
  <c r="Y111"/>
  <c r="Z111" s="1"/>
  <c r="Y116"/>
  <c r="Z116" s="1"/>
  <c r="Y119"/>
  <c r="Z119" s="1"/>
  <c r="Y44"/>
  <c r="Z44" s="1"/>
  <c r="Y50"/>
  <c r="Z50" s="1"/>
  <c r="Y62"/>
  <c r="Z62" s="1"/>
  <c r="Y77"/>
  <c r="Z77" s="1"/>
  <c r="Y98"/>
  <c r="Z98" s="1"/>
  <c r="Y10"/>
  <c r="Z10" s="1"/>
  <c r="Y15"/>
  <c r="Z15" s="1"/>
  <c r="Y20"/>
  <c r="Z20" s="1"/>
  <c r="Y25"/>
  <c r="Z25" s="1"/>
  <c r="Y29"/>
  <c r="Z29" s="1"/>
  <c r="Y34"/>
  <c r="Z34" s="1"/>
  <c r="Y39"/>
  <c r="Z39" s="1"/>
  <c r="Y54"/>
  <c r="Z54" s="1"/>
  <c r="Y59"/>
  <c r="Z59" s="1"/>
  <c r="Y68"/>
  <c r="Z68" s="1"/>
  <c r="Y72"/>
  <c r="Z72" s="1"/>
  <c r="Y79"/>
  <c r="Z79" s="1"/>
  <c r="Y83"/>
  <c r="Z83" s="1"/>
  <c r="Y95"/>
  <c r="Z95" s="1"/>
  <c r="Y101"/>
  <c r="Z101" s="1"/>
  <c r="Y108"/>
  <c r="Z108" s="1"/>
  <c r="Y112"/>
  <c r="Z112" s="1"/>
  <c r="Y120"/>
  <c r="Z120" s="1"/>
  <c r="Y123"/>
  <c r="Z123" s="1"/>
  <c r="V15" i="110"/>
  <c r="W15" s="1"/>
  <c r="X15" s="1"/>
  <c r="I15"/>
  <c r="H15"/>
  <c r="Z126" i="112" l="1"/>
  <c r="Y15" i="110"/>
  <c r="Z15" s="1"/>
  <c r="V127"/>
  <c r="W127" s="1"/>
  <c r="X127" s="1"/>
  <c r="I127"/>
  <c r="H127"/>
  <c r="V126"/>
  <c r="W126" s="1"/>
  <c r="X126" s="1"/>
  <c r="I126"/>
  <c r="H126"/>
  <c r="V125"/>
  <c r="W125" s="1"/>
  <c r="X125" s="1"/>
  <c r="I125"/>
  <c r="H125"/>
  <c r="V124"/>
  <c r="W124" s="1"/>
  <c r="X124" s="1"/>
  <c r="I124"/>
  <c r="H124"/>
  <c r="V123"/>
  <c r="W123" s="1"/>
  <c r="X123" s="1"/>
  <c r="I123"/>
  <c r="H123"/>
  <c r="V122"/>
  <c r="W122" s="1"/>
  <c r="X122" s="1"/>
  <c r="I122"/>
  <c r="H122"/>
  <c r="V121"/>
  <c r="W121" s="1"/>
  <c r="X121" s="1"/>
  <c r="I121"/>
  <c r="H121"/>
  <c r="V120"/>
  <c r="W120" s="1"/>
  <c r="X120" s="1"/>
  <c r="I120"/>
  <c r="H120"/>
  <c r="V119"/>
  <c r="W119" s="1"/>
  <c r="X119" s="1"/>
  <c r="I119"/>
  <c r="H119"/>
  <c r="V118"/>
  <c r="W118" s="1"/>
  <c r="X118" s="1"/>
  <c r="I118"/>
  <c r="H118"/>
  <c r="V117"/>
  <c r="W117" s="1"/>
  <c r="X117" s="1"/>
  <c r="I117"/>
  <c r="H117"/>
  <c r="V116"/>
  <c r="W116" s="1"/>
  <c r="X116" s="1"/>
  <c r="I116"/>
  <c r="H116"/>
  <c r="V115"/>
  <c r="W115" s="1"/>
  <c r="X115" s="1"/>
  <c r="I115"/>
  <c r="H115"/>
  <c r="V114"/>
  <c r="W114" s="1"/>
  <c r="X114" s="1"/>
  <c r="I114"/>
  <c r="H114"/>
  <c r="V113"/>
  <c r="W113" s="1"/>
  <c r="X113" s="1"/>
  <c r="I113"/>
  <c r="H113"/>
  <c r="V112"/>
  <c r="W112" s="1"/>
  <c r="X112" s="1"/>
  <c r="I112"/>
  <c r="H112"/>
  <c r="V111"/>
  <c r="W111" s="1"/>
  <c r="X111" s="1"/>
  <c r="I111"/>
  <c r="H111"/>
  <c r="V110"/>
  <c r="W110" s="1"/>
  <c r="X110" s="1"/>
  <c r="I110"/>
  <c r="H110"/>
  <c r="V109"/>
  <c r="W109" s="1"/>
  <c r="X109" s="1"/>
  <c r="I109"/>
  <c r="H109"/>
  <c r="V108"/>
  <c r="W108" s="1"/>
  <c r="X108" s="1"/>
  <c r="I108"/>
  <c r="H108"/>
  <c r="V107"/>
  <c r="W107" s="1"/>
  <c r="X107" s="1"/>
  <c r="I107"/>
  <c r="H107"/>
  <c r="V106"/>
  <c r="W106" s="1"/>
  <c r="X106" s="1"/>
  <c r="I106"/>
  <c r="H106"/>
  <c r="V105"/>
  <c r="W105" s="1"/>
  <c r="X105" s="1"/>
  <c r="I105"/>
  <c r="H105"/>
  <c r="V104"/>
  <c r="W104" s="1"/>
  <c r="X104" s="1"/>
  <c r="I104"/>
  <c r="H104"/>
  <c r="V103"/>
  <c r="W103" s="1"/>
  <c r="X103" s="1"/>
  <c r="I103"/>
  <c r="H103"/>
  <c r="V102"/>
  <c r="W102" s="1"/>
  <c r="X102" s="1"/>
  <c r="I102"/>
  <c r="H102"/>
  <c r="V101"/>
  <c r="W101" s="1"/>
  <c r="X101" s="1"/>
  <c r="I101"/>
  <c r="H101"/>
  <c r="V100"/>
  <c r="W100" s="1"/>
  <c r="X100" s="1"/>
  <c r="I100"/>
  <c r="H100"/>
  <c r="V99"/>
  <c r="W99" s="1"/>
  <c r="X99" s="1"/>
  <c r="I99"/>
  <c r="H99"/>
  <c r="V98"/>
  <c r="W98" s="1"/>
  <c r="X98" s="1"/>
  <c r="I98"/>
  <c r="H98"/>
  <c r="V97"/>
  <c r="W97" s="1"/>
  <c r="X97" s="1"/>
  <c r="I97"/>
  <c r="H97"/>
  <c r="V96"/>
  <c r="W96" s="1"/>
  <c r="X96" s="1"/>
  <c r="I96"/>
  <c r="H96"/>
  <c r="V95"/>
  <c r="W95" s="1"/>
  <c r="X95" s="1"/>
  <c r="I95"/>
  <c r="H95"/>
  <c r="V94"/>
  <c r="W94" s="1"/>
  <c r="X94" s="1"/>
  <c r="I94"/>
  <c r="H94"/>
  <c r="V93"/>
  <c r="W93" s="1"/>
  <c r="X93" s="1"/>
  <c r="I93"/>
  <c r="H93"/>
  <c r="V92"/>
  <c r="W92" s="1"/>
  <c r="X92" s="1"/>
  <c r="I92"/>
  <c r="H92"/>
  <c r="V91"/>
  <c r="W91" s="1"/>
  <c r="X91" s="1"/>
  <c r="I91"/>
  <c r="H91"/>
  <c r="AD90"/>
  <c r="V86"/>
  <c r="W86" s="1"/>
  <c r="X86" s="1"/>
  <c r="I86"/>
  <c r="H86"/>
  <c r="V85"/>
  <c r="W85" s="1"/>
  <c r="X85" s="1"/>
  <c r="I85"/>
  <c r="H85"/>
  <c r="V84"/>
  <c r="W84" s="1"/>
  <c r="X84" s="1"/>
  <c r="I84"/>
  <c r="H84"/>
  <c r="V83"/>
  <c r="W83" s="1"/>
  <c r="X83" s="1"/>
  <c r="I83"/>
  <c r="H83"/>
  <c r="V82"/>
  <c r="W82" s="1"/>
  <c r="X82" s="1"/>
  <c r="I82"/>
  <c r="H82"/>
  <c r="V81"/>
  <c r="W81" s="1"/>
  <c r="X81" s="1"/>
  <c r="I81"/>
  <c r="H81"/>
  <c r="V80"/>
  <c r="W80" s="1"/>
  <c r="X80" s="1"/>
  <c r="I80"/>
  <c r="H80"/>
  <c r="V79"/>
  <c r="W79" s="1"/>
  <c r="X79" s="1"/>
  <c r="I79"/>
  <c r="H79"/>
  <c r="V78"/>
  <c r="W78" s="1"/>
  <c r="X78" s="1"/>
  <c r="I78"/>
  <c r="H78"/>
  <c r="V77"/>
  <c r="W77" s="1"/>
  <c r="X77" s="1"/>
  <c r="I77"/>
  <c r="H77"/>
  <c r="V76"/>
  <c r="W76" s="1"/>
  <c r="X76" s="1"/>
  <c r="I76"/>
  <c r="H76"/>
  <c r="V75"/>
  <c r="W75" s="1"/>
  <c r="X75" s="1"/>
  <c r="I75"/>
  <c r="H75"/>
  <c r="V74"/>
  <c r="W74" s="1"/>
  <c r="X74" s="1"/>
  <c r="I74"/>
  <c r="H74"/>
  <c r="V73"/>
  <c r="W73" s="1"/>
  <c r="X73" s="1"/>
  <c r="I73"/>
  <c r="H73"/>
  <c r="V72"/>
  <c r="W72" s="1"/>
  <c r="X72" s="1"/>
  <c r="I72"/>
  <c r="H72"/>
  <c r="V71"/>
  <c r="W71" s="1"/>
  <c r="X71" s="1"/>
  <c r="I71"/>
  <c r="H71"/>
  <c r="V70"/>
  <c r="W70" s="1"/>
  <c r="X70" s="1"/>
  <c r="I70"/>
  <c r="H70"/>
  <c r="V69"/>
  <c r="W69" s="1"/>
  <c r="X69" s="1"/>
  <c r="I69"/>
  <c r="H69"/>
  <c r="V68"/>
  <c r="W68" s="1"/>
  <c r="X68" s="1"/>
  <c r="I68"/>
  <c r="H68"/>
  <c r="V67"/>
  <c r="W67" s="1"/>
  <c r="X67" s="1"/>
  <c r="I67"/>
  <c r="H67"/>
  <c r="V66"/>
  <c r="W66" s="1"/>
  <c r="X66" s="1"/>
  <c r="I66"/>
  <c r="H66"/>
  <c r="V65"/>
  <c r="W65" s="1"/>
  <c r="X65" s="1"/>
  <c r="I65"/>
  <c r="H65"/>
  <c r="V64"/>
  <c r="W64" s="1"/>
  <c r="X64" s="1"/>
  <c r="I64"/>
  <c r="H64"/>
  <c r="V63"/>
  <c r="W63" s="1"/>
  <c r="X63" s="1"/>
  <c r="I63"/>
  <c r="H63"/>
  <c r="V62"/>
  <c r="W62" s="1"/>
  <c r="X62" s="1"/>
  <c r="I62"/>
  <c r="H62"/>
  <c r="V61"/>
  <c r="W61" s="1"/>
  <c r="X61" s="1"/>
  <c r="I61"/>
  <c r="H61"/>
  <c r="V60"/>
  <c r="W60" s="1"/>
  <c r="X60" s="1"/>
  <c r="I60"/>
  <c r="H60"/>
  <c r="V59"/>
  <c r="W59" s="1"/>
  <c r="X59" s="1"/>
  <c r="I59"/>
  <c r="H59"/>
  <c r="V58"/>
  <c r="W58" s="1"/>
  <c r="X58" s="1"/>
  <c r="I58"/>
  <c r="H58"/>
  <c r="V57"/>
  <c r="W57" s="1"/>
  <c r="X57" s="1"/>
  <c r="I57"/>
  <c r="H57"/>
  <c r="V56"/>
  <c r="W56" s="1"/>
  <c r="X56" s="1"/>
  <c r="I56"/>
  <c r="H56"/>
  <c r="V55"/>
  <c r="W55" s="1"/>
  <c r="X55" s="1"/>
  <c r="I55"/>
  <c r="H55"/>
  <c r="V54"/>
  <c r="W54" s="1"/>
  <c r="X54" s="1"/>
  <c r="I54"/>
  <c r="H54"/>
  <c r="V53"/>
  <c r="W53" s="1"/>
  <c r="X53" s="1"/>
  <c r="I53"/>
  <c r="H53"/>
  <c r="V52"/>
  <c r="W52" s="1"/>
  <c r="X52" s="1"/>
  <c r="I52"/>
  <c r="H52"/>
  <c r="V51"/>
  <c r="W51" s="1"/>
  <c r="X51" s="1"/>
  <c r="I51"/>
  <c r="H51"/>
  <c r="V50"/>
  <c r="W50" s="1"/>
  <c r="X50" s="1"/>
  <c r="I50"/>
  <c r="H50"/>
  <c r="V46"/>
  <c r="W46" s="1"/>
  <c r="X46" s="1"/>
  <c r="I46"/>
  <c r="H46"/>
  <c r="V45"/>
  <c r="W45" s="1"/>
  <c r="X45" s="1"/>
  <c r="I45"/>
  <c r="H45"/>
  <c r="V44"/>
  <c r="W44" s="1"/>
  <c r="X44" s="1"/>
  <c r="I44"/>
  <c r="H44"/>
  <c r="V43"/>
  <c r="W43" s="1"/>
  <c r="X43" s="1"/>
  <c r="I43"/>
  <c r="H43"/>
  <c r="V42"/>
  <c r="W42" s="1"/>
  <c r="X42" s="1"/>
  <c r="I42"/>
  <c r="H42"/>
  <c r="V41"/>
  <c r="W41" s="1"/>
  <c r="X41" s="1"/>
  <c r="I41"/>
  <c r="H41"/>
  <c r="V40"/>
  <c r="W40" s="1"/>
  <c r="X40" s="1"/>
  <c r="I40"/>
  <c r="H40"/>
  <c r="V39"/>
  <c r="W39" s="1"/>
  <c r="X39" s="1"/>
  <c r="I39"/>
  <c r="H39"/>
  <c r="V38"/>
  <c r="W38" s="1"/>
  <c r="X38" s="1"/>
  <c r="I38"/>
  <c r="H38"/>
  <c r="V37"/>
  <c r="W37" s="1"/>
  <c r="X37" s="1"/>
  <c r="I37"/>
  <c r="H37"/>
  <c r="V36"/>
  <c r="W36" s="1"/>
  <c r="X36" s="1"/>
  <c r="I36"/>
  <c r="H36"/>
  <c r="V35"/>
  <c r="W35" s="1"/>
  <c r="X35" s="1"/>
  <c r="I35"/>
  <c r="H35"/>
  <c r="V34"/>
  <c r="W34" s="1"/>
  <c r="X34" s="1"/>
  <c r="I34"/>
  <c r="H34"/>
  <c r="V33"/>
  <c r="W33" s="1"/>
  <c r="X33" s="1"/>
  <c r="I33"/>
  <c r="H33"/>
  <c r="V32"/>
  <c r="W32" s="1"/>
  <c r="X32" s="1"/>
  <c r="I32"/>
  <c r="H32"/>
  <c r="V31"/>
  <c r="W31" s="1"/>
  <c r="X31" s="1"/>
  <c r="I31"/>
  <c r="H31"/>
  <c r="V30"/>
  <c r="W30" s="1"/>
  <c r="X30" s="1"/>
  <c r="I30"/>
  <c r="H30"/>
  <c r="V29"/>
  <c r="W29" s="1"/>
  <c r="X29" s="1"/>
  <c r="I29"/>
  <c r="H29"/>
  <c r="V28"/>
  <c r="W28" s="1"/>
  <c r="X28" s="1"/>
  <c r="I28"/>
  <c r="H28"/>
  <c r="V27"/>
  <c r="W27" s="1"/>
  <c r="X27" s="1"/>
  <c r="I27"/>
  <c r="H27"/>
  <c r="V26"/>
  <c r="W26" s="1"/>
  <c r="X26" s="1"/>
  <c r="I26"/>
  <c r="H26"/>
  <c r="V25"/>
  <c r="W25" s="1"/>
  <c r="X25" s="1"/>
  <c r="I25"/>
  <c r="H25"/>
  <c r="V24"/>
  <c r="W24" s="1"/>
  <c r="X24" s="1"/>
  <c r="I24"/>
  <c r="H24"/>
  <c r="V23"/>
  <c r="W23" s="1"/>
  <c r="X23" s="1"/>
  <c r="I23"/>
  <c r="H23"/>
  <c r="V22"/>
  <c r="W22" s="1"/>
  <c r="X22" s="1"/>
  <c r="I22"/>
  <c r="H22"/>
  <c r="V21"/>
  <c r="W21" s="1"/>
  <c r="X21" s="1"/>
  <c r="I21"/>
  <c r="H21"/>
  <c r="V20"/>
  <c r="W20" s="1"/>
  <c r="X20" s="1"/>
  <c r="I20"/>
  <c r="H20"/>
  <c r="V19"/>
  <c r="W19" s="1"/>
  <c r="X19" s="1"/>
  <c r="I19"/>
  <c r="H19"/>
  <c r="V18"/>
  <c r="W18" s="1"/>
  <c r="X18" s="1"/>
  <c r="I18"/>
  <c r="H18"/>
  <c r="V17"/>
  <c r="W17" s="1"/>
  <c r="X17" s="1"/>
  <c r="I17"/>
  <c r="H17"/>
  <c r="V16"/>
  <c r="W16" s="1"/>
  <c r="X16" s="1"/>
  <c r="I16"/>
  <c r="H16"/>
  <c r="V14"/>
  <c r="W14" s="1"/>
  <c r="X14" s="1"/>
  <c r="I14"/>
  <c r="H14"/>
  <c r="V13"/>
  <c r="W13" s="1"/>
  <c r="X13" s="1"/>
  <c r="I13"/>
  <c r="H13"/>
  <c r="V12"/>
  <c r="W12" s="1"/>
  <c r="X12" s="1"/>
  <c r="I12"/>
  <c r="H12"/>
  <c r="V11"/>
  <c r="W11" s="1"/>
  <c r="X11" s="1"/>
  <c r="I11"/>
  <c r="H11"/>
  <c r="V10"/>
  <c r="W10" s="1"/>
  <c r="X10" s="1"/>
  <c r="I10"/>
  <c r="H10"/>
  <c r="V9"/>
  <c r="W9" s="1"/>
  <c r="X9" s="1"/>
  <c r="I9"/>
  <c r="H9"/>
  <c r="V8"/>
  <c r="W8" s="1"/>
  <c r="X8" s="1"/>
  <c r="I8"/>
  <c r="H8"/>
  <c r="V11" i="109"/>
  <c r="W11" s="1"/>
  <c r="X11" s="1"/>
  <c r="I11"/>
  <c r="H11"/>
  <c r="V11" i="108"/>
  <c r="W11" s="1"/>
  <c r="X11" s="1"/>
  <c r="Y11" s="1"/>
  <c r="Z11" s="1"/>
  <c r="Z12" s="1"/>
  <c r="V126" i="107"/>
  <c r="W126" s="1"/>
  <c r="X126" s="1"/>
  <c r="I126"/>
  <c r="H126"/>
  <c r="V125"/>
  <c r="W125" s="1"/>
  <c r="X125" s="1"/>
  <c r="I125"/>
  <c r="H125"/>
  <c r="V124"/>
  <c r="W124" s="1"/>
  <c r="X124" s="1"/>
  <c r="I124"/>
  <c r="H124"/>
  <c r="V123"/>
  <c r="W123" s="1"/>
  <c r="X123" s="1"/>
  <c r="I123"/>
  <c r="H123"/>
  <c r="V122"/>
  <c r="W122" s="1"/>
  <c r="X122" s="1"/>
  <c r="I122"/>
  <c r="H122"/>
  <c r="V121"/>
  <c r="W121" s="1"/>
  <c r="X121" s="1"/>
  <c r="I121"/>
  <c r="H121"/>
  <c r="V120"/>
  <c r="W120" s="1"/>
  <c r="X120" s="1"/>
  <c r="I120"/>
  <c r="H120"/>
  <c r="V119"/>
  <c r="W119" s="1"/>
  <c r="X119" s="1"/>
  <c r="I119"/>
  <c r="H119"/>
  <c r="V118"/>
  <c r="W118" s="1"/>
  <c r="X118" s="1"/>
  <c r="I118"/>
  <c r="H118"/>
  <c r="V117"/>
  <c r="W117" s="1"/>
  <c r="X117" s="1"/>
  <c r="I117"/>
  <c r="H117"/>
  <c r="V116"/>
  <c r="W116" s="1"/>
  <c r="X116" s="1"/>
  <c r="I116"/>
  <c r="H116"/>
  <c r="V115"/>
  <c r="W115" s="1"/>
  <c r="X115" s="1"/>
  <c r="I115"/>
  <c r="H115"/>
  <c r="V114"/>
  <c r="W114" s="1"/>
  <c r="X114" s="1"/>
  <c r="Y114" s="1"/>
  <c r="Z114" s="1"/>
  <c r="I114"/>
  <c r="H114"/>
  <c r="V113"/>
  <c r="W113" s="1"/>
  <c r="X113" s="1"/>
  <c r="I113"/>
  <c r="H113"/>
  <c r="V112"/>
  <c r="W112" s="1"/>
  <c r="X112" s="1"/>
  <c r="I112"/>
  <c r="H112"/>
  <c r="V111"/>
  <c r="W111" s="1"/>
  <c r="X111" s="1"/>
  <c r="I111"/>
  <c r="H111"/>
  <c r="V110"/>
  <c r="W110" s="1"/>
  <c r="X110" s="1"/>
  <c r="I110"/>
  <c r="H110"/>
  <c r="V109"/>
  <c r="W109" s="1"/>
  <c r="X109" s="1"/>
  <c r="I109"/>
  <c r="H109"/>
  <c r="V108"/>
  <c r="W108" s="1"/>
  <c r="X108" s="1"/>
  <c r="I108"/>
  <c r="H108"/>
  <c r="V107"/>
  <c r="W107" s="1"/>
  <c r="X107" s="1"/>
  <c r="I107"/>
  <c r="H107"/>
  <c r="V106"/>
  <c r="W106" s="1"/>
  <c r="X106" s="1"/>
  <c r="I106"/>
  <c r="H106"/>
  <c r="V105"/>
  <c r="W105" s="1"/>
  <c r="X105" s="1"/>
  <c r="I105"/>
  <c r="H105"/>
  <c r="V104"/>
  <c r="W104" s="1"/>
  <c r="X104" s="1"/>
  <c r="I104"/>
  <c r="H104"/>
  <c r="V103"/>
  <c r="W103" s="1"/>
  <c r="X103" s="1"/>
  <c r="I103"/>
  <c r="H103"/>
  <c r="V102"/>
  <c r="W102" s="1"/>
  <c r="X102" s="1"/>
  <c r="I102"/>
  <c r="H102"/>
  <c r="V101"/>
  <c r="W101" s="1"/>
  <c r="X101" s="1"/>
  <c r="I101"/>
  <c r="H101"/>
  <c r="V100"/>
  <c r="W100" s="1"/>
  <c r="X100" s="1"/>
  <c r="I100"/>
  <c r="H100"/>
  <c r="V99"/>
  <c r="W99" s="1"/>
  <c r="X99" s="1"/>
  <c r="I99"/>
  <c r="H99"/>
  <c r="V98"/>
  <c r="W98" s="1"/>
  <c r="X98" s="1"/>
  <c r="I98"/>
  <c r="H98"/>
  <c r="V97"/>
  <c r="W97" s="1"/>
  <c r="X97" s="1"/>
  <c r="I97"/>
  <c r="H97"/>
  <c r="V96"/>
  <c r="W96" s="1"/>
  <c r="X96" s="1"/>
  <c r="I96"/>
  <c r="H96"/>
  <c r="V95"/>
  <c r="W95" s="1"/>
  <c r="X95" s="1"/>
  <c r="I95"/>
  <c r="H95"/>
  <c r="V94"/>
  <c r="W94" s="1"/>
  <c r="X94" s="1"/>
  <c r="I94"/>
  <c r="H94"/>
  <c r="V93"/>
  <c r="W93" s="1"/>
  <c r="X93" s="1"/>
  <c r="I93"/>
  <c r="H93"/>
  <c r="V92"/>
  <c r="W92" s="1"/>
  <c r="X92" s="1"/>
  <c r="I92"/>
  <c r="H92"/>
  <c r="V91"/>
  <c r="W91" s="1"/>
  <c r="X91" s="1"/>
  <c r="I91"/>
  <c r="H91"/>
  <c r="V90"/>
  <c r="W90" s="1"/>
  <c r="X90" s="1"/>
  <c r="I90"/>
  <c r="H90"/>
  <c r="AD89"/>
  <c r="V85"/>
  <c r="W85" s="1"/>
  <c r="X85" s="1"/>
  <c r="I85"/>
  <c r="H85"/>
  <c r="V84"/>
  <c r="W84" s="1"/>
  <c r="X84" s="1"/>
  <c r="I84"/>
  <c r="H84"/>
  <c r="V83"/>
  <c r="W83" s="1"/>
  <c r="X83" s="1"/>
  <c r="I83"/>
  <c r="H83"/>
  <c r="V82"/>
  <c r="W82" s="1"/>
  <c r="X82" s="1"/>
  <c r="I82"/>
  <c r="H82"/>
  <c r="V81"/>
  <c r="W81" s="1"/>
  <c r="X81" s="1"/>
  <c r="I81"/>
  <c r="H81"/>
  <c r="V80"/>
  <c r="W80" s="1"/>
  <c r="X80" s="1"/>
  <c r="I80"/>
  <c r="H80"/>
  <c r="V79"/>
  <c r="W79" s="1"/>
  <c r="X79" s="1"/>
  <c r="I79"/>
  <c r="H79"/>
  <c r="V78"/>
  <c r="W78" s="1"/>
  <c r="X78" s="1"/>
  <c r="I78"/>
  <c r="H78"/>
  <c r="V77"/>
  <c r="W77" s="1"/>
  <c r="X77" s="1"/>
  <c r="I77"/>
  <c r="H77"/>
  <c r="V76"/>
  <c r="W76" s="1"/>
  <c r="X76" s="1"/>
  <c r="I76"/>
  <c r="H76"/>
  <c r="V75"/>
  <c r="W75" s="1"/>
  <c r="X75" s="1"/>
  <c r="I75"/>
  <c r="H75"/>
  <c r="V74"/>
  <c r="W74" s="1"/>
  <c r="X74" s="1"/>
  <c r="I74"/>
  <c r="H74"/>
  <c r="V73"/>
  <c r="W73" s="1"/>
  <c r="X73" s="1"/>
  <c r="I73"/>
  <c r="H73"/>
  <c r="V72"/>
  <c r="W72" s="1"/>
  <c r="X72" s="1"/>
  <c r="I72"/>
  <c r="H72"/>
  <c r="V71"/>
  <c r="W71" s="1"/>
  <c r="X71" s="1"/>
  <c r="I71"/>
  <c r="H71"/>
  <c r="V70"/>
  <c r="W70" s="1"/>
  <c r="X70" s="1"/>
  <c r="I70"/>
  <c r="H70"/>
  <c r="V69"/>
  <c r="W69" s="1"/>
  <c r="X69" s="1"/>
  <c r="I69"/>
  <c r="H69"/>
  <c r="V68"/>
  <c r="W68" s="1"/>
  <c r="X68" s="1"/>
  <c r="I68"/>
  <c r="H68"/>
  <c r="V67"/>
  <c r="W67" s="1"/>
  <c r="X67" s="1"/>
  <c r="I67"/>
  <c r="H67"/>
  <c r="V66"/>
  <c r="W66" s="1"/>
  <c r="X66" s="1"/>
  <c r="I66"/>
  <c r="H66"/>
  <c r="V65"/>
  <c r="W65" s="1"/>
  <c r="X65" s="1"/>
  <c r="I65"/>
  <c r="H65"/>
  <c r="V64"/>
  <c r="W64" s="1"/>
  <c r="X64" s="1"/>
  <c r="I64"/>
  <c r="H64"/>
  <c r="V63"/>
  <c r="W63" s="1"/>
  <c r="X63" s="1"/>
  <c r="I63"/>
  <c r="H63"/>
  <c r="V62"/>
  <c r="W62" s="1"/>
  <c r="X62" s="1"/>
  <c r="I62"/>
  <c r="H62"/>
  <c r="V61"/>
  <c r="W61" s="1"/>
  <c r="X61" s="1"/>
  <c r="I61"/>
  <c r="H61"/>
  <c r="V60"/>
  <c r="W60" s="1"/>
  <c r="X60" s="1"/>
  <c r="I60"/>
  <c r="H60"/>
  <c r="V59"/>
  <c r="W59" s="1"/>
  <c r="X59" s="1"/>
  <c r="I59"/>
  <c r="H59"/>
  <c r="V58"/>
  <c r="W58" s="1"/>
  <c r="X58" s="1"/>
  <c r="I58"/>
  <c r="H58"/>
  <c r="V57"/>
  <c r="W57" s="1"/>
  <c r="X57" s="1"/>
  <c r="I57"/>
  <c r="H57"/>
  <c r="V56"/>
  <c r="W56" s="1"/>
  <c r="X56" s="1"/>
  <c r="I56"/>
  <c r="H56"/>
  <c r="V55"/>
  <c r="W55" s="1"/>
  <c r="X55" s="1"/>
  <c r="I55"/>
  <c r="H55"/>
  <c r="V54"/>
  <c r="W54" s="1"/>
  <c r="X54" s="1"/>
  <c r="I54"/>
  <c r="H54"/>
  <c r="V53"/>
  <c r="W53" s="1"/>
  <c r="X53" s="1"/>
  <c r="I53"/>
  <c r="H53"/>
  <c r="V52"/>
  <c r="W52" s="1"/>
  <c r="X52" s="1"/>
  <c r="I52"/>
  <c r="H52"/>
  <c r="V51"/>
  <c r="W51" s="1"/>
  <c r="X51" s="1"/>
  <c r="I51"/>
  <c r="H51"/>
  <c r="V50"/>
  <c r="W50" s="1"/>
  <c r="X50" s="1"/>
  <c r="I50"/>
  <c r="H50"/>
  <c r="V49"/>
  <c r="W49" s="1"/>
  <c r="X49" s="1"/>
  <c r="I49"/>
  <c r="H49"/>
  <c r="V45"/>
  <c r="W45" s="1"/>
  <c r="X45" s="1"/>
  <c r="I45"/>
  <c r="H45"/>
  <c r="V44"/>
  <c r="W44" s="1"/>
  <c r="X44" s="1"/>
  <c r="I44"/>
  <c r="H44"/>
  <c r="V43"/>
  <c r="W43" s="1"/>
  <c r="X43" s="1"/>
  <c r="I43"/>
  <c r="H43"/>
  <c r="V42"/>
  <c r="W42" s="1"/>
  <c r="X42" s="1"/>
  <c r="I42"/>
  <c r="H42"/>
  <c r="V41"/>
  <c r="W41" s="1"/>
  <c r="X41" s="1"/>
  <c r="I41"/>
  <c r="H41"/>
  <c r="V40"/>
  <c r="W40" s="1"/>
  <c r="X40" s="1"/>
  <c r="I40"/>
  <c r="H40"/>
  <c r="V39"/>
  <c r="W39" s="1"/>
  <c r="X39" s="1"/>
  <c r="I39"/>
  <c r="H39"/>
  <c r="V38"/>
  <c r="W38" s="1"/>
  <c r="X38" s="1"/>
  <c r="I38"/>
  <c r="H38"/>
  <c r="V37"/>
  <c r="W37" s="1"/>
  <c r="X37" s="1"/>
  <c r="I37"/>
  <c r="H37"/>
  <c r="V36"/>
  <c r="W36" s="1"/>
  <c r="X36" s="1"/>
  <c r="I36"/>
  <c r="H36"/>
  <c r="V35"/>
  <c r="W35" s="1"/>
  <c r="X35" s="1"/>
  <c r="I35"/>
  <c r="H35"/>
  <c r="V34"/>
  <c r="W34" s="1"/>
  <c r="X34" s="1"/>
  <c r="I34"/>
  <c r="H34"/>
  <c r="V33"/>
  <c r="W33" s="1"/>
  <c r="X33" s="1"/>
  <c r="I33"/>
  <c r="H33"/>
  <c r="V32"/>
  <c r="W32" s="1"/>
  <c r="X32" s="1"/>
  <c r="I32"/>
  <c r="H32"/>
  <c r="V31"/>
  <c r="W31" s="1"/>
  <c r="X31" s="1"/>
  <c r="I31"/>
  <c r="H31"/>
  <c r="V30"/>
  <c r="W30" s="1"/>
  <c r="X30" s="1"/>
  <c r="I30"/>
  <c r="H30"/>
  <c r="V29"/>
  <c r="W29" s="1"/>
  <c r="X29" s="1"/>
  <c r="I29"/>
  <c r="H29"/>
  <c r="V28"/>
  <c r="W28" s="1"/>
  <c r="X28" s="1"/>
  <c r="I28"/>
  <c r="H28"/>
  <c r="V27"/>
  <c r="W27" s="1"/>
  <c r="X27" s="1"/>
  <c r="I27"/>
  <c r="H27"/>
  <c r="V26"/>
  <c r="W26" s="1"/>
  <c r="X26" s="1"/>
  <c r="I26"/>
  <c r="H26"/>
  <c r="V25"/>
  <c r="W25" s="1"/>
  <c r="X25" s="1"/>
  <c r="I25"/>
  <c r="H25"/>
  <c r="V24"/>
  <c r="W24" s="1"/>
  <c r="X24" s="1"/>
  <c r="I24"/>
  <c r="H24"/>
  <c r="V23"/>
  <c r="W23" s="1"/>
  <c r="X23" s="1"/>
  <c r="I23"/>
  <c r="H23"/>
  <c r="V22"/>
  <c r="W22" s="1"/>
  <c r="X22" s="1"/>
  <c r="I22"/>
  <c r="H22"/>
  <c r="V21"/>
  <c r="W21" s="1"/>
  <c r="X21" s="1"/>
  <c r="I21"/>
  <c r="H21"/>
  <c r="V20"/>
  <c r="W20" s="1"/>
  <c r="X20" s="1"/>
  <c r="I20"/>
  <c r="H20"/>
  <c r="V19"/>
  <c r="W19" s="1"/>
  <c r="X19" s="1"/>
  <c r="I19"/>
  <c r="H19"/>
  <c r="V18"/>
  <c r="W18" s="1"/>
  <c r="X18" s="1"/>
  <c r="I18"/>
  <c r="H18"/>
  <c r="V17"/>
  <c r="W17" s="1"/>
  <c r="X17" s="1"/>
  <c r="I17"/>
  <c r="H17"/>
  <c r="V16"/>
  <c r="W16" s="1"/>
  <c r="X16" s="1"/>
  <c r="I16"/>
  <c r="H16"/>
  <c r="V15"/>
  <c r="W15" s="1"/>
  <c r="X15" s="1"/>
  <c r="I15"/>
  <c r="H15"/>
  <c r="V14"/>
  <c r="W14" s="1"/>
  <c r="X14" s="1"/>
  <c r="I14"/>
  <c r="H14"/>
  <c r="V13"/>
  <c r="W13" s="1"/>
  <c r="X13" s="1"/>
  <c r="I13"/>
  <c r="H13"/>
  <c r="V12"/>
  <c r="W12" s="1"/>
  <c r="X12" s="1"/>
  <c r="I12"/>
  <c r="H12"/>
  <c r="V11"/>
  <c r="W11" s="1"/>
  <c r="X11" s="1"/>
  <c r="I11"/>
  <c r="H11"/>
  <c r="V10"/>
  <c r="W10" s="1"/>
  <c r="X10" s="1"/>
  <c r="I10"/>
  <c r="H10"/>
  <c r="V9"/>
  <c r="W9" s="1"/>
  <c r="X9" s="1"/>
  <c r="I9"/>
  <c r="H9"/>
  <c r="V8"/>
  <c r="W8" s="1"/>
  <c r="X8" s="1"/>
  <c r="I8"/>
  <c r="H8"/>
  <c r="V113" i="105"/>
  <c r="W113" s="1"/>
  <c r="X113" s="1"/>
  <c r="I113"/>
  <c r="H113"/>
  <c r="V52"/>
  <c r="W52" s="1"/>
  <c r="X52" s="1"/>
  <c r="I52"/>
  <c r="H52"/>
  <c r="V98"/>
  <c r="W98" s="1"/>
  <c r="X98" s="1"/>
  <c r="I98"/>
  <c r="H98"/>
  <c r="V23"/>
  <c r="W23" s="1"/>
  <c r="X23" s="1"/>
  <c r="I23"/>
  <c r="H23"/>
  <c r="V118"/>
  <c r="W118" s="1"/>
  <c r="X118" s="1"/>
  <c r="I118"/>
  <c r="H118"/>
  <c r="V68"/>
  <c r="W68" s="1"/>
  <c r="X68" s="1"/>
  <c r="I68"/>
  <c r="H68"/>
  <c r="V119"/>
  <c r="W119" s="1"/>
  <c r="X119" s="1"/>
  <c r="I119"/>
  <c r="H119"/>
  <c r="V32"/>
  <c r="W32" s="1"/>
  <c r="X32" s="1"/>
  <c r="I32"/>
  <c r="H32"/>
  <c r="Y28" i="107" l="1"/>
  <c r="Z28" s="1"/>
  <c r="Y123"/>
  <c r="Z123" s="1"/>
  <c r="Y21" i="110"/>
  <c r="Z21" s="1"/>
  <c r="Y56"/>
  <c r="Z56" s="1"/>
  <c r="Y34" i="107"/>
  <c r="Z34" s="1"/>
  <c r="Y62"/>
  <c r="Z62" s="1"/>
  <c r="Y18" i="110"/>
  <c r="Z18" s="1"/>
  <c r="Y22"/>
  <c r="Z22" s="1"/>
  <c r="Y26"/>
  <c r="Z26" s="1"/>
  <c r="Y34"/>
  <c r="Z34" s="1"/>
  <c r="Y42"/>
  <c r="Z42" s="1"/>
  <c r="Y57"/>
  <c r="Z57" s="1"/>
  <c r="Y61"/>
  <c r="Z61" s="1"/>
  <c r="Y9" i="107"/>
  <c r="Z9" s="1"/>
  <c r="Y41"/>
  <c r="Z41" s="1"/>
  <c r="Y35"/>
  <c r="Z35" s="1"/>
  <c r="Y36"/>
  <c r="Z36" s="1"/>
  <c r="Y42"/>
  <c r="Z42" s="1"/>
  <c r="Y54"/>
  <c r="Z54" s="1"/>
  <c r="Y63"/>
  <c r="Z63" s="1"/>
  <c r="Y69"/>
  <c r="Z69" s="1"/>
  <c r="Y84"/>
  <c r="Z84" s="1"/>
  <c r="Y99"/>
  <c r="Z99" s="1"/>
  <c r="Y70"/>
  <c r="Z70" s="1"/>
  <c r="Y10"/>
  <c r="Z10" s="1"/>
  <c r="Y71"/>
  <c r="Z71" s="1"/>
  <c r="Y76"/>
  <c r="Z76" s="1"/>
  <c r="Y100"/>
  <c r="Z100" s="1"/>
  <c r="Y106"/>
  <c r="Z106" s="1"/>
  <c r="Y107"/>
  <c r="Z107" s="1"/>
  <c r="Y121"/>
  <c r="Z121" s="1"/>
  <c r="Y17"/>
  <c r="Z17" s="1"/>
  <c r="Y27"/>
  <c r="Z27" s="1"/>
  <c r="Y52"/>
  <c r="Z52" s="1"/>
  <c r="Y77"/>
  <c r="Z77" s="1"/>
  <c r="Y108"/>
  <c r="Z108" s="1"/>
  <c r="Y113"/>
  <c r="Z113" s="1"/>
  <c r="Y11" i="109"/>
  <c r="Z11" s="1"/>
  <c r="Z12" s="1"/>
  <c r="Y43" i="107"/>
  <c r="Z43" s="1"/>
  <c r="Y78"/>
  <c r="Z78" s="1"/>
  <c r="Y115"/>
  <c r="Z115" s="1"/>
  <c r="Y12"/>
  <c r="Z12" s="1"/>
  <c r="Y18"/>
  <c r="Z18" s="1"/>
  <c r="Y19"/>
  <c r="Z19" s="1"/>
  <c r="Y25"/>
  <c r="Z25" s="1"/>
  <c r="Y44"/>
  <c r="Z44" s="1"/>
  <c r="Y53"/>
  <c r="Z53" s="1"/>
  <c r="Y60"/>
  <c r="Z60" s="1"/>
  <c r="Y79"/>
  <c r="Z79" s="1"/>
  <c r="Y85"/>
  <c r="Z85" s="1"/>
  <c r="Y90"/>
  <c r="Z90" s="1"/>
  <c r="Y91"/>
  <c r="Z91" s="1"/>
  <c r="Y97"/>
  <c r="Z97" s="1"/>
  <c r="Y116"/>
  <c r="Z116" s="1"/>
  <c r="Y122"/>
  <c r="Z122" s="1"/>
  <c r="Y76" i="110"/>
  <c r="Z76" s="1"/>
  <c r="Y80"/>
  <c r="Z80" s="1"/>
  <c r="Y85"/>
  <c r="Z85" s="1"/>
  <c r="Y94"/>
  <c r="Z94" s="1"/>
  <c r="Y98"/>
  <c r="Z98" s="1"/>
  <c r="Y106"/>
  <c r="Z106" s="1"/>
  <c r="Y114"/>
  <c r="Z114" s="1"/>
  <c r="Y122"/>
  <c r="Z122" s="1"/>
  <c r="Y127"/>
  <c r="Z127" s="1"/>
  <c r="Y11" i="107"/>
  <c r="Z11" s="1"/>
  <c r="Y20"/>
  <c r="Z20" s="1"/>
  <c r="Y26"/>
  <c r="Z26" s="1"/>
  <c r="Y33"/>
  <c r="Z33" s="1"/>
  <c r="Y55"/>
  <c r="Z55" s="1"/>
  <c r="Y61"/>
  <c r="Z61" s="1"/>
  <c r="Y68"/>
  <c r="Z68" s="1"/>
  <c r="Y92"/>
  <c r="Z92" s="1"/>
  <c r="Y98"/>
  <c r="Z98" s="1"/>
  <c r="Y105"/>
  <c r="Z105" s="1"/>
  <c r="Y124"/>
  <c r="Z124" s="1"/>
  <c r="Y13"/>
  <c r="Z13" s="1"/>
  <c r="Y21"/>
  <c r="Z21" s="1"/>
  <c r="Y29"/>
  <c r="Z29" s="1"/>
  <c r="Y64"/>
  <c r="Z64" s="1"/>
  <c r="Y72"/>
  <c r="Z72" s="1"/>
  <c r="Y80"/>
  <c r="Z80" s="1"/>
  <c r="Y93"/>
  <c r="Z93" s="1"/>
  <c r="Y101"/>
  <c r="Z101" s="1"/>
  <c r="Y117"/>
  <c r="Z117" s="1"/>
  <c r="Y118" i="105"/>
  <c r="Z118" s="1"/>
  <c r="Y113"/>
  <c r="Z113" s="1"/>
  <c r="Y8" i="107"/>
  <c r="Z8" s="1"/>
  <c r="Y16"/>
  <c r="Z16" s="1"/>
  <c r="Y24"/>
  <c r="Z24" s="1"/>
  <c r="Y32"/>
  <c r="Z32" s="1"/>
  <c r="Y40"/>
  <c r="Z40" s="1"/>
  <c r="Y51"/>
  <c r="Z51" s="1"/>
  <c r="Y59"/>
  <c r="Z59" s="1"/>
  <c r="Y67"/>
  <c r="Z67" s="1"/>
  <c r="Y75"/>
  <c r="Z75" s="1"/>
  <c r="Y83"/>
  <c r="Z83" s="1"/>
  <c r="Y96"/>
  <c r="Z96" s="1"/>
  <c r="Y104"/>
  <c r="Z104" s="1"/>
  <c r="Y112"/>
  <c r="Z112" s="1"/>
  <c r="Y120"/>
  <c r="Z120" s="1"/>
  <c r="Y37"/>
  <c r="Z37" s="1"/>
  <c r="Y45"/>
  <c r="Z45" s="1"/>
  <c r="Y56"/>
  <c r="Z56" s="1"/>
  <c r="Y109"/>
  <c r="Z109" s="1"/>
  <c r="Y125"/>
  <c r="Z125" s="1"/>
  <c r="Y119" i="105"/>
  <c r="Z119" s="1"/>
  <c r="Y14" i="107"/>
  <c r="Z14" s="1"/>
  <c r="Y15"/>
  <c r="Z15" s="1"/>
  <c r="Y22"/>
  <c r="Z22" s="1"/>
  <c r="Y23"/>
  <c r="Z23" s="1"/>
  <c r="Y30"/>
  <c r="Z30" s="1"/>
  <c r="Y31"/>
  <c r="Z31" s="1"/>
  <c r="Y38"/>
  <c r="Z38" s="1"/>
  <c r="Y39"/>
  <c r="Z39" s="1"/>
  <c r="Y49"/>
  <c r="Z49" s="1"/>
  <c r="Y50"/>
  <c r="Z50" s="1"/>
  <c r="Y57"/>
  <c r="Z57" s="1"/>
  <c r="Y58"/>
  <c r="Z58" s="1"/>
  <c r="Y65"/>
  <c r="Z65" s="1"/>
  <c r="Y66"/>
  <c r="Z66" s="1"/>
  <c r="Y73"/>
  <c r="Z73" s="1"/>
  <c r="Y74"/>
  <c r="Z74" s="1"/>
  <c r="Y81"/>
  <c r="Z81" s="1"/>
  <c r="Y82"/>
  <c r="Z82" s="1"/>
  <c r="Y94"/>
  <c r="Z94" s="1"/>
  <c r="Y95"/>
  <c r="Z95" s="1"/>
  <c r="Y102"/>
  <c r="Z102" s="1"/>
  <c r="Y103"/>
  <c r="Z103" s="1"/>
  <c r="Y110"/>
  <c r="Z110" s="1"/>
  <c r="Y111"/>
  <c r="Z111" s="1"/>
  <c r="Y118"/>
  <c r="Z118" s="1"/>
  <c r="Y119"/>
  <c r="Z119" s="1"/>
  <c r="Y126"/>
  <c r="Z126" s="1"/>
  <c r="Y62" i="110"/>
  <c r="Z62" s="1"/>
  <c r="Y68"/>
  <c r="Z68" s="1"/>
  <c r="Y95"/>
  <c r="Z95" s="1"/>
  <c r="Y103"/>
  <c r="Z103" s="1"/>
  <c r="Y119"/>
  <c r="Z119" s="1"/>
  <c r="Y123"/>
  <c r="Z123" s="1"/>
  <c r="Y20"/>
  <c r="Z20" s="1"/>
  <c r="Y32"/>
  <c r="Z32" s="1"/>
  <c r="Y51"/>
  <c r="Z51" s="1"/>
  <c r="Y55"/>
  <c r="Z55" s="1"/>
  <c r="Y71"/>
  <c r="Z71" s="1"/>
  <c r="Y75"/>
  <c r="Z75" s="1"/>
  <c r="Y79"/>
  <c r="Z79" s="1"/>
  <c r="Y117"/>
  <c r="Z117" s="1"/>
  <c r="Y69"/>
  <c r="Z69" s="1"/>
  <c r="Y70"/>
  <c r="Z70" s="1"/>
  <c r="Y112"/>
  <c r="Z112" s="1"/>
  <c r="Y116"/>
  <c r="Z116" s="1"/>
  <c r="Y120"/>
  <c r="Z120" s="1"/>
  <c r="Y10"/>
  <c r="Z10" s="1"/>
  <c r="Y19"/>
  <c r="Z19" s="1"/>
  <c r="Y25"/>
  <c r="Z25" s="1"/>
  <c r="Y29"/>
  <c r="Z29" s="1"/>
  <c r="Y36"/>
  <c r="Z36" s="1"/>
  <c r="Y38"/>
  <c r="Z38" s="1"/>
  <c r="Y43"/>
  <c r="Z43" s="1"/>
  <c r="Y50"/>
  <c r="Z50" s="1"/>
  <c r="Y54"/>
  <c r="Z54" s="1"/>
  <c r="Y60"/>
  <c r="Z60" s="1"/>
  <c r="Y67"/>
  <c r="Z67" s="1"/>
  <c r="Y101"/>
  <c r="Z101" s="1"/>
  <c r="Y118"/>
  <c r="Z118" s="1"/>
  <c r="Y81"/>
  <c r="Z81" s="1"/>
  <c r="Y9"/>
  <c r="Z9" s="1"/>
  <c r="Y17"/>
  <c r="Z17" s="1"/>
  <c r="Y33"/>
  <c r="Z33" s="1"/>
  <c r="Y35"/>
  <c r="Z35" s="1"/>
  <c r="Y41"/>
  <c r="Z41" s="1"/>
  <c r="Y46"/>
  <c r="Z46" s="1"/>
  <c r="Y82"/>
  <c r="Z82" s="1"/>
  <c r="Y104"/>
  <c r="Z104" s="1"/>
  <c r="Y107"/>
  <c r="Z107" s="1"/>
  <c r="Y113"/>
  <c r="Z113" s="1"/>
  <c r="Y115"/>
  <c r="Z115" s="1"/>
  <c r="Y11"/>
  <c r="Z11" s="1"/>
  <c r="Y13"/>
  <c r="Z13" s="1"/>
  <c r="Y63"/>
  <c r="Z63" s="1"/>
  <c r="Y108"/>
  <c r="Z108" s="1"/>
  <c r="Y109"/>
  <c r="Z109" s="1"/>
  <c r="Y8"/>
  <c r="Z8" s="1"/>
  <c r="Y16"/>
  <c r="Z16" s="1"/>
  <c r="Y24"/>
  <c r="Z24" s="1"/>
  <c r="Y28"/>
  <c r="Z28" s="1"/>
  <c r="Y31"/>
  <c r="Z31" s="1"/>
  <c r="Y40"/>
  <c r="Z40" s="1"/>
  <c r="Y45"/>
  <c r="Z45" s="1"/>
  <c r="Y53"/>
  <c r="Z53" s="1"/>
  <c r="Y59"/>
  <c r="Z59" s="1"/>
  <c r="Y66"/>
  <c r="Z66" s="1"/>
  <c r="Y74"/>
  <c r="Z74" s="1"/>
  <c r="Y78"/>
  <c r="Z78" s="1"/>
  <c r="Y84"/>
  <c r="Z84" s="1"/>
  <c r="Y93"/>
  <c r="Z93" s="1"/>
  <c r="Y97"/>
  <c r="Z97" s="1"/>
  <c r="Y100"/>
  <c r="Z100" s="1"/>
  <c r="Y102"/>
  <c r="Z102" s="1"/>
  <c r="Y111"/>
  <c r="Z111" s="1"/>
  <c r="Y126"/>
  <c r="Z126" s="1"/>
  <c r="Y37"/>
  <c r="Z37" s="1"/>
  <c r="Y12"/>
  <c r="Z12" s="1"/>
  <c r="Y124"/>
  <c r="Z124" s="1"/>
  <c r="Y14"/>
  <c r="Z14" s="1"/>
  <c r="Y23"/>
  <c r="Z23" s="1"/>
  <c r="Y27"/>
  <c r="Z27" s="1"/>
  <c r="Y30"/>
  <c r="Z30" s="1"/>
  <c r="Y39"/>
  <c r="Z39" s="1"/>
  <c r="Y44"/>
  <c r="Z44" s="1"/>
  <c r="Y52"/>
  <c r="Z52" s="1"/>
  <c r="Y58"/>
  <c r="Z58" s="1"/>
  <c r="Y64"/>
  <c r="Z64" s="1"/>
  <c r="Y65"/>
  <c r="Z65" s="1"/>
  <c r="Y72"/>
  <c r="Z72" s="1"/>
  <c r="Y73"/>
  <c r="Z73" s="1"/>
  <c r="Y77"/>
  <c r="Z77" s="1"/>
  <c r="Y83"/>
  <c r="Z83" s="1"/>
  <c r="Y86"/>
  <c r="Z86" s="1"/>
  <c r="Y91"/>
  <c r="Z91" s="1"/>
  <c r="Y92"/>
  <c r="Z92" s="1"/>
  <c r="Y96"/>
  <c r="Z96" s="1"/>
  <c r="Y99"/>
  <c r="Z99" s="1"/>
  <c r="Y105"/>
  <c r="Z105" s="1"/>
  <c r="Y110"/>
  <c r="Z110" s="1"/>
  <c r="Y121"/>
  <c r="Z121" s="1"/>
  <c r="Y125"/>
  <c r="Z125" s="1"/>
  <c r="Y52" i="105"/>
  <c r="Z52" s="1"/>
  <c r="Y23"/>
  <c r="Z23" s="1"/>
  <c r="Y32"/>
  <c r="Z32" s="1"/>
  <c r="Y68"/>
  <c r="Z68" s="1"/>
  <c r="Y98"/>
  <c r="Z98" s="1"/>
  <c r="V18" i="106"/>
  <c r="W18" s="1"/>
  <c r="X18" s="1"/>
  <c r="I18"/>
  <c r="H18"/>
  <c r="V17"/>
  <c r="W17" s="1"/>
  <c r="X17" s="1"/>
  <c r="I17"/>
  <c r="H17"/>
  <c r="V16"/>
  <c r="W16" s="1"/>
  <c r="X16" s="1"/>
  <c r="I16"/>
  <c r="H16"/>
  <c r="V15"/>
  <c r="W15" s="1"/>
  <c r="X15" s="1"/>
  <c r="I15"/>
  <c r="H15"/>
  <c r="V14"/>
  <c r="W14" s="1"/>
  <c r="X14" s="1"/>
  <c r="I14"/>
  <c r="H14"/>
  <c r="V13"/>
  <c r="W13" s="1"/>
  <c r="X13" s="1"/>
  <c r="I13"/>
  <c r="H13"/>
  <c r="V12"/>
  <c r="W12" s="1"/>
  <c r="X12" s="1"/>
  <c r="I12"/>
  <c r="H12"/>
  <c r="V11"/>
  <c r="W11" s="1"/>
  <c r="X11" s="1"/>
  <c r="I11"/>
  <c r="H11"/>
  <c r="V10"/>
  <c r="W10" s="1"/>
  <c r="X10" s="1"/>
  <c r="I10"/>
  <c r="H10"/>
  <c r="V9"/>
  <c r="W9" s="1"/>
  <c r="X9" s="1"/>
  <c r="I9"/>
  <c r="H9"/>
  <c r="V8"/>
  <c r="W8" s="1"/>
  <c r="X8" s="1"/>
  <c r="I8"/>
  <c r="H8"/>
  <c r="V107" i="105"/>
  <c r="W107" s="1"/>
  <c r="X107" s="1"/>
  <c r="I107"/>
  <c r="H107"/>
  <c r="V79"/>
  <c r="W79" s="1"/>
  <c r="X79" s="1"/>
  <c r="I79"/>
  <c r="H79"/>
  <c r="V67"/>
  <c r="W67" s="1"/>
  <c r="X67" s="1"/>
  <c r="I67"/>
  <c r="H67"/>
  <c r="H95"/>
  <c r="I95"/>
  <c r="V95"/>
  <c r="W95" s="1"/>
  <c r="X95" s="1"/>
  <c r="Y107" l="1"/>
  <c r="Z107" s="1"/>
  <c r="Y18" i="106"/>
  <c r="Z18" s="1"/>
  <c r="Y9"/>
  <c r="Z9" s="1"/>
  <c r="Y15"/>
  <c r="Z15" s="1"/>
  <c r="Y8"/>
  <c r="Z8" s="1"/>
  <c r="Y16"/>
  <c r="Z16" s="1"/>
  <c r="Z127" i="107"/>
  <c r="Z128" i="110"/>
  <c r="Y12" i="106"/>
  <c r="Z12" s="1"/>
  <c r="Y10"/>
  <c r="Z10" s="1"/>
  <c r="Y11"/>
  <c r="Z11" s="1"/>
  <c r="Y13"/>
  <c r="Z13" s="1"/>
  <c r="Y14"/>
  <c r="Z14" s="1"/>
  <c r="Y17"/>
  <c r="Z17" s="1"/>
  <c r="Y95" i="105"/>
  <c r="Z95" s="1"/>
  <c r="Y79"/>
  <c r="Z79" s="1"/>
  <c r="Y67"/>
  <c r="Z67" s="1"/>
  <c r="Z19" i="106" l="1"/>
  <c r="AH17" i="104"/>
  <c r="AH10"/>
  <c r="AH11"/>
  <c r="AH20"/>
  <c r="AH21"/>
  <c r="AH29"/>
  <c r="AH28"/>
  <c r="AH30"/>
  <c r="AH31"/>
  <c r="AH32"/>
  <c r="V126" i="105"/>
  <c r="W126" s="1"/>
  <c r="X126" s="1"/>
  <c r="I126"/>
  <c r="H126"/>
  <c r="V125"/>
  <c r="W125" s="1"/>
  <c r="X125" s="1"/>
  <c r="I125"/>
  <c r="H125"/>
  <c r="V124"/>
  <c r="W124" s="1"/>
  <c r="X124" s="1"/>
  <c r="I124"/>
  <c r="H124"/>
  <c r="V123"/>
  <c r="W123" s="1"/>
  <c r="X123" s="1"/>
  <c r="I123"/>
  <c r="H123"/>
  <c r="V122"/>
  <c r="W122" s="1"/>
  <c r="X122" s="1"/>
  <c r="I122"/>
  <c r="H122"/>
  <c r="V121"/>
  <c r="W121" s="1"/>
  <c r="X121" s="1"/>
  <c r="I121"/>
  <c r="H121"/>
  <c r="V120"/>
  <c r="W120" s="1"/>
  <c r="X120" s="1"/>
  <c r="I120"/>
  <c r="H120"/>
  <c r="V117"/>
  <c r="W117" s="1"/>
  <c r="X117" s="1"/>
  <c r="I117"/>
  <c r="H117"/>
  <c r="V116"/>
  <c r="W116" s="1"/>
  <c r="X116" s="1"/>
  <c r="I116"/>
  <c r="H116"/>
  <c r="V115"/>
  <c r="W115" s="1"/>
  <c r="X115" s="1"/>
  <c r="I115"/>
  <c r="H115"/>
  <c r="V114"/>
  <c r="W114" s="1"/>
  <c r="X114" s="1"/>
  <c r="I114"/>
  <c r="H114"/>
  <c r="V112"/>
  <c r="W112" s="1"/>
  <c r="X112" s="1"/>
  <c r="I112"/>
  <c r="H112"/>
  <c r="V111"/>
  <c r="W111" s="1"/>
  <c r="X111" s="1"/>
  <c r="I111"/>
  <c r="H111"/>
  <c r="V110"/>
  <c r="W110" s="1"/>
  <c r="X110" s="1"/>
  <c r="I110"/>
  <c r="H110"/>
  <c r="V109"/>
  <c r="W109" s="1"/>
  <c r="X109" s="1"/>
  <c r="I109"/>
  <c r="H109"/>
  <c r="V108"/>
  <c r="W108" s="1"/>
  <c r="X108" s="1"/>
  <c r="I108"/>
  <c r="H108"/>
  <c r="V106"/>
  <c r="W106" s="1"/>
  <c r="X106" s="1"/>
  <c r="I106"/>
  <c r="H106"/>
  <c r="V105"/>
  <c r="W105" s="1"/>
  <c r="X105" s="1"/>
  <c r="I105"/>
  <c r="H105"/>
  <c r="V104"/>
  <c r="W104" s="1"/>
  <c r="X104" s="1"/>
  <c r="I104"/>
  <c r="H104"/>
  <c r="V103"/>
  <c r="W103" s="1"/>
  <c r="X103" s="1"/>
  <c r="I103"/>
  <c r="H103"/>
  <c r="V102"/>
  <c r="W102" s="1"/>
  <c r="X102" s="1"/>
  <c r="I102"/>
  <c r="H102"/>
  <c r="V101"/>
  <c r="W101" s="1"/>
  <c r="X101" s="1"/>
  <c r="I101"/>
  <c r="H101"/>
  <c r="V100"/>
  <c r="W100" s="1"/>
  <c r="X100" s="1"/>
  <c r="I100"/>
  <c r="H100"/>
  <c r="V99"/>
  <c r="W99" s="1"/>
  <c r="X99" s="1"/>
  <c r="I99"/>
  <c r="H99"/>
  <c r="V97"/>
  <c r="W97" s="1"/>
  <c r="X97" s="1"/>
  <c r="I97"/>
  <c r="H97"/>
  <c r="V96"/>
  <c r="W96" s="1"/>
  <c r="X96" s="1"/>
  <c r="I96"/>
  <c r="H96"/>
  <c r="V94"/>
  <c r="W94" s="1"/>
  <c r="X94" s="1"/>
  <c r="I94"/>
  <c r="H94"/>
  <c r="V93"/>
  <c r="W93" s="1"/>
  <c r="X93" s="1"/>
  <c r="I93"/>
  <c r="H93"/>
  <c r="V92"/>
  <c r="W92" s="1"/>
  <c r="X92" s="1"/>
  <c r="I92"/>
  <c r="H92"/>
  <c r="V91"/>
  <c r="W91" s="1"/>
  <c r="X91" s="1"/>
  <c r="I91"/>
  <c r="H91"/>
  <c r="V90"/>
  <c r="W90" s="1"/>
  <c r="X90" s="1"/>
  <c r="I90"/>
  <c r="H90"/>
  <c r="AD89"/>
  <c r="V85"/>
  <c r="W85" s="1"/>
  <c r="X85" s="1"/>
  <c r="I85"/>
  <c r="H85"/>
  <c r="V84"/>
  <c r="W84" s="1"/>
  <c r="X84" s="1"/>
  <c r="I84"/>
  <c r="H84"/>
  <c r="V83"/>
  <c r="W83" s="1"/>
  <c r="X83" s="1"/>
  <c r="I83"/>
  <c r="H83"/>
  <c r="V82"/>
  <c r="W82" s="1"/>
  <c r="X82" s="1"/>
  <c r="I82"/>
  <c r="H82"/>
  <c r="V81"/>
  <c r="W81" s="1"/>
  <c r="X81" s="1"/>
  <c r="I81"/>
  <c r="H81"/>
  <c r="V80"/>
  <c r="W80" s="1"/>
  <c r="X80" s="1"/>
  <c r="I80"/>
  <c r="H80"/>
  <c r="V78"/>
  <c r="W78" s="1"/>
  <c r="X78" s="1"/>
  <c r="I78"/>
  <c r="H78"/>
  <c r="V77"/>
  <c r="W77" s="1"/>
  <c r="X77" s="1"/>
  <c r="I77"/>
  <c r="H77"/>
  <c r="V76"/>
  <c r="W76" s="1"/>
  <c r="X76" s="1"/>
  <c r="I76"/>
  <c r="H76"/>
  <c r="V75"/>
  <c r="W75" s="1"/>
  <c r="X75" s="1"/>
  <c r="I75"/>
  <c r="H75"/>
  <c r="V74"/>
  <c r="W74" s="1"/>
  <c r="X74" s="1"/>
  <c r="I74"/>
  <c r="H74"/>
  <c r="V73"/>
  <c r="W73" s="1"/>
  <c r="X73" s="1"/>
  <c r="I73"/>
  <c r="H73"/>
  <c r="V72"/>
  <c r="W72" s="1"/>
  <c r="X72" s="1"/>
  <c r="I72"/>
  <c r="H72"/>
  <c r="V71"/>
  <c r="W71" s="1"/>
  <c r="X71" s="1"/>
  <c r="I71"/>
  <c r="H71"/>
  <c r="V70"/>
  <c r="W70" s="1"/>
  <c r="X70" s="1"/>
  <c r="I70"/>
  <c r="H70"/>
  <c r="V69"/>
  <c r="W69" s="1"/>
  <c r="X69" s="1"/>
  <c r="I69"/>
  <c r="H69"/>
  <c r="V66"/>
  <c r="W66" s="1"/>
  <c r="X66" s="1"/>
  <c r="I66"/>
  <c r="H66"/>
  <c r="V65"/>
  <c r="W65" s="1"/>
  <c r="X65" s="1"/>
  <c r="I65"/>
  <c r="H65"/>
  <c r="V64"/>
  <c r="W64" s="1"/>
  <c r="X64" s="1"/>
  <c r="I64"/>
  <c r="H64"/>
  <c r="V63"/>
  <c r="W63" s="1"/>
  <c r="X63" s="1"/>
  <c r="I63"/>
  <c r="H63"/>
  <c r="V62"/>
  <c r="W62" s="1"/>
  <c r="X62" s="1"/>
  <c r="I62"/>
  <c r="H62"/>
  <c r="V61"/>
  <c r="W61" s="1"/>
  <c r="X61" s="1"/>
  <c r="I61"/>
  <c r="H61"/>
  <c r="V60"/>
  <c r="W60" s="1"/>
  <c r="X60" s="1"/>
  <c r="I60"/>
  <c r="H60"/>
  <c r="V59"/>
  <c r="W59" s="1"/>
  <c r="X59" s="1"/>
  <c r="I59"/>
  <c r="H59"/>
  <c r="V58"/>
  <c r="W58" s="1"/>
  <c r="X58" s="1"/>
  <c r="I58"/>
  <c r="H58"/>
  <c r="V57"/>
  <c r="W57" s="1"/>
  <c r="X57" s="1"/>
  <c r="I57"/>
  <c r="H57"/>
  <c r="V56"/>
  <c r="W56" s="1"/>
  <c r="X56" s="1"/>
  <c r="I56"/>
  <c r="H56"/>
  <c r="V55"/>
  <c r="W55" s="1"/>
  <c r="X55" s="1"/>
  <c r="I55"/>
  <c r="H55"/>
  <c r="V54"/>
  <c r="W54" s="1"/>
  <c r="X54" s="1"/>
  <c r="I54"/>
  <c r="H54"/>
  <c r="V53"/>
  <c r="W53" s="1"/>
  <c r="X53" s="1"/>
  <c r="I53"/>
  <c r="H53"/>
  <c r="V51"/>
  <c r="W51" s="1"/>
  <c r="X51" s="1"/>
  <c r="I51"/>
  <c r="H51"/>
  <c r="V50"/>
  <c r="W50" s="1"/>
  <c r="X50" s="1"/>
  <c r="I50"/>
  <c r="H50"/>
  <c r="V49"/>
  <c r="W49" s="1"/>
  <c r="X49" s="1"/>
  <c r="I49"/>
  <c r="H49"/>
  <c r="V45"/>
  <c r="W45" s="1"/>
  <c r="X45" s="1"/>
  <c r="I45"/>
  <c r="H45"/>
  <c r="V44"/>
  <c r="W44" s="1"/>
  <c r="X44" s="1"/>
  <c r="I44"/>
  <c r="H44"/>
  <c r="V43"/>
  <c r="W43" s="1"/>
  <c r="X43" s="1"/>
  <c r="I43"/>
  <c r="H43"/>
  <c r="V42"/>
  <c r="W42" s="1"/>
  <c r="X42" s="1"/>
  <c r="I42"/>
  <c r="H42"/>
  <c r="V41"/>
  <c r="W41" s="1"/>
  <c r="X41" s="1"/>
  <c r="I41"/>
  <c r="H41"/>
  <c r="V40"/>
  <c r="W40" s="1"/>
  <c r="X40" s="1"/>
  <c r="I40"/>
  <c r="H40"/>
  <c r="V39"/>
  <c r="W39" s="1"/>
  <c r="X39" s="1"/>
  <c r="I39"/>
  <c r="H39"/>
  <c r="V38"/>
  <c r="W38" s="1"/>
  <c r="X38" s="1"/>
  <c r="I38"/>
  <c r="H38"/>
  <c r="V37"/>
  <c r="W37" s="1"/>
  <c r="X37" s="1"/>
  <c r="I37"/>
  <c r="H37"/>
  <c r="V36"/>
  <c r="W36" s="1"/>
  <c r="X36" s="1"/>
  <c r="I36"/>
  <c r="H36"/>
  <c r="V35"/>
  <c r="W35" s="1"/>
  <c r="X35" s="1"/>
  <c r="I35"/>
  <c r="H35"/>
  <c r="V34"/>
  <c r="W34" s="1"/>
  <c r="X34" s="1"/>
  <c r="I34"/>
  <c r="H34"/>
  <c r="V33"/>
  <c r="W33" s="1"/>
  <c r="X33" s="1"/>
  <c r="I33"/>
  <c r="H33"/>
  <c r="V31"/>
  <c r="W31" s="1"/>
  <c r="X31" s="1"/>
  <c r="I31"/>
  <c r="H31"/>
  <c r="V30"/>
  <c r="W30" s="1"/>
  <c r="X30" s="1"/>
  <c r="I30"/>
  <c r="H30"/>
  <c r="V29"/>
  <c r="W29" s="1"/>
  <c r="X29" s="1"/>
  <c r="I29"/>
  <c r="H29"/>
  <c r="V28"/>
  <c r="W28" s="1"/>
  <c r="X28" s="1"/>
  <c r="I28"/>
  <c r="H28"/>
  <c r="V27"/>
  <c r="W27" s="1"/>
  <c r="X27" s="1"/>
  <c r="I27"/>
  <c r="H27"/>
  <c r="V26"/>
  <c r="W26" s="1"/>
  <c r="X26" s="1"/>
  <c r="I26"/>
  <c r="H26"/>
  <c r="V25"/>
  <c r="W25" s="1"/>
  <c r="X25" s="1"/>
  <c r="I25"/>
  <c r="H25"/>
  <c r="V24"/>
  <c r="W24" s="1"/>
  <c r="X24" s="1"/>
  <c r="I24"/>
  <c r="H24"/>
  <c r="V22"/>
  <c r="W22" s="1"/>
  <c r="X22" s="1"/>
  <c r="I22"/>
  <c r="H22"/>
  <c r="V21"/>
  <c r="W21" s="1"/>
  <c r="X21" s="1"/>
  <c r="I21"/>
  <c r="H21"/>
  <c r="V20"/>
  <c r="W20" s="1"/>
  <c r="X20" s="1"/>
  <c r="I20"/>
  <c r="H20"/>
  <c r="V19"/>
  <c r="W19" s="1"/>
  <c r="X19" s="1"/>
  <c r="I19"/>
  <c r="H19"/>
  <c r="V18"/>
  <c r="W18" s="1"/>
  <c r="X18" s="1"/>
  <c r="I18"/>
  <c r="H18"/>
  <c r="V17"/>
  <c r="W17" s="1"/>
  <c r="X17" s="1"/>
  <c r="I17"/>
  <c r="H17"/>
  <c r="V16"/>
  <c r="W16" s="1"/>
  <c r="X16" s="1"/>
  <c r="I16"/>
  <c r="H16"/>
  <c r="V15"/>
  <c r="W15" s="1"/>
  <c r="X15" s="1"/>
  <c r="I15"/>
  <c r="H15"/>
  <c r="V14"/>
  <c r="W14" s="1"/>
  <c r="X14" s="1"/>
  <c r="I14"/>
  <c r="H14"/>
  <c r="V13"/>
  <c r="W13" s="1"/>
  <c r="X13" s="1"/>
  <c r="I13"/>
  <c r="H13"/>
  <c r="V12"/>
  <c r="W12" s="1"/>
  <c r="X12" s="1"/>
  <c r="I12"/>
  <c r="H12"/>
  <c r="V11"/>
  <c r="W11" s="1"/>
  <c r="X11" s="1"/>
  <c r="I11"/>
  <c r="H11"/>
  <c r="V10"/>
  <c r="W10" s="1"/>
  <c r="X10" s="1"/>
  <c r="I10"/>
  <c r="H10"/>
  <c r="V9"/>
  <c r="W9" s="1"/>
  <c r="X9" s="1"/>
  <c r="I9"/>
  <c r="H9"/>
  <c r="V8"/>
  <c r="W8" s="1"/>
  <c r="X8" s="1"/>
  <c r="I8"/>
  <c r="H8"/>
  <c r="AH42" i="104"/>
  <c r="AH41"/>
  <c r="AH40"/>
  <c r="AH36"/>
  <c r="AH35"/>
  <c r="AH34"/>
  <c r="AH33"/>
  <c r="AH27"/>
  <c r="AH26"/>
  <c r="AH25"/>
  <c r="AH24"/>
  <c r="AH23"/>
  <c r="AH22"/>
  <c r="AH19"/>
  <c r="AH18"/>
  <c r="AH16"/>
  <c r="AH15"/>
  <c r="AH14"/>
  <c r="AH13"/>
  <c r="AH12"/>
  <c r="AH8"/>
  <c r="AH9"/>
  <c r="AH37"/>
  <c r="H14" i="103"/>
  <c r="I14"/>
  <c r="V14"/>
  <c r="W14" s="1"/>
  <c r="X14" s="1"/>
  <c r="H15"/>
  <c r="I15"/>
  <c r="V15"/>
  <c r="W15" s="1"/>
  <c r="X15" s="1"/>
  <c r="H16"/>
  <c r="I16"/>
  <c r="V16"/>
  <c r="W16" s="1"/>
  <c r="X16" s="1"/>
  <c r="H17"/>
  <c r="I17"/>
  <c r="V17"/>
  <c r="W17" s="1"/>
  <c r="X17" s="1"/>
  <c r="H18"/>
  <c r="I18"/>
  <c r="V18"/>
  <c r="W18" s="1"/>
  <c r="X18" s="1"/>
  <c r="H19"/>
  <c r="I19"/>
  <c r="V19"/>
  <c r="W19" s="1"/>
  <c r="X19" s="1"/>
  <c r="V13"/>
  <c r="W13" s="1"/>
  <c r="X13" s="1"/>
  <c r="I13"/>
  <c r="H13"/>
  <c r="H12"/>
  <c r="I12"/>
  <c r="V12"/>
  <c r="W12" s="1"/>
  <c r="X12" s="1"/>
  <c r="H11"/>
  <c r="I11"/>
  <c r="V11"/>
  <c r="W11" s="1"/>
  <c r="X11" s="1"/>
  <c r="H9"/>
  <c r="I9"/>
  <c r="V9"/>
  <c r="W9" s="1"/>
  <c r="X9" s="1"/>
  <c r="H10"/>
  <c r="I10"/>
  <c r="V10"/>
  <c r="W10" s="1"/>
  <c r="X10" s="1"/>
  <c r="V8"/>
  <c r="W8" s="1"/>
  <c r="X8" s="1"/>
  <c r="I8"/>
  <c r="H8"/>
  <c r="V14" i="102"/>
  <c r="W14" s="1"/>
  <c r="X14" s="1"/>
  <c r="I14"/>
  <c r="H14"/>
  <c r="H49"/>
  <c r="I49"/>
  <c r="V49"/>
  <c r="W49" s="1"/>
  <c r="X49" s="1"/>
  <c r="Y60" i="105" l="1"/>
  <c r="Z60" s="1"/>
  <c r="Y66"/>
  <c r="Z66" s="1"/>
  <c r="Y72"/>
  <c r="Z72" s="1"/>
  <c r="Y76"/>
  <c r="Z76" s="1"/>
  <c r="Y81"/>
  <c r="Z81" s="1"/>
  <c r="Y85"/>
  <c r="Z85" s="1"/>
  <c r="Y90"/>
  <c r="Z90" s="1"/>
  <c r="Y94"/>
  <c r="Z94" s="1"/>
  <c r="Y124"/>
  <c r="Z124" s="1"/>
  <c r="Y49" i="102"/>
  <c r="Z49" s="1"/>
  <c r="Y14"/>
  <c r="Z14" s="1"/>
  <c r="Y55" i="105"/>
  <c r="Z55" s="1"/>
  <c r="Y59"/>
  <c r="Z59" s="1"/>
  <c r="Y11"/>
  <c r="Z11" s="1"/>
  <c r="Y15"/>
  <c r="Z15" s="1"/>
  <c r="Y19"/>
  <c r="Z19" s="1"/>
  <c r="Y24"/>
  <c r="Z24" s="1"/>
  <c r="Y28"/>
  <c r="Z28" s="1"/>
  <c r="Y49"/>
  <c r="Z49" s="1"/>
  <c r="Y54"/>
  <c r="Z54" s="1"/>
  <c r="Y58"/>
  <c r="Z58" s="1"/>
  <c r="Y65"/>
  <c r="Z65" s="1"/>
  <c r="Y71"/>
  <c r="Z71" s="1"/>
  <c r="Y80"/>
  <c r="Z80" s="1"/>
  <c r="Y84"/>
  <c r="Z84" s="1"/>
  <c r="Y93"/>
  <c r="Z93" s="1"/>
  <c r="Y117"/>
  <c r="Z117" s="1"/>
  <c r="Y123"/>
  <c r="Z123" s="1"/>
  <c r="Y31"/>
  <c r="Z31" s="1"/>
  <c r="Y45"/>
  <c r="Z45" s="1"/>
  <c r="Y53"/>
  <c r="Z53" s="1"/>
  <c r="Y16"/>
  <c r="Z16" s="1"/>
  <c r="Y25"/>
  <c r="Z25" s="1"/>
  <c r="Y35"/>
  <c r="Z35" s="1"/>
  <c r="Y39"/>
  <c r="Z39" s="1"/>
  <c r="Y106"/>
  <c r="Z106" s="1"/>
  <c r="Y111"/>
  <c r="Z111" s="1"/>
  <c r="Y122"/>
  <c r="Z122" s="1"/>
  <c r="Y20"/>
  <c r="Z20" s="1"/>
  <c r="Y29"/>
  <c r="Z29" s="1"/>
  <c r="Y96"/>
  <c r="Z96" s="1"/>
  <c r="Y101"/>
  <c r="Z101" s="1"/>
  <c r="Y105"/>
  <c r="Z105" s="1"/>
  <c r="Y115"/>
  <c r="Z115" s="1"/>
  <c r="Y61"/>
  <c r="Z61" s="1"/>
  <c r="Y8"/>
  <c r="Z8" s="1"/>
  <c r="Y26"/>
  <c r="Z26" s="1"/>
  <c r="Y30"/>
  <c r="Z30" s="1"/>
  <c r="Y37"/>
  <c r="Z37" s="1"/>
  <c r="Y42"/>
  <c r="Z42" s="1"/>
  <c r="Y50"/>
  <c r="Z50" s="1"/>
  <c r="Y73"/>
  <c r="Z73" s="1"/>
  <c r="Y77"/>
  <c r="Z77" s="1"/>
  <c r="Y97"/>
  <c r="Z97" s="1"/>
  <c r="Y108"/>
  <c r="Z108" s="1"/>
  <c r="Y112"/>
  <c r="Z112" s="1"/>
  <c r="Y120"/>
  <c r="Z120" s="1"/>
  <c r="Y125"/>
  <c r="Z125" s="1"/>
  <c r="Y62"/>
  <c r="Z62" s="1"/>
  <c r="Y9"/>
  <c r="Z9" s="1"/>
  <c r="Y38"/>
  <c r="Z38" s="1"/>
  <c r="Y43"/>
  <c r="Z43" s="1"/>
  <c r="Y78"/>
  <c r="Z78" s="1"/>
  <c r="Y103"/>
  <c r="Z103" s="1"/>
  <c r="Y114"/>
  <c r="Z114" s="1"/>
  <c r="Y121"/>
  <c r="Z121" s="1"/>
  <c r="Y126"/>
  <c r="Z126" s="1"/>
  <c r="Y10"/>
  <c r="Z10" s="1"/>
  <c r="Y13"/>
  <c r="Z13" s="1"/>
  <c r="Y14"/>
  <c r="Z14" s="1"/>
  <c r="Y18"/>
  <c r="Z18" s="1"/>
  <c r="Y22"/>
  <c r="Z22" s="1"/>
  <c r="Y27"/>
  <c r="Z27" s="1"/>
  <c r="Y34"/>
  <c r="Z34" s="1"/>
  <c r="Y36"/>
  <c r="Z36" s="1"/>
  <c r="Y41"/>
  <c r="Z41" s="1"/>
  <c r="Y44"/>
  <c r="Z44" s="1"/>
  <c r="Y56"/>
  <c r="Z56" s="1"/>
  <c r="Y64"/>
  <c r="Z64" s="1"/>
  <c r="Y70"/>
  <c r="Z70" s="1"/>
  <c r="Y75"/>
  <c r="Z75" s="1"/>
  <c r="Y83"/>
  <c r="Z83" s="1"/>
  <c r="Y92"/>
  <c r="Z92" s="1"/>
  <c r="Y100"/>
  <c r="Z100" s="1"/>
  <c r="Y104"/>
  <c r="Z104" s="1"/>
  <c r="Y110"/>
  <c r="Z110" s="1"/>
  <c r="Y51"/>
  <c r="Z51" s="1"/>
  <c r="Y57"/>
  <c r="Z57" s="1"/>
  <c r="Y116"/>
  <c r="Z116" s="1"/>
  <c r="Y12"/>
  <c r="Z12" s="1"/>
  <c r="Y17"/>
  <c r="Z17" s="1"/>
  <c r="Y21"/>
  <c r="Z21" s="1"/>
  <c r="Y33"/>
  <c r="Z33" s="1"/>
  <c r="Y40"/>
  <c r="Z40" s="1"/>
  <c r="Y63"/>
  <c r="Z63" s="1"/>
  <c r="Y69"/>
  <c r="Z69" s="1"/>
  <c r="Y74"/>
  <c r="Z74" s="1"/>
  <c r="Y82"/>
  <c r="Z82" s="1"/>
  <c r="Y91"/>
  <c r="Z91" s="1"/>
  <c r="Y99"/>
  <c r="Z99" s="1"/>
  <c r="Y102"/>
  <c r="Z102" s="1"/>
  <c r="Y109"/>
  <c r="Z109" s="1"/>
  <c r="Y14" i="103"/>
  <c r="Z14" s="1"/>
  <c r="Y10"/>
  <c r="Z10" s="1"/>
  <c r="Y9"/>
  <c r="Z9" s="1"/>
  <c r="Y12"/>
  <c r="Z12" s="1"/>
  <c r="Y17"/>
  <c r="Z17" s="1"/>
  <c r="Y8"/>
  <c r="Z8" s="1"/>
  <c r="Y11"/>
  <c r="Z11" s="1"/>
  <c r="Y13"/>
  <c r="Z13" s="1"/>
  <c r="Y18"/>
  <c r="Z18" s="1"/>
  <c r="Y15"/>
  <c r="Z15" s="1"/>
  <c r="Y19"/>
  <c r="Z19" s="1"/>
  <c r="Y16"/>
  <c r="Z16" s="1"/>
  <c r="V115" i="102"/>
  <c r="W115" s="1"/>
  <c r="X115" s="1"/>
  <c r="I115"/>
  <c r="H115"/>
  <c r="V114"/>
  <c r="W114" s="1"/>
  <c r="X114" s="1"/>
  <c r="I114"/>
  <c r="H114"/>
  <c r="V113"/>
  <c r="W113" s="1"/>
  <c r="X113" s="1"/>
  <c r="I113"/>
  <c r="H113"/>
  <c r="V112"/>
  <c r="W112" s="1"/>
  <c r="X112" s="1"/>
  <c r="I112"/>
  <c r="H112"/>
  <c r="V111"/>
  <c r="W111" s="1"/>
  <c r="X111" s="1"/>
  <c r="I111"/>
  <c r="H111"/>
  <c r="V110"/>
  <c r="W110" s="1"/>
  <c r="X110" s="1"/>
  <c r="I110"/>
  <c r="H110"/>
  <c r="V109"/>
  <c r="W109" s="1"/>
  <c r="X109" s="1"/>
  <c r="I109"/>
  <c r="H109"/>
  <c r="V108"/>
  <c r="W108" s="1"/>
  <c r="X108" s="1"/>
  <c r="I108"/>
  <c r="H108"/>
  <c r="V107"/>
  <c r="W107" s="1"/>
  <c r="X107" s="1"/>
  <c r="I107"/>
  <c r="H107"/>
  <c r="V106"/>
  <c r="W106" s="1"/>
  <c r="X106" s="1"/>
  <c r="I106"/>
  <c r="H106"/>
  <c r="V105"/>
  <c r="W105" s="1"/>
  <c r="X105" s="1"/>
  <c r="I105"/>
  <c r="H105"/>
  <c r="V104"/>
  <c r="W104" s="1"/>
  <c r="X104" s="1"/>
  <c r="I104"/>
  <c r="H104"/>
  <c r="V103"/>
  <c r="W103" s="1"/>
  <c r="X103" s="1"/>
  <c r="I103"/>
  <c r="H103"/>
  <c r="V102"/>
  <c r="W102" s="1"/>
  <c r="X102" s="1"/>
  <c r="I102"/>
  <c r="H102"/>
  <c r="V101"/>
  <c r="W101" s="1"/>
  <c r="X101" s="1"/>
  <c r="I101"/>
  <c r="H101"/>
  <c r="V100"/>
  <c r="W100" s="1"/>
  <c r="X100" s="1"/>
  <c r="I100"/>
  <c r="H100"/>
  <c r="V99"/>
  <c r="W99" s="1"/>
  <c r="X99" s="1"/>
  <c r="I99"/>
  <c r="H99"/>
  <c r="V98"/>
  <c r="W98" s="1"/>
  <c r="X98" s="1"/>
  <c r="I98"/>
  <c r="H98"/>
  <c r="V97"/>
  <c r="W97" s="1"/>
  <c r="X97" s="1"/>
  <c r="I97"/>
  <c r="H97"/>
  <c r="V96"/>
  <c r="W96" s="1"/>
  <c r="X96" s="1"/>
  <c r="I96"/>
  <c r="H96"/>
  <c r="V95"/>
  <c r="W95" s="1"/>
  <c r="X95" s="1"/>
  <c r="I95"/>
  <c r="H95"/>
  <c r="V94"/>
  <c r="W94" s="1"/>
  <c r="X94" s="1"/>
  <c r="I94"/>
  <c r="H94"/>
  <c r="V93"/>
  <c r="W93" s="1"/>
  <c r="X93" s="1"/>
  <c r="I93"/>
  <c r="H93"/>
  <c r="V92"/>
  <c r="W92" s="1"/>
  <c r="X92" s="1"/>
  <c r="I92"/>
  <c r="H92"/>
  <c r="V91"/>
  <c r="W91" s="1"/>
  <c r="X91" s="1"/>
  <c r="I91"/>
  <c r="H91"/>
  <c r="V90"/>
  <c r="W90" s="1"/>
  <c r="X90" s="1"/>
  <c r="I90"/>
  <c r="H90"/>
  <c r="V89"/>
  <c r="W89" s="1"/>
  <c r="X89" s="1"/>
  <c r="I89"/>
  <c r="H89"/>
  <c r="V88"/>
  <c r="W88" s="1"/>
  <c r="X88" s="1"/>
  <c r="I88"/>
  <c r="H88"/>
  <c r="V87"/>
  <c r="W87" s="1"/>
  <c r="X87" s="1"/>
  <c r="I87"/>
  <c r="H87"/>
  <c r="V86"/>
  <c r="W86" s="1"/>
  <c r="X86" s="1"/>
  <c r="I86"/>
  <c r="H86"/>
  <c r="V85"/>
  <c r="W85" s="1"/>
  <c r="X85" s="1"/>
  <c r="I85"/>
  <c r="H85"/>
  <c r="AD84"/>
  <c r="V80"/>
  <c r="W80" s="1"/>
  <c r="X80" s="1"/>
  <c r="I80"/>
  <c r="H80"/>
  <c r="V79"/>
  <c r="W79" s="1"/>
  <c r="X79" s="1"/>
  <c r="I79"/>
  <c r="H79"/>
  <c r="V78"/>
  <c r="W78" s="1"/>
  <c r="X78" s="1"/>
  <c r="I78"/>
  <c r="H78"/>
  <c r="V77"/>
  <c r="W77" s="1"/>
  <c r="X77" s="1"/>
  <c r="I77"/>
  <c r="H77"/>
  <c r="V76"/>
  <c r="W76" s="1"/>
  <c r="X76" s="1"/>
  <c r="I76"/>
  <c r="H76"/>
  <c r="V75"/>
  <c r="W75" s="1"/>
  <c r="X75" s="1"/>
  <c r="I75"/>
  <c r="H75"/>
  <c r="V74"/>
  <c r="W74" s="1"/>
  <c r="X74" s="1"/>
  <c r="I74"/>
  <c r="H74"/>
  <c r="V73"/>
  <c r="W73" s="1"/>
  <c r="X73" s="1"/>
  <c r="I73"/>
  <c r="H73"/>
  <c r="V72"/>
  <c r="W72" s="1"/>
  <c r="X72" s="1"/>
  <c r="I72"/>
  <c r="H72"/>
  <c r="V71"/>
  <c r="W71" s="1"/>
  <c r="X71" s="1"/>
  <c r="I71"/>
  <c r="H71"/>
  <c r="V70"/>
  <c r="W70" s="1"/>
  <c r="X70" s="1"/>
  <c r="I70"/>
  <c r="H70"/>
  <c r="V69"/>
  <c r="W69" s="1"/>
  <c r="X69" s="1"/>
  <c r="I69"/>
  <c r="H69"/>
  <c r="V68"/>
  <c r="W68" s="1"/>
  <c r="X68" s="1"/>
  <c r="I68"/>
  <c r="H68"/>
  <c r="V67"/>
  <c r="W67" s="1"/>
  <c r="X67" s="1"/>
  <c r="I67"/>
  <c r="H67"/>
  <c r="V66"/>
  <c r="W66" s="1"/>
  <c r="X66" s="1"/>
  <c r="I66"/>
  <c r="H66"/>
  <c r="V65"/>
  <c r="W65" s="1"/>
  <c r="X65" s="1"/>
  <c r="I65"/>
  <c r="H65"/>
  <c r="V64"/>
  <c r="W64" s="1"/>
  <c r="X64" s="1"/>
  <c r="I64"/>
  <c r="H64"/>
  <c r="V63"/>
  <c r="W63" s="1"/>
  <c r="X63" s="1"/>
  <c r="I63"/>
  <c r="H63"/>
  <c r="V62"/>
  <c r="W62" s="1"/>
  <c r="X62" s="1"/>
  <c r="I62"/>
  <c r="H62"/>
  <c r="V61"/>
  <c r="W61" s="1"/>
  <c r="X61" s="1"/>
  <c r="I61"/>
  <c r="H61"/>
  <c r="V60"/>
  <c r="W60" s="1"/>
  <c r="X60" s="1"/>
  <c r="I60"/>
  <c r="H60"/>
  <c r="V59"/>
  <c r="W59" s="1"/>
  <c r="X59" s="1"/>
  <c r="I59"/>
  <c r="H59"/>
  <c r="V58"/>
  <c r="W58" s="1"/>
  <c r="X58" s="1"/>
  <c r="I58"/>
  <c r="H58"/>
  <c r="V57"/>
  <c r="W57" s="1"/>
  <c r="X57" s="1"/>
  <c r="I57"/>
  <c r="H57"/>
  <c r="V56"/>
  <c r="W56" s="1"/>
  <c r="X56" s="1"/>
  <c r="I56"/>
  <c r="H56"/>
  <c r="V55"/>
  <c r="W55" s="1"/>
  <c r="X55" s="1"/>
  <c r="I55"/>
  <c r="H55"/>
  <c r="V54"/>
  <c r="W54" s="1"/>
  <c r="X54" s="1"/>
  <c r="I54"/>
  <c r="H54"/>
  <c r="V53"/>
  <c r="W53" s="1"/>
  <c r="X53" s="1"/>
  <c r="I53"/>
  <c r="H53"/>
  <c r="V52"/>
  <c r="W52" s="1"/>
  <c r="X52" s="1"/>
  <c r="I52"/>
  <c r="H52"/>
  <c r="V51"/>
  <c r="W51" s="1"/>
  <c r="X51" s="1"/>
  <c r="I51"/>
  <c r="H51"/>
  <c r="V50"/>
  <c r="W50" s="1"/>
  <c r="X50" s="1"/>
  <c r="I50"/>
  <c r="H50"/>
  <c r="V48"/>
  <c r="W48" s="1"/>
  <c r="X48" s="1"/>
  <c r="I48"/>
  <c r="H48"/>
  <c r="V44"/>
  <c r="W44" s="1"/>
  <c r="X44" s="1"/>
  <c r="I44"/>
  <c r="H44"/>
  <c r="V43"/>
  <c r="W43" s="1"/>
  <c r="X43" s="1"/>
  <c r="I43"/>
  <c r="H43"/>
  <c r="V42"/>
  <c r="W42" s="1"/>
  <c r="X42" s="1"/>
  <c r="I42"/>
  <c r="H42"/>
  <c r="V41"/>
  <c r="W41" s="1"/>
  <c r="X41" s="1"/>
  <c r="I41"/>
  <c r="H41"/>
  <c r="V40"/>
  <c r="W40" s="1"/>
  <c r="X40" s="1"/>
  <c r="I40"/>
  <c r="H40"/>
  <c r="V39"/>
  <c r="W39" s="1"/>
  <c r="X39" s="1"/>
  <c r="I39"/>
  <c r="H39"/>
  <c r="V38"/>
  <c r="W38" s="1"/>
  <c r="X38" s="1"/>
  <c r="I38"/>
  <c r="H38"/>
  <c r="V37"/>
  <c r="W37" s="1"/>
  <c r="X37" s="1"/>
  <c r="I37"/>
  <c r="H37"/>
  <c r="V36"/>
  <c r="W36" s="1"/>
  <c r="X36" s="1"/>
  <c r="I36"/>
  <c r="H36"/>
  <c r="V35"/>
  <c r="W35" s="1"/>
  <c r="X35" s="1"/>
  <c r="I35"/>
  <c r="H35"/>
  <c r="V34"/>
  <c r="W34" s="1"/>
  <c r="X34" s="1"/>
  <c r="I34"/>
  <c r="H34"/>
  <c r="V33"/>
  <c r="W33" s="1"/>
  <c r="X33" s="1"/>
  <c r="I33"/>
  <c r="H33"/>
  <c r="V32"/>
  <c r="W32" s="1"/>
  <c r="X32" s="1"/>
  <c r="I32"/>
  <c r="H32"/>
  <c r="V31"/>
  <c r="W31" s="1"/>
  <c r="X31" s="1"/>
  <c r="I31"/>
  <c r="H31"/>
  <c r="V30"/>
  <c r="W30" s="1"/>
  <c r="X30" s="1"/>
  <c r="I30"/>
  <c r="H30"/>
  <c r="V29"/>
  <c r="W29" s="1"/>
  <c r="X29" s="1"/>
  <c r="I29"/>
  <c r="H29"/>
  <c r="V28"/>
  <c r="W28" s="1"/>
  <c r="X28" s="1"/>
  <c r="I28"/>
  <c r="H28"/>
  <c r="V27"/>
  <c r="W27" s="1"/>
  <c r="X27" s="1"/>
  <c r="I27"/>
  <c r="H27"/>
  <c r="V26"/>
  <c r="W26" s="1"/>
  <c r="X26" s="1"/>
  <c r="I26"/>
  <c r="H26"/>
  <c r="V25"/>
  <c r="W25" s="1"/>
  <c r="X25" s="1"/>
  <c r="I25"/>
  <c r="H25"/>
  <c r="V24"/>
  <c r="W24" s="1"/>
  <c r="X24" s="1"/>
  <c r="I24"/>
  <c r="H24"/>
  <c r="V23"/>
  <c r="W23" s="1"/>
  <c r="X23" s="1"/>
  <c r="I23"/>
  <c r="H23"/>
  <c r="V22"/>
  <c r="W22" s="1"/>
  <c r="X22" s="1"/>
  <c r="I22"/>
  <c r="H22"/>
  <c r="V21"/>
  <c r="W21" s="1"/>
  <c r="X21" s="1"/>
  <c r="I21"/>
  <c r="H21"/>
  <c r="V20"/>
  <c r="W20" s="1"/>
  <c r="X20" s="1"/>
  <c r="I20"/>
  <c r="H20"/>
  <c r="V19"/>
  <c r="W19" s="1"/>
  <c r="X19" s="1"/>
  <c r="I19"/>
  <c r="H19"/>
  <c r="V18"/>
  <c r="W18" s="1"/>
  <c r="X18" s="1"/>
  <c r="I18"/>
  <c r="H18"/>
  <c r="V17"/>
  <c r="W17" s="1"/>
  <c r="X17" s="1"/>
  <c r="I17"/>
  <c r="H17"/>
  <c r="V16"/>
  <c r="W16" s="1"/>
  <c r="X16" s="1"/>
  <c r="I16"/>
  <c r="H16"/>
  <c r="V15"/>
  <c r="W15" s="1"/>
  <c r="X15" s="1"/>
  <c r="I15"/>
  <c r="H15"/>
  <c r="V13"/>
  <c r="W13" s="1"/>
  <c r="X13" s="1"/>
  <c r="I13"/>
  <c r="H13"/>
  <c r="V12"/>
  <c r="W12" s="1"/>
  <c r="X12" s="1"/>
  <c r="I12"/>
  <c r="H12"/>
  <c r="V11"/>
  <c r="W11" s="1"/>
  <c r="X11" s="1"/>
  <c r="I11"/>
  <c r="H11"/>
  <c r="V10"/>
  <c r="W10" s="1"/>
  <c r="X10" s="1"/>
  <c r="I10"/>
  <c r="H10"/>
  <c r="V9"/>
  <c r="W9" s="1"/>
  <c r="X9" s="1"/>
  <c r="I9"/>
  <c r="H9"/>
  <c r="V8"/>
  <c r="W8" s="1"/>
  <c r="X8" s="1"/>
  <c r="I8"/>
  <c r="H8"/>
  <c r="I120" i="101"/>
  <c r="H120"/>
  <c r="V120"/>
  <c r="W120" s="1"/>
  <c r="X120" s="1"/>
  <c r="Z127" i="105" l="1"/>
  <c r="Z20" i="103"/>
  <c r="Y70" i="102"/>
  <c r="Z70" s="1"/>
  <c r="Y55"/>
  <c r="Z55" s="1"/>
  <c r="Y59"/>
  <c r="Z59" s="1"/>
  <c r="Y63"/>
  <c r="Z63" s="1"/>
  <c r="Y64"/>
  <c r="Z64" s="1"/>
  <c r="Y103"/>
  <c r="Z103" s="1"/>
  <c r="Y48"/>
  <c r="Z48" s="1"/>
  <c r="Y104"/>
  <c r="Z104" s="1"/>
  <c r="Y111"/>
  <c r="Z111" s="1"/>
  <c r="Y11"/>
  <c r="Z11" s="1"/>
  <c r="Y15"/>
  <c r="Z15" s="1"/>
  <c r="Y35"/>
  <c r="Z35" s="1"/>
  <c r="Y39"/>
  <c r="Z39" s="1"/>
  <c r="Y43"/>
  <c r="Z43" s="1"/>
  <c r="Y88"/>
  <c r="Z88" s="1"/>
  <c r="Y8"/>
  <c r="Z8" s="1"/>
  <c r="Y12"/>
  <c r="Z12" s="1"/>
  <c r="Y16"/>
  <c r="Z16" s="1"/>
  <c r="Y27"/>
  <c r="Z27" s="1"/>
  <c r="Y44"/>
  <c r="Z44" s="1"/>
  <c r="Y79"/>
  <c r="Z79" s="1"/>
  <c r="Y85"/>
  <c r="Z85" s="1"/>
  <c r="Y42"/>
  <c r="Z42" s="1"/>
  <c r="Y54"/>
  <c r="Z54" s="1"/>
  <c r="Y58"/>
  <c r="Z58" s="1"/>
  <c r="Y62"/>
  <c r="Z62" s="1"/>
  <c r="Y87"/>
  <c r="Z87" s="1"/>
  <c r="Y92"/>
  <c r="Z92" s="1"/>
  <c r="Y101"/>
  <c r="Z101" s="1"/>
  <c r="Y17"/>
  <c r="Z17" s="1"/>
  <c r="Y65"/>
  <c r="Z65" s="1"/>
  <c r="Y68"/>
  <c r="Z68" s="1"/>
  <c r="Y86"/>
  <c r="Z86" s="1"/>
  <c r="Y28"/>
  <c r="Z28" s="1"/>
  <c r="Y21"/>
  <c r="Z21" s="1"/>
  <c r="Y22"/>
  <c r="Z22" s="1"/>
  <c r="Y26"/>
  <c r="Z26" s="1"/>
  <c r="Y30"/>
  <c r="Z30" s="1"/>
  <c r="Y33"/>
  <c r="Z33" s="1"/>
  <c r="Y61"/>
  <c r="Z61" s="1"/>
  <c r="Y73"/>
  <c r="Z73" s="1"/>
  <c r="Y78"/>
  <c r="Z78" s="1"/>
  <c r="Y95"/>
  <c r="Z95" s="1"/>
  <c r="Y100"/>
  <c r="Z100" s="1"/>
  <c r="Y110"/>
  <c r="Z110" s="1"/>
  <c r="Y115"/>
  <c r="Z115" s="1"/>
  <c r="Y67"/>
  <c r="Z67" s="1"/>
  <c r="Y25"/>
  <c r="Z25" s="1"/>
  <c r="Y29"/>
  <c r="Z29" s="1"/>
  <c r="Y36"/>
  <c r="Z36" s="1"/>
  <c r="Y40"/>
  <c r="Z40" s="1"/>
  <c r="Y50"/>
  <c r="Z50" s="1"/>
  <c r="Y52"/>
  <c r="Z52" s="1"/>
  <c r="Y75"/>
  <c r="Z75" s="1"/>
  <c r="Y76"/>
  <c r="Z76" s="1"/>
  <c r="Y77"/>
  <c r="Z77" s="1"/>
  <c r="Y97"/>
  <c r="Z97" s="1"/>
  <c r="Y98"/>
  <c r="Z98" s="1"/>
  <c r="Y99"/>
  <c r="Z99" s="1"/>
  <c r="Y113"/>
  <c r="Z113" s="1"/>
  <c r="Y114"/>
  <c r="Z114" s="1"/>
  <c r="Y31"/>
  <c r="Z31" s="1"/>
  <c r="Y51"/>
  <c r="Z51" s="1"/>
  <c r="Y80"/>
  <c r="Z80" s="1"/>
  <c r="Y102"/>
  <c r="Z102" s="1"/>
  <c r="Y107"/>
  <c r="Z107" s="1"/>
  <c r="Y9"/>
  <c r="Z9" s="1"/>
  <c r="Y20"/>
  <c r="Z20" s="1"/>
  <c r="Y23"/>
  <c r="Z23" s="1"/>
  <c r="Y34"/>
  <c r="Z34" s="1"/>
  <c r="Y37"/>
  <c r="Z37" s="1"/>
  <c r="Y53"/>
  <c r="Z53" s="1"/>
  <c r="Y56"/>
  <c r="Z56" s="1"/>
  <c r="Y69"/>
  <c r="Z69" s="1"/>
  <c r="Y71"/>
  <c r="Z71" s="1"/>
  <c r="Y91"/>
  <c r="Z91" s="1"/>
  <c r="Y93"/>
  <c r="Z93" s="1"/>
  <c r="Y105"/>
  <c r="Z105" s="1"/>
  <c r="Y106"/>
  <c r="Z106" s="1"/>
  <c r="Y108"/>
  <c r="Z108" s="1"/>
  <c r="Y19"/>
  <c r="Z19" s="1"/>
  <c r="Y32"/>
  <c r="Y90"/>
  <c r="Z90" s="1"/>
  <c r="Y18"/>
  <c r="Z18" s="1"/>
  <c r="Y66"/>
  <c r="Z66" s="1"/>
  <c r="Y89"/>
  <c r="Z89" s="1"/>
  <c r="Y10"/>
  <c r="Z10" s="1"/>
  <c r="Y13"/>
  <c r="Z13" s="1"/>
  <c r="Y24"/>
  <c r="Z24" s="1"/>
  <c r="Y38"/>
  <c r="Z38" s="1"/>
  <c r="Y41"/>
  <c r="Z41" s="1"/>
  <c r="Y57"/>
  <c r="Z57" s="1"/>
  <c r="Y60"/>
  <c r="Z60" s="1"/>
  <c r="Y72"/>
  <c r="Z72" s="1"/>
  <c r="Y74"/>
  <c r="Z74" s="1"/>
  <c r="Y94"/>
  <c r="Z94" s="1"/>
  <c r="Y96"/>
  <c r="Z96" s="1"/>
  <c r="Y109"/>
  <c r="Z109" s="1"/>
  <c r="Y112"/>
  <c r="Z112" s="1"/>
  <c r="Y120" i="101"/>
  <c r="Z120" s="1"/>
  <c r="V37"/>
  <c r="W37" s="1"/>
  <c r="X37" s="1"/>
  <c r="I37"/>
  <c r="H37"/>
  <c r="V106"/>
  <c r="W106" s="1"/>
  <c r="X106" s="1"/>
  <c r="V30"/>
  <c r="W30" s="1"/>
  <c r="X30" s="1"/>
  <c r="Z116" i="102" l="1"/>
  <c r="Y37" i="101"/>
  <c r="Z37" s="1"/>
  <c r="V108"/>
  <c r="W108" s="1"/>
  <c r="X108" s="1"/>
  <c r="H78"/>
  <c r="I78"/>
  <c r="V78"/>
  <c r="W78" s="1"/>
  <c r="X78" s="1"/>
  <c r="V117"/>
  <c r="W117" s="1"/>
  <c r="X117" s="1"/>
  <c r="I117"/>
  <c r="H117"/>
  <c r="V40"/>
  <c r="W40" s="1"/>
  <c r="X40" s="1"/>
  <c r="I40"/>
  <c r="H40"/>
  <c r="H98"/>
  <c r="I98"/>
  <c r="V98"/>
  <c r="W98" s="1"/>
  <c r="X98" s="1"/>
  <c r="H124"/>
  <c r="I124"/>
  <c r="V124"/>
  <c r="W124" s="1"/>
  <c r="X124" s="1"/>
  <c r="AI21" i="98"/>
  <c r="AI22"/>
  <c r="Y40" i="101" l="1"/>
  <c r="Z40" s="1"/>
  <c r="Y78"/>
  <c r="Z78" s="1"/>
  <c r="Y117"/>
  <c r="Z117" s="1"/>
  <c r="Y124"/>
  <c r="Z124" s="1"/>
  <c r="Y98"/>
  <c r="Z98" s="1"/>
  <c r="AI140" i="98"/>
  <c r="AI124"/>
  <c r="I30" i="101"/>
  <c r="H30"/>
  <c r="Y30" s="1"/>
  <c r="Z30" s="1"/>
  <c r="H106"/>
  <c r="Y106" s="1"/>
  <c r="Z106" s="1"/>
  <c r="I106"/>
  <c r="AI127" i="98"/>
  <c r="AI128"/>
  <c r="AI131"/>
  <c r="I108" i="101"/>
  <c r="H108"/>
  <c r="Y108" s="1"/>
  <c r="Z108" s="1"/>
  <c r="H109"/>
  <c r="I109"/>
  <c r="V109"/>
  <c r="W109" s="1"/>
  <c r="X109" s="1"/>
  <c r="V125"/>
  <c r="W125" s="1"/>
  <c r="X125" s="1"/>
  <c r="I125"/>
  <c r="H125"/>
  <c r="V123"/>
  <c r="W123" s="1"/>
  <c r="X123" s="1"/>
  <c r="I123"/>
  <c r="H123"/>
  <c r="V122"/>
  <c r="W122" s="1"/>
  <c r="X122" s="1"/>
  <c r="I122"/>
  <c r="H122"/>
  <c r="V121"/>
  <c r="W121" s="1"/>
  <c r="X121" s="1"/>
  <c r="I121"/>
  <c r="H121"/>
  <c r="V119"/>
  <c r="W119" s="1"/>
  <c r="X119" s="1"/>
  <c r="I119"/>
  <c r="H119"/>
  <c r="V118"/>
  <c r="W118" s="1"/>
  <c r="X118" s="1"/>
  <c r="I118"/>
  <c r="H118"/>
  <c r="V116"/>
  <c r="W116" s="1"/>
  <c r="X116" s="1"/>
  <c r="I116"/>
  <c r="H116"/>
  <c r="V115"/>
  <c r="W115" s="1"/>
  <c r="X115" s="1"/>
  <c r="I115"/>
  <c r="H115"/>
  <c r="V114"/>
  <c r="W114" s="1"/>
  <c r="X114" s="1"/>
  <c r="I114"/>
  <c r="H114"/>
  <c r="V113"/>
  <c r="W113" s="1"/>
  <c r="X113" s="1"/>
  <c r="I113"/>
  <c r="H113"/>
  <c r="V112"/>
  <c r="W112" s="1"/>
  <c r="X112" s="1"/>
  <c r="I112"/>
  <c r="H112"/>
  <c r="V111"/>
  <c r="W111" s="1"/>
  <c r="X111" s="1"/>
  <c r="I111"/>
  <c r="H111"/>
  <c r="V110"/>
  <c r="W110" s="1"/>
  <c r="X110" s="1"/>
  <c r="I110"/>
  <c r="H110"/>
  <c r="V107"/>
  <c r="W107" s="1"/>
  <c r="X107" s="1"/>
  <c r="I107"/>
  <c r="H107"/>
  <c r="V105"/>
  <c r="W105" s="1"/>
  <c r="X105" s="1"/>
  <c r="I105"/>
  <c r="H105"/>
  <c r="V104"/>
  <c r="W104" s="1"/>
  <c r="X104" s="1"/>
  <c r="I104"/>
  <c r="H104"/>
  <c r="V103"/>
  <c r="W103" s="1"/>
  <c r="X103" s="1"/>
  <c r="I103"/>
  <c r="H103"/>
  <c r="V102"/>
  <c r="W102" s="1"/>
  <c r="X102" s="1"/>
  <c r="I102"/>
  <c r="H102"/>
  <c r="V101"/>
  <c r="W101" s="1"/>
  <c r="X101" s="1"/>
  <c r="I101"/>
  <c r="H101"/>
  <c r="V100"/>
  <c r="W100" s="1"/>
  <c r="X100" s="1"/>
  <c r="I100"/>
  <c r="H100"/>
  <c r="V99"/>
  <c r="W99" s="1"/>
  <c r="X99" s="1"/>
  <c r="I99"/>
  <c r="H99"/>
  <c r="V97"/>
  <c r="W97" s="1"/>
  <c r="X97" s="1"/>
  <c r="I97"/>
  <c r="H97"/>
  <c r="V96"/>
  <c r="W96" s="1"/>
  <c r="X96" s="1"/>
  <c r="I96"/>
  <c r="H96"/>
  <c r="V95"/>
  <c r="W95" s="1"/>
  <c r="X95" s="1"/>
  <c r="I95"/>
  <c r="H95"/>
  <c r="V94"/>
  <c r="W94" s="1"/>
  <c r="X94" s="1"/>
  <c r="I94"/>
  <c r="H94"/>
  <c r="V93"/>
  <c r="W93" s="1"/>
  <c r="X93" s="1"/>
  <c r="I93"/>
  <c r="H93"/>
  <c r="V92"/>
  <c r="W92" s="1"/>
  <c r="X92" s="1"/>
  <c r="I92"/>
  <c r="H92"/>
  <c r="V91"/>
  <c r="W91" s="1"/>
  <c r="X91" s="1"/>
  <c r="I91"/>
  <c r="H91"/>
  <c r="AD90"/>
  <c r="V86"/>
  <c r="W86" s="1"/>
  <c r="X86" s="1"/>
  <c r="I86"/>
  <c r="H86"/>
  <c r="V85"/>
  <c r="W85" s="1"/>
  <c r="X85" s="1"/>
  <c r="I85"/>
  <c r="H85"/>
  <c r="V84"/>
  <c r="W84" s="1"/>
  <c r="X84" s="1"/>
  <c r="I84"/>
  <c r="H84"/>
  <c r="V83"/>
  <c r="W83" s="1"/>
  <c r="X83" s="1"/>
  <c r="I83"/>
  <c r="H83"/>
  <c r="V82"/>
  <c r="W82" s="1"/>
  <c r="X82" s="1"/>
  <c r="I82"/>
  <c r="H82"/>
  <c r="V81"/>
  <c r="W81" s="1"/>
  <c r="X81" s="1"/>
  <c r="I81"/>
  <c r="H81"/>
  <c r="V80"/>
  <c r="W80" s="1"/>
  <c r="X80" s="1"/>
  <c r="I80"/>
  <c r="H80"/>
  <c r="V79"/>
  <c r="W79" s="1"/>
  <c r="X79" s="1"/>
  <c r="I79"/>
  <c r="H79"/>
  <c r="V77"/>
  <c r="W77" s="1"/>
  <c r="X77" s="1"/>
  <c r="I77"/>
  <c r="H77"/>
  <c r="V76"/>
  <c r="W76" s="1"/>
  <c r="X76" s="1"/>
  <c r="I76"/>
  <c r="H76"/>
  <c r="V75"/>
  <c r="W75" s="1"/>
  <c r="X75" s="1"/>
  <c r="I75"/>
  <c r="H75"/>
  <c r="V74"/>
  <c r="W74" s="1"/>
  <c r="X74" s="1"/>
  <c r="I74"/>
  <c r="H74"/>
  <c r="V73"/>
  <c r="W73" s="1"/>
  <c r="X73" s="1"/>
  <c r="I73"/>
  <c r="H73"/>
  <c r="V72"/>
  <c r="W72" s="1"/>
  <c r="X72" s="1"/>
  <c r="I72"/>
  <c r="H72"/>
  <c r="V71"/>
  <c r="W71" s="1"/>
  <c r="X71" s="1"/>
  <c r="I71"/>
  <c r="H71"/>
  <c r="V70"/>
  <c r="W70" s="1"/>
  <c r="X70" s="1"/>
  <c r="I70"/>
  <c r="H70"/>
  <c r="V69"/>
  <c r="W69" s="1"/>
  <c r="X69" s="1"/>
  <c r="I69"/>
  <c r="H69"/>
  <c r="V68"/>
  <c r="W68" s="1"/>
  <c r="X68" s="1"/>
  <c r="I68"/>
  <c r="H68"/>
  <c r="V67"/>
  <c r="W67" s="1"/>
  <c r="X67" s="1"/>
  <c r="I67"/>
  <c r="H67"/>
  <c r="V66"/>
  <c r="W66" s="1"/>
  <c r="X66" s="1"/>
  <c r="I66"/>
  <c r="H66"/>
  <c r="V65"/>
  <c r="W65" s="1"/>
  <c r="X65" s="1"/>
  <c r="I65"/>
  <c r="H65"/>
  <c r="V64"/>
  <c r="W64" s="1"/>
  <c r="X64" s="1"/>
  <c r="I64"/>
  <c r="H64"/>
  <c r="V63"/>
  <c r="W63" s="1"/>
  <c r="X63" s="1"/>
  <c r="I63"/>
  <c r="H63"/>
  <c r="V62"/>
  <c r="W62" s="1"/>
  <c r="X62" s="1"/>
  <c r="I62"/>
  <c r="H62"/>
  <c r="V61"/>
  <c r="W61" s="1"/>
  <c r="X61" s="1"/>
  <c r="I61"/>
  <c r="H61"/>
  <c r="V60"/>
  <c r="W60" s="1"/>
  <c r="X60" s="1"/>
  <c r="I60"/>
  <c r="H60"/>
  <c r="V59"/>
  <c r="W59" s="1"/>
  <c r="X59" s="1"/>
  <c r="I59"/>
  <c r="H59"/>
  <c r="V58"/>
  <c r="W58" s="1"/>
  <c r="X58" s="1"/>
  <c r="I58"/>
  <c r="H58"/>
  <c r="V57"/>
  <c r="W57" s="1"/>
  <c r="X57" s="1"/>
  <c r="I57"/>
  <c r="H57"/>
  <c r="V56"/>
  <c r="W56" s="1"/>
  <c r="X56" s="1"/>
  <c r="I56"/>
  <c r="H56"/>
  <c r="V55"/>
  <c r="W55" s="1"/>
  <c r="X55" s="1"/>
  <c r="I55"/>
  <c r="H55"/>
  <c r="V54"/>
  <c r="W54" s="1"/>
  <c r="X54" s="1"/>
  <c r="I54"/>
  <c r="H54"/>
  <c r="V53"/>
  <c r="W53" s="1"/>
  <c r="X53" s="1"/>
  <c r="I53"/>
  <c r="H53"/>
  <c r="V52"/>
  <c r="W52" s="1"/>
  <c r="X52" s="1"/>
  <c r="I52"/>
  <c r="H52"/>
  <c r="V48"/>
  <c r="W48" s="1"/>
  <c r="X48" s="1"/>
  <c r="I48"/>
  <c r="H48"/>
  <c r="V47"/>
  <c r="W47" s="1"/>
  <c r="X47" s="1"/>
  <c r="I47"/>
  <c r="H47"/>
  <c r="V46"/>
  <c r="W46" s="1"/>
  <c r="X46" s="1"/>
  <c r="I46"/>
  <c r="H46"/>
  <c r="V45"/>
  <c r="W45" s="1"/>
  <c r="X45" s="1"/>
  <c r="I45"/>
  <c r="H45"/>
  <c r="V44"/>
  <c r="W44" s="1"/>
  <c r="X44" s="1"/>
  <c r="I44"/>
  <c r="H44"/>
  <c r="V43"/>
  <c r="W43" s="1"/>
  <c r="X43" s="1"/>
  <c r="I43"/>
  <c r="H43"/>
  <c r="V42"/>
  <c r="W42" s="1"/>
  <c r="X42" s="1"/>
  <c r="I42"/>
  <c r="H42"/>
  <c r="V41"/>
  <c r="W41" s="1"/>
  <c r="X41" s="1"/>
  <c r="I41"/>
  <c r="H41"/>
  <c r="V39"/>
  <c r="W39" s="1"/>
  <c r="X39" s="1"/>
  <c r="I39"/>
  <c r="H39"/>
  <c r="V38"/>
  <c r="W38" s="1"/>
  <c r="X38" s="1"/>
  <c r="I38"/>
  <c r="H38"/>
  <c r="V36"/>
  <c r="W36" s="1"/>
  <c r="X36" s="1"/>
  <c r="I36"/>
  <c r="H36"/>
  <c r="V35"/>
  <c r="W35" s="1"/>
  <c r="X35" s="1"/>
  <c r="I35"/>
  <c r="H35"/>
  <c r="V34"/>
  <c r="W34" s="1"/>
  <c r="X34" s="1"/>
  <c r="I34"/>
  <c r="H34"/>
  <c r="V33"/>
  <c r="W33" s="1"/>
  <c r="X33" s="1"/>
  <c r="I33"/>
  <c r="H33"/>
  <c r="V32"/>
  <c r="W32" s="1"/>
  <c r="X32" s="1"/>
  <c r="I32"/>
  <c r="H32"/>
  <c r="V31"/>
  <c r="W31" s="1"/>
  <c r="X31" s="1"/>
  <c r="I31"/>
  <c r="H31"/>
  <c r="V29"/>
  <c r="W29" s="1"/>
  <c r="X29" s="1"/>
  <c r="I29"/>
  <c r="H29"/>
  <c r="V28"/>
  <c r="W28" s="1"/>
  <c r="X28" s="1"/>
  <c r="I28"/>
  <c r="H28"/>
  <c r="V27"/>
  <c r="W27" s="1"/>
  <c r="X27" s="1"/>
  <c r="I27"/>
  <c r="H27"/>
  <c r="V26"/>
  <c r="W26" s="1"/>
  <c r="X26" s="1"/>
  <c r="I26"/>
  <c r="H26"/>
  <c r="V25"/>
  <c r="W25" s="1"/>
  <c r="X25" s="1"/>
  <c r="I25"/>
  <c r="H25"/>
  <c r="V24"/>
  <c r="W24" s="1"/>
  <c r="X24" s="1"/>
  <c r="I24"/>
  <c r="H24"/>
  <c r="V23"/>
  <c r="W23" s="1"/>
  <c r="X23" s="1"/>
  <c r="I23"/>
  <c r="H23"/>
  <c r="V22"/>
  <c r="W22" s="1"/>
  <c r="X22" s="1"/>
  <c r="I22"/>
  <c r="H22"/>
  <c r="V21"/>
  <c r="W21" s="1"/>
  <c r="X21" s="1"/>
  <c r="I21"/>
  <c r="H21"/>
  <c r="V20"/>
  <c r="W20" s="1"/>
  <c r="X20" s="1"/>
  <c r="I20"/>
  <c r="H20"/>
  <c r="V19"/>
  <c r="W19" s="1"/>
  <c r="X19" s="1"/>
  <c r="I19"/>
  <c r="H19"/>
  <c r="V18"/>
  <c r="W18" s="1"/>
  <c r="X18" s="1"/>
  <c r="I18"/>
  <c r="H18"/>
  <c r="V17"/>
  <c r="W17" s="1"/>
  <c r="X17" s="1"/>
  <c r="I17"/>
  <c r="H17"/>
  <c r="V16"/>
  <c r="W16" s="1"/>
  <c r="X16" s="1"/>
  <c r="I16"/>
  <c r="H16"/>
  <c r="V15"/>
  <c r="W15" s="1"/>
  <c r="X15" s="1"/>
  <c r="I15"/>
  <c r="H15"/>
  <c r="V14"/>
  <c r="W14" s="1"/>
  <c r="X14" s="1"/>
  <c r="I14"/>
  <c r="H14"/>
  <c r="V13"/>
  <c r="W13" s="1"/>
  <c r="X13" s="1"/>
  <c r="I13"/>
  <c r="H13"/>
  <c r="V12"/>
  <c r="W12" s="1"/>
  <c r="X12" s="1"/>
  <c r="I12"/>
  <c r="H12"/>
  <c r="V11"/>
  <c r="W11" s="1"/>
  <c r="X11" s="1"/>
  <c r="I11"/>
  <c r="H11"/>
  <c r="V10"/>
  <c r="W10" s="1"/>
  <c r="X10" s="1"/>
  <c r="I10"/>
  <c r="H10"/>
  <c r="V9"/>
  <c r="W9" s="1"/>
  <c r="X9" s="1"/>
  <c r="I9"/>
  <c r="H9"/>
  <c r="V8"/>
  <c r="W8" s="1"/>
  <c r="X8" s="1"/>
  <c r="I8"/>
  <c r="H8"/>
  <c r="V120" i="100"/>
  <c r="W120" s="1"/>
  <c r="X120" s="1"/>
  <c r="I120"/>
  <c r="H120"/>
  <c r="V119"/>
  <c r="W119" s="1"/>
  <c r="X119" s="1"/>
  <c r="I119"/>
  <c r="H119"/>
  <c r="V118"/>
  <c r="W118" s="1"/>
  <c r="X118" s="1"/>
  <c r="I118"/>
  <c r="H118"/>
  <c r="V117"/>
  <c r="W117" s="1"/>
  <c r="X117" s="1"/>
  <c r="I117"/>
  <c r="H117"/>
  <c r="V116"/>
  <c r="W116" s="1"/>
  <c r="X116" s="1"/>
  <c r="I116"/>
  <c r="H116"/>
  <c r="V115"/>
  <c r="W115" s="1"/>
  <c r="X115" s="1"/>
  <c r="I115"/>
  <c r="H115"/>
  <c r="V114"/>
  <c r="W114" s="1"/>
  <c r="X114" s="1"/>
  <c r="Y114" s="1"/>
  <c r="Z114" s="1"/>
  <c r="I114"/>
  <c r="H114"/>
  <c r="V113"/>
  <c r="W113" s="1"/>
  <c r="X113" s="1"/>
  <c r="I113"/>
  <c r="H113"/>
  <c r="V112"/>
  <c r="W112" s="1"/>
  <c r="X112" s="1"/>
  <c r="I112"/>
  <c r="H112"/>
  <c r="V111"/>
  <c r="W111" s="1"/>
  <c r="X111" s="1"/>
  <c r="I111"/>
  <c r="H111"/>
  <c r="V110"/>
  <c r="W110" s="1"/>
  <c r="X110" s="1"/>
  <c r="I110"/>
  <c r="H110"/>
  <c r="V109"/>
  <c r="W109" s="1"/>
  <c r="X109" s="1"/>
  <c r="I109"/>
  <c r="H109"/>
  <c r="V108"/>
  <c r="W108" s="1"/>
  <c r="X108" s="1"/>
  <c r="I108"/>
  <c r="H108"/>
  <c r="V107"/>
  <c r="W107" s="1"/>
  <c r="X107" s="1"/>
  <c r="I107"/>
  <c r="H107"/>
  <c r="V106"/>
  <c r="W106" s="1"/>
  <c r="X106" s="1"/>
  <c r="Y106" s="1"/>
  <c r="Z106" s="1"/>
  <c r="I106"/>
  <c r="H106"/>
  <c r="V105"/>
  <c r="W105" s="1"/>
  <c r="X105" s="1"/>
  <c r="I105"/>
  <c r="H105"/>
  <c r="V104"/>
  <c r="W104" s="1"/>
  <c r="X104" s="1"/>
  <c r="I104"/>
  <c r="H104"/>
  <c r="V103"/>
  <c r="W103" s="1"/>
  <c r="X103" s="1"/>
  <c r="I103"/>
  <c r="H103"/>
  <c r="V102"/>
  <c r="W102" s="1"/>
  <c r="X102" s="1"/>
  <c r="I102"/>
  <c r="H102"/>
  <c r="V101"/>
  <c r="W101" s="1"/>
  <c r="X101" s="1"/>
  <c r="I101"/>
  <c r="H101"/>
  <c r="V100"/>
  <c r="W100" s="1"/>
  <c r="X100" s="1"/>
  <c r="I100"/>
  <c r="H100"/>
  <c r="V99"/>
  <c r="W99" s="1"/>
  <c r="X99" s="1"/>
  <c r="I99"/>
  <c r="H99"/>
  <c r="V98"/>
  <c r="W98" s="1"/>
  <c r="X98" s="1"/>
  <c r="Y98" s="1"/>
  <c r="Z98" s="1"/>
  <c r="I98"/>
  <c r="H98"/>
  <c r="V97"/>
  <c r="W97" s="1"/>
  <c r="X97" s="1"/>
  <c r="I97"/>
  <c r="H97"/>
  <c r="V96"/>
  <c r="W96" s="1"/>
  <c r="X96" s="1"/>
  <c r="I96"/>
  <c r="H96"/>
  <c r="V95"/>
  <c r="W95" s="1"/>
  <c r="X95" s="1"/>
  <c r="I95"/>
  <c r="H95"/>
  <c r="V94"/>
  <c r="W94" s="1"/>
  <c r="X94" s="1"/>
  <c r="Y94" s="1"/>
  <c r="Z94" s="1"/>
  <c r="I94"/>
  <c r="H94"/>
  <c r="V93"/>
  <c r="W93" s="1"/>
  <c r="X93" s="1"/>
  <c r="I93"/>
  <c r="H93"/>
  <c r="V92"/>
  <c r="W92" s="1"/>
  <c r="X92" s="1"/>
  <c r="I92"/>
  <c r="H92"/>
  <c r="V91"/>
  <c r="W91" s="1"/>
  <c r="X91" s="1"/>
  <c r="I91"/>
  <c r="H91"/>
  <c r="AD90"/>
  <c r="V86"/>
  <c r="W86" s="1"/>
  <c r="X86" s="1"/>
  <c r="I86"/>
  <c r="H86"/>
  <c r="V85"/>
  <c r="W85" s="1"/>
  <c r="X85" s="1"/>
  <c r="I85"/>
  <c r="H85"/>
  <c r="V84"/>
  <c r="W84" s="1"/>
  <c r="X84" s="1"/>
  <c r="I84"/>
  <c r="H84"/>
  <c r="V83"/>
  <c r="W83" s="1"/>
  <c r="X83" s="1"/>
  <c r="I83"/>
  <c r="H83"/>
  <c r="V82"/>
  <c r="W82" s="1"/>
  <c r="X82" s="1"/>
  <c r="I82"/>
  <c r="H82"/>
  <c r="V81"/>
  <c r="W81" s="1"/>
  <c r="X81" s="1"/>
  <c r="Y81" s="1"/>
  <c r="Z81" s="1"/>
  <c r="I81"/>
  <c r="H81"/>
  <c r="V80"/>
  <c r="W80" s="1"/>
  <c r="X80" s="1"/>
  <c r="I80"/>
  <c r="H80"/>
  <c r="V79"/>
  <c r="W79" s="1"/>
  <c r="X79" s="1"/>
  <c r="I79"/>
  <c r="H79"/>
  <c r="V78"/>
  <c r="W78" s="1"/>
  <c r="X78" s="1"/>
  <c r="I78"/>
  <c r="H78"/>
  <c r="V77"/>
  <c r="W77" s="1"/>
  <c r="X77" s="1"/>
  <c r="I77"/>
  <c r="H77"/>
  <c r="V76"/>
  <c r="W76" s="1"/>
  <c r="X76" s="1"/>
  <c r="I76"/>
  <c r="H76"/>
  <c r="V75"/>
  <c r="W75" s="1"/>
  <c r="X75" s="1"/>
  <c r="I75"/>
  <c r="H75"/>
  <c r="V74"/>
  <c r="W74" s="1"/>
  <c r="X74" s="1"/>
  <c r="I74"/>
  <c r="H74"/>
  <c r="V73"/>
  <c r="W73" s="1"/>
  <c r="X73" s="1"/>
  <c r="Y73" s="1"/>
  <c r="Z73" s="1"/>
  <c r="I73"/>
  <c r="H73"/>
  <c r="V72"/>
  <c r="W72" s="1"/>
  <c r="X72" s="1"/>
  <c r="I72"/>
  <c r="H72"/>
  <c r="V71"/>
  <c r="W71" s="1"/>
  <c r="X71" s="1"/>
  <c r="I71"/>
  <c r="H71"/>
  <c r="V70"/>
  <c r="W70" s="1"/>
  <c r="X70" s="1"/>
  <c r="I70"/>
  <c r="H70"/>
  <c r="V69"/>
  <c r="W69" s="1"/>
  <c r="X69" s="1"/>
  <c r="I69"/>
  <c r="H69"/>
  <c r="V68"/>
  <c r="W68" s="1"/>
  <c r="X68" s="1"/>
  <c r="I68"/>
  <c r="H68"/>
  <c r="V67"/>
  <c r="W67" s="1"/>
  <c r="X67" s="1"/>
  <c r="I67"/>
  <c r="H67"/>
  <c r="V66"/>
  <c r="W66" s="1"/>
  <c r="X66" s="1"/>
  <c r="I66"/>
  <c r="H66"/>
  <c r="V65"/>
  <c r="W65" s="1"/>
  <c r="X65" s="1"/>
  <c r="Y65" s="1"/>
  <c r="Z65" s="1"/>
  <c r="I65"/>
  <c r="H65"/>
  <c r="V64"/>
  <c r="W64" s="1"/>
  <c r="X64" s="1"/>
  <c r="I64"/>
  <c r="H64"/>
  <c r="V63"/>
  <c r="W63" s="1"/>
  <c r="X63" s="1"/>
  <c r="I63"/>
  <c r="H63"/>
  <c r="V62"/>
  <c r="W62" s="1"/>
  <c r="X62" s="1"/>
  <c r="I62"/>
  <c r="H62"/>
  <c r="V61"/>
  <c r="W61" s="1"/>
  <c r="X61" s="1"/>
  <c r="I61"/>
  <c r="H61"/>
  <c r="V60"/>
  <c r="W60" s="1"/>
  <c r="X60" s="1"/>
  <c r="I60"/>
  <c r="H60"/>
  <c r="V59"/>
  <c r="W59" s="1"/>
  <c r="X59" s="1"/>
  <c r="I59"/>
  <c r="H59"/>
  <c r="V58"/>
  <c r="W58" s="1"/>
  <c r="X58" s="1"/>
  <c r="I58"/>
  <c r="H58"/>
  <c r="V57"/>
  <c r="W57" s="1"/>
  <c r="X57" s="1"/>
  <c r="Y57" s="1"/>
  <c r="Z57" s="1"/>
  <c r="I57"/>
  <c r="H57"/>
  <c r="V56"/>
  <c r="W56" s="1"/>
  <c r="X56" s="1"/>
  <c r="I56"/>
  <c r="H56"/>
  <c r="V55"/>
  <c r="W55" s="1"/>
  <c r="X55" s="1"/>
  <c r="I55"/>
  <c r="H55"/>
  <c r="V54"/>
  <c r="W54" s="1"/>
  <c r="X54" s="1"/>
  <c r="I54"/>
  <c r="H54"/>
  <c r="V53"/>
  <c r="W53" s="1"/>
  <c r="X53" s="1"/>
  <c r="I53"/>
  <c r="H53"/>
  <c r="V52"/>
  <c r="W52" s="1"/>
  <c r="X52" s="1"/>
  <c r="I52"/>
  <c r="H52"/>
  <c r="V51"/>
  <c r="W51" s="1"/>
  <c r="X51" s="1"/>
  <c r="I51"/>
  <c r="H51"/>
  <c r="V47"/>
  <c r="W47" s="1"/>
  <c r="X47" s="1"/>
  <c r="I47"/>
  <c r="H47"/>
  <c r="V46"/>
  <c r="W46" s="1"/>
  <c r="X46" s="1"/>
  <c r="Y46" s="1"/>
  <c r="Z46" s="1"/>
  <c r="I46"/>
  <c r="H46"/>
  <c r="V45"/>
  <c r="W45" s="1"/>
  <c r="X45" s="1"/>
  <c r="I45"/>
  <c r="H45"/>
  <c r="V44"/>
  <c r="W44" s="1"/>
  <c r="X44" s="1"/>
  <c r="I44"/>
  <c r="H44"/>
  <c r="V43"/>
  <c r="W43" s="1"/>
  <c r="X43" s="1"/>
  <c r="I43"/>
  <c r="H43"/>
  <c r="V42"/>
  <c r="W42" s="1"/>
  <c r="X42" s="1"/>
  <c r="I42"/>
  <c r="H42"/>
  <c r="V41"/>
  <c r="W41" s="1"/>
  <c r="X41" s="1"/>
  <c r="I41"/>
  <c r="H41"/>
  <c r="V40"/>
  <c r="W40" s="1"/>
  <c r="X40" s="1"/>
  <c r="I40"/>
  <c r="H40"/>
  <c r="V39"/>
  <c r="W39" s="1"/>
  <c r="X39" s="1"/>
  <c r="I39"/>
  <c r="H39"/>
  <c r="V38"/>
  <c r="W38" s="1"/>
  <c r="X38" s="1"/>
  <c r="Y38" s="1"/>
  <c r="Z38" s="1"/>
  <c r="I38"/>
  <c r="H38"/>
  <c r="V37"/>
  <c r="W37" s="1"/>
  <c r="X37" s="1"/>
  <c r="I37"/>
  <c r="H37"/>
  <c r="V36"/>
  <c r="W36" s="1"/>
  <c r="X36" s="1"/>
  <c r="I36"/>
  <c r="H36"/>
  <c r="V35"/>
  <c r="W35" s="1"/>
  <c r="X35" s="1"/>
  <c r="I35"/>
  <c r="H35"/>
  <c r="V34"/>
  <c r="W34" s="1"/>
  <c r="X34" s="1"/>
  <c r="I34"/>
  <c r="H34"/>
  <c r="V33"/>
  <c r="W33" s="1"/>
  <c r="X33" s="1"/>
  <c r="I33"/>
  <c r="H33"/>
  <c r="V32"/>
  <c r="W32" s="1"/>
  <c r="X32" s="1"/>
  <c r="I32"/>
  <c r="H32"/>
  <c r="V31"/>
  <c r="W31" s="1"/>
  <c r="X31" s="1"/>
  <c r="I31"/>
  <c r="H31"/>
  <c r="V30"/>
  <c r="W30" s="1"/>
  <c r="X30" s="1"/>
  <c r="Y30" s="1"/>
  <c r="Z30" s="1"/>
  <c r="I30"/>
  <c r="H30"/>
  <c r="V29"/>
  <c r="W29" s="1"/>
  <c r="X29" s="1"/>
  <c r="I29"/>
  <c r="H29"/>
  <c r="V28"/>
  <c r="W28" s="1"/>
  <c r="X28" s="1"/>
  <c r="I28"/>
  <c r="H28"/>
  <c r="V27"/>
  <c r="W27" s="1"/>
  <c r="X27" s="1"/>
  <c r="I27"/>
  <c r="H27"/>
  <c r="V26"/>
  <c r="W26" s="1"/>
  <c r="X26" s="1"/>
  <c r="Y26" s="1"/>
  <c r="Z26" s="1"/>
  <c r="I26"/>
  <c r="H26"/>
  <c r="V25"/>
  <c r="W25" s="1"/>
  <c r="X25" s="1"/>
  <c r="I25"/>
  <c r="H25"/>
  <c r="V24"/>
  <c r="W24" s="1"/>
  <c r="X24" s="1"/>
  <c r="I24"/>
  <c r="H24"/>
  <c r="V23"/>
  <c r="W23" s="1"/>
  <c r="X23" s="1"/>
  <c r="I23"/>
  <c r="H23"/>
  <c r="V22"/>
  <c r="W22" s="1"/>
  <c r="X22" s="1"/>
  <c r="Y22" s="1"/>
  <c r="Z22" s="1"/>
  <c r="I22"/>
  <c r="H22"/>
  <c r="V21"/>
  <c r="W21" s="1"/>
  <c r="X21" s="1"/>
  <c r="I21"/>
  <c r="H21"/>
  <c r="V20"/>
  <c r="W20" s="1"/>
  <c r="X20" s="1"/>
  <c r="I20"/>
  <c r="H20"/>
  <c r="V19"/>
  <c r="W19" s="1"/>
  <c r="X19" s="1"/>
  <c r="I19"/>
  <c r="H19"/>
  <c r="V18"/>
  <c r="W18" s="1"/>
  <c r="X18" s="1"/>
  <c r="Y18" s="1"/>
  <c r="Z18" s="1"/>
  <c r="I18"/>
  <c r="H18"/>
  <c r="V17"/>
  <c r="W17" s="1"/>
  <c r="X17" s="1"/>
  <c r="I17"/>
  <c r="H17"/>
  <c r="V16"/>
  <c r="W16" s="1"/>
  <c r="X16" s="1"/>
  <c r="I16"/>
  <c r="H16"/>
  <c r="V15"/>
  <c r="W15" s="1"/>
  <c r="X15" s="1"/>
  <c r="I15"/>
  <c r="H15"/>
  <c r="V14"/>
  <c r="W14" s="1"/>
  <c r="X14" s="1"/>
  <c r="I14"/>
  <c r="H14"/>
  <c r="V13"/>
  <c r="W13" s="1"/>
  <c r="X13" s="1"/>
  <c r="I13"/>
  <c r="H13"/>
  <c r="V12"/>
  <c r="W12" s="1"/>
  <c r="X12" s="1"/>
  <c r="I12"/>
  <c r="H12"/>
  <c r="V11"/>
  <c r="W11" s="1"/>
  <c r="X11" s="1"/>
  <c r="I11"/>
  <c r="H11"/>
  <c r="V10"/>
  <c r="W10" s="1"/>
  <c r="X10" s="1"/>
  <c r="I10"/>
  <c r="H10"/>
  <c r="V9"/>
  <c r="W9" s="1"/>
  <c r="X9" s="1"/>
  <c r="I9"/>
  <c r="H9"/>
  <c r="V8"/>
  <c r="W8" s="1"/>
  <c r="X8" s="1"/>
  <c r="I8"/>
  <c r="H8"/>
  <c r="T3"/>
  <c r="AI134" i="98"/>
  <c r="AI135"/>
  <c r="AI136"/>
  <c r="AI142"/>
  <c r="AI141"/>
  <c r="AI133"/>
  <c r="AI132"/>
  <c r="AI130"/>
  <c r="AI129"/>
  <c r="AI126"/>
  <c r="AI125"/>
  <c r="AI122"/>
  <c r="AI121"/>
  <c r="AI120"/>
  <c r="AI119"/>
  <c r="AI118"/>
  <c r="AI117"/>
  <c r="AI116"/>
  <c r="AI115"/>
  <c r="AI112"/>
  <c r="AI111"/>
  <c r="AI109"/>
  <c r="AI108"/>
  <c r="AI107"/>
  <c r="AI104"/>
  <c r="AI103"/>
  <c r="AI123"/>
  <c r="AI102"/>
  <c r="AI99"/>
  <c r="AI98"/>
  <c r="AI97"/>
  <c r="AI96"/>
  <c r="AI95"/>
  <c r="AI94"/>
  <c r="AI93"/>
  <c r="AI92"/>
  <c r="AI91"/>
  <c r="AI90"/>
  <c r="AI89"/>
  <c r="AI88"/>
  <c r="AI87"/>
  <c r="AI86"/>
  <c r="AI85"/>
  <c r="AI84"/>
  <c r="AI83"/>
  <c r="AI82"/>
  <c r="AI81"/>
  <c r="AI80"/>
  <c r="AI77"/>
  <c r="AI76"/>
  <c r="AI75"/>
  <c r="AI74"/>
  <c r="AI73"/>
  <c r="AI72"/>
  <c r="AI71"/>
  <c r="AI67"/>
  <c r="AI66"/>
  <c r="AI65"/>
  <c r="AI64"/>
  <c r="AI62"/>
  <c r="AI61"/>
  <c r="AI60"/>
  <c r="AI137"/>
  <c r="AI59"/>
  <c r="AI58"/>
  <c r="AI57"/>
  <c r="AI56"/>
  <c r="AI55"/>
  <c r="AI54"/>
  <c r="AI53"/>
  <c r="AI52"/>
  <c r="AI51"/>
  <c r="AI50"/>
  <c r="AI49"/>
  <c r="AI48"/>
  <c r="AI47"/>
  <c r="AI44"/>
  <c r="AI43"/>
  <c r="AI42"/>
  <c r="AI40"/>
  <c r="AI39"/>
  <c r="AI38"/>
  <c r="AI37"/>
  <c r="AI36"/>
  <c r="AI35"/>
  <c r="AI34"/>
  <c r="AI33"/>
  <c r="AI32"/>
  <c r="AI31"/>
  <c r="AI30"/>
  <c r="AI29"/>
  <c r="AI28"/>
  <c r="AI27"/>
  <c r="AI24"/>
  <c r="AI20"/>
  <c r="AI19"/>
  <c r="AI18"/>
  <c r="AI17"/>
  <c r="AI16"/>
  <c r="AI15"/>
  <c r="AI14"/>
  <c r="AI13"/>
  <c r="AI12"/>
  <c r="AI11"/>
  <c r="AI10"/>
  <c r="AI8"/>
  <c r="I93" i="96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92"/>
  <c r="I91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52"/>
  <c r="I51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8"/>
  <c r="I9" i="97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8"/>
  <c r="T3" i="96"/>
  <c r="H26" i="97"/>
  <c r="V26"/>
  <c r="W26" s="1"/>
  <c r="X26" s="1"/>
  <c r="H27"/>
  <c r="V27"/>
  <c r="W27" s="1"/>
  <c r="X27" s="1"/>
  <c r="H28"/>
  <c r="V28"/>
  <c r="W28" s="1"/>
  <c r="X28" s="1"/>
  <c r="H29"/>
  <c r="V29"/>
  <c r="W29" s="1"/>
  <c r="X29" s="1"/>
  <c r="H30"/>
  <c r="V30"/>
  <c r="W30" s="1"/>
  <c r="X30" s="1"/>
  <c r="H31"/>
  <c r="V31"/>
  <c r="W31" s="1"/>
  <c r="X31" s="1"/>
  <c r="H21"/>
  <c r="V21"/>
  <c r="W21" s="1"/>
  <c r="X21" s="1"/>
  <c r="H22"/>
  <c r="V22"/>
  <c r="W22" s="1"/>
  <c r="X22" s="1"/>
  <c r="H23"/>
  <c r="V23"/>
  <c r="W23" s="1"/>
  <c r="X23" s="1"/>
  <c r="H24"/>
  <c r="V24"/>
  <c r="W24" s="1"/>
  <c r="X24" s="1"/>
  <c r="H25"/>
  <c r="V25"/>
  <c r="W25" s="1"/>
  <c r="X25" s="1"/>
  <c r="H20"/>
  <c r="V20"/>
  <c r="W20" s="1"/>
  <c r="X20" s="1"/>
  <c r="H19"/>
  <c r="V19"/>
  <c r="W19" s="1"/>
  <c r="X19" s="1"/>
  <c r="H17"/>
  <c r="V17"/>
  <c r="W17" s="1"/>
  <c r="X17" s="1"/>
  <c r="H18"/>
  <c r="V18"/>
  <c r="W18" s="1"/>
  <c r="X18" s="1"/>
  <c r="H12"/>
  <c r="V12"/>
  <c r="W12" s="1"/>
  <c r="X12" s="1"/>
  <c r="H13"/>
  <c r="V13"/>
  <c r="W13" s="1"/>
  <c r="X13" s="1"/>
  <c r="H14"/>
  <c r="V14"/>
  <c r="W14" s="1"/>
  <c r="X14" s="1"/>
  <c r="H15"/>
  <c r="V15"/>
  <c r="W15" s="1"/>
  <c r="X15" s="1"/>
  <c r="H16"/>
  <c r="V16"/>
  <c r="W16" s="1"/>
  <c r="X16" s="1"/>
  <c r="H9"/>
  <c r="V9"/>
  <c r="W9" s="1"/>
  <c r="X9" s="1"/>
  <c r="H10"/>
  <c r="V10"/>
  <c r="W10" s="1"/>
  <c r="X10" s="1"/>
  <c r="H11"/>
  <c r="V11"/>
  <c r="W11" s="1"/>
  <c r="X11" s="1"/>
  <c r="H8"/>
  <c r="V8"/>
  <c r="W8" s="1"/>
  <c r="X8" s="1"/>
  <c r="H105" i="96"/>
  <c r="H106"/>
  <c r="H107"/>
  <c r="H108"/>
  <c r="H109"/>
  <c r="H110"/>
  <c r="H111"/>
  <c r="H112"/>
  <c r="H113"/>
  <c r="H114"/>
  <c r="H115"/>
  <c r="H116"/>
  <c r="H117"/>
  <c r="H118"/>
  <c r="H119"/>
  <c r="H120"/>
  <c r="H93"/>
  <c r="H94"/>
  <c r="H95"/>
  <c r="H96"/>
  <c r="H97"/>
  <c r="H98"/>
  <c r="H99"/>
  <c r="H100"/>
  <c r="H101"/>
  <c r="H102"/>
  <c r="H103"/>
  <c r="H104"/>
  <c r="H92"/>
  <c r="H91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52"/>
  <c r="H5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10"/>
  <c r="H11"/>
  <c r="H9"/>
  <c r="H8"/>
  <c r="V118"/>
  <c r="W118" s="1"/>
  <c r="X118" s="1"/>
  <c r="V75"/>
  <c r="W75" s="1"/>
  <c r="X75" s="1"/>
  <c r="V115"/>
  <c r="W115" s="1"/>
  <c r="X115" s="1"/>
  <c r="V14"/>
  <c r="W14" s="1"/>
  <c r="X14" s="1"/>
  <c r="V116"/>
  <c r="W116" s="1"/>
  <c r="X116" s="1"/>
  <c r="V58"/>
  <c r="W58" s="1"/>
  <c r="X58" s="1"/>
  <c r="Y58" s="1"/>
  <c r="Z58" s="1"/>
  <c r="V60"/>
  <c r="W60" s="1"/>
  <c r="X60" s="1"/>
  <c r="AI52" i="95"/>
  <c r="AI49"/>
  <c r="AI50"/>
  <c r="AI51"/>
  <c r="AI48"/>
  <c r="Y12" i="100" l="1"/>
  <c r="Z12" s="1"/>
  <c r="Y21"/>
  <c r="Z21" s="1"/>
  <c r="Y25"/>
  <c r="Z25" s="1"/>
  <c r="Y29"/>
  <c r="Z29" s="1"/>
  <c r="Y37"/>
  <c r="Z37" s="1"/>
  <c r="Y45"/>
  <c r="Z45" s="1"/>
  <c r="Y56"/>
  <c r="Z56" s="1"/>
  <c r="Y64"/>
  <c r="Z64" s="1"/>
  <c r="Y72"/>
  <c r="Z72" s="1"/>
  <c r="Y80"/>
  <c r="Z80" s="1"/>
  <c r="Y97"/>
  <c r="Z97" s="1"/>
  <c r="Y105"/>
  <c r="Z105" s="1"/>
  <c r="Y113"/>
  <c r="Z113" s="1"/>
  <c r="Y16" i="97"/>
  <c r="Z16" s="1"/>
  <c r="Y12"/>
  <c r="Z12" s="1"/>
  <c r="Y29"/>
  <c r="Z29" s="1"/>
  <c r="Y13" i="100"/>
  <c r="Z13" s="1"/>
  <c r="Y9"/>
  <c r="Z9" s="1"/>
  <c r="Y15"/>
  <c r="Z15" s="1"/>
  <c r="Y31"/>
  <c r="Z31" s="1"/>
  <c r="Y35"/>
  <c r="Z35" s="1"/>
  <c r="Y39"/>
  <c r="Z39" s="1"/>
  <c r="Y43"/>
  <c r="Z43" s="1"/>
  <c r="Y47"/>
  <c r="Z47" s="1"/>
  <c r="Y54"/>
  <c r="Z54" s="1"/>
  <c r="Y58"/>
  <c r="Z58" s="1"/>
  <c r="Y62"/>
  <c r="Z62" s="1"/>
  <c r="Y66"/>
  <c r="Z66" s="1"/>
  <c r="Y70"/>
  <c r="Z70" s="1"/>
  <c r="Y74"/>
  <c r="Z74" s="1"/>
  <c r="Y78"/>
  <c r="Z78" s="1"/>
  <c r="Y82"/>
  <c r="Z82" s="1"/>
  <c r="Y86"/>
  <c r="Z86" s="1"/>
  <c r="Y95"/>
  <c r="Z95" s="1"/>
  <c r="Y103"/>
  <c r="Z103" s="1"/>
  <c r="Y111"/>
  <c r="Z111" s="1"/>
  <c r="Y119"/>
  <c r="Z119" s="1"/>
  <c r="Y14" i="97"/>
  <c r="Z14" s="1"/>
  <c r="Y17"/>
  <c r="Z17" s="1"/>
  <c r="Y31"/>
  <c r="Z31" s="1"/>
  <c r="Y27"/>
  <c r="Z27" s="1"/>
  <c r="Y14" i="100"/>
  <c r="Z14" s="1"/>
  <c r="Y10"/>
  <c r="Z10" s="1"/>
  <c r="Y16"/>
  <c r="Z16" s="1"/>
  <c r="Y19"/>
  <c r="Z19" s="1"/>
  <c r="Y33"/>
  <c r="Z33" s="1"/>
  <c r="Y41"/>
  <c r="Z41" s="1"/>
  <c r="Y52"/>
  <c r="Z52" s="1"/>
  <c r="Y60"/>
  <c r="Z60" s="1"/>
  <c r="Y68"/>
  <c r="Z68" s="1"/>
  <c r="Y76"/>
  <c r="Z76" s="1"/>
  <c r="Y84"/>
  <c r="Z84" s="1"/>
  <c r="Y91"/>
  <c r="Z91" s="1"/>
  <c r="Y99"/>
  <c r="Z99" s="1"/>
  <c r="Y107"/>
  <c r="Z107" s="1"/>
  <c r="Y115"/>
  <c r="Z115" s="1"/>
  <c r="Y116" i="96"/>
  <c r="Z116" s="1"/>
  <c r="Y28" i="100"/>
  <c r="Z28" s="1"/>
  <c r="Y34"/>
  <c r="Z34" s="1"/>
  <c r="Y36"/>
  <c r="Z36" s="1"/>
  <c r="Y42"/>
  <c r="Z42" s="1"/>
  <c r="Y44"/>
  <c r="Z44" s="1"/>
  <c r="Y53"/>
  <c r="Z53" s="1"/>
  <c r="Y55"/>
  <c r="Z55" s="1"/>
  <c r="Y61"/>
  <c r="Z61" s="1"/>
  <c r="Y63"/>
  <c r="Z63" s="1"/>
  <c r="Y69"/>
  <c r="Z69" s="1"/>
  <c r="Y71"/>
  <c r="Z71" s="1"/>
  <c r="Y77"/>
  <c r="Z77" s="1"/>
  <c r="Y79"/>
  <c r="Z79" s="1"/>
  <c r="Y85"/>
  <c r="Z85" s="1"/>
  <c r="Y92"/>
  <c r="Z92" s="1"/>
  <c r="Y100"/>
  <c r="Z100" s="1"/>
  <c r="Y108"/>
  <c r="Z108" s="1"/>
  <c r="Y116"/>
  <c r="Z116" s="1"/>
  <c r="Y102"/>
  <c r="Z102" s="1"/>
  <c r="Y30" i="97"/>
  <c r="Z30" s="1"/>
  <c r="Y26"/>
  <c r="Z26" s="1"/>
  <c r="Y17" i="100"/>
  <c r="Z17" s="1"/>
  <c r="Y93"/>
  <c r="Z93" s="1"/>
  <c r="Y101"/>
  <c r="Z101" s="1"/>
  <c r="Y109"/>
  <c r="Z109" s="1"/>
  <c r="Y117"/>
  <c r="Z117" s="1"/>
  <c r="Y60" i="96"/>
  <c r="Z60" s="1"/>
  <c r="Y20" i="100"/>
  <c r="Z20" s="1"/>
  <c r="Y23"/>
  <c r="Z23" s="1"/>
  <c r="Y32"/>
  <c r="Z32" s="1"/>
  <c r="Y40"/>
  <c r="Z40" s="1"/>
  <c r="Y51"/>
  <c r="Z51" s="1"/>
  <c r="Y59"/>
  <c r="Z59" s="1"/>
  <c r="Y67"/>
  <c r="Z67" s="1"/>
  <c r="Y75"/>
  <c r="Z75" s="1"/>
  <c r="Y83"/>
  <c r="Z83" s="1"/>
  <c r="Y110"/>
  <c r="Z110" s="1"/>
  <c r="Y118"/>
  <c r="Z118" s="1"/>
  <c r="Y28" i="97"/>
  <c r="Z28" s="1"/>
  <c r="Y8" i="100"/>
  <c r="Z8" s="1"/>
  <c r="Y11"/>
  <c r="Z11" s="1"/>
  <c r="Y24"/>
  <c r="Z24" s="1"/>
  <c r="Y27"/>
  <c r="Z27" s="1"/>
  <c r="Y96"/>
  <c r="Z96" s="1"/>
  <c r="Y104"/>
  <c r="Z104" s="1"/>
  <c r="Y112"/>
  <c r="Z112" s="1"/>
  <c r="Y120"/>
  <c r="Z120" s="1"/>
  <c r="Y18" i="101"/>
  <c r="Z18" s="1"/>
  <c r="Y46"/>
  <c r="Z46" s="1"/>
  <c r="Y53"/>
  <c r="Z53" s="1"/>
  <c r="Y95"/>
  <c r="Z95" s="1"/>
  <c r="Y39"/>
  <c r="Z39" s="1"/>
  <c r="Y61"/>
  <c r="Z61" s="1"/>
  <c r="Y65"/>
  <c r="Z65" s="1"/>
  <c r="Y71"/>
  <c r="Z71" s="1"/>
  <c r="Y119"/>
  <c r="Z119" s="1"/>
  <c r="Y97"/>
  <c r="Z97" s="1"/>
  <c r="Y122"/>
  <c r="Z122" s="1"/>
  <c r="Y15"/>
  <c r="Z15" s="1"/>
  <c r="Y20"/>
  <c r="Z20" s="1"/>
  <c r="Y32"/>
  <c r="Z32" s="1"/>
  <c r="Y36"/>
  <c r="Z36" s="1"/>
  <c r="Y43"/>
  <c r="Z43" s="1"/>
  <c r="Y47"/>
  <c r="Z47" s="1"/>
  <c r="Y92"/>
  <c r="Z92" s="1"/>
  <c r="Y99"/>
  <c r="Z99" s="1"/>
  <c r="Y107"/>
  <c r="Z107" s="1"/>
  <c r="Y115"/>
  <c r="Z115" s="1"/>
  <c r="Y123"/>
  <c r="Z123" s="1"/>
  <c r="Y19"/>
  <c r="Z19" s="1"/>
  <c r="Y96"/>
  <c r="Z96" s="1"/>
  <c r="Y121"/>
  <c r="Z121" s="1"/>
  <c r="Y21"/>
  <c r="Z21" s="1"/>
  <c r="Y28"/>
  <c r="Z28" s="1"/>
  <c r="Y33"/>
  <c r="Z33" s="1"/>
  <c r="Y38"/>
  <c r="Z38" s="1"/>
  <c r="Y109"/>
  <c r="Z109" s="1"/>
  <c r="Y24"/>
  <c r="Z24" s="1"/>
  <c r="Y22"/>
  <c r="Z22" s="1"/>
  <c r="Y29"/>
  <c r="Z29" s="1"/>
  <c r="Y83"/>
  <c r="Z83" s="1"/>
  <c r="Y100"/>
  <c r="Z100" s="1"/>
  <c r="Y13"/>
  <c r="Z13" s="1"/>
  <c r="Y16"/>
  <c r="Z16" s="1"/>
  <c r="Y25"/>
  <c r="Z25" s="1"/>
  <c r="Y55"/>
  <c r="Z55" s="1"/>
  <c r="Y56"/>
  <c r="Z56" s="1"/>
  <c r="Y73"/>
  <c r="Z73" s="1"/>
  <c r="Y77"/>
  <c r="Z77" s="1"/>
  <c r="Y82"/>
  <c r="Z82" s="1"/>
  <c r="Y84"/>
  <c r="Z84" s="1"/>
  <c r="Y93"/>
  <c r="Z93" s="1"/>
  <c r="Y103"/>
  <c r="Z103" s="1"/>
  <c r="Y110"/>
  <c r="Z110" s="1"/>
  <c r="Y116"/>
  <c r="Z116" s="1"/>
  <c r="Y10"/>
  <c r="Z10" s="1"/>
  <c r="Y14"/>
  <c r="Z14" s="1"/>
  <c r="Y35"/>
  <c r="Z35" s="1"/>
  <c r="Y52"/>
  <c r="Z52" s="1"/>
  <c r="Y57"/>
  <c r="Z57" s="1"/>
  <c r="Y60"/>
  <c r="Z60" s="1"/>
  <c r="Y64"/>
  <c r="Z64" s="1"/>
  <c r="Y70"/>
  <c r="Z70" s="1"/>
  <c r="Y74"/>
  <c r="Z74" s="1"/>
  <c r="Y79"/>
  <c r="Z79" s="1"/>
  <c r="Y85"/>
  <c r="Z85" s="1"/>
  <c r="Y42"/>
  <c r="Z42" s="1"/>
  <c r="Y41"/>
  <c r="Z41" s="1"/>
  <c r="Y66"/>
  <c r="Z66" s="1"/>
  <c r="Y67"/>
  <c r="Z67" s="1"/>
  <c r="Y111"/>
  <c r="Z111" s="1"/>
  <c r="Y11"/>
  <c r="Z11" s="1"/>
  <c r="Y26"/>
  <c r="Z26" s="1"/>
  <c r="Y31"/>
  <c r="Z31" s="1"/>
  <c r="Y44"/>
  <c r="Z44" s="1"/>
  <c r="Y48"/>
  <c r="Z48" s="1"/>
  <c r="Y58"/>
  <c r="Z58" s="1"/>
  <c r="Y62"/>
  <c r="Z62" s="1"/>
  <c r="Y68"/>
  <c r="Z68" s="1"/>
  <c r="Y75"/>
  <c r="Z75" s="1"/>
  <c r="Y80"/>
  <c r="Z80" s="1"/>
  <c r="Y86"/>
  <c r="Z86" s="1"/>
  <c r="Y91"/>
  <c r="Z91" s="1"/>
  <c r="Y104"/>
  <c r="Z104" s="1"/>
  <c r="Y113"/>
  <c r="Z113" s="1"/>
  <c r="Y125"/>
  <c r="Z125" s="1"/>
  <c r="Y9"/>
  <c r="Z9" s="1"/>
  <c r="Y102"/>
  <c r="Z102" s="1"/>
  <c r="Y8"/>
  <c r="Z8" s="1"/>
  <c r="Y23"/>
  <c r="Z23" s="1"/>
  <c r="Y101"/>
  <c r="Z101" s="1"/>
  <c r="Y112"/>
  <c r="Z112" s="1"/>
  <c r="Y12"/>
  <c r="Z12" s="1"/>
  <c r="Y17"/>
  <c r="Z17" s="1"/>
  <c r="Y27"/>
  <c r="Z27" s="1"/>
  <c r="Y34"/>
  <c r="Z34" s="1"/>
  <c r="Y45"/>
  <c r="Z45" s="1"/>
  <c r="Y54"/>
  <c r="Z54" s="1"/>
  <c r="Y59"/>
  <c r="Z59" s="1"/>
  <c r="Y63"/>
  <c r="Z63" s="1"/>
  <c r="Y69"/>
  <c r="Z69" s="1"/>
  <c r="Y72"/>
  <c r="Z72" s="1"/>
  <c r="Y76"/>
  <c r="Z76" s="1"/>
  <c r="Y81"/>
  <c r="Z81" s="1"/>
  <c r="Y94"/>
  <c r="Z94" s="1"/>
  <c r="Y105"/>
  <c r="Z105" s="1"/>
  <c r="Y114"/>
  <c r="Z114" s="1"/>
  <c r="Y118"/>
  <c r="Z118" s="1"/>
  <c r="Y19" i="97"/>
  <c r="Z19" s="1"/>
  <c r="Y21"/>
  <c r="Z21" s="1"/>
  <c r="Y11"/>
  <c r="Z11" s="1"/>
  <c r="Y9"/>
  <c r="Z9" s="1"/>
  <c r="Y25"/>
  <c r="Z25" s="1"/>
  <c r="Y23"/>
  <c r="Z23" s="1"/>
  <c r="Y18"/>
  <c r="Z18" s="1"/>
  <c r="Y10"/>
  <c r="Z10" s="1"/>
  <c r="Y13"/>
  <c r="Z13" s="1"/>
  <c r="Y20"/>
  <c r="Z20" s="1"/>
  <c r="Y22"/>
  <c r="Z22" s="1"/>
  <c r="Y15"/>
  <c r="Z15" s="1"/>
  <c r="Y24"/>
  <c r="Z24" s="1"/>
  <c r="Y8"/>
  <c r="Z8" s="1"/>
  <c r="Y115" i="96"/>
  <c r="Z115" s="1"/>
  <c r="Y118"/>
  <c r="Z118" s="1"/>
  <c r="Y75"/>
  <c r="Z75" s="1"/>
  <c r="Y14"/>
  <c r="Z14" s="1"/>
  <c r="V99"/>
  <c r="W99" s="1"/>
  <c r="X99" s="1"/>
  <c r="Y99" s="1"/>
  <c r="Z99" s="1"/>
  <c r="AI10" i="95"/>
  <c r="AI20"/>
  <c r="V98" i="96"/>
  <c r="W98" s="1"/>
  <c r="X98" s="1"/>
  <c r="Y98" s="1"/>
  <c r="Z98" s="1"/>
  <c r="V12"/>
  <c r="W12" s="1"/>
  <c r="X12" s="1"/>
  <c r="Y12" s="1"/>
  <c r="Z12" s="1"/>
  <c r="AI36" i="95"/>
  <c r="AI37"/>
  <c r="AI18"/>
  <c r="Z121" i="100" l="1"/>
  <c r="Z126" i="101"/>
  <c r="Z32" i="97"/>
  <c r="V120" i="96"/>
  <c r="W120" s="1"/>
  <c r="X120" s="1"/>
  <c r="Y120" s="1"/>
  <c r="Z120" s="1"/>
  <c r="V119"/>
  <c r="W119" s="1"/>
  <c r="X119" s="1"/>
  <c r="Y119" s="1"/>
  <c r="Z119" s="1"/>
  <c r="V117"/>
  <c r="W117" s="1"/>
  <c r="X117" s="1"/>
  <c r="Y117" s="1"/>
  <c r="Z117" s="1"/>
  <c r="V114"/>
  <c r="W114" s="1"/>
  <c r="X114" s="1"/>
  <c r="Y114" s="1"/>
  <c r="Z114" s="1"/>
  <c r="V113"/>
  <c r="W113" s="1"/>
  <c r="X113" s="1"/>
  <c r="Y113" s="1"/>
  <c r="Z113" s="1"/>
  <c r="V112"/>
  <c r="W112" s="1"/>
  <c r="X112" s="1"/>
  <c r="Y112" s="1"/>
  <c r="Z112" s="1"/>
  <c r="V111"/>
  <c r="W111" s="1"/>
  <c r="X111" s="1"/>
  <c r="Y111" s="1"/>
  <c r="Z111" s="1"/>
  <c r="V110"/>
  <c r="W110" s="1"/>
  <c r="X110" s="1"/>
  <c r="Y110" s="1"/>
  <c r="Z110" s="1"/>
  <c r="V109"/>
  <c r="W109" s="1"/>
  <c r="X109" s="1"/>
  <c r="Y109" s="1"/>
  <c r="Z109" s="1"/>
  <c r="V108"/>
  <c r="W108" s="1"/>
  <c r="X108" s="1"/>
  <c r="Y108" s="1"/>
  <c r="Z108" s="1"/>
  <c r="V107"/>
  <c r="W107" s="1"/>
  <c r="X107" s="1"/>
  <c r="Y107" s="1"/>
  <c r="Z107" s="1"/>
  <c r="V106"/>
  <c r="W106" s="1"/>
  <c r="X106" s="1"/>
  <c r="Y106" s="1"/>
  <c r="Z106" s="1"/>
  <c r="V105"/>
  <c r="W105" s="1"/>
  <c r="X105" s="1"/>
  <c r="Y105" s="1"/>
  <c r="Z105" s="1"/>
  <c r="V104"/>
  <c r="W104" s="1"/>
  <c r="X104" s="1"/>
  <c r="Y104" s="1"/>
  <c r="Z104" s="1"/>
  <c r="AD90"/>
  <c r="V103"/>
  <c r="W103" s="1"/>
  <c r="X103" s="1"/>
  <c r="Y103" s="1"/>
  <c r="Z103" s="1"/>
  <c r="V102"/>
  <c r="W102" s="1"/>
  <c r="X102" s="1"/>
  <c r="Y102" s="1"/>
  <c r="Z102" s="1"/>
  <c r="V101"/>
  <c r="W101" s="1"/>
  <c r="X101" s="1"/>
  <c r="Y101" s="1"/>
  <c r="Z101" s="1"/>
  <c r="V100"/>
  <c r="W100" s="1"/>
  <c r="X100" s="1"/>
  <c r="Y100" s="1"/>
  <c r="Z100" s="1"/>
  <c r="V97"/>
  <c r="W97" s="1"/>
  <c r="X97" s="1"/>
  <c r="Y97" s="1"/>
  <c r="Z97" s="1"/>
  <c r="V96"/>
  <c r="W96" s="1"/>
  <c r="X96" s="1"/>
  <c r="Y96" s="1"/>
  <c r="Z96" s="1"/>
  <c r="V95"/>
  <c r="W95" s="1"/>
  <c r="X95" s="1"/>
  <c r="Y95" s="1"/>
  <c r="Z95" s="1"/>
  <c r="V94"/>
  <c r="W94" s="1"/>
  <c r="X94" s="1"/>
  <c r="Y94" s="1"/>
  <c r="Z94" s="1"/>
  <c r="V93"/>
  <c r="W93" s="1"/>
  <c r="X93" s="1"/>
  <c r="Y93" s="1"/>
  <c r="Z93" s="1"/>
  <c r="V92"/>
  <c r="W92" s="1"/>
  <c r="X92" s="1"/>
  <c r="Y92" s="1"/>
  <c r="Z92" s="1"/>
  <c r="V91"/>
  <c r="W91" s="1"/>
  <c r="X91" s="1"/>
  <c r="Y91" s="1"/>
  <c r="Z91" s="1"/>
  <c r="V86"/>
  <c r="W86" s="1"/>
  <c r="X86" s="1"/>
  <c r="Y86" s="1"/>
  <c r="Z86" s="1"/>
  <c r="V85"/>
  <c r="W85" s="1"/>
  <c r="X85" s="1"/>
  <c r="Y85" s="1"/>
  <c r="Z85" s="1"/>
  <c r="V84"/>
  <c r="W84" s="1"/>
  <c r="X84" s="1"/>
  <c r="Y84" s="1"/>
  <c r="Z84" s="1"/>
  <c r="V83"/>
  <c r="W83" s="1"/>
  <c r="X83" s="1"/>
  <c r="Y83" s="1"/>
  <c r="Z83" s="1"/>
  <c r="V82"/>
  <c r="W82" s="1"/>
  <c r="X82" s="1"/>
  <c r="Y82" s="1"/>
  <c r="Z82" s="1"/>
  <c r="V81"/>
  <c r="W81" s="1"/>
  <c r="X81" s="1"/>
  <c r="Y81" s="1"/>
  <c r="Z81" s="1"/>
  <c r="V80"/>
  <c r="W80" s="1"/>
  <c r="X80" s="1"/>
  <c r="Y80" s="1"/>
  <c r="Z80" s="1"/>
  <c r="V79"/>
  <c r="W79" s="1"/>
  <c r="X79" s="1"/>
  <c r="Y79" s="1"/>
  <c r="Z79" s="1"/>
  <c r="V78"/>
  <c r="W78" s="1"/>
  <c r="X78" s="1"/>
  <c r="Y78" s="1"/>
  <c r="Z78" s="1"/>
  <c r="V77"/>
  <c r="W77" s="1"/>
  <c r="X77" s="1"/>
  <c r="Y77" s="1"/>
  <c r="Z77" s="1"/>
  <c r="V76"/>
  <c r="W76" s="1"/>
  <c r="X76" s="1"/>
  <c r="Y76" s="1"/>
  <c r="Z76" s="1"/>
  <c r="V74"/>
  <c r="W74" s="1"/>
  <c r="X74" s="1"/>
  <c r="Y74" s="1"/>
  <c r="Z74" s="1"/>
  <c r="V73"/>
  <c r="W73" s="1"/>
  <c r="X73" s="1"/>
  <c r="Y73" s="1"/>
  <c r="Z73" s="1"/>
  <c r="V72"/>
  <c r="W72" s="1"/>
  <c r="X72" s="1"/>
  <c r="Y72" s="1"/>
  <c r="Z72" s="1"/>
  <c r="V71"/>
  <c r="W71" s="1"/>
  <c r="X71" s="1"/>
  <c r="Y71" s="1"/>
  <c r="Z71" s="1"/>
  <c r="V70"/>
  <c r="W70" s="1"/>
  <c r="X70" s="1"/>
  <c r="Y70" s="1"/>
  <c r="Z70" s="1"/>
  <c r="V69"/>
  <c r="W69" s="1"/>
  <c r="X69" s="1"/>
  <c r="Y69" s="1"/>
  <c r="Z69" s="1"/>
  <c r="V68"/>
  <c r="W68" s="1"/>
  <c r="X68" s="1"/>
  <c r="Y68" s="1"/>
  <c r="Z68" s="1"/>
  <c r="V67"/>
  <c r="W67" s="1"/>
  <c r="X67" s="1"/>
  <c r="Y67" s="1"/>
  <c r="Z67" s="1"/>
  <c r="V66"/>
  <c r="W66" s="1"/>
  <c r="X66" s="1"/>
  <c r="Y66" s="1"/>
  <c r="Z66" s="1"/>
  <c r="V65"/>
  <c r="W65" s="1"/>
  <c r="X65" s="1"/>
  <c r="Y65" s="1"/>
  <c r="Z65" s="1"/>
  <c r="V64"/>
  <c r="W64" s="1"/>
  <c r="X64" s="1"/>
  <c r="Y64" s="1"/>
  <c r="Z64" s="1"/>
  <c r="V63"/>
  <c r="W63" s="1"/>
  <c r="X63" s="1"/>
  <c r="Y63" s="1"/>
  <c r="Z63" s="1"/>
  <c r="V62"/>
  <c r="W62" s="1"/>
  <c r="X62" s="1"/>
  <c r="Y62" s="1"/>
  <c r="Z62" s="1"/>
  <c r="V61"/>
  <c r="W61" s="1"/>
  <c r="X61" s="1"/>
  <c r="Y61" s="1"/>
  <c r="Z61" s="1"/>
  <c r="V59"/>
  <c r="W59" s="1"/>
  <c r="X59" s="1"/>
  <c r="Y59" s="1"/>
  <c r="Z59" s="1"/>
  <c r="V57"/>
  <c r="W57" s="1"/>
  <c r="X57" s="1"/>
  <c r="Y57" s="1"/>
  <c r="Z57" s="1"/>
  <c r="V56"/>
  <c r="W56" s="1"/>
  <c r="X56" s="1"/>
  <c r="Y56" s="1"/>
  <c r="Z56" s="1"/>
  <c r="V55"/>
  <c r="W55" s="1"/>
  <c r="X55" s="1"/>
  <c r="Y55" s="1"/>
  <c r="Z55" s="1"/>
  <c r="V54"/>
  <c r="W54" s="1"/>
  <c r="X54" s="1"/>
  <c r="Y54" s="1"/>
  <c r="Z54" s="1"/>
  <c r="V53"/>
  <c r="W53" s="1"/>
  <c r="X53" s="1"/>
  <c r="Y53" s="1"/>
  <c r="Z53" s="1"/>
  <c r="V52"/>
  <c r="W52" s="1"/>
  <c r="X52" s="1"/>
  <c r="Y52" s="1"/>
  <c r="Z52" s="1"/>
  <c r="V51"/>
  <c r="W51" s="1"/>
  <c r="X51" s="1"/>
  <c r="Y51" s="1"/>
  <c r="Z51" s="1"/>
  <c r="V47"/>
  <c r="W47" s="1"/>
  <c r="X47" s="1"/>
  <c r="Y47" s="1"/>
  <c r="Z47" s="1"/>
  <c r="V46"/>
  <c r="W46" s="1"/>
  <c r="X46" s="1"/>
  <c r="Y46" s="1"/>
  <c r="Z46" s="1"/>
  <c r="V45"/>
  <c r="W45" s="1"/>
  <c r="X45" s="1"/>
  <c r="Y45" s="1"/>
  <c r="Z45" s="1"/>
  <c r="V44"/>
  <c r="W44" s="1"/>
  <c r="X44" s="1"/>
  <c r="Y44" s="1"/>
  <c r="Z44" s="1"/>
  <c r="V43"/>
  <c r="W43" s="1"/>
  <c r="X43" s="1"/>
  <c r="Y43" s="1"/>
  <c r="Z43" s="1"/>
  <c r="V42"/>
  <c r="W42" s="1"/>
  <c r="X42" s="1"/>
  <c r="Y42" s="1"/>
  <c r="Z42" s="1"/>
  <c r="V41"/>
  <c r="W41" s="1"/>
  <c r="X41" s="1"/>
  <c r="Y41" s="1"/>
  <c r="Z41" s="1"/>
  <c r="V40"/>
  <c r="W40" s="1"/>
  <c r="X40" s="1"/>
  <c r="Y40" s="1"/>
  <c r="Z40" s="1"/>
  <c r="V39"/>
  <c r="W39" s="1"/>
  <c r="X39" s="1"/>
  <c r="Y39" s="1"/>
  <c r="Z39" s="1"/>
  <c r="V38"/>
  <c r="W38" s="1"/>
  <c r="X38" s="1"/>
  <c r="Y38" s="1"/>
  <c r="Z38" s="1"/>
  <c r="V37"/>
  <c r="W37" s="1"/>
  <c r="X37" s="1"/>
  <c r="Y37" s="1"/>
  <c r="Z37" s="1"/>
  <c r="V36"/>
  <c r="W36" s="1"/>
  <c r="X36" s="1"/>
  <c r="Y36" s="1"/>
  <c r="Z36" s="1"/>
  <c r="V35"/>
  <c r="W35" s="1"/>
  <c r="X35" s="1"/>
  <c r="Y35" s="1"/>
  <c r="Z35" s="1"/>
  <c r="V34"/>
  <c r="W34" s="1"/>
  <c r="X34" s="1"/>
  <c r="Y34" s="1"/>
  <c r="Z34" s="1"/>
  <c r="V33"/>
  <c r="W33" s="1"/>
  <c r="X33" s="1"/>
  <c r="Y33" s="1"/>
  <c r="Z33" s="1"/>
  <c r="V32"/>
  <c r="W32" s="1"/>
  <c r="X32" s="1"/>
  <c r="Y32" s="1"/>
  <c r="Z32" s="1"/>
  <c r="V31"/>
  <c r="W31" s="1"/>
  <c r="X31" s="1"/>
  <c r="Y31" s="1"/>
  <c r="Z31" s="1"/>
  <c r="V30"/>
  <c r="W30" s="1"/>
  <c r="X30" s="1"/>
  <c r="Y30" s="1"/>
  <c r="Z30" s="1"/>
  <c r="V29"/>
  <c r="W29" s="1"/>
  <c r="X29" s="1"/>
  <c r="Y29" s="1"/>
  <c r="Z29" s="1"/>
  <c r="V28"/>
  <c r="W28" s="1"/>
  <c r="X28" s="1"/>
  <c r="Y28" s="1"/>
  <c r="Z28" s="1"/>
  <c r="V27"/>
  <c r="W27" s="1"/>
  <c r="X27" s="1"/>
  <c r="Y27" s="1"/>
  <c r="Z27" s="1"/>
  <c r="V26"/>
  <c r="W26" s="1"/>
  <c r="X26" s="1"/>
  <c r="Y26" s="1"/>
  <c r="Z26" s="1"/>
  <c r="V25"/>
  <c r="W25" s="1"/>
  <c r="X25" s="1"/>
  <c r="Y25" s="1"/>
  <c r="Z25" s="1"/>
  <c r="V24"/>
  <c r="W24" s="1"/>
  <c r="X24" s="1"/>
  <c r="Y24" s="1"/>
  <c r="Z24" s="1"/>
  <c r="V23"/>
  <c r="W23" s="1"/>
  <c r="X23" s="1"/>
  <c r="Y23" s="1"/>
  <c r="Z23" s="1"/>
  <c r="V22"/>
  <c r="W22" s="1"/>
  <c r="X22" s="1"/>
  <c r="Y22" s="1"/>
  <c r="Z22" s="1"/>
  <c r="V21"/>
  <c r="W21" s="1"/>
  <c r="X21" s="1"/>
  <c r="Y21" s="1"/>
  <c r="Z21" s="1"/>
  <c r="V20"/>
  <c r="W20" s="1"/>
  <c r="X20" s="1"/>
  <c r="Y20" s="1"/>
  <c r="Z20" s="1"/>
  <c r="V19"/>
  <c r="W19" s="1"/>
  <c r="X19" s="1"/>
  <c r="Y19" s="1"/>
  <c r="Z19" s="1"/>
  <c r="V18"/>
  <c r="W18" s="1"/>
  <c r="X18" s="1"/>
  <c r="Y18" s="1"/>
  <c r="Z18" s="1"/>
  <c r="V17"/>
  <c r="W17" s="1"/>
  <c r="X17" s="1"/>
  <c r="Y17" s="1"/>
  <c r="Z17" s="1"/>
  <c r="V16"/>
  <c r="W16" s="1"/>
  <c r="X16" s="1"/>
  <c r="Y16" s="1"/>
  <c r="Z16" s="1"/>
  <c r="V15"/>
  <c r="W15" s="1"/>
  <c r="X15" s="1"/>
  <c r="Y15" s="1"/>
  <c r="Z15" s="1"/>
  <c r="V13"/>
  <c r="W13" s="1"/>
  <c r="X13" s="1"/>
  <c r="Y13" s="1"/>
  <c r="Z13" s="1"/>
  <c r="V11"/>
  <c r="W11" s="1"/>
  <c r="X11" s="1"/>
  <c r="Y11" s="1"/>
  <c r="Z11" s="1"/>
  <c r="V10"/>
  <c r="W10" s="1"/>
  <c r="X10" s="1"/>
  <c r="Y10" s="1"/>
  <c r="Z10" s="1"/>
  <c r="V9"/>
  <c r="W9" s="1"/>
  <c r="X9" s="1"/>
  <c r="Y9" s="1"/>
  <c r="Z9" s="1"/>
  <c r="V8"/>
  <c r="W8" s="1"/>
  <c r="X8" s="1"/>
  <c r="Y8" s="1"/>
  <c r="Z8" s="1"/>
  <c r="AI138" i="95"/>
  <c r="AI137"/>
  <c r="AI134"/>
  <c r="AI133"/>
  <c r="AI132"/>
  <c r="AI131"/>
  <c r="AI130"/>
  <c r="AI129"/>
  <c r="AI128"/>
  <c r="AI127"/>
  <c r="AI126"/>
  <c r="AI125"/>
  <c r="AI124"/>
  <c r="AI123"/>
  <c r="AI122"/>
  <c r="AI121"/>
  <c r="AI120"/>
  <c r="AI119"/>
  <c r="AI118"/>
  <c r="AI115"/>
  <c r="AI114"/>
  <c r="AI112"/>
  <c r="AI111"/>
  <c r="AI110"/>
  <c r="AI107"/>
  <c r="AI106"/>
  <c r="AI105"/>
  <c r="AI104"/>
  <c r="AI101"/>
  <c r="AI100"/>
  <c r="AI99"/>
  <c r="AI98"/>
  <c r="AI97"/>
  <c r="AI96"/>
  <c r="AI95"/>
  <c r="AI94"/>
  <c r="AI93"/>
  <c r="AI92"/>
  <c r="AI91"/>
  <c r="AI90"/>
  <c r="AI89"/>
  <c r="AI88"/>
  <c r="AI87"/>
  <c r="AI86"/>
  <c r="AI85"/>
  <c r="AI84"/>
  <c r="AI83"/>
  <c r="AI82"/>
  <c r="AI81"/>
  <c r="AI78"/>
  <c r="AI77"/>
  <c r="AI76"/>
  <c r="AI75"/>
  <c r="AI74"/>
  <c r="AI73"/>
  <c r="AI72"/>
  <c r="AI67"/>
  <c r="AI66"/>
  <c r="AI65"/>
  <c r="AI64"/>
  <c r="AI62"/>
  <c r="AI61"/>
  <c r="AI60"/>
  <c r="AI59"/>
  <c r="AI58"/>
  <c r="AI57"/>
  <c r="AI56"/>
  <c r="AI55"/>
  <c r="AI54"/>
  <c r="AI53"/>
  <c r="AI47"/>
  <c r="AI46"/>
  <c r="AI43"/>
  <c r="AI42"/>
  <c r="AI41"/>
  <c r="AI39"/>
  <c r="AI38"/>
  <c r="AI19"/>
  <c r="AI35"/>
  <c r="AI34"/>
  <c r="AI33"/>
  <c r="AI32"/>
  <c r="AI31"/>
  <c r="AI30"/>
  <c r="AI29"/>
  <c r="AI28"/>
  <c r="AI27"/>
  <c r="AI26"/>
  <c r="AI23"/>
  <c r="AI21"/>
  <c r="AI17"/>
  <c r="AI16"/>
  <c r="AI15"/>
  <c r="AI14"/>
  <c r="AI13"/>
  <c r="AI12"/>
  <c r="AI11"/>
  <c r="AI9"/>
  <c r="AI8"/>
  <c r="V47" i="91"/>
  <c r="W47" s="1"/>
  <c r="X47" s="1"/>
  <c r="Y47" s="1"/>
  <c r="Z47" s="1"/>
  <c r="V77"/>
  <c r="W77" s="1"/>
  <c r="X77" s="1"/>
  <c r="Y77" s="1"/>
  <c r="Z77" s="1"/>
  <c r="V67"/>
  <c r="W67" s="1"/>
  <c r="X67" s="1"/>
  <c r="Y67" s="1"/>
  <c r="Z67" s="1"/>
  <c r="V26"/>
  <c r="W26" s="1"/>
  <c r="X26" s="1"/>
  <c r="Y26" s="1"/>
  <c r="Z26" s="1"/>
  <c r="V15"/>
  <c r="W15" s="1"/>
  <c r="X15" s="1"/>
  <c r="Y15" s="1"/>
  <c r="Z15" s="1"/>
  <c r="V51"/>
  <c r="W51" s="1"/>
  <c r="X51" s="1"/>
  <c r="Y51" s="1"/>
  <c r="Z51" s="1"/>
  <c r="V45"/>
  <c r="W45" s="1"/>
  <c r="X45" s="1"/>
  <c r="Y45" s="1"/>
  <c r="Z45" s="1"/>
  <c r="V88"/>
  <c r="W88" s="1"/>
  <c r="X88" s="1"/>
  <c r="Y88" s="1"/>
  <c r="Z88" s="1"/>
  <c r="V12" i="94"/>
  <c r="W12" s="1"/>
  <c r="X12" s="1"/>
  <c r="Y12" s="1"/>
  <c r="Z12" s="1"/>
  <c r="V11"/>
  <c r="W11" s="1"/>
  <c r="X11" s="1"/>
  <c r="Y11" s="1"/>
  <c r="Z11" s="1"/>
  <c r="V11" i="93"/>
  <c r="W11" s="1"/>
  <c r="X11" s="1"/>
  <c r="Y11" s="1"/>
  <c r="Z11" s="1"/>
  <c r="Z12" s="1"/>
  <c r="V34" i="91"/>
  <c r="W34" s="1"/>
  <c r="X34" s="1"/>
  <c r="Y34" s="1"/>
  <c r="Z34" s="1"/>
  <c r="V11" i="92"/>
  <c r="W11" s="1"/>
  <c r="X11" s="1"/>
  <c r="Y11" s="1"/>
  <c r="Z11" s="1"/>
  <c r="Z12" s="1"/>
  <c r="V86" i="91"/>
  <c r="W86" s="1"/>
  <c r="X86" s="1"/>
  <c r="Y86" s="1"/>
  <c r="Z86" s="1"/>
  <c r="V76"/>
  <c r="W76" s="1"/>
  <c r="X76" s="1"/>
  <c r="Y76" s="1"/>
  <c r="Z76" s="1"/>
  <c r="V36"/>
  <c r="W36" s="1"/>
  <c r="X36" s="1"/>
  <c r="Y36" s="1"/>
  <c r="Z36" s="1"/>
  <c r="V74"/>
  <c r="W74" s="1"/>
  <c r="X74" s="1"/>
  <c r="Y74" s="1"/>
  <c r="Z74" s="1"/>
  <c r="V31"/>
  <c r="W31" s="1"/>
  <c r="X31" s="1"/>
  <c r="Y31" s="1"/>
  <c r="Z31" s="1"/>
  <c r="V9"/>
  <c r="W9" s="1"/>
  <c r="X9" s="1"/>
  <c r="Y9" s="1"/>
  <c r="Z9" s="1"/>
  <c r="V92"/>
  <c r="W92" s="1"/>
  <c r="X92" s="1"/>
  <c r="Y92" s="1"/>
  <c r="Z92" s="1"/>
  <c r="V30"/>
  <c r="W30" s="1"/>
  <c r="X30" s="1"/>
  <c r="Y30" s="1"/>
  <c r="Z30" s="1"/>
  <c r="V115"/>
  <c r="W115" s="1"/>
  <c r="X115" s="1"/>
  <c r="Y115" s="1"/>
  <c r="Z115" s="1"/>
  <c r="V114"/>
  <c r="W114" s="1"/>
  <c r="X114" s="1"/>
  <c r="Y114" s="1"/>
  <c r="Z114" s="1"/>
  <c r="V113"/>
  <c r="W113" s="1"/>
  <c r="X113" s="1"/>
  <c r="Y113" s="1"/>
  <c r="Z113" s="1"/>
  <c r="V112"/>
  <c r="W112" s="1"/>
  <c r="X112" s="1"/>
  <c r="Y112" s="1"/>
  <c r="Z112" s="1"/>
  <c r="V111"/>
  <c r="W111" s="1"/>
  <c r="X111" s="1"/>
  <c r="Y111" s="1"/>
  <c r="Z111" s="1"/>
  <c r="V110"/>
  <c r="W110" s="1"/>
  <c r="X110" s="1"/>
  <c r="Y110" s="1"/>
  <c r="Z110" s="1"/>
  <c r="V109"/>
  <c r="W109" s="1"/>
  <c r="X109" s="1"/>
  <c r="Y109" s="1"/>
  <c r="Z109" s="1"/>
  <c r="V108"/>
  <c r="W108" s="1"/>
  <c r="X108" s="1"/>
  <c r="Y108" s="1"/>
  <c r="Z108" s="1"/>
  <c r="V107"/>
  <c r="W107" s="1"/>
  <c r="X107" s="1"/>
  <c r="Y107" s="1"/>
  <c r="Z107" s="1"/>
  <c r="V105"/>
  <c r="W105" s="1"/>
  <c r="X105" s="1"/>
  <c r="Y105" s="1"/>
  <c r="Z105" s="1"/>
  <c r="V104"/>
  <c r="W104" s="1"/>
  <c r="X104" s="1"/>
  <c r="Y104" s="1"/>
  <c r="Z104" s="1"/>
  <c r="V103"/>
  <c r="W103" s="1"/>
  <c r="X103" s="1"/>
  <c r="Y103" s="1"/>
  <c r="Z103" s="1"/>
  <c r="V102"/>
  <c r="W102" s="1"/>
  <c r="X102" s="1"/>
  <c r="Y102" s="1"/>
  <c r="Z102" s="1"/>
  <c r="V101"/>
  <c r="W101" s="1"/>
  <c r="X101" s="1"/>
  <c r="Y101" s="1"/>
  <c r="Z101" s="1"/>
  <c r="AD100"/>
  <c r="V96"/>
  <c r="W96" s="1"/>
  <c r="X96" s="1"/>
  <c r="Y96" s="1"/>
  <c r="Z96" s="1"/>
  <c r="V95"/>
  <c r="W95" s="1"/>
  <c r="X95" s="1"/>
  <c r="Y95" s="1"/>
  <c r="Z95" s="1"/>
  <c r="V94"/>
  <c r="W94" s="1"/>
  <c r="X94" s="1"/>
  <c r="Y94" s="1"/>
  <c r="Z94" s="1"/>
  <c r="V93"/>
  <c r="W93" s="1"/>
  <c r="X93" s="1"/>
  <c r="Y93" s="1"/>
  <c r="Z93" s="1"/>
  <c r="V91"/>
  <c r="W91" s="1"/>
  <c r="X91" s="1"/>
  <c r="Y91" s="1"/>
  <c r="Z91" s="1"/>
  <c r="V90"/>
  <c r="W90" s="1"/>
  <c r="X90" s="1"/>
  <c r="Y90" s="1"/>
  <c r="Z90" s="1"/>
  <c r="V89"/>
  <c r="W89" s="1"/>
  <c r="X89" s="1"/>
  <c r="Y89" s="1"/>
  <c r="Z89" s="1"/>
  <c r="V87"/>
  <c r="W87" s="1"/>
  <c r="X87" s="1"/>
  <c r="Y87" s="1"/>
  <c r="Z87" s="1"/>
  <c r="V85"/>
  <c r="W85" s="1"/>
  <c r="X85" s="1"/>
  <c r="Y85" s="1"/>
  <c r="Z85" s="1"/>
  <c r="V84"/>
  <c r="W84" s="1"/>
  <c r="X84" s="1"/>
  <c r="Y84" s="1"/>
  <c r="Z84" s="1"/>
  <c r="V83"/>
  <c r="W83" s="1"/>
  <c r="X83" s="1"/>
  <c r="Y83" s="1"/>
  <c r="Z83" s="1"/>
  <c r="V82"/>
  <c r="W82" s="1"/>
  <c r="X82" s="1"/>
  <c r="Y82" s="1"/>
  <c r="Z82" s="1"/>
  <c r="V81"/>
  <c r="W81" s="1"/>
  <c r="X81" s="1"/>
  <c r="Y81" s="1"/>
  <c r="Z81" s="1"/>
  <c r="V80"/>
  <c r="W80" s="1"/>
  <c r="X80" s="1"/>
  <c r="Y80" s="1"/>
  <c r="Z80" s="1"/>
  <c r="V79"/>
  <c r="W79" s="1"/>
  <c r="X79" s="1"/>
  <c r="Y79" s="1"/>
  <c r="Z79" s="1"/>
  <c r="V78"/>
  <c r="W78" s="1"/>
  <c r="X78" s="1"/>
  <c r="Y78" s="1"/>
  <c r="Z78" s="1"/>
  <c r="V75"/>
  <c r="W75" s="1"/>
  <c r="X75" s="1"/>
  <c r="Y75" s="1"/>
  <c r="Z75" s="1"/>
  <c r="V73"/>
  <c r="W73" s="1"/>
  <c r="X73" s="1"/>
  <c r="Y73" s="1"/>
  <c r="Z73" s="1"/>
  <c r="V72"/>
  <c r="W72" s="1"/>
  <c r="X72" s="1"/>
  <c r="Y72" s="1"/>
  <c r="Z72" s="1"/>
  <c r="V71"/>
  <c r="W71" s="1"/>
  <c r="X71" s="1"/>
  <c r="Y71" s="1"/>
  <c r="Z71" s="1"/>
  <c r="V70"/>
  <c r="W70" s="1"/>
  <c r="X70" s="1"/>
  <c r="Y70" s="1"/>
  <c r="Z70" s="1"/>
  <c r="V69"/>
  <c r="W69" s="1"/>
  <c r="X69" s="1"/>
  <c r="Y69" s="1"/>
  <c r="Z69" s="1"/>
  <c r="V68"/>
  <c r="W68" s="1"/>
  <c r="X68" s="1"/>
  <c r="Y68" s="1"/>
  <c r="Z68" s="1"/>
  <c r="V66"/>
  <c r="W66" s="1"/>
  <c r="X66" s="1"/>
  <c r="Y66" s="1"/>
  <c r="Z66" s="1"/>
  <c r="V65"/>
  <c r="W65" s="1"/>
  <c r="X65" s="1"/>
  <c r="Y65" s="1"/>
  <c r="Z65" s="1"/>
  <c r="V64"/>
  <c r="W64" s="1"/>
  <c r="X64" s="1"/>
  <c r="Y64" s="1"/>
  <c r="Z64" s="1"/>
  <c r="V63"/>
  <c r="W63" s="1"/>
  <c r="X63" s="1"/>
  <c r="Y63" s="1"/>
  <c r="Z63" s="1"/>
  <c r="V62"/>
  <c r="W62" s="1"/>
  <c r="X62" s="1"/>
  <c r="Y62" s="1"/>
  <c r="Z62" s="1"/>
  <c r="V61"/>
  <c r="W61" s="1"/>
  <c r="X61" s="1"/>
  <c r="Y61" s="1"/>
  <c r="Z61" s="1"/>
  <c r="V60"/>
  <c r="W60" s="1"/>
  <c r="X60" s="1"/>
  <c r="Y60" s="1"/>
  <c r="Z60" s="1"/>
  <c r="V106"/>
  <c r="W106" s="1"/>
  <c r="X106" s="1"/>
  <c r="Y106" s="1"/>
  <c r="Z106" s="1"/>
  <c r="V59"/>
  <c r="W59" s="1"/>
  <c r="X59" s="1"/>
  <c r="Y59" s="1"/>
  <c r="Z59" s="1"/>
  <c r="V58"/>
  <c r="W58" s="1"/>
  <c r="X58" s="1"/>
  <c r="Y58" s="1"/>
  <c r="Z58" s="1"/>
  <c r="V57"/>
  <c r="W57" s="1"/>
  <c r="X57" s="1"/>
  <c r="Y57" s="1"/>
  <c r="Z57" s="1"/>
  <c r="V56"/>
  <c r="W56" s="1"/>
  <c r="X56" s="1"/>
  <c r="Y56" s="1"/>
  <c r="Z56" s="1"/>
  <c r="V52"/>
  <c r="W52" s="1"/>
  <c r="X52" s="1"/>
  <c r="Y52" s="1"/>
  <c r="Z52" s="1"/>
  <c r="V50"/>
  <c r="W50" s="1"/>
  <c r="X50" s="1"/>
  <c r="Y50" s="1"/>
  <c r="Z50" s="1"/>
  <c r="V49"/>
  <c r="W49" s="1"/>
  <c r="X49" s="1"/>
  <c r="Y49" s="1"/>
  <c r="Z49" s="1"/>
  <c r="V48"/>
  <c r="W48" s="1"/>
  <c r="X48" s="1"/>
  <c r="Y48" s="1"/>
  <c r="Z48" s="1"/>
  <c r="V46"/>
  <c r="W46" s="1"/>
  <c r="X46" s="1"/>
  <c r="Y46" s="1"/>
  <c r="Z46" s="1"/>
  <c r="V44"/>
  <c r="W44" s="1"/>
  <c r="X44" s="1"/>
  <c r="Y44" s="1"/>
  <c r="Z44" s="1"/>
  <c r="V43"/>
  <c r="W43" s="1"/>
  <c r="X43" s="1"/>
  <c r="Y43" s="1"/>
  <c r="Z43" s="1"/>
  <c r="V42"/>
  <c r="W42" s="1"/>
  <c r="X42" s="1"/>
  <c r="Y42" s="1"/>
  <c r="Z42" s="1"/>
  <c r="V41"/>
  <c r="W41" s="1"/>
  <c r="X41" s="1"/>
  <c r="Y41" s="1"/>
  <c r="Z41" s="1"/>
  <c r="V40"/>
  <c r="W40" s="1"/>
  <c r="X40" s="1"/>
  <c r="Y40" s="1"/>
  <c r="Z40" s="1"/>
  <c r="V39"/>
  <c r="W39" s="1"/>
  <c r="X39" s="1"/>
  <c r="Y39" s="1"/>
  <c r="Z39" s="1"/>
  <c r="V38"/>
  <c r="W38" s="1"/>
  <c r="X38" s="1"/>
  <c r="Y38" s="1"/>
  <c r="Z38" s="1"/>
  <c r="V37"/>
  <c r="W37" s="1"/>
  <c r="X37" s="1"/>
  <c r="Y37" s="1"/>
  <c r="Z37" s="1"/>
  <c r="V33"/>
  <c r="W33" s="1"/>
  <c r="X33" s="1"/>
  <c r="Y33" s="1"/>
  <c r="Z33" s="1"/>
  <c r="V32"/>
  <c r="W32" s="1"/>
  <c r="X32" s="1"/>
  <c r="Y32" s="1"/>
  <c r="Z32" s="1"/>
  <c r="V29"/>
  <c r="W29" s="1"/>
  <c r="X29" s="1"/>
  <c r="Y29" s="1"/>
  <c r="Z29" s="1"/>
  <c r="V28"/>
  <c r="W28" s="1"/>
  <c r="X28" s="1"/>
  <c r="Y28" s="1"/>
  <c r="Z28" s="1"/>
  <c r="V27"/>
  <c r="W27" s="1"/>
  <c r="X27" s="1"/>
  <c r="Y27" s="1"/>
  <c r="Z27" s="1"/>
  <c r="V25"/>
  <c r="W25" s="1"/>
  <c r="X25" s="1"/>
  <c r="Y25" s="1"/>
  <c r="Z25" s="1"/>
  <c r="V24"/>
  <c r="W24" s="1"/>
  <c r="X24" s="1"/>
  <c r="Y24" s="1"/>
  <c r="Z24" s="1"/>
  <c r="V23"/>
  <c r="W23" s="1"/>
  <c r="X23" s="1"/>
  <c r="Y23" s="1"/>
  <c r="Z23" s="1"/>
  <c r="V22"/>
  <c r="W22" s="1"/>
  <c r="X22" s="1"/>
  <c r="Y22" s="1"/>
  <c r="Z22" s="1"/>
  <c r="V21"/>
  <c r="W21" s="1"/>
  <c r="X21" s="1"/>
  <c r="Y21" s="1"/>
  <c r="Z21" s="1"/>
  <c r="V20"/>
  <c r="W20" s="1"/>
  <c r="X20" s="1"/>
  <c r="Y20" s="1"/>
  <c r="Z20" s="1"/>
  <c r="V19"/>
  <c r="W19" s="1"/>
  <c r="X19" s="1"/>
  <c r="Y19" s="1"/>
  <c r="Z19" s="1"/>
  <c r="V18"/>
  <c r="W18" s="1"/>
  <c r="X18" s="1"/>
  <c r="Y18" s="1"/>
  <c r="Z18" s="1"/>
  <c r="V17"/>
  <c r="W17" s="1"/>
  <c r="X17" s="1"/>
  <c r="Y17" s="1"/>
  <c r="Z17" s="1"/>
  <c r="V16"/>
  <c r="W16" s="1"/>
  <c r="X16" s="1"/>
  <c r="Y16" s="1"/>
  <c r="Z16" s="1"/>
  <c r="V14"/>
  <c r="W14" s="1"/>
  <c r="X14" s="1"/>
  <c r="Y14" s="1"/>
  <c r="Z14" s="1"/>
  <c r="V13"/>
  <c r="W13" s="1"/>
  <c r="X13" s="1"/>
  <c r="Y13" s="1"/>
  <c r="Z13" s="1"/>
  <c r="V12"/>
  <c r="W12" s="1"/>
  <c r="X12" s="1"/>
  <c r="Y12" s="1"/>
  <c r="Z12" s="1"/>
  <c r="V11"/>
  <c r="W11" s="1"/>
  <c r="X11" s="1"/>
  <c r="Y11" s="1"/>
  <c r="Z11" s="1"/>
  <c r="V35"/>
  <c r="W35" s="1"/>
  <c r="X35" s="1"/>
  <c r="Y35" s="1"/>
  <c r="Z35" s="1"/>
  <c r="V10"/>
  <c r="W10" s="1"/>
  <c r="X10" s="1"/>
  <c r="Y10" s="1"/>
  <c r="Z10" s="1"/>
  <c r="V8"/>
  <c r="W8" s="1"/>
  <c r="X8" s="1"/>
  <c r="Y8" s="1"/>
  <c r="Z8" s="1"/>
  <c r="AI112" i="90"/>
  <c r="AI113"/>
  <c r="AI121"/>
  <c r="AI105"/>
  <c r="AI32"/>
  <c r="AI30"/>
  <c r="AI31"/>
  <c r="Z121" i="96" l="1"/>
  <c r="Z13" i="94"/>
  <c r="Z116" i="91"/>
  <c r="AI92" i="90"/>
  <c r="AI16" l="1"/>
  <c r="AI17"/>
  <c r="AI71" l="1"/>
  <c r="AI36"/>
  <c r="AI70" l="1"/>
  <c r="AI131"/>
  <c r="AI130"/>
  <c r="AI127"/>
  <c r="AI126"/>
  <c r="AI125"/>
  <c r="AI124"/>
  <c r="AI123"/>
  <c r="AI122"/>
  <c r="AI120"/>
  <c r="AI119"/>
  <c r="AI118"/>
  <c r="AI117"/>
  <c r="AI116"/>
  <c r="AI115"/>
  <c r="AI114"/>
  <c r="AI111"/>
  <c r="AI108"/>
  <c r="AI107"/>
  <c r="AI104"/>
  <c r="AI103"/>
  <c r="AI100"/>
  <c r="AI99"/>
  <c r="AI98"/>
  <c r="AI97"/>
  <c r="AI94"/>
  <c r="AI93"/>
  <c r="AI91"/>
  <c r="AI90"/>
  <c r="AI89"/>
  <c r="AI88"/>
  <c r="AI87"/>
  <c r="AI86"/>
  <c r="AI85"/>
  <c r="AI84"/>
  <c r="AI83"/>
  <c r="AI82"/>
  <c r="AI81"/>
  <c r="AI80"/>
  <c r="AI79"/>
  <c r="AI78"/>
  <c r="AI77"/>
  <c r="AI76"/>
  <c r="AI75"/>
  <c r="AI74"/>
  <c r="AI69"/>
  <c r="AI68"/>
  <c r="AI67"/>
  <c r="AI66"/>
  <c r="AI65"/>
  <c r="AI60"/>
  <c r="AI59"/>
  <c r="AI58"/>
  <c r="AI57"/>
  <c r="AI55"/>
  <c r="AI54"/>
  <c r="AI53"/>
  <c r="AI52"/>
  <c r="AI51"/>
  <c r="AI50"/>
  <c r="AI49"/>
  <c r="AI48"/>
  <c r="AI47"/>
  <c r="AI46"/>
  <c r="AI45"/>
  <c r="AI44"/>
  <c r="AI43"/>
  <c r="AI40"/>
  <c r="AI39"/>
  <c r="AI38"/>
  <c r="AI35"/>
  <c r="AI29"/>
  <c r="AI28"/>
  <c r="AI25"/>
  <c r="AI24"/>
  <c r="AI23"/>
  <c r="AI22"/>
  <c r="AI19"/>
  <c r="AI34"/>
  <c r="AI33"/>
  <c r="AI15"/>
  <c r="AI14"/>
  <c r="AI13"/>
  <c r="AI12"/>
  <c r="AI11"/>
  <c r="AI27"/>
  <c r="AI26"/>
  <c r="AI10"/>
  <c r="AI9"/>
  <c r="AI8"/>
  <c r="V11" i="88"/>
  <c r="W11" s="1"/>
  <c r="X11" s="1"/>
  <c r="Y11" s="1"/>
  <c r="Z11" s="1"/>
  <c r="V78" i="89"/>
  <c r="W78" s="1"/>
  <c r="X78" s="1"/>
  <c r="Y78" s="1"/>
  <c r="Z78" s="1"/>
  <c r="V51"/>
  <c r="W51" s="1"/>
  <c r="X51" s="1"/>
  <c r="Y51" s="1"/>
  <c r="Z51" s="1"/>
  <c r="V43"/>
  <c r="W43" s="1"/>
  <c r="X43" s="1"/>
  <c r="Y43" s="1"/>
  <c r="Z43" s="1"/>
  <c r="V18"/>
  <c r="W18" s="1"/>
  <c r="X18" s="1"/>
  <c r="Y18" s="1"/>
  <c r="Z18" s="1"/>
  <c r="V48" l="1"/>
  <c r="W48" s="1"/>
  <c r="X48" s="1"/>
  <c r="Y48" s="1"/>
  <c r="Z48" s="1"/>
  <c r="V104" l="1"/>
  <c r="W104" s="1"/>
  <c r="X104" s="1"/>
  <c r="Y104" s="1"/>
  <c r="Z104" s="1"/>
  <c r="V103"/>
  <c r="W103" s="1"/>
  <c r="X103" s="1"/>
  <c r="Y103" s="1"/>
  <c r="Z103" s="1"/>
  <c r="V102"/>
  <c r="W102" s="1"/>
  <c r="X102" s="1"/>
  <c r="Y102" s="1"/>
  <c r="Z102" s="1"/>
  <c r="V101"/>
  <c r="W101" s="1"/>
  <c r="X101" s="1"/>
  <c r="Y101" s="1"/>
  <c r="Z101" s="1"/>
  <c r="V100"/>
  <c r="W100" s="1"/>
  <c r="X100" s="1"/>
  <c r="Y100" s="1"/>
  <c r="Z100" s="1"/>
  <c r="V99"/>
  <c r="W99" s="1"/>
  <c r="X99" s="1"/>
  <c r="Y99" s="1"/>
  <c r="Z99" s="1"/>
  <c r="V98"/>
  <c r="W98" s="1"/>
  <c r="X98" s="1"/>
  <c r="Y98" s="1"/>
  <c r="Z98" s="1"/>
  <c r="V97"/>
  <c r="W97" s="1"/>
  <c r="X97" s="1"/>
  <c r="Y97" s="1"/>
  <c r="Z97" s="1"/>
  <c r="V96"/>
  <c r="W96" s="1"/>
  <c r="X96" s="1"/>
  <c r="Y96" s="1"/>
  <c r="Z96" s="1"/>
  <c r="V95"/>
  <c r="W95" s="1"/>
  <c r="X95" s="1"/>
  <c r="Y95" s="1"/>
  <c r="Z95" s="1"/>
  <c r="V94"/>
  <c r="W94" s="1"/>
  <c r="X94" s="1"/>
  <c r="Y94" s="1"/>
  <c r="Z94" s="1"/>
  <c r="V93"/>
  <c r="W93" s="1"/>
  <c r="X93" s="1"/>
  <c r="Y93" s="1"/>
  <c r="Z93" s="1"/>
  <c r="V92"/>
  <c r="W92" s="1"/>
  <c r="X92" s="1"/>
  <c r="Y92" s="1"/>
  <c r="Z92" s="1"/>
  <c r="V91"/>
  <c r="W91" s="1"/>
  <c r="X91" s="1"/>
  <c r="Y91" s="1"/>
  <c r="Z91" s="1"/>
  <c r="V90"/>
  <c r="W90" s="1"/>
  <c r="X90" s="1"/>
  <c r="Y90" s="1"/>
  <c r="Z90" s="1"/>
  <c r="V89"/>
  <c r="W89" s="1"/>
  <c r="X89" s="1"/>
  <c r="Y89" s="1"/>
  <c r="Z89" s="1"/>
  <c r="AD88"/>
  <c r="V84"/>
  <c r="W84" s="1"/>
  <c r="X84" s="1"/>
  <c r="Y84" s="1"/>
  <c r="Z84" s="1"/>
  <c r="V83"/>
  <c r="W83" s="1"/>
  <c r="X83" s="1"/>
  <c r="Y83" s="1"/>
  <c r="Z83" s="1"/>
  <c r="V82"/>
  <c r="W82" s="1"/>
  <c r="X82" s="1"/>
  <c r="Y82" s="1"/>
  <c r="Z82" s="1"/>
  <c r="V81"/>
  <c r="W81" s="1"/>
  <c r="X81" s="1"/>
  <c r="Y81" s="1"/>
  <c r="Z81" s="1"/>
  <c r="V80"/>
  <c r="W80" s="1"/>
  <c r="X80" s="1"/>
  <c r="Y80" s="1"/>
  <c r="Z80" s="1"/>
  <c r="V79"/>
  <c r="W79" s="1"/>
  <c r="X79" s="1"/>
  <c r="Y79" s="1"/>
  <c r="Z79" s="1"/>
  <c r="V77"/>
  <c r="W77" s="1"/>
  <c r="X77" s="1"/>
  <c r="Y77" s="1"/>
  <c r="Z77" s="1"/>
  <c r="V76"/>
  <c r="W76" s="1"/>
  <c r="X76" s="1"/>
  <c r="Y76" s="1"/>
  <c r="Z76" s="1"/>
  <c r="V75"/>
  <c r="W75" s="1"/>
  <c r="X75" s="1"/>
  <c r="Y75" s="1"/>
  <c r="Z75" s="1"/>
  <c r="V74"/>
  <c r="W74" s="1"/>
  <c r="X74" s="1"/>
  <c r="Y74" s="1"/>
  <c r="Z74" s="1"/>
  <c r="V73"/>
  <c r="W73" s="1"/>
  <c r="X73" s="1"/>
  <c r="Y73" s="1"/>
  <c r="Z73" s="1"/>
  <c r="V72"/>
  <c r="W72" s="1"/>
  <c r="X72" s="1"/>
  <c r="Y72" s="1"/>
  <c r="Z72" s="1"/>
  <c r="V71"/>
  <c r="W71" s="1"/>
  <c r="X71" s="1"/>
  <c r="Y71" s="1"/>
  <c r="Z71" s="1"/>
  <c r="V70"/>
  <c r="W70" s="1"/>
  <c r="X70" s="1"/>
  <c r="Y70" s="1"/>
  <c r="Z70" s="1"/>
  <c r="V69"/>
  <c r="W69" s="1"/>
  <c r="X69" s="1"/>
  <c r="Y69" s="1"/>
  <c r="Z69" s="1"/>
  <c r="V68"/>
  <c r="W68" s="1"/>
  <c r="X68" s="1"/>
  <c r="Y68" s="1"/>
  <c r="Z68" s="1"/>
  <c r="V67"/>
  <c r="W67" s="1"/>
  <c r="X67" s="1"/>
  <c r="Y67" s="1"/>
  <c r="Z67" s="1"/>
  <c r="V66"/>
  <c r="W66" s="1"/>
  <c r="X66" s="1"/>
  <c r="Y66" s="1"/>
  <c r="Z66" s="1"/>
  <c r="V65"/>
  <c r="W65" s="1"/>
  <c r="X65" s="1"/>
  <c r="Y65" s="1"/>
  <c r="Z65" s="1"/>
  <c r="V64"/>
  <c r="W64" s="1"/>
  <c r="X64" s="1"/>
  <c r="Y64" s="1"/>
  <c r="Z64" s="1"/>
  <c r="V63"/>
  <c r="W63" s="1"/>
  <c r="X63" s="1"/>
  <c r="Y63" s="1"/>
  <c r="Z63" s="1"/>
  <c r="V62"/>
  <c r="W62" s="1"/>
  <c r="X62" s="1"/>
  <c r="Y62" s="1"/>
  <c r="Z62" s="1"/>
  <c r="V61"/>
  <c r="W61" s="1"/>
  <c r="X61" s="1"/>
  <c r="Y61" s="1"/>
  <c r="Z61" s="1"/>
  <c r="V60"/>
  <c r="W60" s="1"/>
  <c r="X60" s="1"/>
  <c r="Y60" s="1"/>
  <c r="Z60" s="1"/>
  <c r="V59"/>
  <c r="W59" s="1"/>
  <c r="X59" s="1"/>
  <c r="Y59" s="1"/>
  <c r="Z59" s="1"/>
  <c r="V58"/>
  <c r="W58" s="1"/>
  <c r="X58" s="1"/>
  <c r="Y58" s="1"/>
  <c r="Z58" s="1"/>
  <c r="V57"/>
  <c r="W57" s="1"/>
  <c r="X57" s="1"/>
  <c r="Y57" s="1"/>
  <c r="Z57" s="1"/>
  <c r="V56"/>
  <c r="W56" s="1"/>
  <c r="X56" s="1"/>
  <c r="Y56" s="1"/>
  <c r="Z56" s="1"/>
  <c r="V55"/>
  <c r="W55" s="1"/>
  <c r="X55" s="1"/>
  <c r="Y55" s="1"/>
  <c r="Z55" s="1"/>
  <c r="V54"/>
  <c r="W54" s="1"/>
  <c r="X54" s="1"/>
  <c r="Y54" s="1"/>
  <c r="Z54" s="1"/>
  <c r="V53"/>
  <c r="W53" s="1"/>
  <c r="X53" s="1"/>
  <c r="Y53" s="1"/>
  <c r="Z53" s="1"/>
  <c r="V52"/>
  <c r="W52" s="1"/>
  <c r="X52" s="1"/>
  <c r="Y52" s="1"/>
  <c r="Z52" s="1"/>
  <c r="V50"/>
  <c r="W50" s="1"/>
  <c r="X50" s="1"/>
  <c r="Y50" s="1"/>
  <c r="Z50" s="1"/>
  <c r="V49"/>
  <c r="W49" s="1"/>
  <c r="X49" s="1"/>
  <c r="Y49" s="1"/>
  <c r="Z49" s="1"/>
  <c r="V47"/>
  <c r="W47" s="1"/>
  <c r="X47" s="1"/>
  <c r="Y47" s="1"/>
  <c r="Z47" s="1"/>
  <c r="V42"/>
  <c r="W42" s="1"/>
  <c r="X42" s="1"/>
  <c r="Y42" s="1"/>
  <c r="Z42" s="1"/>
  <c r="V41"/>
  <c r="W41" s="1"/>
  <c r="X41" s="1"/>
  <c r="Y41" s="1"/>
  <c r="Z41" s="1"/>
  <c r="V40"/>
  <c r="W40" s="1"/>
  <c r="X40" s="1"/>
  <c r="Y40" s="1"/>
  <c r="Z40" s="1"/>
  <c r="V39"/>
  <c r="W39" s="1"/>
  <c r="X39" s="1"/>
  <c r="Y39" s="1"/>
  <c r="Z39" s="1"/>
  <c r="V38"/>
  <c r="W38" s="1"/>
  <c r="X38" s="1"/>
  <c r="Y38" s="1"/>
  <c r="Z38" s="1"/>
  <c r="V37"/>
  <c r="W37" s="1"/>
  <c r="X37" s="1"/>
  <c r="Y37" s="1"/>
  <c r="Z37" s="1"/>
  <c r="V36"/>
  <c r="W36" s="1"/>
  <c r="X36" s="1"/>
  <c r="Y36" s="1"/>
  <c r="Z36" s="1"/>
  <c r="V35"/>
  <c r="W35" s="1"/>
  <c r="X35" s="1"/>
  <c r="Y35" s="1"/>
  <c r="Z35" s="1"/>
  <c r="V34"/>
  <c r="W34" s="1"/>
  <c r="X34" s="1"/>
  <c r="Y34" s="1"/>
  <c r="Z34" s="1"/>
  <c r="V33"/>
  <c r="W33" s="1"/>
  <c r="X33" s="1"/>
  <c r="Y33" s="1"/>
  <c r="Z33" s="1"/>
  <c r="V32"/>
  <c r="W32" s="1"/>
  <c r="X32" s="1"/>
  <c r="Y32" s="1"/>
  <c r="Z32" s="1"/>
  <c r="V31"/>
  <c r="W31" s="1"/>
  <c r="X31" s="1"/>
  <c r="Y31" s="1"/>
  <c r="Z31" s="1"/>
  <c r="V30"/>
  <c r="W30" s="1"/>
  <c r="X30" s="1"/>
  <c r="Y30" s="1"/>
  <c r="Z30" s="1"/>
  <c r="V29"/>
  <c r="W29" s="1"/>
  <c r="X29" s="1"/>
  <c r="Y29" s="1"/>
  <c r="Z29" s="1"/>
  <c r="V28"/>
  <c r="W28" s="1"/>
  <c r="X28" s="1"/>
  <c r="Y28" s="1"/>
  <c r="Z28" s="1"/>
  <c r="V27"/>
  <c r="W27" s="1"/>
  <c r="X27" s="1"/>
  <c r="Y27" s="1"/>
  <c r="Z27" s="1"/>
  <c r="V26"/>
  <c r="W26" s="1"/>
  <c r="X26" s="1"/>
  <c r="Y26" s="1"/>
  <c r="Z26" s="1"/>
  <c r="V25"/>
  <c r="W25" s="1"/>
  <c r="X25" s="1"/>
  <c r="Y25" s="1"/>
  <c r="Z25" s="1"/>
  <c r="V24"/>
  <c r="W24" s="1"/>
  <c r="X24" s="1"/>
  <c r="Y24" s="1"/>
  <c r="Z24" s="1"/>
  <c r="V23"/>
  <c r="W23" s="1"/>
  <c r="X23" s="1"/>
  <c r="Y23" s="1"/>
  <c r="Z23" s="1"/>
  <c r="V22"/>
  <c r="W22" s="1"/>
  <c r="X22" s="1"/>
  <c r="Y22" s="1"/>
  <c r="Z22" s="1"/>
  <c r="V21"/>
  <c r="W21" s="1"/>
  <c r="X21" s="1"/>
  <c r="Y21" s="1"/>
  <c r="Z21" s="1"/>
  <c r="V20"/>
  <c r="W20" s="1"/>
  <c r="X20" s="1"/>
  <c r="Y20" s="1"/>
  <c r="Z20" s="1"/>
  <c r="V19"/>
  <c r="W19" s="1"/>
  <c r="X19" s="1"/>
  <c r="Y19" s="1"/>
  <c r="Z19" s="1"/>
  <c r="V17"/>
  <c r="W17" s="1"/>
  <c r="X17" s="1"/>
  <c r="Y17" s="1"/>
  <c r="Z17" s="1"/>
  <c r="V16"/>
  <c r="W16" s="1"/>
  <c r="X16" s="1"/>
  <c r="Y16" s="1"/>
  <c r="Z16" s="1"/>
  <c r="V15"/>
  <c r="W15" s="1"/>
  <c r="X15" s="1"/>
  <c r="Y15" s="1"/>
  <c r="Z15" s="1"/>
  <c r="V14"/>
  <c r="W14" s="1"/>
  <c r="X14" s="1"/>
  <c r="Y14" s="1"/>
  <c r="Z14" s="1"/>
  <c r="V13"/>
  <c r="W13" s="1"/>
  <c r="X13" s="1"/>
  <c r="Y13" s="1"/>
  <c r="Z13" s="1"/>
  <c r="V12"/>
  <c r="W12" s="1"/>
  <c r="X12" s="1"/>
  <c r="Y12" s="1"/>
  <c r="Z12" s="1"/>
  <c r="V11"/>
  <c r="W11" s="1"/>
  <c r="X11" s="1"/>
  <c r="Y11" s="1"/>
  <c r="Z11" s="1"/>
  <c r="V10"/>
  <c r="W10" s="1"/>
  <c r="X10" s="1"/>
  <c r="Y10" s="1"/>
  <c r="Z10" s="1"/>
  <c r="V9"/>
  <c r="W9" s="1"/>
  <c r="X9" s="1"/>
  <c r="Y9" s="1"/>
  <c r="Z9" s="1"/>
  <c r="V8"/>
  <c r="W8" s="1"/>
  <c r="X8" s="1"/>
  <c r="Y8" s="1"/>
  <c r="Z8" s="1"/>
  <c r="AI24" i="86"/>
  <c r="AI110"/>
  <c r="AI111"/>
  <c r="AI112"/>
  <c r="AI113"/>
  <c r="AI114"/>
  <c r="AI115"/>
  <c r="AI116"/>
  <c r="AI117"/>
  <c r="AI118"/>
  <c r="AI119"/>
  <c r="AI120"/>
  <c r="AI121"/>
  <c r="AI122"/>
  <c r="AI123"/>
  <c r="AI124"/>
  <c r="Z105" i="89" l="1"/>
  <c r="AI56" i="86"/>
  <c r="AI34"/>
  <c r="AI64" l="1"/>
  <c r="AI67"/>
  <c r="AI12" l="1"/>
  <c r="AI105"/>
  <c r="AD88" i="85" l="1"/>
  <c r="AI128" i="86"/>
  <c r="AI127"/>
  <c r="AI106"/>
  <c r="AI109"/>
  <c r="AI103"/>
  <c r="AI102"/>
  <c r="AI99"/>
  <c r="AI98"/>
  <c r="AI97"/>
  <c r="AI96"/>
  <c r="AI93"/>
  <c r="AI92"/>
  <c r="AI91"/>
  <c r="AI90"/>
  <c r="AI89"/>
  <c r="AI88"/>
  <c r="AI87"/>
  <c r="AI86"/>
  <c r="AI85"/>
  <c r="AI84"/>
  <c r="AI83"/>
  <c r="AI82"/>
  <c r="AI81"/>
  <c r="AI80"/>
  <c r="AI79"/>
  <c r="AI78"/>
  <c r="AI77"/>
  <c r="AI76"/>
  <c r="AI75"/>
  <c r="AI74"/>
  <c r="AI70"/>
  <c r="AI69"/>
  <c r="AI68"/>
  <c r="AI65"/>
  <c r="AI59"/>
  <c r="AI58"/>
  <c r="AI14"/>
  <c r="AI57"/>
  <c r="AI54"/>
  <c r="AI53"/>
  <c r="AI52"/>
  <c r="AI51"/>
  <c r="AI50"/>
  <c r="AI49"/>
  <c r="AI48"/>
  <c r="AI47"/>
  <c r="AI46"/>
  <c r="AI45"/>
  <c r="AI44"/>
  <c r="AI43"/>
  <c r="AI42"/>
  <c r="AI66"/>
  <c r="AI39"/>
  <c r="AI38"/>
  <c r="AI37"/>
  <c r="AI35"/>
  <c r="AI33"/>
  <c r="AI32"/>
  <c r="AI31"/>
  <c r="AI29"/>
  <c r="AI20"/>
  <c r="AI19"/>
  <c r="AI18"/>
  <c r="AI17"/>
  <c r="AI16"/>
  <c r="AI15"/>
  <c r="AI13"/>
  <c r="AI11"/>
  <c r="AI10"/>
  <c r="AI30"/>
  <c r="AI9"/>
  <c r="AI8"/>
  <c r="AI28"/>
  <c r="V106" i="85"/>
  <c r="W106" s="1"/>
  <c r="X106" s="1"/>
  <c r="Y106" s="1"/>
  <c r="Z106" s="1"/>
  <c r="V80"/>
  <c r="W80" s="1"/>
  <c r="X80" s="1"/>
  <c r="Y80" s="1"/>
  <c r="Z80" s="1"/>
  <c r="V58"/>
  <c r="W58" s="1"/>
  <c r="X58" s="1"/>
  <c r="Y58" s="1"/>
  <c r="Z58" s="1"/>
  <c r="V59"/>
  <c r="W59" s="1"/>
  <c r="X59" s="1"/>
  <c r="Y59" s="1"/>
  <c r="Z59" s="1"/>
  <c r="V71"/>
  <c r="W71" s="1"/>
  <c r="X71" s="1"/>
  <c r="Y71" s="1"/>
  <c r="Z71" s="1"/>
  <c r="V20"/>
  <c r="W20" s="1"/>
  <c r="X20" s="1"/>
  <c r="Y20" s="1"/>
  <c r="Z20" s="1"/>
  <c r="V90"/>
  <c r="W90" s="1"/>
  <c r="X90" s="1"/>
  <c r="Y90" s="1"/>
  <c r="Z90" s="1"/>
  <c r="V74"/>
  <c r="W74" s="1"/>
  <c r="X74" s="1"/>
  <c r="Y74" s="1"/>
  <c r="Z74" s="1"/>
  <c r="V14"/>
  <c r="W14" s="1"/>
  <c r="X14" s="1"/>
  <c r="Y14" s="1"/>
  <c r="Z14" s="1"/>
  <c r="V15"/>
  <c r="W15" s="1"/>
  <c r="X15" s="1"/>
  <c r="Y15" s="1"/>
  <c r="Z15" s="1"/>
  <c r="V148"/>
  <c r="W148" s="1"/>
  <c r="X148" s="1"/>
  <c r="Y148" s="1"/>
  <c r="Z148" s="1"/>
  <c r="V147"/>
  <c r="W147" s="1"/>
  <c r="X147" s="1"/>
  <c r="Y147" s="1"/>
  <c r="Z147" s="1"/>
  <c r="V146"/>
  <c r="W146" s="1"/>
  <c r="X146" s="1"/>
  <c r="Y146" s="1"/>
  <c r="Z146" s="1"/>
  <c r="V145"/>
  <c r="W145" s="1"/>
  <c r="X145" s="1"/>
  <c r="Y145" s="1"/>
  <c r="Z145" s="1"/>
  <c r="V144"/>
  <c r="W144" s="1"/>
  <c r="X144" s="1"/>
  <c r="Y144" s="1"/>
  <c r="Z144" s="1"/>
  <c r="V143"/>
  <c r="W143" s="1"/>
  <c r="X143" s="1"/>
  <c r="Y143" s="1"/>
  <c r="Z143" s="1"/>
  <c r="V142"/>
  <c r="W142" s="1"/>
  <c r="X142" s="1"/>
  <c r="Y142" s="1"/>
  <c r="Z142" s="1"/>
  <c r="V141"/>
  <c r="W141" s="1"/>
  <c r="X141" s="1"/>
  <c r="Y141" s="1"/>
  <c r="Z141" s="1"/>
  <c r="V140"/>
  <c r="W140" s="1"/>
  <c r="X140" s="1"/>
  <c r="Y140" s="1"/>
  <c r="Z140" s="1"/>
  <c r="V139"/>
  <c r="W139" s="1"/>
  <c r="X139" s="1"/>
  <c r="Y139" s="1"/>
  <c r="Z139" s="1"/>
  <c r="V138"/>
  <c r="W138" s="1"/>
  <c r="X138" s="1"/>
  <c r="Y138" s="1"/>
  <c r="Z138" s="1"/>
  <c r="V137"/>
  <c r="W137" s="1"/>
  <c r="X137" s="1"/>
  <c r="Y137" s="1"/>
  <c r="Z137" s="1"/>
  <c r="V136"/>
  <c r="W136" s="1"/>
  <c r="X136" s="1"/>
  <c r="Y136" s="1"/>
  <c r="Z136" s="1"/>
  <c r="V105"/>
  <c r="W105" s="1"/>
  <c r="X105" s="1"/>
  <c r="Y105" s="1"/>
  <c r="Z105" s="1"/>
  <c r="V104"/>
  <c r="W104" s="1"/>
  <c r="X104" s="1"/>
  <c r="Y104" s="1"/>
  <c r="Z104" s="1"/>
  <c r="V103"/>
  <c r="W103" s="1"/>
  <c r="X103" s="1"/>
  <c r="Y103" s="1"/>
  <c r="Z103" s="1"/>
  <c r="V102"/>
  <c r="W102" s="1"/>
  <c r="X102" s="1"/>
  <c r="Y102" s="1"/>
  <c r="Z102" s="1"/>
  <c r="V101"/>
  <c r="W101" s="1"/>
  <c r="X101" s="1"/>
  <c r="Y101" s="1"/>
  <c r="Z101" s="1"/>
  <c r="V100"/>
  <c r="W100" s="1"/>
  <c r="X100" s="1"/>
  <c r="Y100" s="1"/>
  <c r="Z100" s="1"/>
  <c r="V99"/>
  <c r="W99" s="1"/>
  <c r="X99" s="1"/>
  <c r="Y99" s="1"/>
  <c r="Z99" s="1"/>
  <c r="V98"/>
  <c r="W98" s="1"/>
  <c r="X98" s="1"/>
  <c r="Y98" s="1"/>
  <c r="Z98" s="1"/>
  <c r="V97"/>
  <c r="W97" s="1"/>
  <c r="X97" s="1"/>
  <c r="Y97" s="1"/>
  <c r="Z97" s="1"/>
  <c r="V96"/>
  <c r="W96" s="1"/>
  <c r="X96" s="1"/>
  <c r="Y96" s="1"/>
  <c r="Z96" s="1"/>
  <c r="V95"/>
  <c r="W95" s="1"/>
  <c r="X95" s="1"/>
  <c r="Y95" s="1"/>
  <c r="Z95" s="1"/>
  <c r="V94"/>
  <c r="W94" s="1"/>
  <c r="X94" s="1"/>
  <c r="Y94" s="1"/>
  <c r="Z94" s="1"/>
  <c r="V93"/>
  <c r="W93" s="1"/>
  <c r="X93" s="1"/>
  <c r="Y93" s="1"/>
  <c r="Z93" s="1"/>
  <c r="V92"/>
  <c r="W92" s="1"/>
  <c r="X92" s="1"/>
  <c r="Y92" s="1"/>
  <c r="Z92" s="1"/>
  <c r="V91"/>
  <c r="W91" s="1"/>
  <c r="X91" s="1"/>
  <c r="Y91" s="1"/>
  <c r="Z91" s="1"/>
  <c r="V89"/>
  <c r="W89" s="1"/>
  <c r="X89" s="1"/>
  <c r="Y89" s="1"/>
  <c r="Z89" s="1"/>
  <c r="V84"/>
  <c r="W84" s="1"/>
  <c r="X84" s="1"/>
  <c r="Y84" s="1"/>
  <c r="Z84" s="1"/>
  <c r="V83"/>
  <c r="W83" s="1"/>
  <c r="X83" s="1"/>
  <c r="Y83" s="1"/>
  <c r="Z83" s="1"/>
  <c r="V82"/>
  <c r="W82" s="1"/>
  <c r="X82" s="1"/>
  <c r="Y82" s="1"/>
  <c r="Z82" s="1"/>
  <c r="V81"/>
  <c r="W81" s="1"/>
  <c r="X81" s="1"/>
  <c r="Y81" s="1"/>
  <c r="Z81" s="1"/>
  <c r="V79"/>
  <c r="W79" s="1"/>
  <c r="X79" s="1"/>
  <c r="Y79" s="1"/>
  <c r="Z79" s="1"/>
  <c r="V78"/>
  <c r="W78" s="1"/>
  <c r="X78" s="1"/>
  <c r="Y78" s="1"/>
  <c r="Z78" s="1"/>
  <c r="V77"/>
  <c r="W77" s="1"/>
  <c r="X77" s="1"/>
  <c r="Y77" s="1"/>
  <c r="Z77" s="1"/>
  <c r="V76"/>
  <c r="W76" s="1"/>
  <c r="X76" s="1"/>
  <c r="Y76" s="1"/>
  <c r="Z76" s="1"/>
  <c r="V75"/>
  <c r="W75" s="1"/>
  <c r="X75" s="1"/>
  <c r="Y75" s="1"/>
  <c r="Z75" s="1"/>
  <c r="V73"/>
  <c r="W73" s="1"/>
  <c r="X73" s="1"/>
  <c r="Y73" s="1"/>
  <c r="Z73" s="1"/>
  <c r="V72"/>
  <c r="W72" s="1"/>
  <c r="X72" s="1"/>
  <c r="Y72" s="1"/>
  <c r="Z72" s="1"/>
  <c r="V70"/>
  <c r="W70" s="1"/>
  <c r="X70" s="1"/>
  <c r="Y70" s="1"/>
  <c r="Z70" s="1"/>
  <c r="V69"/>
  <c r="W69" s="1"/>
  <c r="X69" s="1"/>
  <c r="Y69" s="1"/>
  <c r="Z69" s="1"/>
  <c r="V68"/>
  <c r="W68" s="1"/>
  <c r="X68" s="1"/>
  <c r="Y68" s="1"/>
  <c r="Z68" s="1"/>
  <c r="V67"/>
  <c r="W67" s="1"/>
  <c r="X67" s="1"/>
  <c r="Y67" s="1"/>
  <c r="Z67" s="1"/>
  <c r="V66"/>
  <c r="W66" s="1"/>
  <c r="X66" s="1"/>
  <c r="Y66" s="1"/>
  <c r="Z66" s="1"/>
  <c r="V65"/>
  <c r="W65" s="1"/>
  <c r="X65" s="1"/>
  <c r="Y65" s="1"/>
  <c r="Z65" s="1"/>
  <c r="V64"/>
  <c r="W64" s="1"/>
  <c r="X64" s="1"/>
  <c r="Y64" s="1"/>
  <c r="Z64" s="1"/>
  <c r="V63"/>
  <c r="W63" s="1"/>
  <c r="X63" s="1"/>
  <c r="Y63" s="1"/>
  <c r="Z63" s="1"/>
  <c r="V62"/>
  <c r="W62" s="1"/>
  <c r="X62" s="1"/>
  <c r="Y62" s="1"/>
  <c r="Z62" s="1"/>
  <c r="V61"/>
  <c r="W61" s="1"/>
  <c r="X61" s="1"/>
  <c r="Y61" s="1"/>
  <c r="Z61" s="1"/>
  <c r="V60"/>
  <c r="W60" s="1"/>
  <c r="X60" s="1"/>
  <c r="Y60" s="1"/>
  <c r="Z60" s="1"/>
  <c r="V57"/>
  <c r="W57" s="1"/>
  <c r="X57" s="1"/>
  <c r="Y57" s="1"/>
  <c r="Z57" s="1"/>
  <c r="V56"/>
  <c r="W56" s="1"/>
  <c r="X56" s="1"/>
  <c r="Y56" s="1"/>
  <c r="Z56" s="1"/>
  <c r="V55"/>
  <c r="W55" s="1"/>
  <c r="X55" s="1"/>
  <c r="Y55" s="1"/>
  <c r="Z55" s="1"/>
  <c r="V54"/>
  <c r="W54" s="1"/>
  <c r="X54" s="1"/>
  <c r="Y54" s="1"/>
  <c r="Z54" s="1"/>
  <c r="V53"/>
  <c r="W53" s="1"/>
  <c r="X53" s="1"/>
  <c r="Y53" s="1"/>
  <c r="Z53" s="1"/>
  <c r="V52"/>
  <c r="W52" s="1"/>
  <c r="X52" s="1"/>
  <c r="Y52" s="1"/>
  <c r="Z52" s="1"/>
  <c r="V51"/>
  <c r="W51" s="1"/>
  <c r="X51" s="1"/>
  <c r="Y51" s="1"/>
  <c r="Z51" s="1"/>
  <c r="V50"/>
  <c r="W50" s="1"/>
  <c r="X50" s="1"/>
  <c r="Y50" s="1"/>
  <c r="Z50" s="1"/>
  <c r="V49"/>
  <c r="W49" s="1"/>
  <c r="X49" s="1"/>
  <c r="Y49" s="1"/>
  <c r="Z49" s="1"/>
  <c r="V48"/>
  <c r="W48" s="1"/>
  <c r="X48" s="1"/>
  <c r="Y48" s="1"/>
  <c r="Z48" s="1"/>
  <c r="V43"/>
  <c r="W43" s="1"/>
  <c r="X43" s="1"/>
  <c r="Y43" s="1"/>
  <c r="Z43" s="1"/>
  <c r="V42"/>
  <c r="W42" s="1"/>
  <c r="X42" s="1"/>
  <c r="Y42" s="1"/>
  <c r="Z42" s="1"/>
  <c r="V41"/>
  <c r="W41" s="1"/>
  <c r="X41" s="1"/>
  <c r="Y41" s="1"/>
  <c r="Z41" s="1"/>
  <c r="V40"/>
  <c r="W40" s="1"/>
  <c r="X40" s="1"/>
  <c r="Y40" s="1"/>
  <c r="Z40" s="1"/>
  <c r="V39"/>
  <c r="W39" s="1"/>
  <c r="X39" s="1"/>
  <c r="Y39" s="1"/>
  <c r="Z39" s="1"/>
  <c r="V38"/>
  <c r="W38" s="1"/>
  <c r="X38" s="1"/>
  <c r="Y38" s="1"/>
  <c r="Z38" s="1"/>
  <c r="V37"/>
  <c r="W37" s="1"/>
  <c r="X37" s="1"/>
  <c r="Y37" s="1"/>
  <c r="Z37" s="1"/>
  <c r="V36"/>
  <c r="W36" s="1"/>
  <c r="X36" s="1"/>
  <c r="Y36" s="1"/>
  <c r="Z36" s="1"/>
  <c r="V35"/>
  <c r="W35" s="1"/>
  <c r="X35" s="1"/>
  <c r="Y35" s="1"/>
  <c r="Z35" s="1"/>
  <c r="V34"/>
  <c r="W34" s="1"/>
  <c r="X34" s="1"/>
  <c r="Y34" s="1"/>
  <c r="Z34" s="1"/>
  <c r="V33"/>
  <c r="W33" s="1"/>
  <c r="X33" s="1"/>
  <c r="Y33" s="1"/>
  <c r="Z33" s="1"/>
  <c r="V32"/>
  <c r="W32" s="1"/>
  <c r="X32" s="1"/>
  <c r="Y32" s="1"/>
  <c r="Z32" s="1"/>
  <c r="V31"/>
  <c r="W31" s="1"/>
  <c r="X31" s="1"/>
  <c r="Y31" s="1"/>
  <c r="Z31" s="1"/>
  <c r="V30"/>
  <c r="W30" s="1"/>
  <c r="X30" s="1"/>
  <c r="Y30" s="1"/>
  <c r="Z30" s="1"/>
  <c r="V29"/>
  <c r="W29" s="1"/>
  <c r="X29" s="1"/>
  <c r="Y29" s="1"/>
  <c r="Z29" s="1"/>
  <c r="V28"/>
  <c r="W28" s="1"/>
  <c r="X28" s="1"/>
  <c r="Y28" s="1"/>
  <c r="Z28" s="1"/>
  <c r="V27"/>
  <c r="W27" s="1"/>
  <c r="X27" s="1"/>
  <c r="Y27" s="1"/>
  <c r="Z27" s="1"/>
  <c r="V26"/>
  <c r="W26" s="1"/>
  <c r="X26" s="1"/>
  <c r="Y26" s="1"/>
  <c r="Z26" s="1"/>
  <c r="V25"/>
  <c r="W25" s="1"/>
  <c r="X25" s="1"/>
  <c r="Y25" s="1"/>
  <c r="Z25" s="1"/>
  <c r="V24"/>
  <c r="W24" s="1"/>
  <c r="X24" s="1"/>
  <c r="Y24" s="1"/>
  <c r="Z24" s="1"/>
  <c r="V23"/>
  <c r="W23" s="1"/>
  <c r="X23" s="1"/>
  <c r="Y23" s="1"/>
  <c r="Z23" s="1"/>
  <c r="V22"/>
  <c r="W22" s="1"/>
  <c r="X22" s="1"/>
  <c r="Y22" s="1"/>
  <c r="Z22" s="1"/>
  <c r="V21"/>
  <c r="W21" s="1"/>
  <c r="X21" s="1"/>
  <c r="Y21" s="1"/>
  <c r="Z21" s="1"/>
  <c r="V19"/>
  <c r="W19" s="1"/>
  <c r="X19" s="1"/>
  <c r="Y19" s="1"/>
  <c r="Z19" s="1"/>
  <c r="V18"/>
  <c r="W18" s="1"/>
  <c r="X18" s="1"/>
  <c r="Y18" s="1"/>
  <c r="Z18" s="1"/>
  <c r="V17"/>
  <c r="W17" s="1"/>
  <c r="X17" s="1"/>
  <c r="Y17" s="1"/>
  <c r="Z17" s="1"/>
  <c r="V16"/>
  <c r="W16" s="1"/>
  <c r="X16" s="1"/>
  <c r="Y16" s="1"/>
  <c r="Z16" s="1"/>
  <c r="V13"/>
  <c r="W13" s="1"/>
  <c r="X13" s="1"/>
  <c r="Y13" s="1"/>
  <c r="Z13" s="1"/>
  <c r="V12"/>
  <c r="W12" s="1"/>
  <c r="X12" s="1"/>
  <c r="Y12" s="1"/>
  <c r="Z12" s="1"/>
  <c r="V11"/>
  <c r="W11" s="1"/>
  <c r="X11" s="1"/>
  <c r="Y11" s="1"/>
  <c r="Z11" s="1"/>
  <c r="V10"/>
  <c r="W10" s="1"/>
  <c r="X10" s="1"/>
  <c r="Y10" s="1"/>
  <c r="Z10" s="1"/>
  <c r="V9"/>
  <c r="W9" s="1"/>
  <c r="X9" s="1"/>
  <c r="Y9" s="1"/>
  <c r="Z9" s="1"/>
  <c r="V8"/>
  <c r="W8" s="1"/>
  <c r="X8" s="1"/>
  <c r="Y8" s="1"/>
  <c r="Z8" s="1"/>
  <c r="AI110" i="82"/>
  <c r="AI124"/>
  <c r="AI114"/>
  <c r="AI115"/>
  <c r="AI116"/>
  <c r="AI117"/>
  <c r="AI118"/>
  <c r="AI8"/>
  <c r="AI14"/>
  <c r="AI15"/>
  <c r="AI16"/>
  <c r="AI18"/>
  <c r="AI19"/>
  <c r="AI10"/>
  <c r="AI11"/>
  <c r="AI21"/>
  <c r="AI39"/>
  <c r="AI40"/>
  <c r="AI37"/>
  <c r="Z107" i="85" l="1"/>
  <c r="Z12" i="88"/>
  <c r="Z149" i="85"/>
  <c r="V11" i="78"/>
  <c r="W11" s="1"/>
  <c r="AI29" i="82"/>
  <c r="AI94"/>
  <c r="AI88"/>
  <c r="AI82"/>
  <c r="AI96"/>
  <c r="AI83"/>
  <c r="AI102"/>
  <c r="AI103"/>
  <c r="AI123" l="1"/>
  <c r="AI125"/>
  <c r="AI109"/>
  <c r="AI126"/>
  <c r="AI54"/>
  <c r="AI127"/>
  <c r="AI9"/>
  <c r="AI119"/>
  <c r="AI120"/>
  <c r="AI132"/>
  <c r="AI131"/>
  <c r="AI128"/>
  <c r="AI122"/>
  <c r="AI121"/>
  <c r="AI113"/>
  <c r="AI107"/>
  <c r="AI106"/>
  <c r="AI101"/>
  <c r="AI100"/>
  <c r="AI99"/>
  <c r="AI93"/>
  <c r="AI92"/>
  <c r="AI91"/>
  <c r="AI90"/>
  <c r="AI89"/>
  <c r="AI49"/>
  <c r="AI87"/>
  <c r="AI86"/>
  <c r="AI85"/>
  <c r="AI84"/>
  <c r="AI81"/>
  <c r="AI95"/>
  <c r="AI80"/>
  <c r="AI79"/>
  <c r="AI78"/>
  <c r="AI77"/>
  <c r="AI71"/>
  <c r="AI70"/>
  <c r="AI69"/>
  <c r="AI63"/>
  <c r="AI64"/>
  <c r="AI61"/>
  <c r="AI60"/>
  <c r="AI57"/>
  <c r="AI55"/>
  <c r="AI56"/>
  <c r="AI53"/>
  <c r="AI52"/>
  <c r="AI51"/>
  <c r="AI50"/>
  <c r="AI48"/>
  <c r="AI47"/>
  <c r="AI46"/>
  <c r="AI45"/>
  <c r="AI42"/>
  <c r="AI38"/>
  <c r="AI30"/>
  <c r="AI31"/>
  <c r="AI34"/>
  <c r="AI22"/>
  <c r="AI20"/>
  <c r="AI17"/>
  <c r="AI62"/>
  <c r="AI32"/>
  <c r="AI13"/>
  <c r="AI72"/>
  <c r="AI12"/>
  <c r="V19" i="81"/>
  <c r="W19" s="1"/>
  <c r="X19" s="1"/>
  <c r="Y19" s="1"/>
  <c r="Z19" s="1"/>
  <c r="V11" i="80"/>
  <c r="W11" s="1"/>
  <c r="X11" s="1"/>
  <c r="Y11" s="1"/>
  <c r="Z11" s="1"/>
  <c r="V11" i="81"/>
  <c r="W11" s="1"/>
  <c r="X11" s="1"/>
  <c r="Y11" s="1"/>
  <c r="Z11" s="1"/>
  <c r="V22"/>
  <c r="W22" s="1"/>
  <c r="X22" s="1"/>
  <c r="Y22" s="1"/>
  <c r="Z22" s="1"/>
  <c r="V21"/>
  <c r="W21" s="1"/>
  <c r="X21" s="1"/>
  <c r="Y21" s="1"/>
  <c r="Z21" s="1"/>
  <c r="V20"/>
  <c r="W20" s="1"/>
  <c r="X20" s="1"/>
  <c r="Y20" s="1"/>
  <c r="Z20" s="1"/>
  <c r="V18"/>
  <c r="W18" s="1"/>
  <c r="X18" s="1"/>
  <c r="Y18" s="1"/>
  <c r="Z18" s="1"/>
  <c r="V17"/>
  <c r="W17" s="1"/>
  <c r="X17" s="1"/>
  <c r="Y17" s="1"/>
  <c r="Z17" s="1"/>
  <c r="V16"/>
  <c r="W16" s="1"/>
  <c r="X16" s="1"/>
  <c r="Y16" s="1"/>
  <c r="Z16" s="1"/>
  <c r="W15"/>
  <c r="X15" s="1"/>
  <c r="Y15" s="1"/>
  <c r="Z15" s="1"/>
  <c r="V14"/>
  <c r="W14" s="1"/>
  <c r="X14" s="1"/>
  <c r="Y14" s="1"/>
  <c r="Z14" s="1"/>
  <c r="V13"/>
  <c r="W13" s="1"/>
  <c r="X13" s="1"/>
  <c r="Y13" s="1"/>
  <c r="Z13" s="1"/>
  <c r="V12"/>
  <c r="W12" s="1"/>
  <c r="X12" s="1"/>
  <c r="Y12" s="1"/>
  <c r="Z12" s="1"/>
  <c r="V10"/>
  <c r="W10" s="1"/>
  <c r="X10" s="1"/>
  <c r="Y10" s="1"/>
  <c r="Z10" s="1"/>
  <c r="V9" i="80"/>
  <c r="W9" s="1"/>
  <c r="X9" s="1"/>
  <c r="Y9" s="1"/>
  <c r="Z9" s="1"/>
  <c r="V13"/>
  <c r="X13" s="1"/>
  <c r="Y13" s="1"/>
  <c r="Z13" s="1"/>
  <c r="V14" i="79"/>
  <c r="W14" s="1"/>
  <c r="X14" s="1"/>
  <c r="Y14" s="1"/>
  <c r="Z14" s="1"/>
  <c r="V17" i="80"/>
  <c r="W17" s="1"/>
  <c r="X17" s="1"/>
  <c r="Y17" s="1"/>
  <c r="Z17" s="1"/>
  <c r="V16"/>
  <c r="W16" s="1"/>
  <c r="X16" s="1"/>
  <c r="Y16" s="1"/>
  <c r="Z16" s="1"/>
  <c r="V15"/>
  <c r="W15" s="1"/>
  <c r="X15" s="1"/>
  <c r="Y15" s="1"/>
  <c r="Z15" s="1"/>
  <c r="V14"/>
  <c r="V12"/>
  <c r="W12" s="1"/>
  <c r="X12" s="1"/>
  <c r="Y12" s="1"/>
  <c r="Z12" s="1"/>
  <c r="V10"/>
  <c r="W10" s="1"/>
  <c r="X10" s="1"/>
  <c r="Y10" s="1"/>
  <c r="Z10" s="1"/>
  <c r="V20" i="79"/>
  <c r="W20" s="1"/>
  <c r="X20" s="1"/>
  <c r="Y20" s="1"/>
  <c r="Z20" s="1"/>
  <c r="V17"/>
  <c r="W17" s="1"/>
  <c r="X17" s="1"/>
  <c r="Y17" s="1"/>
  <c r="Z17" s="1"/>
  <c r="V15"/>
  <c r="W15" s="1"/>
  <c r="X15" s="1"/>
  <c r="Y15" s="1"/>
  <c r="Z15" s="1"/>
  <c r="V25"/>
  <c r="W25" s="1"/>
  <c r="X25" s="1"/>
  <c r="Y25" s="1"/>
  <c r="Z25" s="1"/>
  <c r="V16"/>
  <c r="W16" s="1"/>
  <c r="X16" s="1"/>
  <c r="Y16" s="1"/>
  <c r="Z16" s="1"/>
  <c r="V18"/>
  <c r="W18" s="1"/>
  <c r="X18" s="1"/>
  <c r="Y18" s="1"/>
  <c r="Z18" s="1"/>
  <c r="V11"/>
  <c r="W11" s="1"/>
  <c r="X11" s="1"/>
  <c r="Y11" s="1"/>
  <c r="Z11" s="1"/>
  <c r="V21"/>
  <c r="W21" s="1"/>
  <c r="X21" s="1"/>
  <c r="Y21" s="1"/>
  <c r="Z21" s="1"/>
  <c r="V22"/>
  <c r="W22" s="1"/>
  <c r="X22" s="1"/>
  <c r="Y22" s="1"/>
  <c r="Z22" s="1"/>
  <c r="V12"/>
  <c r="W12" s="1"/>
  <c r="X12" s="1"/>
  <c r="Y12" s="1"/>
  <c r="Z12" s="1"/>
  <c r="V13"/>
  <c r="W13" s="1"/>
  <c r="X13" s="1"/>
  <c r="Y13" s="1"/>
  <c r="Z13" s="1"/>
  <c r="V24"/>
  <c r="W24" s="1"/>
  <c r="X24" s="1"/>
  <c r="Y24" s="1"/>
  <c r="Z24" s="1"/>
  <c r="V19"/>
  <c r="W19" s="1"/>
  <c r="X19" s="1"/>
  <c r="Y19" s="1"/>
  <c r="Z19" s="1"/>
  <c r="V23"/>
  <c r="W23" s="1"/>
  <c r="X23" s="1"/>
  <c r="Y23" s="1"/>
  <c r="Z23" s="1"/>
  <c r="V10"/>
  <c r="W10" s="1"/>
  <c r="X10" s="1"/>
  <c r="Y10" s="1"/>
  <c r="Z10" s="1"/>
  <c r="X11" i="78"/>
  <c r="Y11" s="1"/>
  <c r="Z11" s="1"/>
  <c r="V71" i="76"/>
  <c r="W71" s="1"/>
  <c r="X71" s="1"/>
  <c r="Y71" s="1"/>
  <c r="Z71" s="1"/>
  <c r="V77"/>
  <c r="W77" s="1"/>
  <c r="X77" s="1"/>
  <c r="Y77" s="1"/>
  <c r="Z77" s="1"/>
  <c r="V9"/>
  <c r="W9" s="1"/>
  <c r="X9" s="1"/>
  <c r="Y9" s="1"/>
  <c r="Z9" s="1"/>
  <c r="V97"/>
  <c r="W97" s="1"/>
  <c r="X97" s="1"/>
  <c r="Y97" s="1"/>
  <c r="Z97" s="1"/>
  <c r="V62"/>
  <c r="W62" s="1"/>
  <c r="X62" s="1"/>
  <c r="Y62" s="1"/>
  <c r="Z62" s="1"/>
  <c r="V10"/>
  <c r="W10" s="1"/>
  <c r="X10" s="1"/>
  <c r="Y10" s="1"/>
  <c r="Z10" s="1"/>
  <c r="Z23" i="81" l="1"/>
  <c r="W14" i="80"/>
  <c r="X14" s="1"/>
  <c r="Y14" s="1"/>
  <c r="Z14" s="1"/>
  <c r="Z18" s="1"/>
  <c r="Z26" i="79"/>
  <c r="Z12" i="78"/>
  <c r="V142" i="76"/>
  <c r="W142" s="1"/>
  <c r="X142" s="1"/>
  <c r="Y142" s="1"/>
  <c r="Z142" s="1"/>
  <c r="V141"/>
  <c r="W141" s="1"/>
  <c r="X141" s="1"/>
  <c r="Y141" s="1"/>
  <c r="Z141" s="1"/>
  <c r="V140"/>
  <c r="W140" s="1"/>
  <c r="X140" s="1"/>
  <c r="Y140" s="1"/>
  <c r="Z140" s="1"/>
  <c r="V139"/>
  <c r="W139" s="1"/>
  <c r="X139" s="1"/>
  <c r="Y139" s="1"/>
  <c r="Z139" s="1"/>
  <c r="V138"/>
  <c r="W138" s="1"/>
  <c r="X138" s="1"/>
  <c r="Y138" s="1"/>
  <c r="Z138" s="1"/>
  <c r="V137"/>
  <c r="W137" s="1"/>
  <c r="X137" s="1"/>
  <c r="Y137" s="1"/>
  <c r="Z137" s="1"/>
  <c r="V136"/>
  <c r="W136" s="1"/>
  <c r="X136" s="1"/>
  <c r="Y136" s="1"/>
  <c r="Z136" s="1"/>
  <c r="V135"/>
  <c r="W135" s="1"/>
  <c r="X135" s="1"/>
  <c r="Y135" s="1"/>
  <c r="Z135" s="1"/>
  <c r="V134"/>
  <c r="W134" s="1"/>
  <c r="X134" s="1"/>
  <c r="Y134" s="1"/>
  <c r="Z134" s="1"/>
  <c r="V133"/>
  <c r="W133" s="1"/>
  <c r="X133" s="1"/>
  <c r="Y133" s="1"/>
  <c r="Z133" s="1"/>
  <c r="V132"/>
  <c r="W132" s="1"/>
  <c r="X132" s="1"/>
  <c r="Y132" s="1"/>
  <c r="Z132" s="1"/>
  <c r="V131"/>
  <c r="W131" s="1"/>
  <c r="X131" s="1"/>
  <c r="Y131" s="1"/>
  <c r="Z131" s="1"/>
  <c r="V130"/>
  <c r="W130" s="1"/>
  <c r="X130" s="1"/>
  <c r="Y130" s="1"/>
  <c r="Z130" s="1"/>
  <c r="V100"/>
  <c r="W100" s="1"/>
  <c r="X100" s="1"/>
  <c r="Y100" s="1"/>
  <c r="Z100" s="1"/>
  <c r="V99"/>
  <c r="W99" s="1"/>
  <c r="X99" s="1"/>
  <c r="Y99" s="1"/>
  <c r="Z99" s="1"/>
  <c r="V98"/>
  <c r="W98" s="1"/>
  <c r="X98" s="1"/>
  <c r="Y98" s="1"/>
  <c r="Z98" s="1"/>
  <c r="V96"/>
  <c r="W96" s="1"/>
  <c r="X96" s="1"/>
  <c r="Y96" s="1"/>
  <c r="Z96" s="1"/>
  <c r="V95"/>
  <c r="W95" s="1"/>
  <c r="X95" s="1"/>
  <c r="Y95" s="1"/>
  <c r="Z95" s="1"/>
  <c r="V94"/>
  <c r="W94" s="1"/>
  <c r="X94" s="1"/>
  <c r="Y94" s="1"/>
  <c r="Z94" s="1"/>
  <c r="V93"/>
  <c r="W93" s="1"/>
  <c r="X93" s="1"/>
  <c r="Y93" s="1"/>
  <c r="Z93" s="1"/>
  <c r="V92"/>
  <c r="W92" s="1"/>
  <c r="X92" s="1"/>
  <c r="Y92" s="1"/>
  <c r="Z92" s="1"/>
  <c r="V91"/>
  <c r="W91" s="1"/>
  <c r="X91" s="1"/>
  <c r="Y91" s="1"/>
  <c r="Z91" s="1"/>
  <c r="V90"/>
  <c r="W90" s="1"/>
  <c r="X90" s="1"/>
  <c r="Y90" s="1"/>
  <c r="Z90" s="1"/>
  <c r="V89"/>
  <c r="W89" s="1"/>
  <c r="X89" s="1"/>
  <c r="Y89" s="1"/>
  <c r="Z89" s="1"/>
  <c r="V88"/>
  <c r="W88" s="1"/>
  <c r="X88" s="1"/>
  <c r="Y88" s="1"/>
  <c r="Z88" s="1"/>
  <c r="V87"/>
  <c r="W87" s="1"/>
  <c r="X87" s="1"/>
  <c r="Y87" s="1"/>
  <c r="Z87" s="1"/>
  <c r="V86"/>
  <c r="W86" s="1"/>
  <c r="X86" s="1"/>
  <c r="Y86" s="1"/>
  <c r="Z86" s="1"/>
  <c r="V85"/>
  <c r="W85" s="1"/>
  <c r="X85" s="1"/>
  <c r="Y85" s="1"/>
  <c r="Z85" s="1"/>
  <c r="V84"/>
  <c r="W84" s="1"/>
  <c r="X84" s="1"/>
  <c r="Y84" s="1"/>
  <c r="Z84" s="1"/>
  <c r="V79"/>
  <c r="W79" s="1"/>
  <c r="X79" s="1"/>
  <c r="Y79" s="1"/>
  <c r="Z79" s="1"/>
  <c r="V78"/>
  <c r="W78" s="1"/>
  <c r="X78" s="1"/>
  <c r="Y78" s="1"/>
  <c r="Z78" s="1"/>
  <c r="V76"/>
  <c r="W76" s="1"/>
  <c r="X76" s="1"/>
  <c r="Y76" s="1"/>
  <c r="Z76" s="1"/>
  <c r="V75"/>
  <c r="W75" s="1"/>
  <c r="X75" s="1"/>
  <c r="Y75" s="1"/>
  <c r="Z75" s="1"/>
  <c r="V74"/>
  <c r="W74" s="1"/>
  <c r="X74" s="1"/>
  <c r="Y74" s="1"/>
  <c r="Z74" s="1"/>
  <c r="V73"/>
  <c r="W73" s="1"/>
  <c r="X73" s="1"/>
  <c r="Y73" s="1"/>
  <c r="Z73" s="1"/>
  <c r="V72"/>
  <c r="W72" s="1"/>
  <c r="X72" s="1"/>
  <c r="Y72" s="1"/>
  <c r="Z72" s="1"/>
  <c r="V70"/>
  <c r="W70" s="1"/>
  <c r="X70" s="1"/>
  <c r="Y70" s="1"/>
  <c r="Z70" s="1"/>
  <c r="V69"/>
  <c r="W69" s="1"/>
  <c r="X69" s="1"/>
  <c r="Y69" s="1"/>
  <c r="Z69" s="1"/>
  <c r="V68"/>
  <c r="W68" s="1"/>
  <c r="X68" s="1"/>
  <c r="Y68" s="1"/>
  <c r="Z68" s="1"/>
  <c r="V67"/>
  <c r="W67" s="1"/>
  <c r="X67" s="1"/>
  <c r="Y67" s="1"/>
  <c r="Z67" s="1"/>
  <c r="V66"/>
  <c r="W66" s="1"/>
  <c r="X66" s="1"/>
  <c r="Y66" s="1"/>
  <c r="Z66" s="1"/>
  <c r="V65"/>
  <c r="W65" s="1"/>
  <c r="X65" s="1"/>
  <c r="Y65" s="1"/>
  <c r="Z65" s="1"/>
  <c r="V64"/>
  <c r="W64" s="1"/>
  <c r="X64" s="1"/>
  <c r="Y64" s="1"/>
  <c r="Z64" s="1"/>
  <c r="V63"/>
  <c r="W63" s="1"/>
  <c r="X63" s="1"/>
  <c r="Y63" s="1"/>
  <c r="Z63" s="1"/>
  <c r="V61"/>
  <c r="W61" s="1"/>
  <c r="X61" s="1"/>
  <c r="Y61" s="1"/>
  <c r="Z61" s="1"/>
  <c r="V60"/>
  <c r="W60" s="1"/>
  <c r="X60" s="1"/>
  <c r="Y60" s="1"/>
  <c r="Z60" s="1"/>
  <c r="V59"/>
  <c r="W59" s="1"/>
  <c r="X59" s="1"/>
  <c r="Y59" s="1"/>
  <c r="Z59" s="1"/>
  <c r="V58"/>
  <c r="W58" s="1"/>
  <c r="X58" s="1"/>
  <c r="Y58" s="1"/>
  <c r="Z58" s="1"/>
  <c r="V57"/>
  <c r="W57" s="1"/>
  <c r="X57" s="1"/>
  <c r="Y57" s="1"/>
  <c r="Z57" s="1"/>
  <c r="V56"/>
  <c r="W56" s="1"/>
  <c r="X56" s="1"/>
  <c r="Y56" s="1"/>
  <c r="Z56" s="1"/>
  <c r="V55"/>
  <c r="W55" s="1"/>
  <c r="X55" s="1"/>
  <c r="Y55" s="1"/>
  <c r="Z55" s="1"/>
  <c r="V54"/>
  <c r="W54" s="1"/>
  <c r="X54" s="1"/>
  <c r="Y54" s="1"/>
  <c r="Z54" s="1"/>
  <c r="V53"/>
  <c r="W53" s="1"/>
  <c r="X53" s="1"/>
  <c r="Y53" s="1"/>
  <c r="Z53" s="1"/>
  <c r="V52"/>
  <c r="W52" s="1"/>
  <c r="X52" s="1"/>
  <c r="Y52" s="1"/>
  <c r="Z52" s="1"/>
  <c r="V51"/>
  <c r="W51" s="1"/>
  <c r="X51" s="1"/>
  <c r="Y51" s="1"/>
  <c r="Z51" s="1"/>
  <c r="V50"/>
  <c r="W50" s="1"/>
  <c r="X50" s="1"/>
  <c r="Y50" s="1"/>
  <c r="Z50" s="1"/>
  <c r="V49"/>
  <c r="W49" s="1"/>
  <c r="X49" s="1"/>
  <c r="Y49" s="1"/>
  <c r="Z49" s="1"/>
  <c r="V48"/>
  <c r="W48" s="1"/>
  <c r="X48" s="1"/>
  <c r="Y48" s="1"/>
  <c r="Z48" s="1"/>
  <c r="V47"/>
  <c r="W47" s="1"/>
  <c r="X47" s="1"/>
  <c r="Y47" s="1"/>
  <c r="Z47" s="1"/>
  <c r="V46"/>
  <c r="W46" s="1"/>
  <c r="X46" s="1"/>
  <c r="Y46" s="1"/>
  <c r="Z46" s="1"/>
  <c r="V41"/>
  <c r="W41" s="1"/>
  <c r="X41" s="1"/>
  <c r="Y41" s="1"/>
  <c r="Z41" s="1"/>
  <c r="V40"/>
  <c r="W40" s="1"/>
  <c r="X40" s="1"/>
  <c r="Y40" s="1"/>
  <c r="Z40" s="1"/>
  <c r="V39"/>
  <c r="W39" s="1"/>
  <c r="X39" s="1"/>
  <c r="Y39" s="1"/>
  <c r="Z39" s="1"/>
  <c r="V38"/>
  <c r="W38" s="1"/>
  <c r="X38" s="1"/>
  <c r="Y38" s="1"/>
  <c r="Z38" s="1"/>
  <c r="V37"/>
  <c r="W37" s="1"/>
  <c r="X37" s="1"/>
  <c r="Y37" s="1"/>
  <c r="Z37" s="1"/>
  <c r="V36"/>
  <c r="W36" s="1"/>
  <c r="X36" s="1"/>
  <c r="Y36" s="1"/>
  <c r="Z36" s="1"/>
  <c r="V35"/>
  <c r="W35" s="1"/>
  <c r="X35" s="1"/>
  <c r="Y35" s="1"/>
  <c r="Z35" s="1"/>
  <c r="V34"/>
  <c r="W34" s="1"/>
  <c r="X34" s="1"/>
  <c r="Y34" s="1"/>
  <c r="Z34" s="1"/>
  <c r="V33"/>
  <c r="W33" s="1"/>
  <c r="X33" s="1"/>
  <c r="Y33" s="1"/>
  <c r="Z33" s="1"/>
  <c r="V32"/>
  <c r="W32" s="1"/>
  <c r="X32" s="1"/>
  <c r="Y32" s="1"/>
  <c r="Z32" s="1"/>
  <c r="V31"/>
  <c r="W31" s="1"/>
  <c r="X31" s="1"/>
  <c r="Y31" s="1"/>
  <c r="Z31" s="1"/>
  <c r="V30"/>
  <c r="W30" s="1"/>
  <c r="X30" s="1"/>
  <c r="Y30" s="1"/>
  <c r="Z30" s="1"/>
  <c r="V29"/>
  <c r="W29" s="1"/>
  <c r="X29" s="1"/>
  <c r="Y29" s="1"/>
  <c r="Z29" s="1"/>
  <c r="V28"/>
  <c r="W28" s="1"/>
  <c r="X28" s="1"/>
  <c r="Y28" s="1"/>
  <c r="Z28" s="1"/>
  <c r="V27"/>
  <c r="W27" s="1"/>
  <c r="X27" s="1"/>
  <c r="Y27" s="1"/>
  <c r="Z27" s="1"/>
  <c r="V26"/>
  <c r="W26" s="1"/>
  <c r="X26" s="1"/>
  <c r="Y26" s="1"/>
  <c r="Z26" s="1"/>
  <c r="V25"/>
  <c r="W25" s="1"/>
  <c r="X25" s="1"/>
  <c r="Y25" s="1"/>
  <c r="Z25" s="1"/>
  <c r="V24"/>
  <c r="W24" s="1"/>
  <c r="X24" s="1"/>
  <c r="Y24" s="1"/>
  <c r="Z24" s="1"/>
  <c r="V23"/>
  <c r="W23" s="1"/>
  <c r="X23" s="1"/>
  <c r="Y23" s="1"/>
  <c r="Z23" s="1"/>
  <c r="V22"/>
  <c r="W22" s="1"/>
  <c r="X22" s="1"/>
  <c r="Y22" s="1"/>
  <c r="Z22" s="1"/>
  <c r="V21"/>
  <c r="W21" s="1"/>
  <c r="X21" s="1"/>
  <c r="Y21" s="1"/>
  <c r="Z21" s="1"/>
  <c r="V20"/>
  <c r="W20" s="1"/>
  <c r="X20" s="1"/>
  <c r="Y20" s="1"/>
  <c r="Z20" s="1"/>
  <c r="V19"/>
  <c r="W19" s="1"/>
  <c r="X19" s="1"/>
  <c r="Y19" s="1"/>
  <c r="Z19" s="1"/>
  <c r="V18"/>
  <c r="W18" s="1"/>
  <c r="X18" s="1"/>
  <c r="Y18" s="1"/>
  <c r="Z18" s="1"/>
  <c r="V17"/>
  <c r="W17" s="1"/>
  <c r="X17" s="1"/>
  <c r="Y17" s="1"/>
  <c r="Z17" s="1"/>
  <c r="V16"/>
  <c r="W16" s="1"/>
  <c r="X16" s="1"/>
  <c r="Y16" s="1"/>
  <c r="Z16" s="1"/>
  <c r="V15"/>
  <c r="W15" s="1"/>
  <c r="X15" s="1"/>
  <c r="Y15" s="1"/>
  <c r="Z15" s="1"/>
  <c r="V14"/>
  <c r="W14" s="1"/>
  <c r="X14" s="1"/>
  <c r="Y14" s="1"/>
  <c r="Z14" s="1"/>
  <c r="V13"/>
  <c r="W13" s="1"/>
  <c r="X13" s="1"/>
  <c r="Y13" s="1"/>
  <c r="Z13" s="1"/>
  <c r="V12"/>
  <c r="W12" s="1"/>
  <c r="X12" s="1"/>
  <c r="Y12" s="1"/>
  <c r="Z12" s="1"/>
  <c r="V11"/>
  <c r="W11" s="1"/>
  <c r="X11" s="1"/>
  <c r="Y11" s="1"/>
  <c r="Z11" s="1"/>
  <c r="V8"/>
  <c r="W8" s="1"/>
  <c r="X8" s="1"/>
  <c r="Y8" s="1"/>
  <c r="Z8" s="1"/>
  <c r="AI51" i="75"/>
  <c r="Z143" i="76" l="1"/>
  <c r="Z101"/>
  <c r="AI100" i="68"/>
  <c r="AI98" i="75"/>
  <c r="AI21"/>
  <c r="AI85"/>
  <c r="AI62"/>
  <c r="AI28"/>
  <c r="AI60" l="1"/>
  <c r="AI33"/>
  <c r="AI14"/>
  <c r="AI48"/>
  <c r="AI54"/>
  <c r="AI121"/>
  <c r="AI120"/>
  <c r="AI117"/>
  <c r="AI116"/>
  <c r="AI115"/>
  <c r="AI114"/>
  <c r="AI111"/>
  <c r="AI104"/>
  <c r="AI110"/>
  <c r="AI109"/>
  <c r="AI108"/>
  <c r="AI107"/>
  <c r="AI106"/>
  <c r="AI105"/>
  <c r="AI113"/>
  <c r="AI102"/>
  <c r="AI101"/>
  <c r="AI97"/>
  <c r="AI96"/>
  <c r="AI95"/>
  <c r="AI91"/>
  <c r="AI90"/>
  <c r="AI89"/>
  <c r="AI88"/>
  <c r="AI87"/>
  <c r="AI86"/>
  <c r="AI84"/>
  <c r="AI83"/>
  <c r="AI82"/>
  <c r="AI81"/>
  <c r="AI80"/>
  <c r="AI79"/>
  <c r="AI77"/>
  <c r="AI76"/>
  <c r="AI75"/>
  <c r="AI74"/>
  <c r="AI73"/>
  <c r="AI72"/>
  <c r="AI30"/>
  <c r="AI67"/>
  <c r="AI43"/>
  <c r="AI66"/>
  <c r="AI31"/>
  <c r="AI68"/>
  <c r="AI59"/>
  <c r="AI56"/>
  <c r="AI50"/>
  <c r="AI55"/>
  <c r="AI17"/>
  <c r="AI16"/>
  <c r="AI52"/>
  <c r="AI9"/>
  <c r="AI47"/>
  <c r="AI46"/>
  <c r="AI32"/>
  <c r="AI35"/>
  <c r="AI18"/>
  <c r="AI36"/>
  <c r="AI42"/>
  <c r="AI53"/>
  <c r="AI34"/>
  <c r="AI37"/>
  <c r="AI49"/>
  <c r="AI61"/>
  <c r="AI20"/>
  <c r="AI19"/>
  <c r="AI29"/>
  <c r="AI15"/>
  <c r="AI13"/>
  <c r="AI12"/>
  <c r="AI11"/>
  <c r="AI43" i="73"/>
  <c r="AI84"/>
  <c r="V142" i="74"/>
  <c r="W142" s="1"/>
  <c r="X142" s="1"/>
  <c r="Y142" s="1"/>
  <c r="Z142" s="1"/>
  <c r="V141"/>
  <c r="W141" s="1"/>
  <c r="X141" s="1"/>
  <c r="Y141" s="1"/>
  <c r="Z141" s="1"/>
  <c r="V140"/>
  <c r="W140" s="1"/>
  <c r="X140" s="1"/>
  <c r="Y140" s="1"/>
  <c r="Z140" s="1"/>
  <c r="V139"/>
  <c r="W139" s="1"/>
  <c r="X139" s="1"/>
  <c r="Y139" s="1"/>
  <c r="Z139" s="1"/>
  <c r="V138"/>
  <c r="W138" s="1"/>
  <c r="X138" s="1"/>
  <c r="Y138" s="1"/>
  <c r="Z138" s="1"/>
  <c r="V137"/>
  <c r="W137" s="1"/>
  <c r="X137" s="1"/>
  <c r="Y137" s="1"/>
  <c r="Z137" s="1"/>
  <c r="V136"/>
  <c r="W136" s="1"/>
  <c r="X136" s="1"/>
  <c r="Y136" s="1"/>
  <c r="Z136" s="1"/>
  <c r="V135"/>
  <c r="W135" s="1"/>
  <c r="X135" s="1"/>
  <c r="Y135" s="1"/>
  <c r="Z135" s="1"/>
  <c r="V134"/>
  <c r="W134" s="1"/>
  <c r="X134" s="1"/>
  <c r="Y134" s="1"/>
  <c r="Z134" s="1"/>
  <c r="V133"/>
  <c r="W133" s="1"/>
  <c r="X133" s="1"/>
  <c r="Y133" s="1"/>
  <c r="Z133" s="1"/>
  <c r="V132"/>
  <c r="W132" s="1"/>
  <c r="X132" s="1"/>
  <c r="Y132" s="1"/>
  <c r="Z132" s="1"/>
  <c r="V131"/>
  <c r="W131" s="1"/>
  <c r="X131" s="1"/>
  <c r="Y131" s="1"/>
  <c r="Z131" s="1"/>
  <c r="V130"/>
  <c r="W130" s="1"/>
  <c r="X130" s="1"/>
  <c r="Y130" s="1"/>
  <c r="Z130" s="1"/>
  <c r="V100"/>
  <c r="W100" s="1"/>
  <c r="X100" s="1"/>
  <c r="Y100" s="1"/>
  <c r="Z100" s="1"/>
  <c r="V99"/>
  <c r="W99" s="1"/>
  <c r="X99" s="1"/>
  <c r="Y99" s="1"/>
  <c r="Z99" s="1"/>
  <c r="V98"/>
  <c r="W98" s="1"/>
  <c r="X98" s="1"/>
  <c r="Y98" s="1"/>
  <c r="Z98" s="1"/>
  <c r="V97"/>
  <c r="W97" s="1"/>
  <c r="X97" s="1"/>
  <c r="Y97" s="1"/>
  <c r="Z97" s="1"/>
  <c r="V96"/>
  <c r="W96" s="1"/>
  <c r="X96" s="1"/>
  <c r="Y96" s="1"/>
  <c r="Z96" s="1"/>
  <c r="V95"/>
  <c r="W95" s="1"/>
  <c r="X95" s="1"/>
  <c r="Y95" s="1"/>
  <c r="Z95" s="1"/>
  <c r="V94"/>
  <c r="W94" s="1"/>
  <c r="X94" s="1"/>
  <c r="Y94" s="1"/>
  <c r="Z94" s="1"/>
  <c r="V93"/>
  <c r="W93" s="1"/>
  <c r="X93" s="1"/>
  <c r="Y93" s="1"/>
  <c r="Z93" s="1"/>
  <c r="V92"/>
  <c r="W92" s="1"/>
  <c r="X92" s="1"/>
  <c r="Y92" s="1"/>
  <c r="Z92" s="1"/>
  <c r="V91"/>
  <c r="W91" s="1"/>
  <c r="X91" s="1"/>
  <c r="Y91" s="1"/>
  <c r="Z91" s="1"/>
  <c r="V90"/>
  <c r="W90" s="1"/>
  <c r="X90" s="1"/>
  <c r="Y90" s="1"/>
  <c r="Z90" s="1"/>
  <c r="V89"/>
  <c r="W89" s="1"/>
  <c r="X89" s="1"/>
  <c r="Y89" s="1"/>
  <c r="Z89" s="1"/>
  <c r="V88"/>
  <c r="W88" s="1"/>
  <c r="X88" s="1"/>
  <c r="Y88" s="1"/>
  <c r="Z88" s="1"/>
  <c r="V87"/>
  <c r="W87" s="1"/>
  <c r="X87" s="1"/>
  <c r="Y87" s="1"/>
  <c r="Z87" s="1"/>
  <c r="V86"/>
  <c r="W86" s="1"/>
  <c r="X86" s="1"/>
  <c r="Y86" s="1"/>
  <c r="Z86" s="1"/>
  <c r="V85"/>
  <c r="W85" s="1"/>
  <c r="X85" s="1"/>
  <c r="Y85" s="1"/>
  <c r="Z85" s="1"/>
  <c r="V84"/>
  <c r="W84" s="1"/>
  <c r="X84" s="1"/>
  <c r="Y84" s="1"/>
  <c r="Z84" s="1"/>
  <c r="V79"/>
  <c r="W79" s="1"/>
  <c r="X79" s="1"/>
  <c r="Y79" s="1"/>
  <c r="Z79" s="1"/>
  <c r="V78"/>
  <c r="W78" s="1"/>
  <c r="X78" s="1"/>
  <c r="Y78" s="1"/>
  <c r="Z78" s="1"/>
  <c r="V77"/>
  <c r="W77" s="1"/>
  <c r="X77" s="1"/>
  <c r="Y77" s="1"/>
  <c r="Z77" s="1"/>
  <c r="V76"/>
  <c r="W76" s="1"/>
  <c r="X76" s="1"/>
  <c r="Y76" s="1"/>
  <c r="Z76" s="1"/>
  <c r="V75"/>
  <c r="W75" s="1"/>
  <c r="X75" s="1"/>
  <c r="Y75" s="1"/>
  <c r="Z75" s="1"/>
  <c r="V74"/>
  <c r="W74" s="1"/>
  <c r="X74" s="1"/>
  <c r="Y74" s="1"/>
  <c r="Z74" s="1"/>
  <c r="V73"/>
  <c r="W73" s="1"/>
  <c r="X73" s="1"/>
  <c r="Y73" s="1"/>
  <c r="Z73" s="1"/>
  <c r="V72"/>
  <c r="W72" s="1"/>
  <c r="X72" s="1"/>
  <c r="Y72" s="1"/>
  <c r="Z72" s="1"/>
  <c r="V71"/>
  <c r="W71" s="1"/>
  <c r="X71" s="1"/>
  <c r="Y71" s="1"/>
  <c r="Z71" s="1"/>
  <c r="V70"/>
  <c r="W70" s="1"/>
  <c r="X70" s="1"/>
  <c r="Y70" s="1"/>
  <c r="Z70" s="1"/>
  <c r="V69"/>
  <c r="W69" s="1"/>
  <c r="X69" s="1"/>
  <c r="Y69" s="1"/>
  <c r="Z69" s="1"/>
  <c r="V68"/>
  <c r="W68" s="1"/>
  <c r="X68" s="1"/>
  <c r="Y68" s="1"/>
  <c r="Z68" s="1"/>
  <c r="V67"/>
  <c r="W67" s="1"/>
  <c r="X67" s="1"/>
  <c r="Y67" s="1"/>
  <c r="Z67" s="1"/>
  <c r="V66"/>
  <c r="W66" s="1"/>
  <c r="X66" s="1"/>
  <c r="Y66" s="1"/>
  <c r="Z66" s="1"/>
  <c r="V65"/>
  <c r="W65" s="1"/>
  <c r="X65" s="1"/>
  <c r="Y65" s="1"/>
  <c r="Z65" s="1"/>
  <c r="V64"/>
  <c r="W64" s="1"/>
  <c r="X64" s="1"/>
  <c r="Y64" s="1"/>
  <c r="Z64" s="1"/>
  <c r="V63"/>
  <c r="W63" s="1"/>
  <c r="X63" s="1"/>
  <c r="Y63" s="1"/>
  <c r="Z63" s="1"/>
  <c r="V62"/>
  <c r="W62" s="1"/>
  <c r="X62" s="1"/>
  <c r="Y62" s="1"/>
  <c r="Z62" s="1"/>
  <c r="V9"/>
  <c r="W9" s="1"/>
  <c r="X9" s="1"/>
  <c r="Y9" s="1"/>
  <c r="Z9" s="1"/>
  <c r="V61"/>
  <c r="W61" s="1"/>
  <c r="X61" s="1"/>
  <c r="Y61" s="1"/>
  <c r="Z61" s="1"/>
  <c r="V60"/>
  <c r="W60" s="1"/>
  <c r="X60" s="1"/>
  <c r="Y60" s="1"/>
  <c r="Z60" s="1"/>
  <c r="V59"/>
  <c r="W59" s="1"/>
  <c r="X59" s="1"/>
  <c r="Y59" s="1"/>
  <c r="Z59" s="1"/>
  <c r="V58"/>
  <c r="W58" s="1"/>
  <c r="X58" s="1"/>
  <c r="Y58" s="1"/>
  <c r="Z58" s="1"/>
  <c r="V57"/>
  <c r="W57" s="1"/>
  <c r="X57" s="1"/>
  <c r="Y57" s="1"/>
  <c r="Z57" s="1"/>
  <c r="V56"/>
  <c r="W56" s="1"/>
  <c r="X56" s="1"/>
  <c r="Y56" s="1"/>
  <c r="Z56" s="1"/>
  <c r="V55"/>
  <c r="W55" s="1"/>
  <c r="X55" s="1"/>
  <c r="Y55" s="1"/>
  <c r="Z55" s="1"/>
  <c r="V54"/>
  <c r="W54" s="1"/>
  <c r="X54" s="1"/>
  <c r="Y54" s="1"/>
  <c r="Z54" s="1"/>
  <c r="V53"/>
  <c r="W53" s="1"/>
  <c r="X53" s="1"/>
  <c r="Y53" s="1"/>
  <c r="Z53" s="1"/>
  <c r="V52"/>
  <c r="W52" s="1"/>
  <c r="X52" s="1"/>
  <c r="Y52" s="1"/>
  <c r="Z52" s="1"/>
  <c r="V51"/>
  <c r="W51" s="1"/>
  <c r="X51" s="1"/>
  <c r="Y51" s="1"/>
  <c r="Z51" s="1"/>
  <c r="V50"/>
  <c r="W50" s="1"/>
  <c r="X50" s="1"/>
  <c r="Y50" s="1"/>
  <c r="Z50" s="1"/>
  <c r="V49"/>
  <c r="W49" s="1"/>
  <c r="X49" s="1"/>
  <c r="Y49" s="1"/>
  <c r="Z49" s="1"/>
  <c r="V48"/>
  <c r="W48" s="1"/>
  <c r="X48" s="1"/>
  <c r="Y48" s="1"/>
  <c r="Z48" s="1"/>
  <c r="V47"/>
  <c r="W47" s="1"/>
  <c r="X47" s="1"/>
  <c r="Y47" s="1"/>
  <c r="Z47" s="1"/>
  <c r="V46"/>
  <c r="W46" s="1"/>
  <c r="X46" s="1"/>
  <c r="Y46" s="1"/>
  <c r="Z46" s="1"/>
  <c r="V41"/>
  <c r="W41" s="1"/>
  <c r="X41" s="1"/>
  <c r="Y41" s="1"/>
  <c r="Z41" s="1"/>
  <c r="V40"/>
  <c r="W40" s="1"/>
  <c r="X40" s="1"/>
  <c r="Y40" s="1"/>
  <c r="Z40" s="1"/>
  <c r="V39"/>
  <c r="W39" s="1"/>
  <c r="X39" s="1"/>
  <c r="Y39" s="1"/>
  <c r="Z39" s="1"/>
  <c r="V38"/>
  <c r="W38" s="1"/>
  <c r="X38" s="1"/>
  <c r="Y38" s="1"/>
  <c r="Z38" s="1"/>
  <c r="V37"/>
  <c r="W37" s="1"/>
  <c r="X37" s="1"/>
  <c r="Y37" s="1"/>
  <c r="Z37" s="1"/>
  <c r="V36"/>
  <c r="W36" s="1"/>
  <c r="X36" s="1"/>
  <c r="Y36" s="1"/>
  <c r="Z36" s="1"/>
  <c r="V35"/>
  <c r="W35" s="1"/>
  <c r="X35" s="1"/>
  <c r="Y35" s="1"/>
  <c r="Z35" s="1"/>
  <c r="V34"/>
  <c r="W34" s="1"/>
  <c r="X34" s="1"/>
  <c r="Y34" s="1"/>
  <c r="Z34" s="1"/>
  <c r="V33"/>
  <c r="W33" s="1"/>
  <c r="X33" s="1"/>
  <c r="Y33" s="1"/>
  <c r="Z33" s="1"/>
  <c r="V32"/>
  <c r="W32" s="1"/>
  <c r="X32" s="1"/>
  <c r="Y32" s="1"/>
  <c r="Z32" s="1"/>
  <c r="V31"/>
  <c r="W31" s="1"/>
  <c r="X31" s="1"/>
  <c r="Y31" s="1"/>
  <c r="Z31" s="1"/>
  <c r="V30"/>
  <c r="W30" s="1"/>
  <c r="X30" s="1"/>
  <c r="Y30" s="1"/>
  <c r="Z30" s="1"/>
  <c r="V29"/>
  <c r="W29" s="1"/>
  <c r="X29" s="1"/>
  <c r="Y29" s="1"/>
  <c r="Z29" s="1"/>
  <c r="V28"/>
  <c r="W28" s="1"/>
  <c r="X28" s="1"/>
  <c r="Y28" s="1"/>
  <c r="Z28" s="1"/>
  <c r="V27"/>
  <c r="W27" s="1"/>
  <c r="X27" s="1"/>
  <c r="Y27" s="1"/>
  <c r="Z27" s="1"/>
  <c r="V26"/>
  <c r="W26" s="1"/>
  <c r="X26" s="1"/>
  <c r="H26"/>
  <c r="V25"/>
  <c r="W25" s="1"/>
  <c r="X25" s="1"/>
  <c r="Y25" s="1"/>
  <c r="Z25" s="1"/>
  <c r="V24"/>
  <c r="W24" s="1"/>
  <c r="X24" s="1"/>
  <c r="Y24" s="1"/>
  <c r="Z24" s="1"/>
  <c r="V23"/>
  <c r="W23" s="1"/>
  <c r="X23" s="1"/>
  <c r="Y23" s="1"/>
  <c r="Z23" s="1"/>
  <c r="V22"/>
  <c r="W22" s="1"/>
  <c r="X22" s="1"/>
  <c r="Y22" s="1"/>
  <c r="Z22" s="1"/>
  <c r="V21"/>
  <c r="W21" s="1"/>
  <c r="X21" s="1"/>
  <c r="Y21" s="1"/>
  <c r="Z21" s="1"/>
  <c r="V20"/>
  <c r="W20" s="1"/>
  <c r="X20" s="1"/>
  <c r="Y20" s="1"/>
  <c r="Z20" s="1"/>
  <c r="V19"/>
  <c r="W19" s="1"/>
  <c r="X19" s="1"/>
  <c r="Y19" s="1"/>
  <c r="Z19" s="1"/>
  <c r="V18"/>
  <c r="W18" s="1"/>
  <c r="X18" s="1"/>
  <c r="Y18" s="1"/>
  <c r="Z18" s="1"/>
  <c r="V17"/>
  <c r="W17" s="1"/>
  <c r="X17" s="1"/>
  <c r="Y17" s="1"/>
  <c r="Z17" s="1"/>
  <c r="V16"/>
  <c r="W16" s="1"/>
  <c r="X16" s="1"/>
  <c r="Y16" s="1"/>
  <c r="Z16" s="1"/>
  <c r="V15"/>
  <c r="W15" s="1"/>
  <c r="X15" s="1"/>
  <c r="Y15" s="1"/>
  <c r="Z15" s="1"/>
  <c r="V14"/>
  <c r="W14" s="1"/>
  <c r="X14" s="1"/>
  <c r="Y14" s="1"/>
  <c r="Z14" s="1"/>
  <c r="V13"/>
  <c r="W13" s="1"/>
  <c r="X13" s="1"/>
  <c r="Y13" s="1"/>
  <c r="Z13" s="1"/>
  <c r="V12"/>
  <c r="W12" s="1"/>
  <c r="X12" s="1"/>
  <c r="Y12" s="1"/>
  <c r="Z12" s="1"/>
  <c r="V11"/>
  <c r="W11" s="1"/>
  <c r="X11" s="1"/>
  <c r="Y11" s="1"/>
  <c r="Z11" s="1"/>
  <c r="V10"/>
  <c r="W10" s="1"/>
  <c r="X10" s="1"/>
  <c r="Y10" s="1"/>
  <c r="Z10" s="1"/>
  <c r="V8"/>
  <c r="W8" s="1"/>
  <c r="X8" s="1"/>
  <c r="Y8" s="1"/>
  <c r="Z8" s="1"/>
  <c r="Z143" l="1"/>
  <c r="Y26"/>
  <c r="Z26" s="1"/>
  <c r="Z101" s="1"/>
  <c r="AI102" i="73"/>
  <c r="AI103"/>
  <c r="AI107"/>
  <c r="AI20"/>
  <c r="AI27"/>
  <c r="AI32" l="1"/>
  <c r="AI61"/>
  <c r="AI70"/>
  <c r="AI65"/>
  <c r="AI16" l="1"/>
  <c r="AI113" l="1"/>
  <c r="AI112"/>
  <c r="AI111"/>
  <c r="AI109"/>
  <c r="AI108"/>
  <c r="AI48"/>
  <c r="AI49"/>
  <c r="AI105"/>
  <c r="AI104"/>
  <c r="AI101"/>
  <c r="AI100"/>
  <c r="AI99"/>
  <c r="AI98"/>
  <c r="AI97"/>
  <c r="AI96"/>
  <c r="AI94"/>
  <c r="AI93"/>
  <c r="AI92"/>
  <c r="AI90"/>
  <c r="AI89"/>
  <c r="AI88"/>
  <c r="AI87"/>
  <c r="AI83"/>
  <c r="AI82"/>
  <c r="AI81"/>
  <c r="AI80"/>
  <c r="AI79"/>
  <c r="AI78"/>
  <c r="AI77"/>
  <c r="AI76"/>
  <c r="AI75"/>
  <c r="AI74"/>
  <c r="AI73"/>
  <c r="AI72"/>
  <c r="AI71"/>
  <c r="AI25"/>
  <c r="AI69"/>
  <c r="AI68"/>
  <c r="AI67"/>
  <c r="AI66"/>
  <c r="AI64"/>
  <c r="AI60"/>
  <c r="AI59"/>
  <c r="AI58"/>
  <c r="AI57"/>
  <c r="AI56"/>
  <c r="AI53"/>
  <c r="AI52"/>
  <c r="AI51"/>
  <c r="AI50"/>
  <c r="AI106"/>
  <c r="AI47"/>
  <c r="AI46"/>
  <c r="AI45"/>
  <c r="AI44"/>
  <c r="AI41"/>
  <c r="AI40"/>
  <c r="AI39"/>
  <c r="AI38"/>
  <c r="AI37"/>
  <c r="AI36"/>
  <c r="AI33"/>
  <c r="AI31"/>
  <c r="AI30"/>
  <c r="AI29"/>
  <c r="AI28"/>
  <c r="AI24"/>
  <c r="AI23"/>
  <c r="AI22"/>
  <c r="AI19"/>
  <c r="AI15"/>
  <c r="AI14"/>
  <c r="AI13"/>
  <c r="AI12"/>
  <c r="AI11"/>
  <c r="AI10"/>
  <c r="AI9"/>
  <c r="AI8"/>
  <c r="AI96" i="72"/>
  <c r="AI89"/>
  <c r="AI60"/>
  <c r="AI37" l="1"/>
  <c r="AI38"/>
  <c r="AI39"/>
  <c r="AI123"/>
  <c r="AI122"/>
  <c r="AI121"/>
  <c r="AI118"/>
  <c r="AI117"/>
  <c r="AI116"/>
  <c r="AI115"/>
  <c r="AI114"/>
  <c r="AI113"/>
  <c r="AI112"/>
  <c r="AI111"/>
  <c r="AI110"/>
  <c r="AI109"/>
  <c r="AI108"/>
  <c r="AI107"/>
  <c r="AI106"/>
  <c r="AI105"/>
  <c r="AI104"/>
  <c r="AI103"/>
  <c r="AI101"/>
  <c r="AI100"/>
  <c r="AI99"/>
  <c r="AI97"/>
  <c r="AI95"/>
  <c r="AI94"/>
  <c r="AI93"/>
  <c r="AI92"/>
  <c r="AI88"/>
  <c r="AI87"/>
  <c r="AI86"/>
  <c r="AI85"/>
  <c r="AI84"/>
  <c r="AI83"/>
  <c r="AI82"/>
  <c r="AI81"/>
  <c r="AI80"/>
  <c r="AI79"/>
  <c r="AI78"/>
  <c r="AI77"/>
  <c r="AI76"/>
  <c r="AI75"/>
  <c r="AI74"/>
  <c r="AI73"/>
  <c r="AI72"/>
  <c r="AI71"/>
  <c r="AI70"/>
  <c r="AI69"/>
  <c r="AI68"/>
  <c r="AI67"/>
  <c r="AI66"/>
  <c r="AI65"/>
  <c r="AI64"/>
  <c r="AI59"/>
  <c r="AI58"/>
  <c r="AI57"/>
  <c r="AI56"/>
  <c r="AI55"/>
  <c r="AI54"/>
  <c r="AI51"/>
  <c r="AI50"/>
  <c r="AI49"/>
  <c r="AI48"/>
  <c r="AI47"/>
  <c r="AI46"/>
  <c r="AI45"/>
  <c r="AI44"/>
  <c r="AI43"/>
  <c r="AI42"/>
  <c r="AI36"/>
  <c r="AI35"/>
  <c r="AI34"/>
  <c r="AI33"/>
  <c r="AI32"/>
  <c r="AI31"/>
  <c r="AI30"/>
  <c r="AI29"/>
  <c r="AI28"/>
  <c r="AI27"/>
  <c r="AI25"/>
  <c r="AI24"/>
  <c r="AI23"/>
  <c r="AI22"/>
  <c r="AI19"/>
  <c r="AI16"/>
  <c r="AI15"/>
  <c r="AI14"/>
  <c r="AI13"/>
  <c r="AI12"/>
  <c r="AI11"/>
  <c r="AI10"/>
  <c r="AI9"/>
  <c r="AI8"/>
  <c r="V38" i="71"/>
  <c r="W38" s="1"/>
  <c r="X38" s="1"/>
  <c r="Y38" s="1"/>
  <c r="Z38" s="1"/>
  <c r="V37"/>
  <c r="W37" s="1"/>
  <c r="X37" s="1"/>
  <c r="Y37" s="1"/>
  <c r="Z37" s="1"/>
  <c r="V36"/>
  <c r="W36" s="1"/>
  <c r="X36" s="1"/>
  <c r="Y36" s="1"/>
  <c r="Z36" s="1"/>
  <c r="V35"/>
  <c r="W35" s="1"/>
  <c r="X35" s="1"/>
  <c r="Y35" s="1"/>
  <c r="Z35" s="1"/>
  <c r="V34"/>
  <c r="W34" s="1"/>
  <c r="X34" s="1"/>
  <c r="Y34" s="1"/>
  <c r="Z34" s="1"/>
  <c r="V33"/>
  <c r="W33" s="1"/>
  <c r="X33" s="1"/>
  <c r="Y33" s="1"/>
  <c r="Z33" s="1"/>
  <c r="V32"/>
  <c r="W32" s="1"/>
  <c r="X32" s="1"/>
  <c r="Y32" s="1"/>
  <c r="Z32" s="1"/>
  <c r="V31"/>
  <c r="W31" s="1"/>
  <c r="X31" s="1"/>
  <c r="Y31" s="1"/>
  <c r="Z31" s="1"/>
  <c r="V30"/>
  <c r="W30" s="1"/>
  <c r="X30" s="1"/>
  <c r="Y30" s="1"/>
  <c r="Z30" s="1"/>
  <c r="V29"/>
  <c r="W29" s="1"/>
  <c r="X29" s="1"/>
  <c r="Y29" s="1"/>
  <c r="Z29" s="1"/>
  <c r="V28"/>
  <c r="W28" s="1"/>
  <c r="X28" s="1"/>
  <c r="Y28" s="1"/>
  <c r="Z28" s="1"/>
  <c r="V27"/>
  <c r="W27" s="1"/>
  <c r="X27" s="1"/>
  <c r="Y27" s="1"/>
  <c r="Z27" s="1"/>
  <c r="V26"/>
  <c r="W26" s="1"/>
  <c r="X26" s="1"/>
  <c r="Y26" s="1"/>
  <c r="Z26" s="1"/>
  <c r="V25"/>
  <c r="W25" s="1"/>
  <c r="X25" s="1"/>
  <c r="Y25" s="1"/>
  <c r="Z25" s="1"/>
  <c r="V24"/>
  <c r="W24" s="1"/>
  <c r="X24" s="1"/>
  <c r="Y24" s="1"/>
  <c r="Z24" s="1"/>
  <c r="V23"/>
  <c r="W23" s="1"/>
  <c r="X23" s="1"/>
  <c r="Y23" s="1"/>
  <c r="Z23" s="1"/>
  <c r="V22"/>
  <c r="W22" s="1"/>
  <c r="X22" s="1"/>
  <c r="Y22" s="1"/>
  <c r="Z22" s="1"/>
  <c r="V21"/>
  <c r="W21" s="1"/>
  <c r="X21" s="1"/>
  <c r="Y21" s="1"/>
  <c r="Z21" s="1"/>
  <c r="V20"/>
  <c r="W20" s="1"/>
  <c r="X20" s="1"/>
  <c r="Y20" s="1"/>
  <c r="Z20" s="1"/>
  <c r="V19"/>
  <c r="W19" s="1"/>
  <c r="X19" s="1"/>
  <c r="Y19" s="1"/>
  <c r="Z19" s="1"/>
  <c r="V18"/>
  <c r="W18" s="1"/>
  <c r="X18" s="1"/>
  <c r="Y18" s="1"/>
  <c r="Z18" s="1"/>
  <c r="V17"/>
  <c r="W17" s="1"/>
  <c r="X17" s="1"/>
  <c r="Y17" s="1"/>
  <c r="Z17" s="1"/>
  <c r="V16"/>
  <c r="W16" s="1"/>
  <c r="X16" s="1"/>
  <c r="Y16" s="1"/>
  <c r="Z16" s="1"/>
  <c r="V15"/>
  <c r="W15" s="1"/>
  <c r="X15" s="1"/>
  <c r="Y15" s="1"/>
  <c r="Z15" s="1"/>
  <c r="V14"/>
  <c r="W14" s="1"/>
  <c r="X14" s="1"/>
  <c r="Y14" s="1"/>
  <c r="Z14" s="1"/>
  <c r="V13"/>
  <c r="W13" s="1"/>
  <c r="X13" s="1"/>
  <c r="Y13" s="1"/>
  <c r="Z13" s="1"/>
  <c r="V12"/>
  <c r="V11"/>
  <c r="V10"/>
  <c r="W10" s="1"/>
  <c r="X10" s="1"/>
  <c r="Y10" s="1"/>
  <c r="Z10" s="1"/>
  <c r="V9"/>
  <c r="W9" s="1"/>
  <c r="X9" s="1"/>
  <c r="Y9" s="1"/>
  <c r="Z9" s="1"/>
  <c r="V8"/>
  <c r="W8" s="1"/>
  <c r="X8" s="1"/>
  <c r="J45" i="70"/>
  <c r="J12"/>
  <c r="J13"/>
  <c r="J34"/>
  <c r="J35"/>
  <c r="J33"/>
  <c r="J30"/>
  <c r="J59"/>
  <c r="J58"/>
  <c r="J57"/>
  <c r="J56"/>
  <c r="J55"/>
  <c r="J54"/>
  <c r="J53"/>
  <c r="J52"/>
  <c r="J51"/>
  <c r="J48"/>
  <c r="J47"/>
  <c r="J46"/>
  <c r="J44"/>
  <c r="J43"/>
  <c r="J42"/>
  <c r="J41"/>
  <c r="J40"/>
  <c r="J39"/>
  <c r="J37"/>
  <c r="J29"/>
  <c r="J28"/>
  <c r="J27"/>
  <c r="J26"/>
  <c r="J25"/>
  <c r="J24"/>
  <c r="J23"/>
  <c r="J22"/>
  <c r="J21"/>
  <c r="J20"/>
  <c r="J19"/>
  <c r="J16"/>
  <c r="J11"/>
  <c r="J10"/>
  <c r="J9"/>
  <c r="J8"/>
  <c r="Y8" i="71" l="1"/>
  <c r="Z8" s="1"/>
  <c r="W11"/>
  <c r="X11" s="1"/>
  <c r="Y11" s="1"/>
  <c r="Z11" s="1"/>
  <c r="W12"/>
  <c r="X12" s="1"/>
  <c r="Y12" s="1"/>
  <c r="Z12" s="1"/>
  <c r="Z39"/>
  <c r="V159" i="69"/>
  <c r="W159" s="1"/>
  <c r="X159" s="1"/>
  <c r="Y159" s="1"/>
  <c r="Z159" s="1"/>
  <c r="V158"/>
  <c r="W158" s="1"/>
  <c r="X158" s="1"/>
  <c r="Y158" s="1"/>
  <c r="Z158" s="1"/>
  <c r="V148"/>
  <c r="W148" s="1"/>
  <c r="X148" s="1"/>
  <c r="Y148" s="1"/>
  <c r="Z148" s="1"/>
  <c r="V149"/>
  <c r="W149" s="1"/>
  <c r="X149" s="1"/>
  <c r="Y149" s="1"/>
  <c r="Z149" s="1"/>
  <c r="V150"/>
  <c r="W150" s="1"/>
  <c r="X150" s="1"/>
  <c r="Y150" s="1"/>
  <c r="Z150" s="1"/>
  <c r="V151"/>
  <c r="W151" s="1"/>
  <c r="X151" s="1"/>
  <c r="Y151" s="1"/>
  <c r="Z151" s="1"/>
  <c r="V152"/>
  <c r="W152" s="1"/>
  <c r="X152" s="1"/>
  <c r="Y152" s="1"/>
  <c r="Z152" s="1"/>
  <c r="V153"/>
  <c r="W153" s="1"/>
  <c r="X153" s="1"/>
  <c r="Y153" s="1"/>
  <c r="Z153" s="1"/>
  <c r="V154"/>
  <c r="W154" s="1"/>
  <c r="X154" s="1"/>
  <c r="Y154" s="1"/>
  <c r="Z154" s="1"/>
  <c r="V155"/>
  <c r="W155" s="1"/>
  <c r="X155" s="1"/>
  <c r="Y155" s="1"/>
  <c r="Z155" s="1"/>
  <c r="V156"/>
  <c r="W156" s="1"/>
  <c r="X156" s="1"/>
  <c r="Y156" s="1"/>
  <c r="Z156" s="1"/>
  <c r="V157"/>
  <c r="W157" s="1"/>
  <c r="X157" s="1"/>
  <c r="Y157" s="1"/>
  <c r="Z157" s="1"/>
  <c r="V147"/>
  <c r="W147" s="1"/>
  <c r="X147" s="1"/>
  <c r="Y147" s="1"/>
  <c r="Z147" s="1"/>
  <c r="V140"/>
  <c r="W140" s="1"/>
  <c r="X140" s="1"/>
  <c r="Y140" s="1"/>
  <c r="Z140" s="1"/>
  <c r="V141"/>
  <c r="W141" s="1"/>
  <c r="X141" s="1"/>
  <c r="Y141" s="1"/>
  <c r="Z141" s="1"/>
  <c r="V142"/>
  <c r="W142" s="1"/>
  <c r="X142" s="1"/>
  <c r="Y142" s="1"/>
  <c r="Z142" s="1"/>
  <c r="V143"/>
  <c r="W143" s="1"/>
  <c r="X143" s="1"/>
  <c r="Y143" s="1"/>
  <c r="Z143" s="1"/>
  <c r="V144"/>
  <c r="W144" s="1"/>
  <c r="X144" s="1"/>
  <c r="Y144" s="1"/>
  <c r="Z144" s="1"/>
  <c r="V145"/>
  <c r="W145" s="1"/>
  <c r="X145" s="1"/>
  <c r="Y145" s="1"/>
  <c r="Z145" s="1"/>
  <c r="V146"/>
  <c r="W146" s="1"/>
  <c r="X146" s="1"/>
  <c r="Y146" s="1"/>
  <c r="Z146" s="1"/>
  <c r="V139"/>
  <c r="W139" s="1"/>
  <c r="X139" s="1"/>
  <c r="Y139" s="1"/>
  <c r="Z139" s="1"/>
  <c r="V138"/>
  <c r="W138" s="1"/>
  <c r="X138" s="1"/>
  <c r="Y138" s="1"/>
  <c r="Z138" s="1"/>
  <c r="Z160" l="1"/>
  <c r="AI128" i="68"/>
  <c r="AI129"/>
  <c r="AI130"/>
  <c r="AI131"/>
  <c r="AI132"/>
  <c r="AI133"/>
  <c r="AI134"/>
  <c r="AI135"/>
  <c r="AI136"/>
  <c r="AI137"/>
  <c r="AI138"/>
  <c r="AI139"/>
  <c r="AI140"/>
  <c r="AI141"/>
  <c r="AI142"/>
  <c r="AI143"/>
  <c r="AI144"/>
  <c r="AI145"/>
  <c r="AI146"/>
  <c r="AI147"/>
  <c r="AI148"/>
  <c r="AI149"/>
  <c r="AI150"/>
  <c r="AI151"/>
  <c r="AI127"/>
  <c r="AI65" l="1"/>
  <c r="V23" i="69"/>
  <c r="W23" s="1"/>
  <c r="X23" s="1"/>
  <c r="Y23" s="1"/>
  <c r="Z23" s="1"/>
  <c r="V8" l="1"/>
  <c r="W8" s="1"/>
  <c r="X8" s="1"/>
  <c r="Y8" s="1"/>
  <c r="Z8" s="1"/>
  <c r="V9"/>
  <c r="W9" s="1"/>
  <c r="X9" s="1"/>
  <c r="Y9" s="1"/>
  <c r="Z9" s="1"/>
  <c r="V10"/>
  <c r="W10" s="1"/>
  <c r="X10" s="1"/>
  <c r="Y10" s="1"/>
  <c r="Z10" s="1"/>
  <c r="V11"/>
  <c r="W11" s="1"/>
  <c r="X11" s="1"/>
  <c r="Y11" s="1"/>
  <c r="Z11" s="1"/>
  <c r="V12"/>
  <c r="W12" s="1"/>
  <c r="X12" s="1"/>
  <c r="Y12" s="1"/>
  <c r="Z12" s="1"/>
  <c r="V13"/>
  <c r="W13" s="1"/>
  <c r="X13" s="1"/>
  <c r="Y13" s="1"/>
  <c r="Z13" s="1"/>
  <c r="V14"/>
  <c r="W14" s="1"/>
  <c r="X14" s="1"/>
  <c r="Y14" s="1"/>
  <c r="Z14" s="1"/>
  <c r="V15"/>
  <c r="W15" s="1"/>
  <c r="X15" s="1"/>
  <c r="Y15" s="1"/>
  <c r="Z15" s="1"/>
  <c r="V16"/>
  <c r="W16" s="1"/>
  <c r="X16" s="1"/>
  <c r="Y16" s="1"/>
  <c r="Z16" s="1"/>
  <c r="V17"/>
  <c r="W17" s="1"/>
  <c r="X17" s="1"/>
  <c r="Y17" s="1"/>
  <c r="Z17" s="1"/>
  <c r="V18"/>
  <c r="W18" s="1"/>
  <c r="X18" s="1"/>
  <c r="Y18" s="1"/>
  <c r="Z18" s="1"/>
  <c r="V19"/>
  <c r="W19" s="1"/>
  <c r="X19" s="1"/>
  <c r="Y19" s="1"/>
  <c r="Z19" s="1"/>
  <c r="V20"/>
  <c r="W20" s="1"/>
  <c r="X20" s="1"/>
  <c r="Y20" s="1"/>
  <c r="Z20" s="1"/>
  <c r="V21"/>
  <c r="W21" s="1"/>
  <c r="X21" s="1"/>
  <c r="Y21" s="1"/>
  <c r="Z21" s="1"/>
  <c r="V22"/>
  <c r="W22" s="1"/>
  <c r="X22" s="1"/>
  <c r="Y22" s="1"/>
  <c r="Z22" s="1"/>
  <c r="V24"/>
  <c r="W24" s="1"/>
  <c r="X24" s="1"/>
  <c r="Y24" s="1"/>
  <c r="Z24" s="1"/>
  <c r="V25"/>
  <c r="W25" s="1"/>
  <c r="X25" s="1"/>
  <c r="Y25" s="1"/>
  <c r="Z25" s="1"/>
  <c r="V26"/>
  <c r="W26" s="1"/>
  <c r="X26" s="1"/>
  <c r="Y26" s="1"/>
  <c r="Z26" s="1"/>
  <c r="V27"/>
  <c r="W27" s="1"/>
  <c r="X27" s="1"/>
  <c r="Y27" s="1"/>
  <c r="Z27" s="1"/>
  <c r="V28"/>
  <c r="V29"/>
  <c r="W29" s="1"/>
  <c r="X29" s="1"/>
  <c r="V30"/>
  <c r="W30" s="1"/>
  <c r="X30" s="1"/>
  <c r="Y30" s="1"/>
  <c r="Z30" s="1"/>
  <c r="V31"/>
  <c r="W31" s="1"/>
  <c r="X31" s="1"/>
  <c r="Y31" s="1"/>
  <c r="Z31" s="1"/>
  <c r="V32"/>
  <c r="W32" s="1"/>
  <c r="X32" s="1"/>
  <c r="Y32" s="1"/>
  <c r="Z32" s="1"/>
  <c r="V33"/>
  <c r="W33" s="1"/>
  <c r="X33" s="1"/>
  <c r="Y33" s="1"/>
  <c r="Z33" s="1"/>
  <c r="V34"/>
  <c r="W34" s="1"/>
  <c r="X34" s="1"/>
  <c r="Y34" s="1"/>
  <c r="Z34" s="1"/>
  <c r="V35"/>
  <c r="W35" s="1"/>
  <c r="X35" s="1"/>
  <c r="Y35" s="1"/>
  <c r="Z35" s="1"/>
  <c r="V36"/>
  <c r="W36" s="1"/>
  <c r="X36" s="1"/>
  <c r="Y36" s="1"/>
  <c r="Z36" s="1"/>
  <c r="V37"/>
  <c r="W37" s="1"/>
  <c r="X37" s="1"/>
  <c r="Y37" s="1"/>
  <c r="Z37" s="1"/>
  <c r="V38"/>
  <c r="W38" s="1"/>
  <c r="X38" s="1"/>
  <c r="Y38" s="1"/>
  <c r="Z38" s="1"/>
  <c r="V39"/>
  <c r="W39" s="1"/>
  <c r="X39" s="1"/>
  <c r="Y39" s="1"/>
  <c r="Z39" s="1"/>
  <c r="V40"/>
  <c r="W40" s="1"/>
  <c r="X40" s="1"/>
  <c r="Y40" s="1"/>
  <c r="Z40" s="1"/>
  <c r="V41"/>
  <c r="W41" s="1"/>
  <c r="X41" s="1"/>
  <c r="Y41" s="1"/>
  <c r="Z41" s="1"/>
  <c r="V42"/>
  <c r="W42" s="1"/>
  <c r="X42" s="1"/>
  <c r="Y42" s="1"/>
  <c r="Z42" s="1"/>
  <c r="V43"/>
  <c r="W43" s="1"/>
  <c r="X43" s="1"/>
  <c r="Y43" s="1"/>
  <c r="Z43" s="1"/>
  <c r="V44"/>
  <c r="W44" s="1"/>
  <c r="X44" s="1"/>
  <c r="Y44" s="1"/>
  <c r="Z44" s="1"/>
  <c r="V50"/>
  <c r="W50" s="1"/>
  <c r="X50" s="1"/>
  <c r="Y50" s="1"/>
  <c r="Z50" s="1"/>
  <c r="V51"/>
  <c r="W51" s="1"/>
  <c r="X51" s="1"/>
  <c r="Y51" s="1"/>
  <c r="Z51" s="1"/>
  <c r="V52"/>
  <c r="W52" s="1"/>
  <c r="X52" s="1"/>
  <c r="Y52" s="1"/>
  <c r="Z52" s="1"/>
  <c r="V53"/>
  <c r="W53" s="1"/>
  <c r="X53" s="1"/>
  <c r="Y53" s="1"/>
  <c r="Z53" s="1"/>
  <c r="V54"/>
  <c r="W54" s="1"/>
  <c r="X54" s="1"/>
  <c r="Y54" s="1"/>
  <c r="Z54" s="1"/>
  <c r="V55"/>
  <c r="W55" s="1"/>
  <c r="X55" s="1"/>
  <c r="Y55" s="1"/>
  <c r="Z55" s="1"/>
  <c r="V56"/>
  <c r="W56" s="1"/>
  <c r="X56" s="1"/>
  <c r="Y56" s="1"/>
  <c r="Z56" s="1"/>
  <c r="V57"/>
  <c r="W57" s="1"/>
  <c r="X57" s="1"/>
  <c r="Y57" s="1"/>
  <c r="Z57" s="1"/>
  <c r="V58"/>
  <c r="W58" s="1"/>
  <c r="X58" s="1"/>
  <c r="Y58" s="1"/>
  <c r="Z58" s="1"/>
  <c r="V59"/>
  <c r="W59" s="1"/>
  <c r="X59" s="1"/>
  <c r="Y59" s="1"/>
  <c r="Z59" s="1"/>
  <c r="V60"/>
  <c r="W60" s="1"/>
  <c r="X60" s="1"/>
  <c r="Y60" s="1"/>
  <c r="Z60" s="1"/>
  <c r="V61"/>
  <c r="W61" s="1"/>
  <c r="X61" s="1"/>
  <c r="Y61" s="1"/>
  <c r="Z61" s="1"/>
  <c r="V62"/>
  <c r="W62" s="1"/>
  <c r="X62" s="1"/>
  <c r="Y62" s="1"/>
  <c r="Z62" s="1"/>
  <c r="V63"/>
  <c r="W63" s="1"/>
  <c r="X63" s="1"/>
  <c r="Y63" s="1"/>
  <c r="Z63" s="1"/>
  <c r="V64"/>
  <c r="W64" s="1"/>
  <c r="X64" s="1"/>
  <c r="Y64" s="1"/>
  <c r="Z64" s="1"/>
  <c r="V65"/>
  <c r="W65" s="1"/>
  <c r="X65" s="1"/>
  <c r="Y65" s="1"/>
  <c r="Z65" s="1"/>
  <c r="V66"/>
  <c r="W66" s="1"/>
  <c r="X66" s="1"/>
  <c r="Y66" s="1"/>
  <c r="Z66" s="1"/>
  <c r="V67"/>
  <c r="W67" s="1"/>
  <c r="X67" s="1"/>
  <c r="Y67" s="1"/>
  <c r="Z67" s="1"/>
  <c r="V68"/>
  <c r="W68" s="1"/>
  <c r="X68" s="1"/>
  <c r="Y68" s="1"/>
  <c r="Z68" s="1"/>
  <c r="V69"/>
  <c r="W69" s="1"/>
  <c r="X69" s="1"/>
  <c r="Y69" s="1"/>
  <c r="Z69" s="1"/>
  <c r="V70"/>
  <c r="W70" s="1"/>
  <c r="X70" s="1"/>
  <c r="Y70" s="1"/>
  <c r="Z70" s="1"/>
  <c r="V71"/>
  <c r="W71" s="1"/>
  <c r="X71" s="1"/>
  <c r="Y71" s="1"/>
  <c r="Z71" s="1"/>
  <c r="V72"/>
  <c r="W72" s="1"/>
  <c r="X72" s="1"/>
  <c r="Y72" s="1"/>
  <c r="Z72" s="1"/>
  <c r="V73"/>
  <c r="W73" s="1"/>
  <c r="X73" s="1"/>
  <c r="Y73" s="1"/>
  <c r="Z73" s="1"/>
  <c r="V74"/>
  <c r="W74" s="1"/>
  <c r="X74" s="1"/>
  <c r="Y74" s="1"/>
  <c r="Z74" s="1"/>
  <c r="V75"/>
  <c r="W75" s="1"/>
  <c r="X75" s="1"/>
  <c r="Y75" s="1"/>
  <c r="Z75" s="1"/>
  <c r="V76"/>
  <c r="W76" s="1"/>
  <c r="X76" s="1"/>
  <c r="Y76" s="1"/>
  <c r="Z76" s="1"/>
  <c r="V77"/>
  <c r="W77" s="1"/>
  <c r="X77" s="1"/>
  <c r="Y77" s="1"/>
  <c r="Z77" s="1"/>
  <c r="V78"/>
  <c r="W78" s="1"/>
  <c r="X78" s="1"/>
  <c r="Y78" s="1"/>
  <c r="Z78" s="1"/>
  <c r="V79"/>
  <c r="W79" s="1"/>
  <c r="X79" s="1"/>
  <c r="Y79" s="1"/>
  <c r="Z79" s="1"/>
  <c r="V80"/>
  <c r="W80" s="1"/>
  <c r="X80" s="1"/>
  <c r="Y80" s="1"/>
  <c r="Z80" s="1"/>
  <c r="V81"/>
  <c r="W81" s="1"/>
  <c r="X81" s="1"/>
  <c r="Y81" s="1"/>
  <c r="Z81" s="1"/>
  <c r="V82"/>
  <c r="W82" s="1"/>
  <c r="X82" s="1"/>
  <c r="Y82" s="1"/>
  <c r="Z82" s="1"/>
  <c r="V83"/>
  <c r="W83" s="1"/>
  <c r="X83" s="1"/>
  <c r="Y83" s="1"/>
  <c r="Z83" s="1"/>
  <c r="V84"/>
  <c r="W84" s="1"/>
  <c r="X84" s="1"/>
  <c r="Y84" s="1"/>
  <c r="Z84" s="1"/>
  <c r="V85"/>
  <c r="W85" s="1"/>
  <c r="X85" s="1"/>
  <c r="Y85" s="1"/>
  <c r="Z85" s="1"/>
  <c r="V86"/>
  <c r="W86" s="1"/>
  <c r="X86" s="1"/>
  <c r="Y86" s="1"/>
  <c r="Z86" s="1"/>
  <c r="V92"/>
  <c r="W92" s="1"/>
  <c r="X92" s="1"/>
  <c r="Y92" s="1"/>
  <c r="Z92" s="1"/>
  <c r="V93"/>
  <c r="W93" s="1"/>
  <c r="X93" s="1"/>
  <c r="Y93" s="1"/>
  <c r="Z93" s="1"/>
  <c r="V94"/>
  <c r="W94" s="1"/>
  <c r="X94" s="1"/>
  <c r="Y94" s="1"/>
  <c r="Z94" s="1"/>
  <c r="V95"/>
  <c r="W95" s="1"/>
  <c r="X95" s="1"/>
  <c r="Y95" s="1"/>
  <c r="Z95" s="1"/>
  <c r="V96"/>
  <c r="W96" s="1"/>
  <c r="X96" s="1"/>
  <c r="Y96" s="1"/>
  <c r="Z96" s="1"/>
  <c r="V97"/>
  <c r="W97" s="1"/>
  <c r="X97" s="1"/>
  <c r="Y97" s="1"/>
  <c r="Z97" s="1"/>
  <c r="V98"/>
  <c r="W98" s="1"/>
  <c r="X98" s="1"/>
  <c r="Y98" s="1"/>
  <c r="Z98" s="1"/>
  <c r="V99"/>
  <c r="W99" s="1"/>
  <c r="X99" s="1"/>
  <c r="Y99" s="1"/>
  <c r="Z99" s="1"/>
  <c r="V100"/>
  <c r="W100" s="1"/>
  <c r="X100" s="1"/>
  <c r="Y100" s="1"/>
  <c r="Z100" s="1"/>
  <c r="V101"/>
  <c r="W101" s="1"/>
  <c r="X101" s="1"/>
  <c r="Y101" s="1"/>
  <c r="Z101" s="1"/>
  <c r="V102"/>
  <c r="W102" s="1"/>
  <c r="X102" s="1"/>
  <c r="Y102" s="1"/>
  <c r="Z102" s="1"/>
  <c r="V103"/>
  <c r="W103" s="1"/>
  <c r="X103" s="1"/>
  <c r="Y103" s="1"/>
  <c r="Z103" s="1"/>
  <c r="V104"/>
  <c r="W104" s="1"/>
  <c r="X104" s="1"/>
  <c r="Y104" s="1"/>
  <c r="Z104" s="1"/>
  <c r="V105"/>
  <c r="W105" s="1"/>
  <c r="X105" s="1"/>
  <c r="Y105" s="1"/>
  <c r="Z105" s="1"/>
  <c r="V106"/>
  <c r="W106" s="1"/>
  <c r="X106" s="1"/>
  <c r="Y106" s="1"/>
  <c r="Z106" s="1"/>
  <c r="V107"/>
  <c r="W107" s="1"/>
  <c r="X107" s="1"/>
  <c r="Y107" s="1"/>
  <c r="Z107" s="1"/>
  <c r="V108"/>
  <c r="W108" s="1"/>
  <c r="X108" s="1"/>
  <c r="Y108" s="1"/>
  <c r="Z108" s="1"/>
  <c r="H29"/>
  <c r="W28"/>
  <c r="X28" s="1"/>
  <c r="Y28" s="1"/>
  <c r="Z28" s="1"/>
  <c r="AI95" i="68"/>
  <c r="AI82"/>
  <c r="AI83"/>
  <c r="AI51"/>
  <c r="AI34"/>
  <c r="AI35"/>
  <c r="AI106"/>
  <c r="AI107"/>
  <c r="AI108"/>
  <c r="AI109"/>
  <c r="AI110"/>
  <c r="AI111"/>
  <c r="AI112"/>
  <c r="AI113"/>
  <c r="AI114"/>
  <c r="AI115"/>
  <c r="AI116"/>
  <c r="AI117"/>
  <c r="AI118"/>
  <c r="Y29" i="69" l="1"/>
  <c r="Z29" s="1"/>
  <c r="Z109" s="1"/>
  <c r="AI59" i="68"/>
  <c r="AI123"/>
  <c r="AI122"/>
  <c r="AI121"/>
  <c r="AI47"/>
  <c r="AI105"/>
  <c r="AI104"/>
  <c r="AI103"/>
  <c r="AI101"/>
  <c r="AI99"/>
  <c r="AI97"/>
  <c r="AI94"/>
  <c r="AI93"/>
  <c r="AI92"/>
  <c r="AI84"/>
  <c r="AI80"/>
  <c r="AI79"/>
  <c r="AI78"/>
  <c r="AI77"/>
  <c r="AI76"/>
  <c r="AI75"/>
  <c r="AI74"/>
  <c r="AI73"/>
  <c r="AI72"/>
  <c r="AI71"/>
  <c r="AI27"/>
  <c r="AI70"/>
  <c r="AI69"/>
  <c r="AI68"/>
  <c r="AI67"/>
  <c r="AI66"/>
  <c r="AI64"/>
  <c r="AI58"/>
  <c r="AI57"/>
  <c r="AI56"/>
  <c r="AI55"/>
  <c r="AI54"/>
  <c r="AI50"/>
  <c r="AI49"/>
  <c r="AI16"/>
  <c r="AI48"/>
  <c r="AI46"/>
  <c r="AI45"/>
  <c r="AI81"/>
  <c r="AI38"/>
  <c r="AI15"/>
  <c r="AI44"/>
  <c r="AI14"/>
  <c r="AI13"/>
  <c r="AI43"/>
  <c r="AI12"/>
  <c r="AI42"/>
  <c r="AI86"/>
  <c r="AI36"/>
  <c r="AI33"/>
  <c r="AI32"/>
  <c r="AI31"/>
  <c r="AI30"/>
  <c r="AI29"/>
  <c r="AI25"/>
  <c r="AI24"/>
  <c r="AI23"/>
  <c r="AI19"/>
  <c r="AI88"/>
  <c r="AI87"/>
  <c r="AI11"/>
  <c r="AI28"/>
  <c r="AI85"/>
  <c r="AI10"/>
  <c r="AI22"/>
  <c r="AI9"/>
  <c r="AI8"/>
  <c r="V99" i="67"/>
  <c r="W99" s="1"/>
  <c r="X99" s="1"/>
  <c r="Y99" s="1"/>
  <c r="Z99" s="1"/>
  <c r="V66"/>
  <c r="W66" s="1"/>
  <c r="X66" s="1"/>
  <c r="Y66" s="1"/>
  <c r="Z66" s="1"/>
  <c r="V70"/>
  <c r="W70" s="1"/>
  <c r="X70" s="1"/>
  <c r="Y70" s="1"/>
  <c r="Z70" s="1"/>
  <c r="V32" l="1"/>
  <c r="W32" s="1"/>
  <c r="X32" s="1"/>
  <c r="Y32" s="1"/>
  <c r="Z32" s="1"/>
  <c r="V43"/>
  <c r="W43" s="1"/>
  <c r="X43" s="1"/>
  <c r="Y43" s="1"/>
  <c r="Z43" s="1"/>
  <c r="V110"/>
  <c r="W110" s="1"/>
  <c r="X110" s="1"/>
  <c r="Y110" s="1"/>
  <c r="Z110" s="1"/>
  <c r="V109"/>
  <c r="W109" s="1"/>
  <c r="X109" s="1"/>
  <c r="Y109" s="1"/>
  <c r="Z109" s="1"/>
  <c r="V108"/>
  <c r="W108" s="1"/>
  <c r="X108" s="1"/>
  <c r="Y108" s="1"/>
  <c r="Z108" s="1"/>
  <c r="V107"/>
  <c r="W107" s="1"/>
  <c r="X107" s="1"/>
  <c r="Y107" s="1"/>
  <c r="Z107" s="1"/>
  <c r="V105"/>
  <c r="W105" s="1"/>
  <c r="X105" s="1"/>
  <c r="Y105" s="1"/>
  <c r="Z105" s="1"/>
  <c r="V106"/>
  <c r="W106" s="1"/>
  <c r="X106" s="1"/>
  <c r="Y106" s="1"/>
  <c r="Z106" s="1"/>
  <c r="V104"/>
  <c r="W104" s="1"/>
  <c r="X104" s="1"/>
  <c r="Y104" s="1"/>
  <c r="Z104" s="1"/>
  <c r="V103"/>
  <c r="V102"/>
  <c r="W102" s="1"/>
  <c r="X102" s="1"/>
  <c r="Y102" s="1"/>
  <c r="Z102" s="1"/>
  <c r="V101"/>
  <c r="W101" s="1"/>
  <c r="X101" s="1"/>
  <c r="Y101" s="1"/>
  <c r="Z101" s="1"/>
  <c r="V100"/>
  <c r="W100" s="1"/>
  <c r="X100" s="1"/>
  <c r="Y100" s="1"/>
  <c r="Z100" s="1"/>
  <c r="V98"/>
  <c r="W98" s="1"/>
  <c r="X98" s="1"/>
  <c r="Y98" s="1"/>
  <c r="Z98" s="1"/>
  <c r="V97"/>
  <c r="W97" s="1"/>
  <c r="X97" s="1"/>
  <c r="Y97" s="1"/>
  <c r="Z97" s="1"/>
  <c r="V96"/>
  <c r="W96" s="1"/>
  <c r="X96" s="1"/>
  <c r="Y96" s="1"/>
  <c r="Z96" s="1"/>
  <c r="V95"/>
  <c r="W95" s="1"/>
  <c r="X95" s="1"/>
  <c r="Y95" s="1"/>
  <c r="Z95" s="1"/>
  <c r="V94"/>
  <c r="W94" s="1"/>
  <c r="X94" s="1"/>
  <c r="Y94" s="1"/>
  <c r="Z94" s="1"/>
  <c r="V93"/>
  <c r="W93" s="1"/>
  <c r="X93" s="1"/>
  <c r="Y93" s="1"/>
  <c r="Z93" s="1"/>
  <c r="V87"/>
  <c r="W87" s="1"/>
  <c r="X87" s="1"/>
  <c r="Y87" s="1"/>
  <c r="Z87" s="1"/>
  <c r="V86"/>
  <c r="W86" s="1"/>
  <c r="X86" s="1"/>
  <c r="Y86" s="1"/>
  <c r="Z86" s="1"/>
  <c r="V85"/>
  <c r="W85" s="1"/>
  <c r="X85" s="1"/>
  <c r="Y85" s="1"/>
  <c r="Z85" s="1"/>
  <c r="V84"/>
  <c r="W84" s="1"/>
  <c r="X84" s="1"/>
  <c r="Y84" s="1"/>
  <c r="Z84" s="1"/>
  <c r="V83"/>
  <c r="W83" s="1"/>
  <c r="X83" s="1"/>
  <c r="Y83" s="1"/>
  <c r="Z83" s="1"/>
  <c r="V82"/>
  <c r="W82" s="1"/>
  <c r="X82" s="1"/>
  <c r="Y82" s="1"/>
  <c r="Z82" s="1"/>
  <c r="V81"/>
  <c r="W81" s="1"/>
  <c r="X81" s="1"/>
  <c r="Y81" s="1"/>
  <c r="Z81" s="1"/>
  <c r="V80"/>
  <c r="W80" s="1"/>
  <c r="X80" s="1"/>
  <c r="Y80" s="1"/>
  <c r="Z80" s="1"/>
  <c r="V79"/>
  <c r="W79" s="1"/>
  <c r="X79" s="1"/>
  <c r="Y79" s="1"/>
  <c r="Z79" s="1"/>
  <c r="V78"/>
  <c r="W78" s="1"/>
  <c r="X78" s="1"/>
  <c r="Y78" s="1"/>
  <c r="Z78" s="1"/>
  <c r="V77"/>
  <c r="W77" s="1"/>
  <c r="X77" s="1"/>
  <c r="Y77" s="1"/>
  <c r="Z77" s="1"/>
  <c r="V76"/>
  <c r="W76" s="1"/>
  <c r="X76" s="1"/>
  <c r="Y76" s="1"/>
  <c r="Z76" s="1"/>
  <c r="V75"/>
  <c r="W75" s="1"/>
  <c r="X75" s="1"/>
  <c r="Y75" s="1"/>
  <c r="Z75" s="1"/>
  <c r="V74"/>
  <c r="W74" s="1"/>
  <c r="X74" s="1"/>
  <c r="Y74" s="1"/>
  <c r="Z74" s="1"/>
  <c r="V73"/>
  <c r="W73" s="1"/>
  <c r="X73" s="1"/>
  <c r="Y73" s="1"/>
  <c r="Z73" s="1"/>
  <c r="V72"/>
  <c r="W72" s="1"/>
  <c r="X72" s="1"/>
  <c r="Y72" s="1"/>
  <c r="Z72" s="1"/>
  <c r="V71"/>
  <c r="W71" s="1"/>
  <c r="X71" s="1"/>
  <c r="Y71" s="1"/>
  <c r="Z71" s="1"/>
  <c r="V69"/>
  <c r="W69" s="1"/>
  <c r="X69" s="1"/>
  <c r="Y69" s="1"/>
  <c r="Z69" s="1"/>
  <c r="V68"/>
  <c r="W68" s="1"/>
  <c r="X68" s="1"/>
  <c r="Y68" s="1"/>
  <c r="Z68" s="1"/>
  <c r="V67"/>
  <c r="W67" s="1"/>
  <c r="X67" s="1"/>
  <c r="Y67" s="1"/>
  <c r="Z67" s="1"/>
  <c r="V65"/>
  <c r="W65" s="1"/>
  <c r="X65" s="1"/>
  <c r="Y65" s="1"/>
  <c r="Z65" s="1"/>
  <c r="V64"/>
  <c r="W64" s="1"/>
  <c r="X64" s="1"/>
  <c r="Y64" s="1"/>
  <c r="Z64" s="1"/>
  <c r="V63"/>
  <c r="W63" s="1"/>
  <c r="X63" s="1"/>
  <c r="Y63" s="1"/>
  <c r="Z63" s="1"/>
  <c r="V62"/>
  <c r="W62" s="1"/>
  <c r="X62" s="1"/>
  <c r="Y62" s="1"/>
  <c r="Z62" s="1"/>
  <c r="V61"/>
  <c r="W61" s="1"/>
  <c r="X61" s="1"/>
  <c r="Y61" s="1"/>
  <c r="Z61" s="1"/>
  <c r="V60"/>
  <c r="W60" s="1"/>
  <c r="X60" s="1"/>
  <c r="Y60" s="1"/>
  <c r="Z60" s="1"/>
  <c r="V59"/>
  <c r="W59" s="1"/>
  <c r="X59" s="1"/>
  <c r="Y59" s="1"/>
  <c r="Z59" s="1"/>
  <c r="V58"/>
  <c r="W58" s="1"/>
  <c r="X58" s="1"/>
  <c r="Y58" s="1"/>
  <c r="Z58" s="1"/>
  <c r="V57"/>
  <c r="W57" s="1"/>
  <c r="X57" s="1"/>
  <c r="Y57" s="1"/>
  <c r="Z57" s="1"/>
  <c r="V56"/>
  <c r="W56" s="1"/>
  <c r="X56" s="1"/>
  <c r="Y56" s="1"/>
  <c r="Z56" s="1"/>
  <c r="V55"/>
  <c r="W55" s="1"/>
  <c r="X55" s="1"/>
  <c r="Y55" s="1"/>
  <c r="Z55" s="1"/>
  <c r="V54"/>
  <c r="W54" s="1"/>
  <c r="X54" s="1"/>
  <c r="Y54" s="1"/>
  <c r="Z54" s="1"/>
  <c r="V53"/>
  <c r="W53" s="1"/>
  <c r="X53" s="1"/>
  <c r="Y53" s="1"/>
  <c r="Z53" s="1"/>
  <c r="V52"/>
  <c r="W52" s="1"/>
  <c r="X52" s="1"/>
  <c r="Y52" s="1"/>
  <c r="Z52" s="1"/>
  <c r="V51"/>
  <c r="W51" s="1"/>
  <c r="X51" s="1"/>
  <c r="Y51" s="1"/>
  <c r="Z51" s="1"/>
  <c r="V50"/>
  <c r="W50" s="1"/>
  <c r="X50" s="1"/>
  <c r="Y50" s="1"/>
  <c r="Z50" s="1"/>
  <c r="V44"/>
  <c r="W44" s="1"/>
  <c r="X44" s="1"/>
  <c r="Y44" s="1"/>
  <c r="Z44" s="1"/>
  <c r="V42"/>
  <c r="W42" s="1"/>
  <c r="X42" s="1"/>
  <c r="Y42" s="1"/>
  <c r="Z42" s="1"/>
  <c r="V41"/>
  <c r="W41" s="1"/>
  <c r="X41" s="1"/>
  <c r="Y41" s="1"/>
  <c r="Z41" s="1"/>
  <c r="V40"/>
  <c r="W40" s="1"/>
  <c r="X40" s="1"/>
  <c r="Y40" s="1"/>
  <c r="Z40" s="1"/>
  <c r="V39"/>
  <c r="W39" s="1"/>
  <c r="X39" s="1"/>
  <c r="Y39" s="1"/>
  <c r="Z39" s="1"/>
  <c r="V38"/>
  <c r="W38" s="1"/>
  <c r="X38" s="1"/>
  <c r="Y38" s="1"/>
  <c r="Z38" s="1"/>
  <c r="V37"/>
  <c r="W37" s="1"/>
  <c r="X37" s="1"/>
  <c r="Y37" s="1"/>
  <c r="Z37" s="1"/>
  <c r="V36"/>
  <c r="W36" s="1"/>
  <c r="X36" s="1"/>
  <c r="Y36" s="1"/>
  <c r="Z36" s="1"/>
  <c r="V35"/>
  <c r="W35" s="1"/>
  <c r="X35" s="1"/>
  <c r="Y35" s="1"/>
  <c r="Z35" s="1"/>
  <c r="V34"/>
  <c r="W34" s="1"/>
  <c r="X34" s="1"/>
  <c r="Y34" s="1"/>
  <c r="Z34" s="1"/>
  <c r="V33"/>
  <c r="W33" s="1"/>
  <c r="X33" s="1"/>
  <c r="Y33" s="1"/>
  <c r="Z33" s="1"/>
  <c r="V31"/>
  <c r="W31" s="1"/>
  <c r="X31" s="1"/>
  <c r="Y31" s="1"/>
  <c r="Z31" s="1"/>
  <c r="V30"/>
  <c r="W30" s="1"/>
  <c r="X30" s="1"/>
  <c r="Y30" s="1"/>
  <c r="Z30" s="1"/>
  <c r="V29"/>
  <c r="W29" s="1"/>
  <c r="X29" s="1"/>
  <c r="Y29" s="1"/>
  <c r="Z29" s="1"/>
  <c r="V28"/>
  <c r="W28" s="1"/>
  <c r="X28" s="1"/>
  <c r="H28"/>
  <c r="V27"/>
  <c r="W27" s="1"/>
  <c r="X27" s="1"/>
  <c r="Y27" s="1"/>
  <c r="Z27" s="1"/>
  <c r="V26"/>
  <c r="W26" s="1"/>
  <c r="X26" s="1"/>
  <c r="Y26" s="1"/>
  <c r="Z26" s="1"/>
  <c r="V25"/>
  <c r="W25" s="1"/>
  <c r="X25" s="1"/>
  <c r="Y25" s="1"/>
  <c r="Z25" s="1"/>
  <c r="V24"/>
  <c r="W24" s="1"/>
  <c r="X24" s="1"/>
  <c r="Y24" s="1"/>
  <c r="Z24" s="1"/>
  <c r="V23"/>
  <c r="W23" s="1"/>
  <c r="X23" s="1"/>
  <c r="Y23" s="1"/>
  <c r="Z23" s="1"/>
  <c r="V22"/>
  <c r="W22" s="1"/>
  <c r="X22" s="1"/>
  <c r="Y22" s="1"/>
  <c r="Z22" s="1"/>
  <c r="V21"/>
  <c r="W21" s="1"/>
  <c r="X21" s="1"/>
  <c r="Y21" s="1"/>
  <c r="Z21" s="1"/>
  <c r="V20"/>
  <c r="W20" s="1"/>
  <c r="X20" s="1"/>
  <c r="Y20" s="1"/>
  <c r="Z20" s="1"/>
  <c r="V19"/>
  <c r="W19" s="1"/>
  <c r="X19" s="1"/>
  <c r="Y19" s="1"/>
  <c r="Z19" s="1"/>
  <c r="V18"/>
  <c r="W18" s="1"/>
  <c r="X18" s="1"/>
  <c r="Y18" s="1"/>
  <c r="Z18" s="1"/>
  <c r="V17"/>
  <c r="W17" s="1"/>
  <c r="X17" s="1"/>
  <c r="Y17" s="1"/>
  <c r="Z17" s="1"/>
  <c r="V16"/>
  <c r="W16" s="1"/>
  <c r="X16" s="1"/>
  <c r="Y16" s="1"/>
  <c r="Z16" s="1"/>
  <c r="V15"/>
  <c r="W15" s="1"/>
  <c r="X15" s="1"/>
  <c r="Y15" s="1"/>
  <c r="Z15" s="1"/>
  <c r="V14"/>
  <c r="W14" s="1"/>
  <c r="X14" s="1"/>
  <c r="Y14" s="1"/>
  <c r="Z14" s="1"/>
  <c r="V13"/>
  <c r="W13" s="1"/>
  <c r="X13" s="1"/>
  <c r="Y13" s="1"/>
  <c r="Z13" s="1"/>
  <c r="V12"/>
  <c r="W12" s="1"/>
  <c r="X12" s="1"/>
  <c r="Y12" s="1"/>
  <c r="Z12" s="1"/>
  <c r="V11"/>
  <c r="W11" s="1"/>
  <c r="X11" s="1"/>
  <c r="Y11" s="1"/>
  <c r="Z11" s="1"/>
  <c r="V10"/>
  <c r="W10" s="1"/>
  <c r="X10" s="1"/>
  <c r="Y10" s="1"/>
  <c r="Z10" s="1"/>
  <c r="V9"/>
  <c r="W9" s="1"/>
  <c r="X9" s="1"/>
  <c r="Y9" s="1"/>
  <c r="Z9" s="1"/>
  <c r="V8"/>
  <c r="W8" s="1"/>
  <c r="X8" s="1"/>
  <c r="Y8" s="1"/>
  <c r="Z8" s="1"/>
  <c r="AI38" i="66"/>
  <c r="AI39"/>
  <c r="AI40"/>
  <c r="W103" i="67" l="1"/>
  <c r="X103" s="1"/>
  <c r="Y103" s="1"/>
  <c r="Z103" s="1"/>
  <c r="Y28"/>
  <c r="Z28" s="1"/>
  <c r="AI41" i="66"/>
  <c r="AI26"/>
  <c r="AI28"/>
  <c r="AI60"/>
  <c r="Z111" i="67" l="1"/>
  <c r="AI105" i="66"/>
  <c r="AI106"/>
  <c r="AI107"/>
  <c r="AI108"/>
  <c r="AI109"/>
  <c r="AI110"/>
  <c r="AI111"/>
  <c r="AI112"/>
  <c r="AI102"/>
  <c r="AI103"/>
  <c r="AI117"/>
  <c r="AI116"/>
  <c r="AI115"/>
  <c r="AI113"/>
  <c r="AI101"/>
  <c r="AI100"/>
  <c r="AI99"/>
  <c r="AI98"/>
  <c r="AI97"/>
  <c r="AI94"/>
  <c r="AI93"/>
  <c r="AI91"/>
  <c r="AI90"/>
  <c r="AI89"/>
  <c r="AI88"/>
  <c r="AI84"/>
  <c r="AI83"/>
  <c r="AI82"/>
  <c r="AI81"/>
  <c r="AI80"/>
  <c r="AI79"/>
  <c r="AI78"/>
  <c r="AI77"/>
  <c r="AI76"/>
  <c r="AI75"/>
  <c r="AI74"/>
  <c r="AI73"/>
  <c r="AI72"/>
  <c r="AI70"/>
  <c r="AI69"/>
  <c r="AI68"/>
  <c r="AI67"/>
  <c r="AI66"/>
  <c r="AI64"/>
  <c r="AI59"/>
  <c r="AI58"/>
  <c r="AI57"/>
  <c r="AI56"/>
  <c r="AI53"/>
  <c r="AI52"/>
  <c r="AI51"/>
  <c r="AI50"/>
  <c r="AI49"/>
  <c r="AI48"/>
  <c r="AI47"/>
  <c r="AI46"/>
  <c r="AI45"/>
  <c r="AI44"/>
  <c r="AI43"/>
  <c r="AI12"/>
  <c r="AI71"/>
  <c r="AI36"/>
  <c r="AI33"/>
  <c r="AI32"/>
  <c r="AI31"/>
  <c r="AI30"/>
  <c r="AI29"/>
  <c r="AI25"/>
  <c r="AI24"/>
  <c r="AI95"/>
  <c r="AI21"/>
  <c r="AI17"/>
  <c r="AI16"/>
  <c r="AI15"/>
  <c r="AI14"/>
  <c r="AI13"/>
  <c r="AI11"/>
  <c r="AI10"/>
  <c r="AI37"/>
  <c r="AI9"/>
  <c r="AI8"/>
  <c r="V51" i="65"/>
  <c r="W51" s="1"/>
  <c r="X51" s="1"/>
  <c r="Y51" s="1"/>
  <c r="Z51" s="1"/>
  <c r="V52"/>
  <c r="W52" s="1"/>
  <c r="X52" s="1"/>
  <c r="Y52" s="1"/>
  <c r="V65"/>
  <c r="V99" l="1"/>
  <c r="W99" s="1"/>
  <c r="X99" s="1"/>
  <c r="Y99" s="1"/>
  <c r="Z99" s="1"/>
  <c r="W65"/>
  <c r="X65" s="1"/>
  <c r="Y65" s="1"/>
  <c r="Z65" s="1"/>
  <c r="V58"/>
  <c r="W58" s="1"/>
  <c r="X58" s="1"/>
  <c r="Y58" s="1"/>
  <c r="Z58" s="1"/>
  <c r="Z52"/>
  <c r="V33"/>
  <c r="W33" s="1"/>
  <c r="X33" s="1"/>
  <c r="Y33" s="1"/>
  <c r="Z33" s="1"/>
  <c r="V32"/>
  <c r="W32" s="1"/>
  <c r="X32" s="1"/>
  <c r="Y32" s="1"/>
  <c r="Z32" s="1"/>
  <c r="V23"/>
  <c r="W23" s="1"/>
  <c r="X23" s="1"/>
  <c r="Y23" s="1"/>
  <c r="Z23" s="1"/>
  <c r="V13"/>
  <c r="W13" s="1"/>
  <c r="X13" s="1"/>
  <c r="Y13" s="1"/>
  <c r="Z13" s="1"/>
  <c r="V10"/>
  <c r="W10" s="1"/>
  <c r="X10" s="1"/>
  <c r="Y10" s="1"/>
  <c r="Z10" s="1"/>
  <c r="V108" l="1"/>
  <c r="W108" s="1"/>
  <c r="X108" s="1"/>
  <c r="Y108" s="1"/>
  <c r="Z108" s="1"/>
  <c r="V107"/>
  <c r="W107" s="1"/>
  <c r="X107" s="1"/>
  <c r="Y107" s="1"/>
  <c r="Z107" s="1"/>
  <c r="V106"/>
  <c r="W106" s="1"/>
  <c r="X106" s="1"/>
  <c r="Y106" s="1"/>
  <c r="Z106" s="1"/>
  <c r="V105"/>
  <c r="W105" s="1"/>
  <c r="X105" s="1"/>
  <c r="Y105" s="1"/>
  <c r="Z105" s="1"/>
  <c r="V104"/>
  <c r="W104" s="1"/>
  <c r="X104" s="1"/>
  <c r="Y104" s="1"/>
  <c r="Z104" s="1"/>
  <c r="V103"/>
  <c r="W103" s="1"/>
  <c r="X103" s="1"/>
  <c r="Y103" s="1"/>
  <c r="Z103" s="1"/>
  <c r="V102"/>
  <c r="W102" s="1"/>
  <c r="X102" s="1"/>
  <c r="Y102" s="1"/>
  <c r="Z102" s="1"/>
  <c r="V101"/>
  <c r="W101" s="1"/>
  <c r="X101" s="1"/>
  <c r="Y101" s="1"/>
  <c r="Z101" s="1"/>
  <c r="X100"/>
  <c r="Y100" s="1"/>
  <c r="Z100" s="1"/>
  <c r="V100"/>
  <c r="V98"/>
  <c r="W98" s="1"/>
  <c r="X98" s="1"/>
  <c r="Y98" s="1"/>
  <c r="Z98" s="1"/>
  <c r="V97"/>
  <c r="W97" s="1"/>
  <c r="X97" s="1"/>
  <c r="Y97" s="1"/>
  <c r="Z97" s="1"/>
  <c r="V96"/>
  <c r="W96" s="1"/>
  <c r="X96" s="1"/>
  <c r="Y96" s="1"/>
  <c r="Z96" s="1"/>
  <c r="V95"/>
  <c r="W95" s="1"/>
  <c r="X95" s="1"/>
  <c r="Y95" s="1"/>
  <c r="Z95" s="1"/>
  <c r="V94"/>
  <c r="W94" s="1"/>
  <c r="X94" s="1"/>
  <c r="Y94" s="1"/>
  <c r="Z94" s="1"/>
  <c r="V93"/>
  <c r="W93" s="1"/>
  <c r="X93" s="1"/>
  <c r="Y93" s="1"/>
  <c r="Z93" s="1"/>
  <c r="V92"/>
  <c r="W92" s="1"/>
  <c r="X92" s="1"/>
  <c r="Y92" s="1"/>
  <c r="Z92" s="1"/>
  <c r="V86"/>
  <c r="W86" s="1"/>
  <c r="X86" s="1"/>
  <c r="Y86" s="1"/>
  <c r="Z86" s="1"/>
  <c r="V85"/>
  <c r="W85" s="1"/>
  <c r="X85" s="1"/>
  <c r="Y85" s="1"/>
  <c r="Z85" s="1"/>
  <c r="V84"/>
  <c r="W84" s="1"/>
  <c r="X84" s="1"/>
  <c r="Y84" s="1"/>
  <c r="Z84" s="1"/>
  <c r="V83"/>
  <c r="W83" s="1"/>
  <c r="X83" s="1"/>
  <c r="Y83" s="1"/>
  <c r="Z83" s="1"/>
  <c r="V82"/>
  <c r="W82" s="1"/>
  <c r="X82" s="1"/>
  <c r="Y82" s="1"/>
  <c r="Z82" s="1"/>
  <c r="V81"/>
  <c r="W81" s="1"/>
  <c r="X81" s="1"/>
  <c r="Y81" s="1"/>
  <c r="Z81" s="1"/>
  <c r="V80"/>
  <c r="W80" s="1"/>
  <c r="X80" s="1"/>
  <c r="Y80" s="1"/>
  <c r="Z80" s="1"/>
  <c r="V79"/>
  <c r="W79" s="1"/>
  <c r="X79" s="1"/>
  <c r="Y79" s="1"/>
  <c r="Z79" s="1"/>
  <c r="V78"/>
  <c r="W78" s="1"/>
  <c r="X78" s="1"/>
  <c r="Y78" s="1"/>
  <c r="Z78" s="1"/>
  <c r="V77"/>
  <c r="W77" s="1"/>
  <c r="X77" s="1"/>
  <c r="Y77" s="1"/>
  <c r="Z77" s="1"/>
  <c r="V76"/>
  <c r="W76" s="1"/>
  <c r="X76" s="1"/>
  <c r="Y76" s="1"/>
  <c r="Z76" s="1"/>
  <c r="V75"/>
  <c r="W75" s="1"/>
  <c r="X75" s="1"/>
  <c r="Y75" s="1"/>
  <c r="Z75" s="1"/>
  <c r="V74"/>
  <c r="W74" s="1"/>
  <c r="X74" s="1"/>
  <c r="Y74" s="1"/>
  <c r="Z74" s="1"/>
  <c r="V73"/>
  <c r="W73" s="1"/>
  <c r="X73" s="1"/>
  <c r="Y73" s="1"/>
  <c r="Z73" s="1"/>
  <c r="V72"/>
  <c r="W72" s="1"/>
  <c r="X72" s="1"/>
  <c r="Y72" s="1"/>
  <c r="Z72" s="1"/>
  <c r="V71"/>
  <c r="W71" s="1"/>
  <c r="X71" s="1"/>
  <c r="Y71" s="1"/>
  <c r="Z71" s="1"/>
  <c r="V70"/>
  <c r="W70" s="1"/>
  <c r="X70" s="1"/>
  <c r="Y70" s="1"/>
  <c r="Z70" s="1"/>
  <c r="V69"/>
  <c r="W69" s="1"/>
  <c r="X69" s="1"/>
  <c r="Y69" s="1"/>
  <c r="Z69" s="1"/>
  <c r="V68"/>
  <c r="W68" s="1"/>
  <c r="X68" s="1"/>
  <c r="Y68" s="1"/>
  <c r="Z68" s="1"/>
  <c r="V67"/>
  <c r="W67" s="1"/>
  <c r="X67" s="1"/>
  <c r="Y67" s="1"/>
  <c r="Z67" s="1"/>
  <c r="V66"/>
  <c r="W66" s="1"/>
  <c r="X66" s="1"/>
  <c r="Y66" s="1"/>
  <c r="Z66" s="1"/>
  <c r="V64"/>
  <c r="W64" s="1"/>
  <c r="X64" s="1"/>
  <c r="Y64" s="1"/>
  <c r="Z64" s="1"/>
  <c r="V63"/>
  <c r="W63" s="1"/>
  <c r="X63" s="1"/>
  <c r="Y63" s="1"/>
  <c r="Z63" s="1"/>
  <c r="V62"/>
  <c r="W62" s="1"/>
  <c r="X62" s="1"/>
  <c r="Y62" s="1"/>
  <c r="Z62" s="1"/>
  <c r="V61"/>
  <c r="W61" s="1"/>
  <c r="X61" s="1"/>
  <c r="Y61" s="1"/>
  <c r="Z61" s="1"/>
  <c r="V60"/>
  <c r="W60" s="1"/>
  <c r="X60" s="1"/>
  <c r="Y60" s="1"/>
  <c r="Z60" s="1"/>
  <c r="V59"/>
  <c r="W59" s="1"/>
  <c r="X59" s="1"/>
  <c r="Y59" s="1"/>
  <c r="Z59" s="1"/>
  <c r="V57"/>
  <c r="W57" s="1"/>
  <c r="X57" s="1"/>
  <c r="Y57" s="1"/>
  <c r="Z57" s="1"/>
  <c r="V56"/>
  <c r="W56" s="1"/>
  <c r="X56" s="1"/>
  <c r="Y56" s="1"/>
  <c r="Z56" s="1"/>
  <c r="V55"/>
  <c r="W55" s="1"/>
  <c r="X55" s="1"/>
  <c r="Y55" s="1"/>
  <c r="Z55" s="1"/>
  <c r="V54"/>
  <c r="W54" s="1"/>
  <c r="X54" s="1"/>
  <c r="Y54" s="1"/>
  <c r="Z54" s="1"/>
  <c r="V53"/>
  <c r="W53" s="1"/>
  <c r="X53" s="1"/>
  <c r="Y53" s="1"/>
  <c r="Z53" s="1"/>
  <c r="V50"/>
  <c r="W50" s="1"/>
  <c r="X50" s="1"/>
  <c r="Y50" s="1"/>
  <c r="Z50" s="1"/>
  <c r="V49"/>
  <c r="W49" s="1"/>
  <c r="X49" s="1"/>
  <c r="Y49" s="1"/>
  <c r="Z49" s="1"/>
  <c r="V43"/>
  <c r="W43" s="1"/>
  <c r="X43" s="1"/>
  <c r="Y43" s="1"/>
  <c r="Z43" s="1"/>
  <c r="V42"/>
  <c r="W42" s="1"/>
  <c r="X42" s="1"/>
  <c r="Y42" s="1"/>
  <c r="Z42" s="1"/>
  <c r="V41"/>
  <c r="W41" s="1"/>
  <c r="X41" s="1"/>
  <c r="Y41" s="1"/>
  <c r="Z41" s="1"/>
  <c r="V40"/>
  <c r="W40" s="1"/>
  <c r="X40" s="1"/>
  <c r="Y40" s="1"/>
  <c r="Z40" s="1"/>
  <c r="V39"/>
  <c r="W39" s="1"/>
  <c r="X39" s="1"/>
  <c r="Y39" s="1"/>
  <c r="Z39" s="1"/>
  <c r="V38"/>
  <c r="W38" s="1"/>
  <c r="X38" s="1"/>
  <c r="V37"/>
  <c r="W37" s="1"/>
  <c r="X37" s="1"/>
  <c r="Y37" s="1"/>
  <c r="Z37" s="1"/>
  <c r="V36"/>
  <c r="W36" s="1"/>
  <c r="X36" s="1"/>
  <c r="Y36" s="1"/>
  <c r="Z36" s="1"/>
  <c r="V35"/>
  <c r="W35" s="1"/>
  <c r="X35" s="1"/>
  <c r="Y35" s="1"/>
  <c r="Z35" s="1"/>
  <c r="V34"/>
  <c r="W34" s="1"/>
  <c r="X34" s="1"/>
  <c r="Y34" s="1"/>
  <c r="Z34" s="1"/>
  <c r="V31"/>
  <c r="W31" s="1"/>
  <c r="X31" s="1"/>
  <c r="Y31" s="1"/>
  <c r="Z31" s="1"/>
  <c r="V30"/>
  <c r="W30" s="1"/>
  <c r="X30" s="1"/>
  <c r="Y30" s="1"/>
  <c r="Z30" s="1"/>
  <c r="V29"/>
  <c r="W29" s="1"/>
  <c r="X29" s="1"/>
  <c r="H29"/>
  <c r="V28"/>
  <c r="W28" s="1"/>
  <c r="X28" s="1"/>
  <c r="Y28" s="1"/>
  <c r="Z28" s="1"/>
  <c r="V27"/>
  <c r="W27" s="1"/>
  <c r="X27" s="1"/>
  <c r="Y27" s="1"/>
  <c r="Z27" s="1"/>
  <c r="V26"/>
  <c r="W26" s="1"/>
  <c r="X26" s="1"/>
  <c r="Y26" s="1"/>
  <c r="Z26" s="1"/>
  <c r="V25"/>
  <c r="W25" s="1"/>
  <c r="X25" s="1"/>
  <c r="Y25" s="1"/>
  <c r="Z25" s="1"/>
  <c r="V24"/>
  <c r="W24" s="1"/>
  <c r="X24" s="1"/>
  <c r="Y24" s="1"/>
  <c r="Z24" s="1"/>
  <c r="V22"/>
  <c r="W22" s="1"/>
  <c r="X22" s="1"/>
  <c r="Y22" s="1"/>
  <c r="Z22" s="1"/>
  <c r="V21"/>
  <c r="W21" s="1"/>
  <c r="X21" s="1"/>
  <c r="Y21" s="1"/>
  <c r="Z21" s="1"/>
  <c r="V20"/>
  <c r="W20" s="1"/>
  <c r="X20" s="1"/>
  <c r="Y20" s="1"/>
  <c r="Z20" s="1"/>
  <c r="V19"/>
  <c r="W19" s="1"/>
  <c r="X19" s="1"/>
  <c r="Y19" s="1"/>
  <c r="Z19" s="1"/>
  <c r="V18"/>
  <c r="W18" s="1"/>
  <c r="X18" s="1"/>
  <c r="Y18" s="1"/>
  <c r="Z18" s="1"/>
  <c r="V17"/>
  <c r="W17" s="1"/>
  <c r="X17" s="1"/>
  <c r="Y17" s="1"/>
  <c r="Z17" s="1"/>
  <c r="V16"/>
  <c r="W16" s="1"/>
  <c r="X16" s="1"/>
  <c r="Y16" s="1"/>
  <c r="Z16" s="1"/>
  <c r="V15"/>
  <c r="W15" s="1"/>
  <c r="X15" s="1"/>
  <c r="Y15" s="1"/>
  <c r="Z15" s="1"/>
  <c r="V14"/>
  <c r="W14" s="1"/>
  <c r="X14" s="1"/>
  <c r="Y14" s="1"/>
  <c r="Z14" s="1"/>
  <c r="V12"/>
  <c r="W12" s="1"/>
  <c r="X12" s="1"/>
  <c r="Y12" s="1"/>
  <c r="Z12" s="1"/>
  <c r="V11"/>
  <c r="W11" s="1"/>
  <c r="X11" s="1"/>
  <c r="Y11" s="1"/>
  <c r="Z11" s="1"/>
  <c r="V9"/>
  <c r="W9" s="1"/>
  <c r="X9" s="1"/>
  <c r="Y9" s="1"/>
  <c r="Z9" s="1"/>
  <c r="V8"/>
  <c r="W8" s="1"/>
  <c r="X8" s="1"/>
  <c r="Y8" s="1"/>
  <c r="Z8" s="1"/>
  <c r="AI56" i="64"/>
  <c r="Y38" i="65" l="1"/>
  <c r="Z38" s="1"/>
  <c r="Y29"/>
  <c r="Z29" s="1"/>
  <c r="AI9" i="64"/>
  <c r="AI13"/>
  <c r="AI27"/>
  <c r="AI33"/>
  <c r="AI55"/>
  <c r="AI62"/>
  <c r="AI88"/>
  <c r="AI105"/>
  <c r="AI14"/>
  <c r="Z109" i="65" l="1"/>
  <c r="AI43" i="64"/>
  <c r="AI44"/>
  <c r="S3" i="63" l="1"/>
  <c r="AI119" i="64"/>
  <c r="AI52"/>
  <c r="AI53"/>
  <c r="V80" i="63"/>
  <c r="W80" s="1"/>
  <c r="X80" s="1"/>
  <c r="Y80" s="1"/>
  <c r="Z80" s="1"/>
  <c r="V82"/>
  <c r="W82" s="1"/>
  <c r="X82" s="1"/>
  <c r="Y82" s="1"/>
  <c r="Z82" s="1"/>
  <c r="V95"/>
  <c r="W95" s="1"/>
  <c r="X95" s="1"/>
  <c r="Y95" s="1"/>
  <c r="Z95" s="1"/>
  <c r="V17"/>
  <c r="W17" s="1"/>
  <c r="X17" s="1"/>
  <c r="Y17" s="1"/>
  <c r="Z17" s="1"/>
  <c r="V41"/>
  <c r="W41" s="1"/>
  <c r="X41" s="1"/>
  <c r="Y41" s="1"/>
  <c r="Z41" s="1"/>
  <c r="V64"/>
  <c r="W64" s="1"/>
  <c r="X64" s="1"/>
  <c r="Y64" s="1"/>
  <c r="Z64" s="1"/>
  <c r="V60"/>
  <c r="W60" s="1"/>
  <c r="X60" s="1"/>
  <c r="Y60" s="1"/>
  <c r="Z60" s="1"/>
  <c r="V74"/>
  <c r="W74" s="1"/>
  <c r="X74" s="1"/>
  <c r="Y74" s="1"/>
  <c r="V75"/>
  <c r="W75" s="1"/>
  <c r="X75" s="1"/>
  <c r="Y75" s="1"/>
  <c r="Z75" s="1"/>
  <c r="V76"/>
  <c r="W76" s="1"/>
  <c r="X76" s="1"/>
  <c r="Y76" s="1"/>
  <c r="V66" l="1"/>
  <c r="W66" s="1"/>
  <c r="X66" s="1"/>
  <c r="Y66" s="1"/>
  <c r="Z66" s="1"/>
  <c r="V65"/>
  <c r="W65" s="1"/>
  <c r="X65" s="1"/>
  <c r="Y65" s="1"/>
  <c r="Z65" s="1"/>
  <c r="AI31" i="64"/>
  <c r="AI34"/>
  <c r="AI35"/>
  <c r="AI45"/>
  <c r="AI46"/>
  <c r="AI49"/>
  <c r="AI51"/>
  <c r="AI81"/>
  <c r="AI83"/>
  <c r="AI103" l="1"/>
  <c r="AI106" i="62"/>
  <c r="AI118" i="64"/>
  <c r="AI117"/>
  <c r="AI115"/>
  <c r="AI114"/>
  <c r="AI113"/>
  <c r="AI112"/>
  <c r="AI111"/>
  <c r="AI50"/>
  <c r="AI110"/>
  <c r="AI109"/>
  <c r="AI108"/>
  <c r="AI106"/>
  <c r="AI104"/>
  <c r="AI102"/>
  <c r="AI101"/>
  <c r="AI100"/>
  <c r="AI98"/>
  <c r="AI97"/>
  <c r="AI95"/>
  <c r="AI94"/>
  <c r="AI93"/>
  <c r="AI92"/>
  <c r="AI87"/>
  <c r="AI86"/>
  <c r="AI85"/>
  <c r="AI84"/>
  <c r="AI80"/>
  <c r="AI79"/>
  <c r="AI78"/>
  <c r="AI77"/>
  <c r="AI76"/>
  <c r="AI75"/>
  <c r="AI74"/>
  <c r="AI73"/>
  <c r="AI72"/>
  <c r="AI71"/>
  <c r="AI70"/>
  <c r="AI68"/>
  <c r="AI63"/>
  <c r="AI61"/>
  <c r="AI60"/>
  <c r="AI59"/>
  <c r="AI32"/>
  <c r="AI30"/>
  <c r="AI41"/>
  <c r="AI40"/>
  <c r="AI38"/>
  <c r="AI82"/>
  <c r="AI29"/>
  <c r="AI28"/>
  <c r="AI24"/>
  <c r="AI23"/>
  <c r="AI19"/>
  <c r="AI54"/>
  <c r="AI18"/>
  <c r="AI48"/>
  <c r="AI17"/>
  <c r="AI47"/>
  <c r="AI16"/>
  <c r="AI20"/>
  <c r="AI42"/>
  <c r="AI15"/>
  <c r="AI39"/>
  <c r="AI12"/>
  <c r="AI11"/>
  <c r="AI8"/>
  <c r="V92" i="63"/>
  <c r="W92" s="1"/>
  <c r="X92" s="1"/>
  <c r="Y92" s="1"/>
  <c r="Z92" s="1"/>
  <c r="V90"/>
  <c r="W90" s="1"/>
  <c r="X90" s="1"/>
  <c r="Y90" s="1"/>
  <c r="Z90" s="1"/>
  <c r="V89"/>
  <c r="W89" s="1"/>
  <c r="X89" s="1"/>
  <c r="Y89" s="1"/>
  <c r="Z89" s="1"/>
  <c r="V96"/>
  <c r="W96" s="1"/>
  <c r="X96" s="1"/>
  <c r="Y96" s="1"/>
  <c r="Z96" s="1"/>
  <c r="V94"/>
  <c r="W94" s="1"/>
  <c r="X94" s="1"/>
  <c r="Y94" s="1"/>
  <c r="Z94" s="1"/>
  <c r="V93"/>
  <c r="W93" s="1"/>
  <c r="X93" s="1"/>
  <c r="Y93" s="1"/>
  <c r="Z93" s="1"/>
  <c r="V91"/>
  <c r="W91" s="1"/>
  <c r="X91" s="1"/>
  <c r="Y91" s="1"/>
  <c r="Z91" s="1"/>
  <c r="V88"/>
  <c r="X88" s="1"/>
  <c r="Y88" s="1"/>
  <c r="Z88" s="1"/>
  <c r="V87"/>
  <c r="W87" s="1"/>
  <c r="X87" s="1"/>
  <c r="Y87" s="1"/>
  <c r="Z87" s="1"/>
  <c r="V86"/>
  <c r="W86" s="1"/>
  <c r="X86" s="1"/>
  <c r="Y86" s="1"/>
  <c r="Z86" s="1"/>
  <c r="V85"/>
  <c r="W85" s="1"/>
  <c r="X85" s="1"/>
  <c r="Y85" s="1"/>
  <c r="Z85" s="1"/>
  <c r="V84"/>
  <c r="W84" s="1"/>
  <c r="X84" s="1"/>
  <c r="Y84" s="1"/>
  <c r="Z84" s="1"/>
  <c r="V83"/>
  <c r="W83" s="1"/>
  <c r="X83" s="1"/>
  <c r="Y83" s="1"/>
  <c r="Z83" s="1"/>
  <c r="V81"/>
  <c r="W81" s="1"/>
  <c r="X81" s="1"/>
  <c r="Y81" s="1"/>
  <c r="Z81" s="1"/>
  <c r="V79"/>
  <c r="W79" s="1"/>
  <c r="X79" s="1"/>
  <c r="Y79" s="1"/>
  <c r="Z79" s="1"/>
  <c r="V78"/>
  <c r="W78" s="1"/>
  <c r="X78" s="1"/>
  <c r="Y78" s="1"/>
  <c r="Z78" s="1"/>
  <c r="V77"/>
  <c r="W77" s="1"/>
  <c r="X77" s="1"/>
  <c r="Y77" s="1"/>
  <c r="Z77" s="1"/>
  <c r="Z76"/>
  <c r="Z74"/>
  <c r="V73"/>
  <c r="W73" s="1"/>
  <c r="X73" s="1"/>
  <c r="Y73" s="1"/>
  <c r="Z73" s="1"/>
  <c r="V72"/>
  <c r="W72" s="1"/>
  <c r="X72" s="1"/>
  <c r="Y72" s="1"/>
  <c r="Z72" s="1"/>
  <c r="V71"/>
  <c r="W71" s="1"/>
  <c r="X71" s="1"/>
  <c r="Y71" s="1"/>
  <c r="Z71" s="1"/>
  <c r="V70"/>
  <c r="W70" s="1"/>
  <c r="X70" s="1"/>
  <c r="Y70" s="1"/>
  <c r="Z70" s="1"/>
  <c r="V69"/>
  <c r="W69" s="1"/>
  <c r="X69" s="1"/>
  <c r="Y69" s="1"/>
  <c r="Z69" s="1"/>
  <c r="V68"/>
  <c r="W68" s="1"/>
  <c r="X68" s="1"/>
  <c r="Y68" s="1"/>
  <c r="Z68" s="1"/>
  <c r="V67"/>
  <c r="W67" s="1"/>
  <c r="X67" s="1"/>
  <c r="Y67" s="1"/>
  <c r="Z67" s="1"/>
  <c r="V63"/>
  <c r="W63" s="1"/>
  <c r="X63" s="1"/>
  <c r="Y63" s="1"/>
  <c r="Z63" s="1"/>
  <c r="V62"/>
  <c r="W62" s="1"/>
  <c r="X62" s="1"/>
  <c r="Y62" s="1"/>
  <c r="Z62" s="1"/>
  <c r="V61"/>
  <c r="W61" s="1"/>
  <c r="X61" s="1"/>
  <c r="Y61" s="1"/>
  <c r="Z61" s="1"/>
  <c r="V59"/>
  <c r="W59" s="1"/>
  <c r="X59" s="1"/>
  <c r="Y59" s="1"/>
  <c r="Z59" s="1"/>
  <c r="V58"/>
  <c r="W58" s="1"/>
  <c r="X58" s="1"/>
  <c r="Y58" s="1"/>
  <c r="Z58" s="1"/>
  <c r="V57"/>
  <c r="W57" s="1"/>
  <c r="X57" s="1"/>
  <c r="Y57" s="1"/>
  <c r="Z57" s="1"/>
  <c r="V56"/>
  <c r="W56" s="1"/>
  <c r="X56" s="1"/>
  <c r="Y56" s="1"/>
  <c r="Z56" s="1"/>
  <c r="V55"/>
  <c r="W55" s="1"/>
  <c r="X55" s="1"/>
  <c r="Y55" s="1"/>
  <c r="Z55" s="1"/>
  <c r="V54"/>
  <c r="W54" s="1"/>
  <c r="X54" s="1"/>
  <c r="Y54" s="1"/>
  <c r="Z54" s="1"/>
  <c r="V53"/>
  <c r="W53" s="1"/>
  <c r="X53" s="1"/>
  <c r="Y53" s="1"/>
  <c r="Z53" s="1"/>
  <c r="V52"/>
  <c r="W52" s="1"/>
  <c r="X52" s="1"/>
  <c r="Y52" s="1"/>
  <c r="Z52" s="1"/>
  <c r="V51"/>
  <c r="W51" s="1"/>
  <c r="X51" s="1"/>
  <c r="Y51" s="1"/>
  <c r="Z51" s="1"/>
  <c r="V50"/>
  <c r="W50" s="1"/>
  <c r="X50" s="1"/>
  <c r="Y50" s="1"/>
  <c r="Z50" s="1"/>
  <c r="V49"/>
  <c r="W49" s="1"/>
  <c r="X49" s="1"/>
  <c r="Y49" s="1"/>
  <c r="Z49" s="1"/>
  <c r="V48"/>
  <c r="W48" s="1"/>
  <c r="X48" s="1"/>
  <c r="Y48" s="1"/>
  <c r="Z48" s="1"/>
  <c r="V47"/>
  <c r="W47" s="1"/>
  <c r="X47" s="1"/>
  <c r="Y47" s="1"/>
  <c r="Z47" s="1"/>
  <c r="V46"/>
  <c r="W46" s="1"/>
  <c r="X46" s="1"/>
  <c r="Y46" s="1"/>
  <c r="Z46" s="1"/>
  <c r="V45"/>
  <c r="W45" s="1"/>
  <c r="X45" s="1"/>
  <c r="Y45" s="1"/>
  <c r="Z45" s="1"/>
  <c r="V44"/>
  <c r="W44" s="1"/>
  <c r="X44" s="1"/>
  <c r="Y44" s="1"/>
  <c r="Z44" s="1"/>
  <c r="V43"/>
  <c r="W43" s="1"/>
  <c r="X43" s="1"/>
  <c r="Y43" s="1"/>
  <c r="Z43" s="1"/>
  <c r="V42"/>
  <c r="W42" s="1"/>
  <c r="X42" s="1"/>
  <c r="Y42" s="1"/>
  <c r="Z42" s="1"/>
  <c r="V40"/>
  <c r="W40" s="1"/>
  <c r="X40" s="1"/>
  <c r="Y40" s="1"/>
  <c r="Z40" s="1"/>
  <c r="V39"/>
  <c r="W39" s="1"/>
  <c r="X39" s="1"/>
  <c r="Y39" s="1"/>
  <c r="Z39" s="1"/>
  <c r="V38"/>
  <c r="W38" s="1"/>
  <c r="X38" s="1"/>
  <c r="Y38" s="1"/>
  <c r="Z38" s="1"/>
  <c r="V37"/>
  <c r="W37" s="1"/>
  <c r="X37" s="1"/>
  <c r="Y37" s="1"/>
  <c r="Z37" s="1"/>
  <c r="V36"/>
  <c r="W36" s="1"/>
  <c r="X36" s="1"/>
  <c r="Y36" s="1"/>
  <c r="Z36" s="1"/>
  <c r="V35"/>
  <c r="X35" s="1"/>
  <c r="Y35" s="1"/>
  <c r="Z35" s="1"/>
  <c r="V34"/>
  <c r="W34" s="1"/>
  <c r="X34" s="1"/>
  <c r="Y34" s="1"/>
  <c r="Z34" s="1"/>
  <c r="V33"/>
  <c r="W33" s="1"/>
  <c r="X33" s="1"/>
  <c r="Y33" s="1"/>
  <c r="Z33" s="1"/>
  <c r="V32"/>
  <c r="W32" s="1"/>
  <c r="X32" s="1"/>
  <c r="Y32" s="1"/>
  <c r="Z32" s="1"/>
  <c r="V31"/>
  <c r="W31" s="1"/>
  <c r="X31" s="1"/>
  <c r="Y31" s="1"/>
  <c r="Z31" s="1"/>
  <c r="V30"/>
  <c r="W30" s="1"/>
  <c r="X30" s="1"/>
  <c r="Y30" s="1"/>
  <c r="Z30" s="1"/>
  <c r="V29"/>
  <c r="W29" s="1"/>
  <c r="X29" s="1"/>
  <c r="Y29" s="1"/>
  <c r="Z29" s="1"/>
  <c r="V28"/>
  <c r="W28" s="1"/>
  <c r="X28" s="1"/>
  <c r="H28"/>
  <c r="V27"/>
  <c r="W27" s="1"/>
  <c r="X27" s="1"/>
  <c r="Y27" s="1"/>
  <c r="Z27" s="1"/>
  <c r="V26"/>
  <c r="W26" s="1"/>
  <c r="X26" s="1"/>
  <c r="Y26" s="1"/>
  <c r="Z26" s="1"/>
  <c r="V25"/>
  <c r="W25" s="1"/>
  <c r="X25" s="1"/>
  <c r="Y25" s="1"/>
  <c r="Z25" s="1"/>
  <c r="V24"/>
  <c r="W24" s="1"/>
  <c r="X24" s="1"/>
  <c r="Y24" s="1"/>
  <c r="Z24" s="1"/>
  <c r="V23"/>
  <c r="W23" s="1"/>
  <c r="X23" s="1"/>
  <c r="Y23" s="1"/>
  <c r="Z23" s="1"/>
  <c r="V22"/>
  <c r="W22" s="1"/>
  <c r="X22" s="1"/>
  <c r="Y22" s="1"/>
  <c r="Z22" s="1"/>
  <c r="V21"/>
  <c r="W21" s="1"/>
  <c r="X21" s="1"/>
  <c r="Y21" s="1"/>
  <c r="Z21" s="1"/>
  <c r="V20"/>
  <c r="W20" s="1"/>
  <c r="X20" s="1"/>
  <c r="Y20" s="1"/>
  <c r="Z20" s="1"/>
  <c r="V19"/>
  <c r="W19" s="1"/>
  <c r="X19" s="1"/>
  <c r="Y19" s="1"/>
  <c r="Z19" s="1"/>
  <c r="V18"/>
  <c r="W18" s="1"/>
  <c r="X18" s="1"/>
  <c r="Y18" s="1"/>
  <c r="Z18" s="1"/>
  <c r="V16"/>
  <c r="W16" s="1"/>
  <c r="X16" s="1"/>
  <c r="Y16" s="1"/>
  <c r="Z16" s="1"/>
  <c r="V15"/>
  <c r="W15" s="1"/>
  <c r="X15" s="1"/>
  <c r="Y15" s="1"/>
  <c r="Z15" s="1"/>
  <c r="V14"/>
  <c r="W14" s="1"/>
  <c r="X14" s="1"/>
  <c r="Y14" s="1"/>
  <c r="Z14" s="1"/>
  <c r="V13"/>
  <c r="W13" s="1"/>
  <c r="X13" s="1"/>
  <c r="Y13" s="1"/>
  <c r="Z13" s="1"/>
  <c r="V12"/>
  <c r="W12" s="1"/>
  <c r="X12" s="1"/>
  <c r="Y12" s="1"/>
  <c r="Z12" s="1"/>
  <c r="V11"/>
  <c r="W11" s="1"/>
  <c r="X11" s="1"/>
  <c r="Y11" s="1"/>
  <c r="Z11" s="1"/>
  <c r="V10"/>
  <c r="W10" s="1"/>
  <c r="X10" s="1"/>
  <c r="Y10" s="1"/>
  <c r="Z10" s="1"/>
  <c r="V9"/>
  <c r="W9" s="1"/>
  <c r="X9" s="1"/>
  <c r="Y9" s="1"/>
  <c r="Z9" s="1"/>
  <c r="V8"/>
  <c r="W8" s="1"/>
  <c r="X8" s="1"/>
  <c r="Y8" s="1"/>
  <c r="Z8" s="1"/>
  <c r="AI95" i="62"/>
  <c r="AI38"/>
  <c r="AI105"/>
  <c r="AI115"/>
  <c r="AI114"/>
  <c r="AI113"/>
  <c r="AI99"/>
  <c r="AI111"/>
  <c r="AI110"/>
  <c r="AI109"/>
  <c r="AI108"/>
  <c r="AI107"/>
  <c r="AI104"/>
  <c r="AI103"/>
  <c r="AI102"/>
  <c r="AI101"/>
  <c r="AI100"/>
  <c r="AI98"/>
  <c r="AI97"/>
  <c r="AI94"/>
  <c r="AI92"/>
  <c r="AI91"/>
  <c r="AI90"/>
  <c r="AI60"/>
  <c r="AI85"/>
  <c r="AI84"/>
  <c r="AI83"/>
  <c r="AI82"/>
  <c r="AI81"/>
  <c r="AI80"/>
  <c r="AI78"/>
  <c r="AI77"/>
  <c r="AI76"/>
  <c r="AI75"/>
  <c r="AI74"/>
  <c r="AI73"/>
  <c r="AI72"/>
  <c r="AI71"/>
  <c r="AI70"/>
  <c r="AI69"/>
  <c r="AI68"/>
  <c r="AI67"/>
  <c r="AI66"/>
  <c r="AI61"/>
  <c r="AI89"/>
  <c r="AI62"/>
  <c r="AI58"/>
  <c r="AI57"/>
  <c r="AI53"/>
  <c r="AI52"/>
  <c r="AI51"/>
  <c r="AI50"/>
  <c r="AI48"/>
  <c r="AI47"/>
  <c r="AI46"/>
  <c r="AI45"/>
  <c r="AI44"/>
  <c r="AI43"/>
  <c r="AI42"/>
  <c r="AI41"/>
  <c r="AI36"/>
  <c r="AI35"/>
  <c r="AI34"/>
  <c r="AI33"/>
  <c r="AI32"/>
  <c r="AI31"/>
  <c r="AI28"/>
  <c r="AI27"/>
  <c r="AI24"/>
  <c r="AI23"/>
  <c r="AI22"/>
  <c r="AI21"/>
  <c r="AI20"/>
  <c r="AI19"/>
  <c r="AI18"/>
  <c r="AI17"/>
  <c r="AI16"/>
  <c r="AI15"/>
  <c r="AI14"/>
  <c r="AI59"/>
  <c r="AI13"/>
  <c r="AI12"/>
  <c r="AI11"/>
  <c r="AI10"/>
  <c r="AI9"/>
  <c r="AI8"/>
  <c r="Y28" i="63" l="1"/>
  <c r="Z28" s="1"/>
  <c r="Z97" l="1"/>
</calcChain>
</file>

<file path=xl/sharedStrings.xml><?xml version="1.0" encoding="utf-8"?>
<sst xmlns="http://schemas.openxmlformats.org/spreadsheetml/2006/main" count="24490" uniqueCount="1237">
  <si>
    <t>JOB TITLE</t>
  </si>
  <si>
    <t>EXPECTED WORKING</t>
  </si>
  <si>
    <t>ABSENT DAYS</t>
  </si>
  <si>
    <t>B/D DAYS</t>
  </si>
  <si>
    <t xml:space="preserve">ACTUAL AVALIABLE </t>
  </si>
  <si>
    <t>SUNDAY</t>
  </si>
  <si>
    <t>HOLIDAY</t>
  </si>
  <si>
    <t>IDEl</t>
  </si>
  <si>
    <t>TOTAL NO. OF ABSENT DAYS</t>
  </si>
  <si>
    <t xml:space="preserve"> DAYS</t>
  </si>
  <si>
    <t>HRS</t>
  </si>
  <si>
    <t>Per Day</t>
  </si>
  <si>
    <t>RATE FEE PER HRS</t>
  </si>
  <si>
    <t>FEE AMNT</t>
  </si>
  <si>
    <t>NO. OFF DAYS</t>
  </si>
  <si>
    <t>OFF DAYS</t>
  </si>
  <si>
    <t>ABSENT DATE</t>
  </si>
  <si>
    <t>DAYS</t>
  </si>
  <si>
    <t>LVD</t>
  </si>
  <si>
    <t>3-A00134</t>
  </si>
  <si>
    <t>3-40842</t>
  </si>
  <si>
    <t>Mesfin Ayalew</t>
  </si>
  <si>
    <t>3-40843</t>
  </si>
  <si>
    <t>3-37092</t>
  </si>
  <si>
    <t>Minda Tilahun</t>
  </si>
  <si>
    <t>3-65565</t>
  </si>
  <si>
    <t>Tewodros Girma</t>
  </si>
  <si>
    <t>3-56943</t>
  </si>
  <si>
    <t>Henok Tesfaye</t>
  </si>
  <si>
    <t>3-37094</t>
  </si>
  <si>
    <t>3-47527</t>
  </si>
  <si>
    <t>MVD</t>
  </si>
  <si>
    <t>3-37093</t>
  </si>
  <si>
    <t>Abebe Elala</t>
  </si>
  <si>
    <t>3-47525</t>
  </si>
  <si>
    <t>3-51395</t>
  </si>
  <si>
    <t>Muez Asmelash</t>
  </si>
  <si>
    <t>3-97703</t>
  </si>
  <si>
    <t>3-98307</t>
  </si>
  <si>
    <t>3-49260</t>
  </si>
  <si>
    <t>Negalem Ayenu</t>
  </si>
  <si>
    <t>3-49252</t>
  </si>
  <si>
    <t>3-83086</t>
  </si>
  <si>
    <t>3-A10313</t>
  </si>
  <si>
    <t>3-A12747</t>
  </si>
  <si>
    <t>3-97707</t>
  </si>
  <si>
    <t>Eyasu Sema</t>
  </si>
  <si>
    <t>3-37154</t>
  </si>
  <si>
    <t>Gashu Ayeni</t>
  </si>
  <si>
    <t>3-47522</t>
  </si>
  <si>
    <t>3-51387</t>
  </si>
  <si>
    <t>Tewodros Moges</t>
  </si>
  <si>
    <t>3-51392</t>
  </si>
  <si>
    <t>3-47528</t>
  </si>
  <si>
    <t>3-62220</t>
  </si>
  <si>
    <t>3-62221</t>
  </si>
  <si>
    <t>3-62222</t>
  </si>
  <si>
    <t>3-62223</t>
  </si>
  <si>
    <t>Fuad Abduraman</t>
  </si>
  <si>
    <t>3-62224</t>
  </si>
  <si>
    <t>Birhanu Hailu</t>
  </si>
  <si>
    <t>3-63785</t>
  </si>
  <si>
    <t>3-62219</t>
  </si>
  <si>
    <t>3-51390</t>
  </si>
  <si>
    <t>Sheleme Legesse</t>
  </si>
  <si>
    <t>3-51388</t>
  </si>
  <si>
    <t>3-47523</t>
  </si>
  <si>
    <t>3-70622</t>
  </si>
  <si>
    <t>Alem Mulatu</t>
  </si>
  <si>
    <t>3-80302</t>
  </si>
  <si>
    <t>3-49301</t>
  </si>
  <si>
    <t>Kedir Hassen</t>
  </si>
  <si>
    <t>3-A10315</t>
  </si>
  <si>
    <t>3-99625</t>
  </si>
  <si>
    <t>Yared Solomon</t>
  </si>
  <si>
    <t>3-A16402</t>
  </si>
  <si>
    <t>3-A16031</t>
  </si>
  <si>
    <t>3-79629</t>
  </si>
  <si>
    <t>3-47530</t>
  </si>
  <si>
    <t>3-51389</t>
  </si>
  <si>
    <t>3-65564</t>
  </si>
  <si>
    <t>3-83087</t>
  </si>
  <si>
    <t>3-56066</t>
  </si>
  <si>
    <t>3-81355</t>
  </si>
  <si>
    <t>3-61445</t>
  </si>
  <si>
    <t>3</t>
  </si>
  <si>
    <t>3-A16048</t>
  </si>
  <si>
    <t>Kalayu Debesay</t>
  </si>
  <si>
    <t>3-47524</t>
  </si>
  <si>
    <t>8,9,10,11</t>
  </si>
  <si>
    <t>3-51391</t>
  </si>
  <si>
    <t>3-51396</t>
  </si>
  <si>
    <t>Tadesse H/Meskel</t>
  </si>
  <si>
    <t>3-51394</t>
  </si>
  <si>
    <t>Birhanu Alemu</t>
  </si>
  <si>
    <t>3-47516</t>
  </si>
  <si>
    <t>3-47521</t>
  </si>
  <si>
    <t>Fekadu Lemma</t>
  </si>
  <si>
    <t>3-47529</t>
  </si>
  <si>
    <t>3-56390</t>
  </si>
  <si>
    <t>3-61444</t>
  </si>
  <si>
    <t>3-49261</t>
  </si>
  <si>
    <t>Worku W/senbet</t>
  </si>
  <si>
    <t>3-65481</t>
  </si>
  <si>
    <t>Abdurazak Desu</t>
  </si>
  <si>
    <t>3-56942</t>
  </si>
  <si>
    <t>3-A12170</t>
  </si>
  <si>
    <t>3-99741</t>
  </si>
  <si>
    <t>3-A16404</t>
  </si>
  <si>
    <t>3-A16551</t>
  </si>
  <si>
    <t>Mohammed Seid</t>
  </si>
  <si>
    <t>3-A16100</t>
  </si>
  <si>
    <t>3-83085</t>
  </si>
  <si>
    <t>3-A16401</t>
  </si>
  <si>
    <t>3-A16403</t>
  </si>
  <si>
    <t>3-A16049</t>
  </si>
  <si>
    <t>3-51393</t>
  </si>
  <si>
    <t>3-88498</t>
  </si>
  <si>
    <t>Taju Gizaw</t>
  </si>
  <si>
    <t>1-5</t>
  </si>
  <si>
    <t>3-1712</t>
  </si>
  <si>
    <t>Asamenew Kassa</t>
  </si>
  <si>
    <t>7,21,28</t>
  </si>
  <si>
    <t>14,21,28</t>
  </si>
  <si>
    <t>Behailu Bogale</t>
  </si>
  <si>
    <t>1-22</t>
  </si>
  <si>
    <t>5,12,19,26</t>
  </si>
  <si>
    <t>20,21,27</t>
  </si>
  <si>
    <t>5,26</t>
  </si>
  <si>
    <t>5,19,26</t>
  </si>
  <si>
    <t>19,26</t>
  </si>
  <si>
    <t>5,12,26</t>
  </si>
  <si>
    <t>12,19,26</t>
  </si>
  <si>
    <t>20,21</t>
  </si>
  <si>
    <t>15</t>
  </si>
  <si>
    <t>27-30</t>
  </si>
  <si>
    <t xml:space="preserve"> </t>
  </si>
  <si>
    <t>1</t>
  </si>
  <si>
    <t>3-67900</t>
  </si>
  <si>
    <t>5,12</t>
  </si>
  <si>
    <t>Tewodros Mamo</t>
  </si>
  <si>
    <t>Eshete W/senbet</t>
  </si>
  <si>
    <t>3-2334</t>
  </si>
  <si>
    <t>17</t>
  </si>
  <si>
    <t>3-67899</t>
  </si>
  <si>
    <t>21,23</t>
  </si>
  <si>
    <t>5,6</t>
  </si>
  <si>
    <t>29,30</t>
  </si>
  <si>
    <t>2</t>
  </si>
  <si>
    <t>3-A12748</t>
  </si>
  <si>
    <t>1,17</t>
  </si>
  <si>
    <t>3-75281</t>
  </si>
  <si>
    <t>26,27</t>
  </si>
  <si>
    <t>3-70945</t>
  </si>
  <si>
    <t>3-76107</t>
  </si>
  <si>
    <t>7,14</t>
  </si>
  <si>
    <t>7,14,21</t>
  </si>
  <si>
    <t>18,25</t>
  </si>
  <si>
    <t>27</t>
  </si>
  <si>
    <t>3-75282</t>
  </si>
  <si>
    <t>3-76263</t>
  </si>
  <si>
    <t>3-70929</t>
  </si>
  <si>
    <t>3-76269</t>
  </si>
  <si>
    <t>3-76270</t>
  </si>
  <si>
    <t>Tekeste Mekuria</t>
  </si>
  <si>
    <t>3-A22782</t>
  </si>
  <si>
    <t>3-A23293</t>
  </si>
  <si>
    <t>3-A17909</t>
  </si>
  <si>
    <t>3-97650</t>
  </si>
  <si>
    <t>Aseres Neguse</t>
  </si>
  <si>
    <t>29</t>
  </si>
  <si>
    <t>1,15,22</t>
  </si>
  <si>
    <t>1,22</t>
  </si>
  <si>
    <t>15,22</t>
  </si>
  <si>
    <t>3-2606</t>
  </si>
  <si>
    <t>3-42835</t>
  </si>
  <si>
    <t>HVD</t>
  </si>
  <si>
    <t>2-7</t>
  </si>
  <si>
    <t>13,27</t>
  </si>
  <si>
    <t>20,27</t>
  </si>
  <si>
    <t>6,13,20,27</t>
  </si>
  <si>
    <t>3-78327</t>
  </si>
  <si>
    <t>6,13,27</t>
  </si>
  <si>
    <t>4</t>
  </si>
  <si>
    <t>5</t>
  </si>
  <si>
    <t>3-A17907</t>
  </si>
  <si>
    <t>3-A16439</t>
  </si>
  <si>
    <t>13,20</t>
  </si>
  <si>
    <t>Sileshi Kebede</t>
  </si>
  <si>
    <t>4,11,25</t>
  </si>
  <si>
    <t>4,11,18,25</t>
  </si>
  <si>
    <t>4,11</t>
  </si>
  <si>
    <t>4,25</t>
  </si>
  <si>
    <t>4,18,25</t>
  </si>
  <si>
    <t>4,18</t>
  </si>
  <si>
    <t>4,11,18</t>
  </si>
  <si>
    <t>9</t>
  </si>
  <si>
    <t>7</t>
  </si>
  <si>
    <t>Mamo Gonfa</t>
  </si>
  <si>
    <t>3-A10099</t>
  </si>
  <si>
    <t>25</t>
  </si>
  <si>
    <t>9,10</t>
  </si>
  <si>
    <t>11</t>
  </si>
  <si>
    <t>Solomon G/mariam</t>
  </si>
  <si>
    <t>Sirak Legese</t>
  </si>
  <si>
    <t>Wegene Tesema</t>
  </si>
  <si>
    <t>Solomon Andarege</t>
  </si>
  <si>
    <t>Motor</t>
  </si>
  <si>
    <t>Total</t>
  </si>
  <si>
    <t>12</t>
  </si>
  <si>
    <t>Remark</t>
  </si>
  <si>
    <t>3-65615</t>
  </si>
  <si>
    <t>1,2</t>
  </si>
  <si>
    <t>2,3</t>
  </si>
  <si>
    <t>10,11</t>
  </si>
  <si>
    <t>3,4</t>
  </si>
  <si>
    <t>4,5</t>
  </si>
  <si>
    <t>3,4,5</t>
  </si>
  <si>
    <t>AVAIL HRS</t>
  </si>
  <si>
    <t>Down</t>
  </si>
  <si>
    <t>IDEL DAYS</t>
  </si>
  <si>
    <t>NO. OFF B/D DAYS</t>
  </si>
  <si>
    <t>25,26</t>
  </si>
  <si>
    <t>NORMAL WORKING DAY (Leave,or any other Problem's)</t>
  </si>
  <si>
    <t>3-9</t>
  </si>
  <si>
    <t>15,22,29</t>
  </si>
  <si>
    <t>22,29</t>
  </si>
  <si>
    <t xml:space="preserve">SITE OFF DAYS </t>
  </si>
  <si>
    <t>1,2,3</t>
  </si>
  <si>
    <t>6,7</t>
  </si>
  <si>
    <t>1-3</t>
  </si>
  <si>
    <t>Dawit Yosef</t>
  </si>
  <si>
    <t>21,22</t>
  </si>
  <si>
    <t>22</t>
  </si>
  <si>
    <t>1-16</t>
  </si>
  <si>
    <t>28,29,30</t>
  </si>
  <si>
    <t>4-04406</t>
  </si>
  <si>
    <t>3-A16030</t>
  </si>
  <si>
    <t>3-77113</t>
  </si>
  <si>
    <t>3-77115</t>
  </si>
  <si>
    <t>3-44998</t>
  </si>
  <si>
    <t>3-84221</t>
  </si>
  <si>
    <t>3-77112</t>
  </si>
  <si>
    <t>Aser Construction Plc.</t>
  </si>
  <si>
    <t>Name</t>
  </si>
  <si>
    <t>Assigned to</t>
  </si>
  <si>
    <t>Enderas Alemu</t>
  </si>
  <si>
    <t xml:space="preserve">Tsigebrhan Tadesse </t>
  </si>
  <si>
    <t>Samson Mengesha</t>
  </si>
  <si>
    <t>Mulugeta Moges</t>
  </si>
  <si>
    <t>Mesfin W/giyorgis</t>
  </si>
  <si>
    <t>Solomon Tamrat</t>
  </si>
  <si>
    <t>Solomon Mekonen</t>
  </si>
  <si>
    <t>Yibeltal Tisasu</t>
  </si>
  <si>
    <t>D</t>
  </si>
  <si>
    <t>P</t>
  </si>
  <si>
    <t>A</t>
  </si>
  <si>
    <t>H</t>
  </si>
  <si>
    <t>S</t>
  </si>
  <si>
    <t>የመሳሪያዎች አስተዳደር ክፍል</t>
  </si>
  <si>
    <t>የሹፌሮች የዕለት መቆጣጠሪያ</t>
  </si>
  <si>
    <t>No.</t>
  </si>
  <si>
    <t>Mebratu Mezemer</t>
  </si>
  <si>
    <t>Zelalem Tesfaye</t>
  </si>
  <si>
    <t>Zerihun Tesfaye</t>
  </si>
  <si>
    <t>11,18</t>
  </si>
  <si>
    <t>28</t>
  </si>
  <si>
    <t>MDV</t>
  </si>
  <si>
    <t>20</t>
  </si>
  <si>
    <t>18-30</t>
  </si>
  <si>
    <t>8-30</t>
  </si>
  <si>
    <t>Reserve</t>
  </si>
  <si>
    <t>Anteneh Tadesse</t>
  </si>
  <si>
    <t>Ribira Gezahegne</t>
  </si>
  <si>
    <t>26-30</t>
  </si>
  <si>
    <t>Demelash Demese</t>
  </si>
  <si>
    <t>Asphalt plant</t>
  </si>
  <si>
    <t>Nigus Arega</t>
  </si>
  <si>
    <t>Yemane Neway</t>
  </si>
  <si>
    <t>G/haftsie G/selasie</t>
  </si>
  <si>
    <t>Seife Sahlemedin</t>
  </si>
  <si>
    <t>Wakjira Befekadu</t>
  </si>
  <si>
    <t>Biniam Kindeya</t>
  </si>
  <si>
    <t>Behailu Demelash</t>
  </si>
  <si>
    <t>Berhanu Haile</t>
  </si>
  <si>
    <t>Guesh G/egzabher</t>
  </si>
  <si>
    <t>Kibru Feseha</t>
  </si>
  <si>
    <t xml:space="preserve">Crusher </t>
  </si>
  <si>
    <t>Yigezu Gebere</t>
  </si>
  <si>
    <t>Bethel</t>
  </si>
  <si>
    <t>Daniel Berhanu</t>
  </si>
  <si>
    <t>Ataklti Hadgu</t>
  </si>
  <si>
    <t>Biniam Pawlos</t>
  </si>
  <si>
    <t>Mulgeta Moges</t>
  </si>
  <si>
    <t>Fekadu Teshome</t>
  </si>
  <si>
    <t>Yitagesu Mengesha</t>
  </si>
  <si>
    <t>Tekeste Awraris</t>
  </si>
  <si>
    <t>Tadesse H/meskel</t>
  </si>
  <si>
    <t>Koye Fiche</t>
  </si>
  <si>
    <t>Concrete Batching Plant</t>
  </si>
  <si>
    <t>Jebril Salih</t>
  </si>
  <si>
    <t>Messay Mulgeta</t>
  </si>
  <si>
    <t>Tibebu Nigusse</t>
  </si>
  <si>
    <t>Netsanet Wedajo</t>
  </si>
  <si>
    <t>Desalegne Ejigu</t>
  </si>
  <si>
    <t>Girma Nigusse</t>
  </si>
  <si>
    <t>Nigusse Mekuria</t>
  </si>
  <si>
    <t>Girma Mulgeta</t>
  </si>
  <si>
    <t>Central Workshop</t>
  </si>
  <si>
    <t>Gezahegne Alemayehu</t>
  </si>
  <si>
    <t>Sat</t>
  </si>
  <si>
    <t>Sun</t>
  </si>
  <si>
    <t>Mon</t>
  </si>
  <si>
    <t>Tue</t>
  </si>
  <si>
    <t>Wed</t>
  </si>
  <si>
    <t>Thu</t>
  </si>
  <si>
    <t>Fri</t>
  </si>
  <si>
    <t>Fishaye Birhane Mersa</t>
  </si>
  <si>
    <t>Asenake Gemechu</t>
  </si>
  <si>
    <t>Addisu Afera Hintsa</t>
  </si>
  <si>
    <t>Adinan Hayrdin Mohamed</t>
  </si>
  <si>
    <t>Andualem Zemenu Kassa</t>
  </si>
  <si>
    <t>Desalegn Melese Kidane</t>
  </si>
  <si>
    <t>Eyob Sheferaw G/Tsadik</t>
  </si>
  <si>
    <t>Habtamu Amare Mewcha</t>
  </si>
  <si>
    <t>Haile G/Tensay Farus</t>
  </si>
  <si>
    <t>Mesay Kassa Kelkay</t>
  </si>
  <si>
    <t>Mukerem Essa Shafi</t>
  </si>
  <si>
    <t>Sinshaw Melesse Bitew</t>
  </si>
  <si>
    <t>Tekle Tsegaye Bogale</t>
  </si>
  <si>
    <t>Yidnekachew Woudneh Zewedie</t>
  </si>
  <si>
    <t>Zebrhan G/medhin Teklmariam</t>
  </si>
  <si>
    <t>Zewedu Getanhe Tessema</t>
  </si>
  <si>
    <t>03-83085</t>
  </si>
  <si>
    <t>4-04410</t>
  </si>
  <si>
    <t>Light Vehicle</t>
  </si>
  <si>
    <t>Motor Vehicle</t>
  </si>
  <si>
    <t>Gebre Abrha</t>
  </si>
  <si>
    <t>NET AMOUNT TO BE PAID</t>
  </si>
  <si>
    <t>03-A16439</t>
  </si>
  <si>
    <t>03-97650</t>
  </si>
  <si>
    <t>Mehare Fitsum Abrha</t>
  </si>
  <si>
    <t>Legend: P- Permission, O- Off, D- Down, T- Transfer,  A- Absent, S- Sunday, H- Holyday</t>
  </si>
  <si>
    <t>Drivers Incentive Payment Sheet</t>
  </si>
  <si>
    <t>12,13</t>
  </si>
  <si>
    <t xml:space="preserve">Desalegne Ejigu </t>
  </si>
  <si>
    <t>3-19040</t>
  </si>
  <si>
    <t xml:space="preserve"> Netsanet Wodajo</t>
  </si>
  <si>
    <t>3-88489</t>
  </si>
  <si>
    <t>7,14,21,28</t>
  </si>
  <si>
    <t>21,28</t>
  </si>
  <si>
    <t>27,29</t>
  </si>
  <si>
    <t xml:space="preserve">Yidnekachew Woudneh </t>
  </si>
  <si>
    <t>3-A19040</t>
  </si>
  <si>
    <t>i</t>
  </si>
  <si>
    <t>Mehari Fitsum</t>
  </si>
  <si>
    <t>Gizachew mekonen</t>
  </si>
  <si>
    <t>Mulugeta</t>
  </si>
  <si>
    <t>Mexico Weha limat + Megenaga+Meskele Square</t>
  </si>
  <si>
    <t>3-77113 (Night)</t>
  </si>
  <si>
    <t>Gizachew Mekonen</t>
  </si>
  <si>
    <t>Tewodros Debele</t>
  </si>
  <si>
    <t>Amare Gelassa Degefa</t>
  </si>
  <si>
    <t>From 01/08/2009 to 30/08/2009</t>
  </si>
  <si>
    <t>24</t>
  </si>
  <si>
    <t>19</t>
  </si>
  <si>
    <t>14</t>
  </si>
  <si>
    <t>Bole Lemi</t>
  </si>
  <si>
    <t>3-A45132</t>
  </si>
  <si>
    <t>Tesfaye Yibelta</t>
  </si>
  <si>
    <t xml:space="preserve">New </t>
  </si>
  <si>
    <t>Yisak Yilima</t>
  </si>
  <si>
    <t xml:space="preserve">3-44998 </t>
  </si>
  <si>
    <t>3-A45131</t>
  </si>
  <si>
    <t>3-83085(Night)</t>
  </si>
  <si>
    <t>New</t>
  </si>
  <si>
    <t>W.Truck</t>
  </si>
  <si>
    <t>W.truck</t>
  </si>
  <si>
    <t>M/truck</t>
  </si>
  <si>
    <t>F/truck</t>
  </si>
  <si>
    <t>M/crane</t>
  </si>
  <si>
    <t>D/truck</t>
  </si>
  <si>
    <t>S/cup(chine)</t>
  </si>
  <si>
    <t>D/cup</t>
  </si>
  <si>
    <t>D/cap</t>
  </si>
  <si>
    <t>S/cap</t>
  </si>
  <si>
    <t>Prado</t>
  </si>
  <si>
    <t>Tata</t>
  </si>
  <si>
    <t>Mazda</t>
  </si>
  <si>
    <t xml:space="preserve">Conc pumptr </t>
  </si>
  <si>
    <t>Bulk truck</t>
  </si>
  <si>
    <t>Lowbedtruck</t>
  </si>
  <si>
    <t>reseve</t>
  </si>
  <si>
    <t>(reseve)</t>
  </si>
  <si>
    <t>D fac</t>
  </si>
  <si>
    <t>NPR isuzu</t>
  </si>
  <si>
    <t>NKR isuzu</t>
  </si>
  <si>
    <t>Tewodros Debele(Rental)</t>
  </si>
  <si>
    <t>Mazda/S.cap</t>
  </si>
  <si>
    <t>Distridutor</t>
  </si>
  <si>
    <t>3-83085(Day)</t>
  </si>
  <si>
    <t>Tedros Girma</t>
  </si>
  <si>
    <t>3-A12747(Day)</t>
  </si>
  <si>
    <t>3-A12747(Night)</t>
  </si>
  <si>
    <t>Gleey(auto)</t>
  </si>
  <si>
    <t>X/cap</t>
  </si>
  <si>
    <t>Zebrhan G/medhin (Family)</t>
  </si>
  <si>
    <t>Fisihaye Birhane(Miki )</t>
  </si>
  <si>
    <t>Eyob Sheferaw G/Tsadik(Consel)</t>
  </si>
  <si>
    <t>Habtamu Amare Mewcha(mtl)</t>
  </si>
  <si>
    <t>M/crane op</t>
  </si>
  <si>
    <t>Isuzu</t>
  </si>
  <si>
    <t>3-83086(Night)</t>
  </si>
  <si>
    <t>Penial Yilima</t>
  </si>
  <si>
    <t>6,7,8,9</t>
  </si>
  <si>
    <t>1,22,29</t>
  </si>
  <si>
    <t>12,21,24…30</t>
  </si>
  <si>
    <t>6,7,8,9,23</t>
  </si>
  <si>
    <t>6,7,8,927</t>
  </si>
  <si>
    <t>6,7,8,9,23,27</t>
  </si>
  <si>
    <t>1,15,22,29</t>
  </si>
  <si>
    <t>8,9</t>
  </si>
  <si>
    <t>7,8,9</t>
  </si>
  <si>
    <t>5,13,14,16</t>
  </si>
  <si>
    <t>6,7,8,9,27</t>
  </si>
  <si>
    <t>13-21, 24-30</t>
  </si>
  <si>
    <t>2-5,10-21</t>
  </si>
  <si>
    <t>6,8,9</t>
  </si>
  <si>
    <t>30</t>
  </si>
  <si>
    <t>6,7,8</t>
  </si>
  <si>
    <t>From 01/09/2009 to 30/09/2009</t>
  </si>
  <si>
    <t>1-4,10-12</t>
  </si>
  <si>
    <t>10</t>
  </si>
  <si>
    <t>1-15,</t>
  </si>
  <si>
    <t>19-25,</t>
  </si>
  <si>
    <t>1-12,</t>
  </si>
  <si>
    <t>1-14,17-21</t>
  </si>
  <si>
    <t>1,29</t>
  </si>
  <si>
    <t>Eyob Sheferaw G/Tsadik(Consul)</t>
  </si>
  <si>
    <t>7,8,9,23</t>
  </si>
  <si>
    <t>Zebrhan G/medhin (Fm)</t>
  </si>
  <si>
    <t>Mulugeta Taddese</t>
  </si>
  <si>
    <t>Mulgeta  Taddese</t>
  </si>
  <si>
    <t>Tekile Segaye(consl)</t>
  </si>
  <si>
    <t>Tekile Tsegaye</t>
  </si>
  <si>
    <t>Nigus Mekuyia</t>
  </si>
  <si>
    <t>Kalaiyu Debesay</t>
  </si>
  <si>
    <t>(Reseve)</t>
  </si>
  <si>
    <t>Reseve</t>
  </si>
  <si>
    <t>G/tinisia Abrha</t>
  </si>
  <si>
    <t xml:space="preserve">3-77113 </t>
  </si>
  <si>
    <t>new</t>
  </si>
  <si>
    <t xml:space="preserve"> Abera Abebe</t>
  </si>
  <si>
    <t>02,</t>
  </si>
  <si>
    <t>Kirubel Adimasu</t>
  </si>
  <si>
    <t>85,</t>
  </si>
  <si>
    <t>Wenidimagegne Atinafu</t>
  </si>
  <si>
    <t>bet</t>
  </si>
  <si>
    <t>wp</t>
  </si>
  <si>
    <t>DH</t>
  </si>
  <si>
    <t>3-97708</t>
  </si>
  <si>
    <t>WP</t>
  </si>
  <si>
    <t>0929283861 SOL/0929830700 HAILU</t>
  </si>
  <si>
    <t>0911076278 Addis</t>
  </si>
  <si>
    <t>0913607912 siyum</t>
  </si>
  <si>
    <t>0913394459 Mesifin</t>
  </si>
  <si>
    <t>0923233195 Alazar</t>
  </si>
  <si>
    <t>0918591921 Andualem</t>
  </si>
  <si>
    <t>0913214248 Asimelash</t>
  </si>
  <si>
    <t>0919105550 MELAKU/0969146089 Fikiru</t>
  </si>
  <si>
    <t>3-87843</t>
  </si>
  <si>
    <t>Hailu Yemataw</t>
  </si>
  <si>
    <t>Adimas Mamo</t>
  </si>
  <si>
    <t xml:space="preserve">Fikadu Debesh </t>
  </si>
  <si>
    <t>Birhanu Tsehay</t>
  </si>
  <si>
    <t>reserve</t>
  </si>
  <si>
    <r>
      <t xml:space="preserve">Berhanu </t>
    </r>
    <r>
      <rPr>
        <sz val="11"/>
        <color rgb="FFFF0000"/>
        <rFont val="Trebuchet MS"/>
        <family val="2"/>
      </rPr>
      <t>Haile</t>
    </r>
  </si>
  <si>
    <t>Fekadu Debesh</t>
  </si>
  <si>
    <t>Berhanu Tsehay</t>
  </si>
  <si>
    <t>Abera Abebe</t>
  </si>
  <si>
    <t>Haile Yemataw</t>
  </si>
  <si>
    <t>Wendimagegn Atinafu</t>
  </si>
  <si>
    <t>Sig:___________________</t>
  </si>
  <si>
    <t>Prepared by : _____________________</t>
  </si>
  <si>
    <t>Chicked by :______________________</t>
  </si>
  <si>
    <t>Approved by : ______________________</t>
  </si>
  <si>
    <t>2-A71084</t>
  </si>
  <si>
    <t>6,13</t>
  </si>
  <si>
    <t>21,22,23</t>
  </si>
  <si>
    <t>1-24,</t>
  </si>
  <si>
    <t>6,20</t>
  </si>
  <si>
    <t>8-20,</t>
  </si>
  <si>
    <t>1-28,</t>
  </si>
  <si>
    <t>18-30,</t>
  </si>
  <si>
    <t>28-30,</t>
  </si>
  <si>
    <t>6,13,20</t>
  </si>
  <si>
    <t>12,14</t>
  </si>
  <si>
    <t>13,20,27</t>
  </si>
  <si>
    <t>22-30,</t>
  </si>
  <si>
    <t>19,21,22</t>
  </si>
  <si>
    <t>4,5,23</t>
  </si>
  <si>
    <t>1-3,</t>
  </si>
  <si>
    <t>12-15,25-30</t>
  </si>
  <si>
    <t>1-7,</t>
  </si>
  <si>
    <t>8-12,</t>
  </si>
  <si>
    <t>8-11,</t>
  </si>
  <si>
    <t>3-A45130</t>
  </si>
  <si>
    <t>8-10,</t>
  </si>
  <si>
    <t>1-11,14,16,23</t>
  </si>
  <si>
    <t>17-22,</t>
  </si>
  <si>
    <t>4,5,29,30</t>
  </si>
  <si>
    <t>10,11,12</t>
  </si>
  <si>
    <t>7-11,14</t>
  </si>
  <si>
    <t>19-30,</t>
  </si>
  <si>
    <t>12,14,15,16</t>
  </si>
  <si>
    <t>1-3,21,22,24,  29,30</t>
  </si>
  <si>
    <t>0913214248 Asimelash/ 0921907887 Sintaiw</t>
  </si>
  <si>
    <t>3-A00134(Night)</t>
  </si>
  <si>
    <t>3-47529(down)</t>
  </si>
  <si>
    <t>Muliye Mesfin</t>
  </si>
  <si>
    <t>Fanuel Tadesse</t>
  </si>
  <si>
    <t>Gizewerik Alemayew</t>
  </si>
  <si>
    <t>D/cup(rent)</t>
  </si>
  <si>
    <t>0969146089 Fikiru(MS)/0921005227 Arega(bole)</t>
  </si>
  <si>
    <t xml:space="preserve"> Bole Apart.+Meskele Square</t>
  </si>
  <si>
    <t>Anteneh Tadesse(bole)</t>
  </si>
  <si>
    <t>0911076278 Addis /0913242682 Birhanu</t>
  </si>
  <si>
    <t>00,</t>
  </si>
  <si>
    <t>From 01/10/2009 to 30/10/2009</t>
  </si>
  <si>
    <t>Haile G/Tensay Farus(mtl)</t>
  </si>
  <si>
    <t>03,</t>
  </si>
  <si>
    <t>0923233195 Alazar/0913661858 Yared</t>
  </si>
  <si>
    <t>01,</t>
  </si>
  <si>
    <t>15,</t>
  </si>
  <si>
    <t>Gizewerk Alemayew</t>
  </si>
  <si>
    <t>Fanuel Tadese</t>
  </si>
  <si>
    <t>3-99626</t>
  </si>
  <si>
    <t>1-6,</t>
  </si>
  <si>
    <t>1-14,</t>
  </si>
  <si>
    <t>3,5,6</t>
  </si>
  <si>
    <t>1-6,22</t>
  </si>
  <si>
    <t>27,28</t>
  </si>
  <si>
    <t>13-17,</t>
  </si>
  <si>
    <t>17,19</t>
  </si>
  <si>
    <t>15-17,19-23</t>
  </si>
  <si>
    <t>19-21,</t>
  </si>
  <si>
    <t>19-24,</t>
  </si>
  <si>
    <t>19-24,26-29</t>
  </si>
  <si>
    <t>Mulugeta  Taddese</t>
  </si>
  <si>
    <t>From 01/12/2009 to 30/12/2009</t>
  </si>
  <si>
    <t>0929283861 SOL/0923830700 HAILU</t>
  </si>
  <si>
    <t>Head off</t>
  </si>
  <si>
    <t>Tesfaye Bedada</t>
  </si>
  <si>
    <t>0913607912 Siyum/09108007115 Merde.</t>
  </si>
  <si>
    <r>
      <t>Minda Tilahun</t>
    </r>
    <r>
      <rPr>
        <sz val="10"/>
        <color theme="1"/>
        <rFont val="Trebuchet MS"/>
        <family val="2"/>
      </rPr>
      <t xml:space="preserve"> </t>
    </r>
    <r>
      <rPr>
        <b/>
        <sz val="10"/>
        <color theme="1"/>
        <rFont val="Trebuchet MS"/>
        <family val="2"/>
      </rPr>
      <t>?</t>
    </r>
  </si>
  <si>
    <t>Yidnekachew Woudneh (consl)</t>
  </si>
  <si>
    <t>Biniam  Kindeya</t>
  </si>
  <si>
    <t>Melaku Weldia</t>
  </si>
  <si>
    <t>S/cup</t>
  </si>
  <si>
    <t>Dz</t>
  </si>
  <si>
    <t>Yesuf Mehammod</t>
  </si>
  <si>
    <t>Atakilti  Yihidego</t>
  </si>
  <si>
    <t>Enideras Alemu</t>
  </si>
  <si>
    <t>6-14,</t>
  </si>
  <si>
    <t>16-20,</t>
  </si>
  <si>
    <t>15-30,</t>
  </si>
  <si>
    <t>7-30,</t>
  </si>
  <si>
    <t>4-30,</t>
  </si>
  <si>
    <t>1-30,</t>
  </si>
  <si>
    <t>3,15,22-30,</t>
  </si>
  <si>
    <t>11-30,</t>
  </si>
  <si>
    <t>9-30,</t>
  </si>
  <si>
    <t>3-30,</t>
  </si>
  <si>
    <t>25-30,</t>
  </si>
  <si>
    <t>22-30</t>
  </si>
  <si>
    <t>8-30,</t>
  </si>
  <si>
    <t>27-30,</t>
  </si>
  <si>
    <t>23-30,</t>
  </si>
  <si>
    <t>1-19,</t>
  </si>
  <si>
    <t>10,27-30</t>
  </si>
  <si>
    <t>24-30,</t>
  </si>
  <si>
    <t>9-19</t>
  </si>
  <si>
    <t>Ataklt G/Egziaher</t>
  </si>
  <si>
    <t>H/gebreal Begna</t>
  </si>
  <si>
    <t xml:space="preserve">Solomon T/slassie </t>
  </si>
  <si>
    <t>H/egziabher Asefa</t>
  </si>
  <si>
    <t>Aklilu G/kirstos</t>
  </si>
  <si>
    <t>Negasi Desta</t>
  </si>
  <si>
    <t>Yosuf Mehammed</t>
  </si>
  <si>
    <t>Melaku Welde</t>
  </si>
  <si>
    <t>Wendesen Mamo</t>
  </si>
  <si>
    <t>Muluken Tsegaye</t>
  </si>
  <si>
    <t>Minasie Anijajo</t>
  </si>
  <si>
    <t xml:space="preserve">G/yohannis Kifle </t>
  </si>
  <si>
    <t>Shiwangizaw Dinku</t>
  </si>
  <si>
    <t>Yitibarek Hundia</t>
  </si>
  <si>
    <t>Mehammed Seyid</t>
  </si>
  <si>
    <t>M.cycle</t>
  </si>
  <si>
    <t>D/cub</t>
  </si>
  <si>
    <t>S/cab</t>
  </si>
  <si>
    <t>D/cab</t>
  </si>
  <si>
    <t>D/cab C</t>
  </si>
  <si>
    <t>8-13,</t>
  </si>
  <si>
    <t>10-30,</t>
  </si>
  <si>
    <t>8-30.</t>
  </si>
  <si>
    <t>3-6,</t>
  </si>
  <si>
    <t>4-24</t>
  </si>
  <si>
    <t>6,10-13</t>
  </si>
  <si>
    <t>1-3,15-30</t>
  </si>
  <si>
    <t>From 01/13/2009 to 05/13/2009</t>
  </si>
  <si>
    <t xml:space="preserve">M/crane </t>
  </si>
  <si>
    <t>2-20</t>
  </si>
  <si>
    <t>2-16</t>
  </si>
  <si>
    <t>7,14,</t>
  </si>
  <si>
    <t>2-23</t>
  </si>
  <si>
    <t>1-7</t>
  </si>
  <si>
    <t>2-3</t>
  </si>
  <si>
    <t>2-22</t>
  </si>
  <si>
    <t>2-10</t>
  </si>
  <si>
    <t>2-10,11-20</t>
  </si>
  <si>
    <t>2-9,15-22</t>
  </si>
  <si>
    <t>2-18</t>
  </si>
  <si>
    <t>2-9</t>
  </si>
  <si>
    <t>2-6</t>
  </si>
  <si>
    <t>2-5</t>
  </si>
  <si>
    <t>1-7,13-14</t>
  </si>
  <si>
    <t>2-15</t>
  </si>
  <si>
    <t>From 01/01/2010 to 30/01/2010</t>
  </si>
  <si>
    <t>1-8</t>
  </si>
  <si>
    <t>2-4</t>
  </si>
  <si>
    <t>0913607912 Siyum/0910800715 Merde.</t>
  </si>
  <si>
    <t>0920260614 Henus/0913242682 Birhanu</t>
  </si>
  <si>
    <t>0946714982 Gezahign</t>
  </si>
  <si>
    <t>0937880717  Meles</t>
  </si>
  <si>
    <t>Tatek /Sansusi</t>
  </si>
  <si>
    <t>Abubeker Yimami</t>
  </si>
  <si>
    <t>Ac</t>
  </si>
  <si>
    <t>24-26</t>
  </si>
  <si>
    <t>24-30</t>
  </si>
  <si>
    <t>2-7,16-21</t>
  </si>
  <si>
    <t xml:space="preserve">Yibelatal </t>
  </si>
  <si>
    <t>Anteneh Tadese</t>
  </si>
  <si>
    <t>From 01/02/2010 to 30/02/2010</t>
  </si>
  <si>
    <t>Abubeker Yimam</t>
  </si>
  <si>
    <t>Yibeltal  Tisasu</t>
  </si>
  <si>
    <t>5-30,</t>
  </si>
  <si>
    <t>10-15</t>
  </si>
  <si>
    <t>15-27,</t>
  </si>
  <si>
    <t>5,12,19</t>
  </si>
  <si>
    <t>6-16</t>
  </si>
  <si>
    <t>13,14</t>
  </si>
  <si>
    <t>5,19,12,26</t>
  </si>
  <si>
    <t>1-10,</t>
  </si>
  <si>
    <t>Shewangizaw Diniku</t>
  </si>
  <si>
    <t>Shewagizaw Diniku</t>
  </si>
  <si>
    <t>12-21,</t>
  </si>
  <si>
    <t>20-30,</t>
  </si>
  <si>
    <t>24,25,26</t>
  </si>
  <si>
    <t>1-26,</t>
  </si>
  <si>
    <t>From: 01/01/2010 - 30/01/2010</t>
  </si>
  <si>
    <t>From: 01/12/2009 - 30/12/2009</t>
  </si>
  <si>
    <t>Solomon T/silasie</t>
  </si>
  <si>
    <t>Wondesen Mamo</t>
  </si>
  <si>
    <t>G/yohanis Kifle</t>
  </si>
  <si>
    <t>Yitbarek Hundie</t>
  </si>
  <si>
    <t>Shewangzaw Dinku</t>
  </si>
  <si>
    <t>2-30,</t>
  </si>
  <si>
    <t>6-30,</t>
  </si>
  <si>
    <t>14-30,</t>
  </si>
  <si>
    <t>D/zeit</t>
  </si>
  <si>
    <t>Crusher plant</t>
  </si>
  <si>
    <t>2,3,4</t>
  </si>
  <si>
    <t>Mebratu Mezmur</t>
  </si>
  <si>
    <t>Head office</t>
  </si>
  <si>
    <t>1-26</t>
  </si>
  <si>
    <t>1-12</t>
  </si>
  <si>
    <t>11,14,18,20</t>
  </si>
  <si>
    <t>Al</t>
  </si>
  <si>
    <t>Desalegn Atinafu</t>
  </si>
  <si>
    <t>3-A48030</t>
  </si>
  <si>
    <t>S/cab(chine)</t>
  </si>
  <si>
    <t>Automobile</t>
  </si>
  <si>
    <t>X/cab</t>
  </si>
  <si>
    <t>Mehari Berihun</t>
  </si>
  <si>
    <t>Reta Keno</t>
  </si>
  <si>
    <t>ID</t>
  </si>
  <si>
    <t>Crusher 01</t>
  </si>
  <si>
    <t>Crusher 02</t>
  </si>
  <si>
    <t>0934214638 Teshome</t>
  </si>
  <si>
    <t>Sertse Mulata</t>
  </si>
  <si>
    <t>From 01/03/2010 to 30/03/2010</t>
  </si>
  <si>
    <t>Ahmed Assefa</t>
  </si>
  <si>
    <t>Assigned to(PLATE NO.)</t>
  </si>
  <si>
    <t>Sanif</t>
  </si>
  <si>
    <t>3-A453612</t>
  </si>
  <si>
    <t>Yosef Getachew</t>
  </si>
  <si>
    <t>Asphat</t>
  </si>
  <si>
    <t>Kalit</t>
  </si>
  <si>
    <t>Tadiyos Dejene</t>
  </si>
  <si>
    <t>1-23,</t>
  </si>
  <si>
    <t>3,17,24</t>
  </si>
  <si>
    <t>3,24</t>
  </si>
  <si>
    <t>18</t>
  </si>
  <si>
    <t>8</t>
  </si>
  <si>
    <t>3,17</t>
  </si>
  <si>
    <t>3,10</t>
  </si>
  <si>
    <t>3-20,25-30</t>
  </si>
  <si>
    <t>17,24</t>
  </si>
  <si>
    <t>10,17,24</t>
  </si>
  <si>
    <t>4,15,16</t>
  </si>
  <si>
    <t>1-13,</t>
  </si>
  <si>
    <t>3,10,17,24</t>
  </si>
  <si>
    <t>3,10,17,24,</t>
  </si>
  <si>
    <t>5,6,7</t>
  </si>
  <si>
    <t>3,10,17</t>
  </si>
  <si>
    <t>1-8,</t>
  </si>
  <si>
    <t>10,17</t>
  </si>
  <si>
    <t>23,25,26</t>
  </si>
  <si>
    <t>Ayenew Yiheyis</t>
  </si>
  <si>
    <t>25-30</t>
  </si>
  <si>
    <t>Mehare Berhun</t>
  </si>
  <si>
    <t>1-2,6-30</t>
  </si>
  <si>
    <t>1-17,</t>
  </si>
  <si>
    <t>25-27,</t>
  </si>
  <si>
    <t xml:space="preserve">Zebrhan G/medhin </t>
  </si>
  <si>
    <t>6-27,</t>
  </si>
  <si>
    <t>Sertse Mulugeta</t>
  </si>
  <si>
    <t>p</t>
  </si>
  <si>
    <t>22-25,</t>
  </si>
  <si>
    <t>21-30,</t>
  </si>
  <si>
    <t xml:space="preserve">0937880717  Meles/0929202119 </t>
  </si>
  <si>
    <t>3-37094/3-47522</t>
  </si>
  <si>
    <t>Habitamu  Seyid</t>
  </si>
  <si>
    <t>0937880717  Meles/ 0929202119 Gery</t>
  </si>
  <si>
    <t>Aregay Kidane</t>
  </si>
  <si>
    <t>Girmay Tekilu</t>
  </si>
  <si>
    <t>Sisay Mamuyo</t>
  </si>
  <si>
    <t>H/yesuse Tefera</t>
  </si>
  <si>
    <t>From 01/04/2010 to 30/04/2010</t>
  </si>
  <si>
    <t>8,22</t>
  </si>
  <si>
    <t>8,15,22</t>
  </si>
  <si>
    <t>2-6,</t>
  </si>
  <si>
    <t>7-12,</t>
  </si>
  <si>
    <t>18,22</t>
  </si>
  <si>
    <t>1,8,15</t>
  </si>
  <si>
    <t>3-5,</t>
  </si>
  <si>
    <t>17,24,25</t>
  </si>
  <si>
    <t>6</t>
  </si>
  <si>
    <t>Habitamu Seyid</t>
  </si>
  <si>
    <t>1,15</t>
  </si>
  <si>
    <t>14,17,20</t>
  </si>
  <si>
    <t>12-25,</t>
  </si>
  <si>
    <t>1,8,15,22</t>
  </si>
  <si>
    <t>1,8</t>
  </si>
  <si>
    <t>5-7,</t>
  </si>
  <si>
    <t>2-9,</t>
  </si>
  <si>
    <t>28,29</t>
  </si>
  <si>
    <t>14,21</t>
  </si>
  <si>
    <t>16-18,</t>
  </si>
  <si>
    <t>H/yesus Tefera</t>
  </si>
  <si>
    <t>9-13,</t>
  </si>
  <si>
    <t>8,17,15,22</t>
  </si>
  <si>
    <t>Sisay Mmuyo</t>
  </si>
  <si>
    <t>2-A82970</t>
  </si>
  <si>
    <t>3-A53612</t>
  </si>
  <si>
    <t>ሰ</t>
  </si>
  <si>
    <t>From: 01/04/2010 - 30/04/2010</t>
  </si>
  <si>
    <t>From 01/05/2010 to 30/05/2010</t>
  </si>
  <si>
    <t>Danial Tesfaye</t>
  </si>
  <si>
    <t>3-37094/3-61445</t>
  </si>
  <si>
    <t>Desalegn Fisiha</t>
  </si>
  <si>
    <t>Br</t>
  </si>
  <si>
    <t>Danial Mengesha</t>
  </si>
  <si>
    <t>Out</t>
  </si>
  <si>
    <t>Muktar Ali</t>
  </si>
  <si>
    <t>R</t>
  </si>
  <si>
    <t>Solomon Atsibeha</t>
  </si>
  <si>
    <t>Abel Mosisa</t>
  </si>
  <si>
    <t>3-A12748(Night)</t>
  </si>
  <si>
    <t>Seyfegeriel Mengistu</t>
  </si>
  <si>
    <t>Dawit Zewdu</t>
  </si>
  <si>
    <t>Efriem Bekele</t>
  </si>
  <si>
    <t>Tsegaye Tilahun</t>
  </si>
  <si>
    <t>Mulugeta  Weldemedhin</t>
  </si>
  <si>
    <t>Daniel Mengesha</t>
  </si>
  <si>
    <t>1-22,</t>
  </si>
  <si>
    <t>5,9,10,26</t>
  </si>
  <si>
    <t>Solomon Atsebeha</t>
  </si>
  <si>
    <t>1-11,</t>
  </si>
  <si>
    <t>16,17,21,22</t>
  </si>
  <si>
    <t>1-21,</t>
  </si>
  <si>
    <t>26</t>
  </si>
  <si>
    <t>12,30</t>
  </si>
  <si>
    <t>14-19,</t>
  </si>
  <si>
    <t>Daniel Tesfaye</t>
  </si>
  <si>
    <t>23-26,</t>
  </si>
  <si>
    <t>3-95092</t>
  </si>
  <si>
    <t>17,18</t>
  </si>
  <si>
    <t>6,20,27</t>
  </si>
  <si>
    <t>Mukitar Ali</t>
  </si>
  <si>
    <t>Kibru Ferishe</t>
  </si>
  <si>
    <t>Ephrem Bekele</t>
  </si>
  <si>
    <t>Mulugeta  W/medhin</t>
  </si>
  <si>
    <t>1-20,</t>
  </si>
  <si>
    <t>21-25,</t>
  </si>
  <si>
    <t>Dawit Zewidu</t>
  </si>
  <si>
    <t>23,24,25</t>
  </si>
  <si>
    <t>1-3,7-9</t>
  </si>
  <si>
    <t>Seyfegebrial Mengistu</t>
  </si>
  <si>
    <t>14-20,</t>
  </si>
  <si>
    <t>12,19</t>
  </si>
  <si>
    <t>13,14,15</t>
  </si>
  <si>
    <t>From: 01/05/2010 - 30/05/2010</t>
  </si>
  <si>
    <t>Desalegni Fisiha</t>
  </si>
  <si>
    <t>Ermias Mulate</t>
  </si>
  <si>
    <t>3-95820</t>
  </si>
  <si>
    <t>3-95098</t>
  </si>
  <si>
    <t>Shimelis Bekele</t>
  </si>
  <si>
    <t>Getinet Degefa</t>
  </si>
  <si>
    <t>Goitom Asefa</t>
  </si>
  <si>
    <t>Akililu G/kiristos</t>
  </si>
  <si>
    <t>Mehare Berihun</t>
  </si>
  <si>
    <t>Gezework Asefa</t>
  </si>
  <si>
    <t>6,14</t>
  </si>
  <si>
    <t>4,11,18,</t>
  </si>
  <si>
    <t>11,18,25</t>
  </si>
  <si>
    <t>Tamirat Yilma</t>
  </si>
  <si>
    <t>2-47522</t>
  </si>
  <si>
    <t>Solomon T/silassie</t>
  </si>
  <si>
    <t>3-51615</t>
  </si>
  <si>
    <t>D/fac</t>
  </si>
  <si>
    <t>1-18,</t>
  </si>
  <si>
    <t>6,7,19</t>
  </si>
  <si>
    <t>6-9,</t>
  </si>
  <si>
    <t>16</t>
  </si>
  <si>
    <t>Aklilu G/kiristos</t>
  </si>
  <si>
    <t>D/Truck</t>
  </si>
  <si>
    <t>H/Egiziabhr Asefa</t>
  </si>
  <si>
    <t>H/Egiziabher Asefa</t>
  </si>
  <si>
    <t>13-16</t>
  </si>
  <si>
    <t>13-16,</t>
  </si>
  <si>
    <t>16,17</t>
  </si>
  <si>
    <t>1-16,</t>
  </si>
  <si>
    <t>3-A56724</t>
  </si>
  <si>
    <t>From 01/06/2010 to 30/06/2010</t>
  </si>
  <si>
    <t>Ahamed Fued Wasene</t>
  </si>
  <si>
    <t>3-A56716</t>
  </si>
  <si>
    <t>3-A56723</t>
  </si>
  <si>
    <t>3-A56714</t>
  </si>
  <si>
    <t>1-5,</t>
  </si>
  <si>
    <t>Gezework Alemayew</t>
  </si>
  <si>
    <t>Mueze Asmelash</t>
  </si>
  <si>
    <t>12-13,16-21</t>
  </si>
  <si>
    <t>3-A53248</t>
  </si>
  <si>
    <t>12-17,</t>
  </si>
  <si>
    <t>3-A56713</t>
  </si>
  <si>
    <t>Tewodros Kebede</t>
  </si>
  <si>
    <t>Dawet Yosef</t>
  </si>
  <si>
    <t>Muuz Asmelash</t>
  </si>
  <si>
    <t>H/Egziabher Asefa</t>
  </si>
  <si>
    <t>Yesuf Mehammed</t>
  </si>
  <si>
    <t>Melaku Wolde</t>
  </si>
  <si>
    <t xml:space="preserve">Mehari Berihun </t>
  </si>
  <si>
    <t>Beza Dechasa</t>
  </si>
  <si>
    <t>Gizework Alemayew</t>
  </si>
  <si>
    <t>G/yohanes Kifle</t>
  </si>
  <si>
    <t>Wondeson Mamo</t>
  </si>
  <si>
    <t>Tewodros GebreAbi</t>
  </si>
  <si>
    <t>13,14,21,22</t>
  </si>
  <si>
    <t>6,7,10,11,12</t>
  </si>
  <si>
    <t>12-30,</t>
  </si>
  <si>
    <t>7,17</t>
  </si>
  <si>
    <t>1-4,6,7</t>
  </si>
  <si>
    <t>3,6,7</t>
  </si>
  <si>
    <t>26-30,</t>
  </si>
  <si>
    <t>5-10,</t>
  </si>
  <si>
    <t>1,6,7</t>
  </si>
  <si>
    <t>17-30,</t>
  </si>
  <si>
    <t>17-30</t>
  </si>
  <si>
    <t>From: 01/06/2010 - 30/06/2010</t>
  </si>
  <si>
    <t>Tesema Abay</t>
  </si>
  <si>
    <t>Bisrate Kassahun</t>
  </si>
  <si>
    <t>Esikinidir Ayel</t>
  </si>
  <si>
    <t>Yosef Neway</t>
  </si>
  <si>
    <t>Yosef Kebede</t>
  </si>
  <si>
    <t>11-14,</t>
  </si>
  <si>
    <t>16,23</t>
  </si>
  <si>
    <t>17-22,24-27</t>
  </si>
  <si>
    <t>2,16,23</t>
  </si>
  <si>
    <t>2,9,16,23</t>
  </si>
  <si>
    <t>2,9,23</t>
  </si>
  <si>
    <t>7,8</t>
  </si>
  <si>
    <t>Messay Kassa Kelkay</t>
  </si>
  <si>
    <t>Messay Mulugeta</t>
  </si>
  <si>
    <t>2,9</t>
  </si>
  <si>
    <t>9,16,23</t>
  </si>
  <si>
    <t>2,9,16</t>
  </si>
  <si>
    <t>22,23</t>
  </si>
  <si>
    <t>3-95097</t>
  </si>
  <si>
    <t>21</t>
  </si>
  <si>
    <t>Zinabu G/Egziabher</t>
  </si>
  <si>
    <t>28,30</t>
  </si>
  <si>
    <t>8,10</t>
  </si>
  <si>
    <t>9,16</t>
  </si>
  <si>
    <t>From 01/07/2010 to 30/07/2010</t>
  </si>
  <si>
    <t>Fisihaye Birhane Mersa</t>
  </si>
  <si>
    <t>Mehari Fitsum Abrha</t>
  </si>
  <si>
    <t>21-26,</t>
  </si>
  <si>
    <t>2,9,16,24</t>
  </si>
  <si>
    <t>7-25,</t>
  </si>
  <si>
    <t>Ataklti Hadigu</t>
  </si>
  <si>
    <t>3-96489</t>
  </si>
  <si>
    <t>Girma Mulgeta Adinasu</t>
  </si>
  <si>
    <t>Girma Mulgeta Esheti</t>
  </si>
  <si>
    <t>10,24</t>
  </si>
  <si>
    <t>16-30,</t>
  </si>
  <si>
    <t>28,29,20</t>
  </si>
  <si>
    <t>From: 01/07/2010 - 30/07/2010</t>
  </si>
  <si>
    <t>D/birihan</t>
  </si>
  <si>
    <t>G/yohannes Kifle</t>
  </si>
  <si>
    <t>Sisay Legese</t>
  </si>
  <si>
    <t>Melaku Biyazin</t>
  </si>
  <si>
    <t>3-A53248Night</t>
  </si>
  <si>
    <t>d</t>
  </si>
  <si>
    <t>s</t>
  </si>
  <si>
    <t>3-A53614</t>
  </si>
  <si>
    <t>5-13,</t>
  </si>
  <si>
    <t>2-5,</t>
  </si>
  <si>
    <t>1,23</t>
  </si>
  <si>
    <t>1,23,27</t>
  </si>
  <si>
    <t>13,15</t>
  </si>
  <si>
    <t>1,27</t>
  </si>
  <si>
    <t>7,14,28</t>
  </si>
  <si>
    <t>From 01/08/2010 to 30/08/2010</t>
  </si>
  <si>
    <t>23,27</t>
  </si>
  <si>
    <t>24-26,</t>
  </si>
  <si>
    <t>7,28</t>
  </si>
  <si>
    <t>Zenebe G/Egziabher</t>
  </si>
  <si>
    <t>15,16</t>
  </si>
  <si>
    <t>12-14,25-30</t>
  </si>
  <si>
    <t>16-19</t>
  </si>
  <si>
    <t>12-20,</t>
  </si>
  <si>
    <t>13</t>
  </si>
  <si>
    <t>13-27,</t>
  </si>
  <si>
    <t>Wondimagegn Atinafu</t>
  </si>
  <si>
    <t>18-24,</t>
  </si>
  <si>
    <t>14,28</t>
  </si>
  <si>
    <t>10-18,</t>
  </si>
  <si>
    <t>From: 01/08/2010 - 30/08/2010</t>
  </si>
  <si>
    <t>Dawit Yoseph</t>
  </si>
  <si>
    <t>From 01/09/2010 to 30/09/2010</t>
  </si>
  <si>
    <t>Girma Mulgeta Adimasu</t>
  </si>
  <si>
    <t>12,26</t>
  </si>
  <si>
    <t>18,20</t>
  </si>
  <si>
    <t>7-9,</t>
  </si>
  <si>
    <t>12,19,23</t>
  </si>
  <si>
    <t>16-18,21</t>
  </si>
  <si>
    <t>3,18,21,22</t>
  </si>
  <si>
    <t>10,28-30</t>
  </si>
  <si>
    <t>4,16,17</t>
  </si>
  <si>
    <t>6,16,17,18</t>
  </si>
  <si>
    <t>Wondimagegn Tsegaye</t>
  </si>
  <si>
    <t>16,24</t>
  </si>
  <si>
    <t>13-21,</t>
  </si>
  <si>
    <t>3,9</t>
  </si>
  <si>
    <t>11-17,</t>
  </si>
  <si>
    <t>From: 01/09/2010 - 30/09/2010</t>
  </si>
  <si>
    <t>1-9,23-27</t>
  </si>
  <si>
    <t>1-12,20-30</t>
  </si>
  <si>
    <t>From 01/10/2010 to 30/10/2010</t>
  </si>
  <si>
    <t>6,7,29,30</t>
  </si>
  <si>
    <t>3-94820</t>
  </si>
  <si>
    <t>2,4,6</t>
  </si>
  <si>
    <t>14,16</t>
  </si>
  <si>
    <t>3,10,24</t>
  </si>
  <si>
    <t>14,15,16,18</t>
  </si>
  <si>
    <t>19,20,21</t>
  </si>
  <si>
    <t>3,10,17,27</t>
  </si>
  <si>
    <t>16,27-29</t>
  </si>
  <si>
    <t>9-20,</t>
  </si>
  <si>
    <t>7-17,</t>
  </si>
  <si>
    <t>16,19-21</t>
  </si>
  <si>
    <t>16,19-30</t>
  </si>
  <si>
    <t>16,25,26</t>
  </si>
  <si>
    <t>11-25,</t>
  </si>
  <si>
    <t>1,2,15,16</t>
  </si>
  <si>
    <t>5,6,9,11,16</t>
  </si>
  <si>
    <t>16,26</t>
  </si>
  <si>
    <t>1,2,16</t>
  </si>
  <si>
    <t>16,20</t>
  </si>
  <si>
    <t>Ermias Tesfaye</t>
  </si>
  <si>
    <t>6,7,16</t>
  </si>
  <si>
    <t>25,26,27</t>
  </si>
  <si>
    <t>16,26-30,</t>
  </si>
  <si>
    <t>Yemane</t>
  </si>
  <si>
    <t>19-27,</t>
  </si>
  <si>
    <t>11-15,</t>
  </si>
  <si>
    <t>11-16,</t>
  </si>
  <si>
    <t>19-23</t>
  </si>
  <si>
    <t>18-22,</t>
  </si>
  <si>
    <t>16,21</t>
  </si>
  <si>
    <t>20-24,</t>
  </si>
  <si>
    <t>20,28</t>
  </si>
  <si>
    <t>15,16,26-30,</t>
  </si>
  <si>
    <t>26,27,28</t>
  </si>
  <si>
    <t>15-18,</t>
  </si>
  <si>
    <t>1-30</t>
  </si>
  <si>
    <t>25-28,</t>
  </si>
  <si>
    <t>14-16,23-26</t>
  </si>
  <si>
    <t>From 01/11/2010 to 30/11/2010</t>
  </si>
  <si>
    <t>8,29</t>
  </si>
  <si>
    <t>1,8,15,22,29</t>
  </si>
  <si>
    <t>5-16,22-29</t>
  </si>
  <si>
    <t>8-15,</t>
  </si>
  <si>
    <t>1,15,29</t>
  </si>
  <si>
    <t>1,8,29</t>
  </si>
  <si>
    <t>3-7,</t>
  </si>
  <si>
    <t>5-9,18-30</t>
  </si>
  <si>
    <t>1,8,23</t>
  </si>
  <si>
    <t>2,3,11-16</t>
  </si>
  <si>
    <t>1,8,9</t>
  </si>
  <si>
    <t>11-27,</t>
  </si>
  <si>
    <t>10-12,</t>
  </si>
  <si>
    <t>5,24</t>
  </si>
  <si>
    <t>18,19,20</t>
  </si>
  <si>
    <t>18-26,</t>
  </si>
  <si>
    <t>8,15,22,29</t>
  </si>
  <si>
    <t>20,29</t>
  </si>
  <si>
    <t>11-20,</t>
  </si>
  <si>
    <t>Biniam Hindeya</t>
  </si>
  <si>
    <t>1,18,22</t>
  </si>
  <si>
    <t>1,8,22,29</t>
  </si>
  <si>
    <t>3-5,7</t>
  </si>
  <si>
    <t>7,16,17</t>
  </si>
  <si>
    <t>11,12,14-30</t>
  </si>
  <si>
    <t>2,9,10,19,26</t>
  </si>
  <si>
    <t>13-30,</t>
  </si>
  <si>
    <t>7,11</t>
  </si>
  <si>
    <t>8,15</t>
  </si>
  <si>
    <t>12-29,</t>
  </si>
  <si>
    <t>18,19,26-30</t>
  </si>
  <si>
    <t>9,21-30</t>
  </si>
  <si>
    <t>17-26</t>
  </si>
  <si>
    <t>10-26,</t>
  </si>
  <si>
    <t>23,27-30</t>
  </si>
  <si>
    <t>4-7,</t>
  </si>
  <si>
    <t xml:space="preserve">Yidnekachew Wudneh </t>
  </si>
  <si>
    <t>From 01/12/2010 to 30/12/2010</t>
  </si>
  <si>
    <t>6,13,20,20</t>
  </si>
  <si>
    <t>22,28-30</t>
  </si>
  <si>
    <t>3-23293</t>
  </si>
  <si>
    <t>28-30</t>
  </si>
  <si>
    <t>4-10,14-30</t>
  </si>
  <si>
    <t>8-16,22</t>
  </si>
  <si>
    <t>4-11,14-24</t>
  </si>
  <si>
    <t>7-11,14-17</t>
  </si>
  <si>
    <t>10-12,16</t>
  </si>
  <si>
    <t>29,30,</t>
  </si>
  <si>
    <t>4-11,14-23</t>
  </si>
  <si>
    <t>4-12,16-18</t>
  </si>
  <si>
    <t>14-24,</t>
  </si>
  <si>
    <t>3-17907</t>
  </si>
  <si>
    <t>7-14,22-26</t>
  </si>
  <si>
    <t>6,27</t>
  </si>
  <si>
    <t>1-16,26-30</t>
  </si>
  <si>
    <t>1-5,13-23</t>
  </si>
  <si>
    <t>3,4,8-30</t>
  </si>
  <si>
    <t>10-21,28-30</t>
  </si>
  <si>
    <t>3-13,28-30</t>
  </si>
  <si>
    <t>5-10,24-30</t>
  </si>
  <si>
    <t>6,15-30</t>
  </si>
  <si>
    <t>6,20-30</t>
  </si>
  <si>
    <t>15,16,27-30,</t>
  </si>
  <si>
    <t>1-8,28-30</t>
  </si>
  <si>
    <t>12-28</t>
  </si>
  <si>
    <t>16-30.</t>
  </si>
  <si>
    <t>4-19,25-30</t>
  </si>
  <si>
    <t>1-10,18-30</t>
  </si>
  <si>
    <t>3-22,26-30</t>
  </si>
  <si>
    <t>1-14,25-30</t>
  </si>
  <si>
    <t>1-3,5</t>
  </si>
  <si>
    <t>From 01/13/2010 to 05/13/2010</t>
  </si>
  <si>
    <t>3-A48029</t>
  </si>
  <si>
    <t>Bruck W/medhin</t>
  </si>
  <si>
    <t>Fisiha Kifile</t>
  </si>
  <si>
    <t>3-37097</t>
  </si>
  <si>
    <t>9-21,</t>
  </si>
  <si>
    <t>Nigusse Negash</t>
  </si>
  <si>
    <t>Tamirat Asigedom</t>
  </si>
  <si>
    <t>Begashaw Bekele</t>
  </si>
  <si>
    <t>1-6,12</t>
  </si>
  <si>
    <t>Awotahegh Mersa</t>
  </si>
  <si>
    <t>1-6,8-10</t>
  </si>
  <si>
    <t>1-6,10</t>
  </si>
  <si>
    <t>Tesema Hunde</t>
  </si>
  <si>
    <t>Kumera Oluma</t>
  </si>
  <si>
    <t>1-27,</t>
  </si>
  <si>
    <t>1-4,</t>
  </si>
  <si>
    <t>4-11,14-18</t>
  </si>
  <si>
    <t>From 01/01/2011 to 30/01/2011</t>
  </si>
  <si>
    <t>Desalegne Asefa</t>
  </si>
  <si>
    <t>1-6,9-18</t>
  </si>
  <si>
    <t>Anteneh Bisrat</t>
  </si>
  <si>
    <t>Biruck  W/medhin</t>
  </si>
  <si>
    <t>1,2,9</t>
  </si>
  <si>
    <t>1-6</t>
  </si>
  <si>
    <t>1-3,5,6,21</t>
  </si>
  <si>
    <t>1-8,23-30</t>
  </si>
  <si>
    <t>1-6,29</t>
  </si>
  <si>
    <t>3-40844</t>
  </si>
  <si>
    <t>Girma Molla</t>
  </si>
  <si>
    <t>1-6,16</t>
  </si>
  <si>
    <t>1-6,14-19</t>
  </si>
  <si>
    <t>1-6,14</t>
  </si>
  <si>
    <t>1-6,14-23</t>
  </si>
  <si>
    <t>1-6,28</t>
  </si>
  <si>
    <t>1-6,22,23</t>
  </si>
  <si>
    <t>1-6,9,19</t>
  </si>
  <si>
    <t>Birhanu Haile</t>
  </si>
  <si>
    <t>1-6,21</t>
  </si>
  <si>
    <t>1-4,21-23</t>
  </si>
  <si>
    <t>From 01/02/2011 to 30/02/2011</t>
  </si>
  <si>
    <t>Habitamu Challa</t>
  </si>
  <si>
    <t>14-17,</t>
  </si>
  <si>
    <t>6-9,28</t>
  </si>
  <si>
    <t>23-29,</t>
  </si>
  <si>
    <t>8-10,30</t>
  </si>
  <si>
    <t>Kalayu G/tsion</t>
  </si>
  <si>
    <t>14,15</t>
  </si>
  <si>
    <t>Getnet Alemayew</t>
  </si>
  <si>
    <t>16-24</t>
  </si>
  <si>
    <t>Haile Adihane</t>
  </si>
  <si>
    <t>Beniam Fisiha</t>
  </si>
  <si>
    <t>Demelash Demise</t>
  </si>
  <si>
    <t>5-16,</t>
  </si>
  <si>
    <t>Alehegn Getinet</t>
  </si>
  <si>
    <t>Shimelis Geremew</t>
  </si>
  <si>
    <t>Getachew Kasaye</t>
  </si>
  <si>
    <t>20-23,</t>
  </si>
  <si>
    <t>17-25,</t>
  </si>
  <si>
    <t>3-61395</t>
  </si>
  <si>
    <t>Kefelegn Lakew</t>
  </si>
  <si>
    <t>Bisrat Kassahun</t>
  </si>
  <si>
    <t>From 01/03/2011 to 30/03/2011</t>
  </si>
  <si>
    <t>2,9,16,23,30</t>
  </si>
  <si>
    <t>2,23</t>
  </si>
  <si>
    <t>2,23,30</t>
  </si>
  <si>
    <t>9,23,30</t>
  </si>
  <si>
    <t>9,16,23,30</t>
  </si>
  <si>
    <t>16,23,30</t>
  </si>
  <si>
    <t>12,24,25,29</t>
  </si>
  <si>
    <t>21-23,</t>
  </si>
  <si>
    <t>1-3,6-11</t>
  </si>
  <si>
    <t>23,30</t>
  </si>
  <si>
    <t>Fikiremariam Gudisa</t>
  </si>
  <si>
    <t>2,16,30</t>
  </si>
  <si>
    <t>9,30</t>
  </si>
  <si>
    <t>16,30</t>
  </si>
  <si>
    <t>2,16,23,30</t>
  </si>
  <si>
    <t>21-24,</t>
  </si>
  <si>
    <t>3-A63299</t>
  </si>
  <si>
    <t>6,19</t>
  </si>
  <si>
    <t>5,24-26,</t>
  </si>
  <si>
    <t>19-22,</t>
  </si>
  <si>
    <t>9,23</t>
  </si>
  <si>
    <t>18,19,25</t>
  </si>
  <si>
    <t>1,6,14,24</t>
  </si>
  <si>
    <t>19-21</t>
  </si>
  <si>
    <t>2,9,23,30</t>
  </si>
  <si>
    <t>2,9,16,30</t>
  </si>
  <si>
    <t>14-23,</t>
  </si>
  <si>
    <t>I</t>
  </si>
  <si>
    <t>From 01/04/2011 to 30/04/2011</t>
  </si>
  <si>
    <t>Assefa Seyoum</t>
  </si>
  <si>
    <t>Aregawi Kidane</t>
  </si>
  <si>
    <t>27,28,29,30</t>
  </si>
  <si>
    <t>Mehari Gizaw</t>
  </si>
  <si>
    <t>7,21</t>
  </si>
  <si>
    <t>19-27</t>
  </si>
  <si>
    <t>8-10</t>
  </si>
  <si>
    <t>23,24</t>
  </si>
  <si>
    <t>15,16,17</t>
  </si>
  <si>
    <t>2-8,18-27</t>
  </si>
  <si>
    <t>17-27</t>
  </si>
  <si>
    <t>7-16</t>
  </si>
  <si>
    <t>5,6,10-16</t>
  </si>
  <si>
    <t>22-27</t>
  </si>
  <si>
    <t>12-14,16-18,22,23</t>
  </si>
  <si>
    <t>24,25</t>
  </si>
  <si>
    <t>Adinan Hiredin</t>
  </si>
  <si>
    <t>5,6,9,10,12-15,17,18,20-27</t>
  </si>
  <si>
    <t>3-6</t>
  </si>
  <si>
    <t>Muhuz Asmelash</t>
  </si>
  <si>
    <t>1-18,22-27</t>
  </si>
  <si>
    <t>18,19</t>
  </si>
  <si>
    <t>19,20</t>
  </si>
  <si>
    <t>13-30</t>
  </si>
  <si>
    <t>29፣30</t>
  </si>
  <si>
    <t>27,28,30</t>
  </si>
  <si>
    <t>9-27</t>
  </si>
  <si>
    <t>Mariye Meresiy</t>
  </si>
  <si>
    <t>1--11</t>
  </si>
  <si>
    <t>Abera Haile</t>
  </si>
  <si>
    <t>Gezaw Girazmach</t>
  </si>
  <si>
    <t>1--5</t>
  </si>
  <si>
    <t>1--5,10</t>
  </si>
  <si>
    <t>6--11</t>
  </si>
  <si>
    <t>Mulugeta Tadesse</t>
  </si>
  <si>
    <r>
      <rPr>
        <u/>
        <sz val="25"/>
        <color theme="1"/>
        <rFont val="Algerian"/>
        <family val="5"/>
      </rPr>
      <t>የመሳሪያዎች አስተዳደር ክፍል</t>
    </r>
    <r>
      <rPr>
        <sz val="25"/>
        <color theme="1"/>
        <rFont val="Algerian"/>
        <family val="5"/>
      </rPr>
      <t xml:space="preserve">
</t>
    </r>
    <r>
      <rPr>
        <u/>
        <sz val="25"/>
        <color theme="1"/>
        <rFont val="Algerian"/>
        <family val="5"/>
      </rPr>
      <t>የሹፌሮች የዕለት መቆጣጠሪያ</t>
    </r>
    <r>
      <rPr>
        <sz val="25"/>
        <color theme="1"/>
        <rFont val="Algerian"/>
        <family val="5"/>
      </rPr>
      <t xml:space="preserve">
</t>
    </r>
    <r>
      <rPr>
        <u/>
        <sz val="25"/>
        <color theme="1"/>
        <rFont val="Algerian"/>
        <family val="5"/>
      </rPr>
      <t>From 01/05/2011 to 30/05/2011</t>
    </r>
  </si>
  <si>
    <r>
      <t>N</t>
    </r>
    <r>
      <rPr>
        <u/>
        <sz val="14"/>
        <color theme="1"/>
        <rFont val="Algerian"/>
        <family val="5"/>
      </rPr>
      <t>o</t>
    </r>
  </si>
  <si>
    <t>Andualem Zemenu</t>
  </si>
  <si>
    <r>
      <rPr>
        <sz val="18"/>
        <color theme="1"/>
        <rFont val="Algerian"/>
        <family val="5"/>
      </rPr>
      <t>N</t>
    </r>
    <r>
      <rPr>
        <u/>
        <sz val="18"/>
        <color theme="1"/>
        <rFont val="Algerian"/>
        <family val="5"/>
      </rPr>
      <t>o</t>
    </r>
  </si>
  <si>
    <r>
      <t>Plate 
n</t>
    </r>
    <r>
      <rPr>
        <u/>
        <sz val="17"/>
        <color theme="1"/>
        <rFont val="Algerian"/>
        <family val="5"/>
      </rPr>
      <t>o</t>
    </r>
  </si>
  <si>
    <t>Biruk  W/medhin</t>
  </si>
  <si>
    <t xml:space="preserve"> vehicle
type 
 </t>
  </si>
  <si>
    <t xml:space="preserve">Sig </t>
  </si>
  <si>
    <t>Approved By:-_________________
Sig:- __________________________</t>
  </si>
  <si>
    <r>
      <t>Check By:- ________________</t>
    </r>
    <r>
      <rPr>
        <u/>
        <sz val="30"/>
        <color theme="1"/>
        <rFont val="Algerian"/>
        <family val="5"/>
      </rPr>
      <t xml:space="preserve">
</t>
    </r>
    <r>
      <rPr>
        <sz val="30"/>
        <color theme="1"/>
        <rFont val="Algerian"/>
        <family val="5"/>
      </rPr>
      <t>sig:- ______________________</t>
    </r>
  </si>
  <si>
    <t xml:space="preserve">legend: 
1) H - Holly Day 
2) S - Sun day
3) ID - idol
4) P - Permition 
5) D - down 
6) A - absent
</t>
  </si>
  <si>
    <t>4-04406/ 3-83087</t>
  </si>
  <si>
    <t>Mekonen</t>
  </si>
  <si>
    <t>From 21/05/2011 move to  Cr-2</t>
  </si>
  <si>
    <t>3-A22392</t>
  </si>
  <si>
    <t>Sinshaw Melesse</t>
  </si>
  <si>
    <r>
      <t>Prepared By:- Hailemichael</t>
    </r>
    <r>
      <rPr>
        <u/>
        <sz val="30"/>
        <color theme="1"/>
        <rFont val="Algerian"/>
        <family val="5"/>
      </rPr>
      <t xml:space="preserve">
</t>
    </r>
    <r>
      <rPr>
        <sz val="30"/>
        <color theme="1"/>
        <rFont val="Algerian"/>
        <family val="5"/>
      </rPr>
      <t xml:space="preserve">
Sig:-</t>
    </r>
    <r>
      <rPr>
        <u/>
        <sz val="30"/>
        <color theme="1"/>
        <rFont val="Algerian"/>
        <family val="5"/>
      </rPr>
      <t>________________________</t>
    </r>
  </si>
  <si>
    <t xml:space="preserve">Doc No </t>
  </si>
  <si>
    <t xml:space="preserve">Issue No </t>
  </si>
  <si>
    <t>Form</t>
  </si>
  <si>
    <t xml:space="preserve">ASER CONSTRUCTION PLC </t>
  </si>
  <si>
    <t xml:space="preserve">                                               አሰር ኮንስትራሽን ኃ/የተ/የግ/ማህበር                                                                                 </t>
  </si>
  <si>
    <t>OF/EAD/010</t>
  </si>
  <si>
    <t>Drivers Incentives Payment Request</t>
  </si>
  <si>
    <t xml:space="preserve">                                                         አሰር ኮንስትራሽን ኃ/የተ/የግ/ማህበር                                                                                 </t>
  </si>
  <si>
    <t>Cheked by _________________</t>
  </si>
  <si>
    <t>Cheked by  --------------------------------------------------</t>
  </si>
  <si>
    <t>Sig : -------------------------------------------------------------</t>
  </si>
  <si>
    <t>1 of 1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</si>
</sst>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8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Bookman Old Style"/>
      <family val="1"/>
    </font>
    <font>
      <sz val="12"/>
      <color theme="1"/>
      <name val="Bookman Old Style"/>
      <family val="1"/>
    </font>
    <font>
      <sz val="11"/>
      <name val="Bookman Old Style"/>
      <family val="1"/>
    </font>
    <font>
      <sz val="12"/>
      <color theme="1"/>
      <name val="Sylfaen"/>
      <family val="1"/>
    </font>
    <font>
      <sz val="10"/>
      <color indexed="8"/>
      <name val="Arial"/>
      <family val="2"/>
    </font>
    <font>
      <i/>
      <sz val="12"/>
      <color theme="1"/>
      <name val="Bookman Old Style"/>
      <family val="1"/>
    </font>
    <font>
      <sz val="12"/>
      <color indexed="8"/>
      <name val="Arial"/>
      <family val="2"/>
    </font>
    <font>
      <sz val="11"/>
      <color theme="1"/>
      <name val="Sylfaen"/>
      <family val="1"/>
    </font>
    <font>
      <sz val="12"/>
      <color theme="1"/>
      <name val="Trebuchet MS"/>
      <family val="2"/>
    </font>
    <font>
      <sz val="11"/>
      <color theme="1"/>
      <name val="Trebuchet MS"/>
      <family val="2"/>
    </font>
    <font>
      <i/>
      <sz val="11"/>
      <name val="Trebuchet MS"/>
      <family val="2"/>
    </font>
    <font>
      <sz val="11"/>
      <name val="Trebuchet MS"/>
      <family val="2"/>
    </font>
    <font>
      <sz val="11"/>
      <color indexed="8"/>
      <name val="Trebuchet MS"/>
      <family val="2"/>
    </font>
    <font>
      <sz val="14"/>
      <color theme="1"/>
      <name val="Trebuchet MS"/>
      <family val="2"/>
    </font>
    <font>
      <b/>
      <sz val="16"/>
      <color theme="1"/>
      <name val="Trebuchet MS"/>
      <family val="2"/>
    </font>
    <font>
      <sz val="16"/>
      <color theme="1"/>
      <name val="Trebuchet MS"/>
      <family val="2"/>
    </font>
    <font>
      <sz val="18"/>
      <color theme="1"/>
      <name val="Trebuchet MS"/>
      <family val="2"/>
    </font>
    <font>
      <b/>
      <sz val="18"/>
      <color theme="1"/>
      <name val="Trebuchet MS"/>
      <family val="2"/>
    </font>
    <font>
      <sz val="20"/>
      <color theme="1"/>
      <name val="Trebuchet MS"/>
      <family val="2"/>
    </font>
    <font>
      <sz val="20"/>
      <name val="Trebuchet MS"/>
      <family val="2"/>
    </font>
    <font>
      <b/>
      <sz val="20"/>
      <color theme="1"/>
      <name val="Trebuchet MS"/>
      <family val="2"/>
    </font>
    <font>
      <b/>
      <sz val="22"/>
      <color theme="1"/>
      <name val="Trebuchet MS"/>
      <family val="2"/>
    </font>
    <font>
      <sz val="20"/>
      <color theme="1"/>
      <name val="Times New Roman"/>
      <family val="1"/>
    </font>
    <font>
      <sz val="12"/>
      <name val="Bookman Old Style"/>
      <family val="1"/>
    </font>
    <font>
      <sz val="12"/>
      <name val="Trebuchet MS"/>
      <family val="2"/>
    </font>
    <font>
      <sz val="16"/>
      <name val="Trebuchet MS"/>
      <family val="2"/>
    </font>
    <font>
      <sz val="10"/>
      <name val="Trebuchet MS"/>
      <family val="2"/>
    </font>
    <font>
      <sz val="11"/>
      <color rgb="FFFF0000"/>
      <name val="Trebuchet MS"/>
      <family val="2"/>
    </font>
    <font>
      <i/>
      <sz val="11"/>
      <color theme="1"/>
      <name val="Trebuchet MS"/>
      <family val="2"/>
    </font>
    <font>
      <sz val="18"/>
      <name val="Trebuchet MS"/>
      <family val="2"/>
    </font>
    <font>
      <sz val="10"/>
      <color theme="1"/>
      <name val="Trebuchet MS"/>
      <family val="2"/>
    </font>
    <font>
      <b/>
      <sz val="10"/>
      <color theme="1"/>
      <name val="Trebuchet MS"/>
      <family val="2"/>
    </font>
    <font>
      <sz val="22"/>
      <color theme="1"/>
      <name val="Trebuchet MS"/>
      <family val="2"/>
    </font>
    <font>
      <i/>
      <sz val="18"/>
      <color theme="1"/>
      <name val="Trebuchet MS"/>
      <family val="2"/>
    </font>
    <font>
      <sz val="24"/>
      <color theme="1"/>
      <name val="Times New Roman"/>
      <family val="1"/>
    </font>
    <font>
      <sz val="22"/>
      <color theme="1"/>
      <name val="Times New Roman"/>
      <family val="1"/>
    </font>
    <font>
      <sz val="24"/>
      <color theme="1"/>
      <name val="Trebuchet MS"/>
      <family val="2"/>
    </font>
    <font>
      <b/>
      <sz val="12"/>
      <color theme="1"/>
      <name val="Trebuchet MS"/>
      <family val="2"/>
    </font>
    <font>
      <sz val="14"/>
      <name val="Bookman Old Style"/>
      <family val="1"/>
    </font>
    <font>
      <sz val="19"/>
      <color theme="1"/>
      <name val="Trebuchet MS"/>
      <family val="2"/>
    </font>
    <font>
      <sz val="14"/>
      <name val="Trebuchet MS"/>
      <family val="2"/>
    </font>
    <font>
      <sz val="12"/>
      <color indexed="8"/>
      <name val="Trebuchet MS"/>
      <family val="2"/>
    </font>
    <font>
      <sz val="14"/>
      <color theme="1"/>
      <name val="Sylfaen"/>
      <family val="1"/>
    </font>
    <font>
      <sz val="16"/>
      <color theme="1"/>
      <name val="Sylfaen"/>
      <family val="1"/>
    </font>
    <font>
      <b/>
      <sz val="14"/>
      <color theme="1"/>
      <name val="Trebuchet MS"/>
      <family val="2"/>
    </font>
    <font>
      <sz val="26"/>
      <color theme="1"/>
      <name val="Times New Roman"/>
      <family val="1"/>
    </font>
    <font>
      <sz val="16"/>
      <color theme="1"/>
      <name val="Algerian"/>
      <family val="5"/>
    </font>
    <font>
      <sz val="25"/>
      <color theme="1"/>
      <name val="Algerian"/>
      <family val="5"/>
    </font>
    <font>
      <u/>
      <sz val="25"/>
      <color theme="1"/>
      <name val="Algerian"/>
      <family val="5"/>
    </font>
    <font>
      <sz val="14"/>
      <color theme="1"/>
      <name val="Algerian"/>
      <family val="5"/>
    </font>
    <font>
      <u/>
      <sz val="14"/>
      <color theme="1"/>
      <name val="Algerian"/>
      <family val="5"/>
    </font>
    <font>
      <sz val="20"/>
      <color theme="1"/>
      <name val="Algerian"/>
      <family val="5"/>
    </font>
    <font>
      <sz val="18"/>
      <color theme="1"/>
      <name val="Algerian"/>
      <family val="5"/>
    </font>
    <font>
      <u/>
      <sz val="18"/>
      <color theme="1"/>
      <name val="Algerian"/>
      <family val="5"/>
    </font>
    <font>
      <sz val="17"/>
      <color theme="1"/>
      <name val="Algerian"/>
      <family val="5"/>
    </font>
    <font>
      <u/>
      <sz val="17"/>
      <color theme="1"/>
      <name val="Algerian"/>
      <family val="5"/>
    </font>
    <font>
      <sz val="30"/>
      <color theme="1"/>
      <name val="Algerian"/>
      <family val="5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2"/>
      <color theme="1"/>
      <name val="Algerian"/>
      <family val="5"/>
    </font>
    <font>
      <sz val="24"/>
      <color theme="1"/>
      <name val="Algerian"/>
      <family val="5"/>
    </font>
    <font>
      <u/>
      <sz val="30"/>
      <color theme="1"/>
      <name val="Algerian"/>
      <family val="5"/>
    </font>
    <font>
      <sz val="30"/>
      <color theme="1"/>
      <name val="Cambria"/>
      <family val="1"/>
      <scheme val="major"/>
    </font>
    <font>
      <sz val="16"/>
      <color theme="1"/>
      <name val="Bookman Old Style"/>
      <family val="1"/>
    </font>
    <font>
      <sz val="26"/>
      <color theme="1"/>
      <name val="Algerian"/>
      <family val="5"/>
    </font>
    <font>
      <sz val="22"/>
      <color theme="1"/>
      <name val="Cambria"/>
      <family val="1"/>
      <scheme val="major"/>
    </font>
    <font>
      <sz val="22"/>
      <name val="Cambria"/>
      <family val="1"/>
      <scheme val="maj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8"/>
      <color theme="1"/>
      <name val="Times New Roman"/>
      <family val="1"/>
    </font>
    <font>
      <sz val="16"/>
      <color theme="1"/>
      <name val="Times New Roman"/>
      <family val="1"/>
    </font>
    <font>
      <b/>
      <sz val="36"/>
      <color theme="1"/>
      <name val="Times New Roman"/>
      <family val="1"/>
    </font>
    <font>
      <b/>
      <sz val="12"/>
      <color theme="1"/>
      <name val="Times New Roman"/>
      <family val="1"/>
    </font>
    <font>
      <sz val="8"/>
      <color theme="1"/>
      <name val="Times New Roman"/>
      <family val="1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6"/>
      <color theme="1"/>
      <name val="Trebuchet MS"/>
      <family val="2"/>
    </font>
    <font>
      <sz val="8"/>
      <color theme="1"/>
      <name val="Trebuchet MS"/>
      <family val="2"/>
    </font>
    <font>
      <sz val="8"/>
      <color theme="1"/>
      <name val="Calibri"/>
      <family val="2"/>
      <scheme val="minor"/>
    </font>
    <font>
      <b/>
      <sz val="8"/>
      <color theme="1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0FED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5050"/>
        <bgColor indexed="64"/>
      </patternFill>
    </fill>
  </fills>
  <borders count="176">
    <border>
      <left/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auto="1"/>
      </right>
      <top style="hair">
        <color auto="1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indexed="64"/>
      </bottom>
      <diagonal/>
    </border>
    <border>
      <left style="hair">
        <color auto="1"/>
      </left>
      <right style="double">
        <color indexed="64"/>
      </right>
      <top style="hair">
        <color auto="1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auto="1"/>
      </right>
      <top style="hair">
        <color auto="1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double">
        <color indexed="64"/>
      </right>
      <top style="medium">
        <color indexed="64"/>
      </top>
      <bottom style="hair">
        <color auto="1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auto="1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auto="1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auto="1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hair">
        <color auto="1"/>
      </left>
      <right/>
      <top style="hair">
        <color auto="1"/>
      </top>
      <bottom style="double">
        <color indexed="64"/>
      </bottom>
      <diagonal/>
    </border>
    <border>
      <left/>
      <right/>
      <top style="hair">
        <color auto="1"/>
      </top>
      <bottom style="double">
        <color indexed="64"/>
      </bottom>
      <diagonal/>
    </border>
    <border>
      <left/>
      <right style="hair">
        <color auto="1"/>
      </right>
      <top style="hair">
        <color auto="1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auto="1"/>
      </top>
      <bottom style="double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hair">
        <color auto="1"/>
      </left>
      <right/>
      <top/>
      <bottom style="medium">
        <color indexed="64"/>
      </bottom>
      <diagonal/>
    </border>
    <border>
      <left/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double">
        <color indexed="64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/>
      <right style="double">
        <color indexed="64"/>
      </right>
      <top style="hair">
        <color auto="1"/>
      </top>
      <bottom style="hair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/>
  </cellStyleXfs>
  <cellXfs count="1753">
    <xf numFmtId="0" fontId="0" fillId="0" borderId="0" xfId="0"/>
    <xf numFmtId="0" fontId="3" fillId="2" borderId="3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55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59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/>
    <xf numFmtId="0" fontId="6" fillId="0" borderId="64" xfId="0" applyFont="1" applyBorder="1" applyAlignment="1"/>
    <xf numFmtId="0" fontId="6" fillId="0" borderId="64" xfId="0" applyFont="1" applyBorder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2" xfId="0" applyFont="1" applyFill="1" applyBorder="1"/>
    <xf numFmtId="0" fontId="4" fillId="0" borderId="55" xfId="0" applyFont="1" applyFill="1" applyBorder="1"/>
    <xf numFmtId="0" fontId="4" fillId="0" borderId="4" xfId="0" applyFont="1" applyFill="1" applyBorder="1"/>
    <xf numFmtId="0" fontId="4" fillId="0" borderId="51" xfId="0" applyFont="1" applyFill="1" applyBorder="1" applyAlignment="1">
      <alignment horizontal="center" vertical="center"/>
    </xf>
    <xf numFmtId="0" fontId="4" fillId="0" borderId="57" xfId="0" applyFont="1" applyFill="1" applyBorder="1" applyAlignment="1">
      <alignment horizontal="center" vertical="center"/>
    </xf>
    <xf numFmtId="0" fontId="4" fillId="0" borderId="53" xfId="0" applyFont="1" applyFill="1" applyBorder="1" applyAlignment="1">
      <alignment horizontal="center" vertical="center"/>
    </xf>
    <xf numFmtId="0" fontId="4" fillId="0" borderId="47" xfId="0" applyFont="1" applyFill="1" applyBorder="1"/>
    <xf numFmtId="0" fontId="4" fillId="0" borderId="71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2" fillId="4" borderId="6" xfId="0" applyFont="1" applyFill="1" applyBorder="1" applyAlignment="1">
      <alignment horizontal="left" vertical="center"/>
    </xf>
    <xf numFmtId="0" fontId="12" fillId="3" borderId="46" xfId="0" applyFont="1" applyFill="1" applyBorder="1" applyAlignment="1">
      <alignment horizontal="center"/>
    </xf>
    <xf numFmtId="43" fontId="12" fillId="0" borderId="47" xfId="1" applyFont="1" applyBorder="1" applyAlignment="1">
      <alignment horizontal="left" wrapText="1"/>
    </xf>
    <xf numFmtId="0" fontId="13" fillId="3" borderId="48" xfId="0" applyFont="1" applyFill="1" applyBorder="1" applyAlignment="1">
      <alignment horizontal="left" vertical="center"/>
    </xf>
    <xf numFmtId="0" fontId="12" fillId="3" borderId="50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left" wrapText="1"/>
    </xf>
    <xf numFmtId="0" fontId="14" fillId="3" borderId="3" xfId="0" applyFont="1" applyFill="1" applyBorder="1" applyAlignment="1">
      <alignment horizontal="left" vertical="center" wrapText="1"/>
    </xf>
    <xf numFmtId="0" fontId="14" fillId="3" borderId="2" xfId="0" applyFont="1" applyFill="1" applyBorder="1" applyAlignment="1">
      <alignment horizontal="left" vertical="center" wrapText="1"/>
    </xf>
    <xf numFmtId="0" fontId="14" fillId="0" borderId="2" xfId="0" applyFont="1" applyFill="1" applyBorder="1" applyAlignment="1">
      <alignment horizontal="left" wrapText="1"/>
    </xf>
    <xf numFmtId="0" fontId="13" fillId="3" borderId="2" xfId="0" applyFont="1" applyFill="1" applyBorder="1" applyAlignment="1">
      <alignment horizontal="left" vertical="center"/>
    </xf>
    <xf numFmtId="43" fontId="12" fillId="0" borderId="3" xfId="1" applyFont="1" applyBorder="1" applyAlignment="1">
      <alignment horizontal="left" wrapText="1"/>
    </xf>
    <xf numFmtId="43" fontId="12" fillId="0" borderId="2" xfId="1" applyFont="1" applyBorder="1" applyAlignment="1">
      <alignment horizontal="left" wrapText="1"/>
    </xf>
    <xf numFmtId="0" fontId="13" fillId="0" borderId="2" xfId="0" applyFont="1" applyFill="1" applyBorder="1" applyAlignment="1">
      <alignment horizontal="left" vertical="center"/>
    </xf>
    <xf numFmtId="0" fontId="12" fillId="3" borderId="54" xfId="0" applyFont="1" applyFill="1" applyBorder="1" applyAlignment="1">
      <alignment horizontal="center"/>
    </xf>
    <xf numFmtId="0" fontId="14" fillId="3" borderId="55" xfId="0" applyFont="1" applyFill="1" applyBorder="1" applyAlignment="1">
      <alignment horizontal="left" wrapText="1"/>
    </xf>
    <xf numFmtId="0" fontId="14" fillId="3" borderId="55" xfId="0" applyFont="1" applyFill="1" applyBorder="1" applyAlignment="1">
      <alignment horizontal="left" vertical="center" wrapText="1"/>
    </xf>
    <xf numFmtId="0" fontId="14" fillId="3" borderId="48" xfId="0" applyFont="1" applyFill="1" applyBorder="1" applyAlignment="1">
      <alignment horizontal="left" wrapText="1"/>
    </xf>
    <xf numFmtId="0" fontId="14" fillId="3" borderId="47" xfId="0" applyFont="1" applyFill="1" applyBorder="1" applyAlignment="1">
      <alignment horizontal="left" vertical="center" wrapText="1"/>
    </xf>
    <xf numFmtId="0" fontId="14" fillId="3" borderId="3" xfId="0" applyFont="1" applyFill="1" applyBorder="1" applyAlignment="1">
      <alignment horizontal="left" vertical="center"/>
    </xf>
    <xf numFmtId="0" fontId="14" fillId="3" borderId="55" xfId="0" applyFont="1" applyFill="1" applyBorder="1" applyAlignment="1">
      <alignment horizontal="left" vertical="center"/>
    </xf>
    <xf numFmtId="0" fontId="14" fillId="3" borderId="4" xfId="0" applyFont="1" applyFill="1" applyBorder="1" applyAlignment="1">
      <alignment horizontal="left" vertical="center"/>
    </xf>
    <xf numFmtId="0" fontId="12" fillId="3" borderId="39" xfId="0" applyFont="1" applyFill="1" applyBorder="1" applyAlignment="1">
      <alignment horizontal="center"/>
    </xf>
    <xf numFmtId="0" fontId="14" fillId="3" borderId="68" xfId="0" applyFont="1" applyFill="1" applyBorder="1" applyAlignment="1">
      <alignment horizontal="left" vertical="center" wrapText="1"/>
    </xf>
    <xf numFmtId="0" fontId="12" fillId="3" borderId="33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left" wrapText="1"/>
    </xf>
    <xf numFmtId="0" fontId="12" fillId="4" borderId="60" xfId="0" applyFont="1" applyFill="1" applyBorder="1" applyAlignment="1">
      <alignment horizontal="left" vertical="center"/>
    </xf>
    <xf numFmtId="0" fontId="12" fillId="0" borderId="62" xfId="0" applyFont="1" applyBorder="1" applyAlignment="1">
      <alignment horizontal="center"/>
    </xf>
    <xf numFmtId="0" fontId="14" fillId="3" borderId="0" xfId="0" applyFont="1" applyFill="1" applyBorder="1" applyAlignment="1">
      <alignment horizontal="left" wrapText="1"/>
    </xf>
    <xf numFmtId="0" fontId="14" fillId="3" borderId="0" xfId="0" applyFont="1" applyFill="1" applyBorder="1" applyAlignment="1">
      <alignment horizontal="left" vertical="center" wrapText="1"/>
    </xf>
    <xf numFmtId="0" fontId="14" fillId="0" borderId="2" xfId="0" applyFont="1" applyFill="1" applyBorder="1" applyAlignment="1">
      <alignment horizontal="left" vertical="center" wrapText="1"/>
    </xf>
    <xf numFmtId="0" fontId="14" fillId="0" borderId="21" xfId="0" applyFont="1" applyFill="1" applyBorder="1" applyAlignment="1">
      <alignment horizontal="left" wrapText="1"/>
    </xf>
    <xf numFmtId="0" fontId="14" fillId="0" borderId="4" xfId="0" applyFont="1" applyFill="1" applyBorder="1" applyAlignment="1">
      <alignment horizontal="left" vertical="center" wrapText="1"/>
    </xf>
    <xf numFmtId="0" fontId="12" fillId="3" borderId="63" xfId="0" applyFont="1" applyFill="1" applyBorder="1" applyAlignment="1">
      <alignment horizontal="center"/>
    </xf>
    <xf numFmtId="0" fontId="14" fillId="3" borderId="4" xfId="0" applyFont="1" applyFill="1" applyBorder="1" applyAlignment="1">
      <alignment horizontal="left" wrapText="1"/>
    </xf>
    <xf numFmtId="0" fontId="14" fillId="3" borderId="4" xfId="0" applyFont="1" applyFill="1" applyBorder="1" applyAlignment="1">
      <alignment horizontal="left" vertical="center" wrapText="1"/>
    </xf>
    <xf numFmtId="0" fontId="12" fillId="4" borderId="48" xfId="0" applyFont="1" applyFill="1" applyBorder="1" applyAlignment="1">
      <alignment horizontal="left" vertical="center"/>
    </xf>
    <xf numFmtId="0" fontId="12" fillId="0" borderId="50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73" xfId="0" applyFont="1" applyFill="1" applyBorder="1" applyAlignment="1">
      <alignment horizontal="center" vertical="center"/>
    </xf>
    <xf numFmtId="0" fontId="12" fillId="0" borderId="59" xfId="0" applyFont="1" applyFill="1" applyBorder="1" applyAlignment="1">
      <alignment horizontal="left" vertical="center"/>
    </xf>
    <xf numFmtId="0" fontId="12" fillId="0" borderId="55" xfId="0" applyFont="1" applyFill="1" applyBorder="1" applyAlignment="1">
      <alignment horizontal="left" vertical="center"/>
    </xf>
    <xf numFmtId="0" fontId="12" fillId="0" borderId="48" xfId="0" applyFont="1" applyBorder="1" applyAlignment="1">
      <alignment horizontal="left"/>
    </xf>
    <xf numFmtId="0" fontId="12" fillId="0" borderId="50" xfId="0" applyFont="1" applyBorder="1" applyAlignment="1">
      <alignment horizontal="center"/>
    </xf>
    <xf numFmtId="0" fontId="15" fillId="0" borderId="2" xfId="2" applyFont="1" applyFill="1" applyBorder="1" applyAlignment="1">
      <alignment wrapText="1"/>
    </xf>
    <xf numFmtId="49" fontId="12" fillId="0" borderId="2" xfId="0" applyNumberFormat="1" applyFont="1" applyFill="1" applyBorder="1" applyAlignment="1">
      <alignment horizontal="left" vertical="center"/>
    </xf>
    <xf numFmtId="0" fontId="12" fillId="0" borderId="54" xfId="0" applyFont="1" applyBorder="1" applyAlignment="1">
      <alignment horizontal="center"/>
    </xf>
    <xf numFmtId="0" fontId="15" fillId="0" borderId="55" xfId="2" applyFont="1" applyFill="1" applyBorder="1" applyAlignment="1">
      <alignment wrapText="1"/>
    </xf>
    <xf numFmtId="49" fontId="12" fillId="0" borderId="55" xfId="0" applyNumberFormat="1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64" xfId="0" applyFont="1" applyFill="1" applyBorder="1" applyAlignment="1">
      <alignment horizontal="center" vertical="center"/>
    </xf>
    <xf numFmtId="0" fontId="3" fillId="0" borderId="31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48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3" fillId="0" borderId="60" xfId="0" applyFont="1" applyFill="1" applyBorder="1" applyAlignment="1">
      <alignment horizontal="center" vertical="center"/>
    </xf>
    <xf numFmtId="0" fontId="0" fillId="0" borderId="48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0" fontId="4" fillId="0" borderId="51" xfId="0" applyFont="1" applyFill="1" applyBorder="1"/>
    <xf numFmtId="0" fontId="6" fillId="0" borderId="0" xfId="0" applyFont="1" applyFill="1" applyAlignment="1"/>
    <xf numFmtId="0" fontId="6" fillId="0" borderId="64" xfId="0" applyFont="1" applyFill="1" applyBorder="1" applyAlignment="1"/>
    <xf numFmtId="0" fontId="4" fillId="0" borderId="40" xfId="0" applyFont="1" applyFill="1" applyBorder="1" applyAlignment="1"/>
    <xf numFmtId="0" fontId="8" fillId="0" borderId="3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45" xfId="0" applyFont="1" applyFill="1" applyBorder="1" applyAlignment="1">
      <alignment horizontal="center" vertical="center"/>
    </xf>
    <xf numFmtId="0" fontId="4" fillId="0" borderId="49" xfId="0" applyFont="1" applyFill="1" applyBorder="1"/>
    <xf numFmtId="0" fontId="4" fillId="0" borderId="52" xfId="0" applyFont="1" applyFill="1" applyBorder="1"/>
    <xf numFmtId="0" fontId="4" fillId="0" borderId="53" xfId="0" applyFont="1" applyFill="1" applyBorder="1"/>
    <xf numFmtId="0" fontId="4" fillId="0" borderId="21" xfId="0" applyFont="1" applyFill="1" applyBorder="1"/>
    <xf numFmtId="0" fontId="4" fillId="0" borderId="56" xfId="0" applyFont="1" applyFill="1" applyBorder="1"/>
    <xf numFmtId="0" fontId="4" fillId="0" borderId="57" xfId="0" applyFont="1" applyFill="1" applyBorder="1"/>
    <xf numFmtId="0" fontId="4" fillId="0" borderId="26" xfId="0" applyFont="1" applyFill="1" applyBorder="1"/>
    <xf numFmtId="0" fontId="4" fillId="0" borderId="48" xfId="0" applyNumberFormat="1" applyFont="1" applyFill="1" applyBorder="1"/>
    <xf numFmtId="0" fontId="4" fillId="0" borderId="2" xfId="0" applyNumberFormat="1" applyFont="1" applyFill="1" applyBorder="1"/>
    <xf numFmtId="0" fontId="4" fillId="0" borderId="36" xfId="0" applyFont="1" applyFill="1" applyBorder="1"/>
    <xf numFmtId="0" fontId="4" fillId="0" borderId="37" xfId="0" applyFont="1" applyFill="1" applyBorder="1"/>
    <xf numFmtId="0" fontId="4" fillId="0" borderId="38" xfId="0" applyFont="1" applyFill="1" applyBorder="1"/>
    <xf numFmtId="0" fontId="4" fillId="0" borderId="48" xfId="0" applyFont="1" applyFill="1" applyBorder="1"/>
    <xf numFmtId="0" fontId="4" fillId="0" borderId="61" xfId="0" applyFont="1" applyFill="1" applyBorder="1" applyAlignment="1">
      <alignment horizontal="center" vertical="center"/>
    </xf>
    <xf numFmtId="0" fontId="4" fillId="0" borderId="3" xfId="0" applyFont="1" applyFill="1" applyBorder="1"/>
    <xf numFmtId="0" fontId="4" fillId="0" borderId="34" xfId="0" applyFont="1" applyFill="1" applyBorder="1"/>
    <xf numFmtId="0" fontId="4" fillId="0" borderId="49" xfId="0" applyFont="1" applyFill="1" applyBorder="1" applyAlignment="1">
      <alignment horizontal="center" vertical="center"/>
    </xf>
    <xf numFmtId="0" fontId="2" fillId="0" borderId="49" xfId="0" applyFont="1" applyFill="1" applyBorder="1"/>
    <xf numFmtId="0" fontId="2" fillId="0" borderId="51" xfId="0" applyFont="1" applyFill="1" applyBorder="1"/>
    <xf numFmtId="0" fontId="2" fillId="0" borderId="57" xfId="0" applyFont="1" applyFill="1" applyBorder="1"/>
    <xf numFmtId="0" fontId="2" fillId="0" borderId="0" xfId="0" applyFont="1" applyFill="1"/>
    <xf numFmtId="0" fontId="11" fillId="0" borderId="0" xfId="0" applyFont="1"/>
    <xf numFmtId="0" fontId="11" fillId="0" borderId="0" xfId="0" applyFont="1" applyAlignment="1">
      <alignment wrapText="1"/>
    </xf>
    <xf numFmtId="0" fontId="22" fillId="3" borderId="2" xfId="0" applyFont="1" applyFill="1" applyBorder="1" applyAlignment="1">
      <alignment horizontal="left" wrapText="1"/>
    </xf>
    <xf numFmtId="0" fontId="22" fillId="3" borderId="3" xfId="0" applyFont="1" applyFill="1" applyBorder="1" applyAlignment="1">
      <alignment horizontal="left" vertical="center" wrapText="1"/>
    </xf>
    <xf numFmtId="0" fontId="22" fillId="3" borderId="3" xfId="0" applyFont="1" applyFill="1" applyBorder="1" applyAlignment="1">
      <alignment horizontal="left" wrapText="1"/>
    </xf>
    <xf numFmtId="0" fontId="21" fillId="0" borderId="85" xfId="0" applyFont="1" applyBorder="1"/>
    <xf numFmtId="0" fontId="21" fillId="0" borderId="0" xfId="0" applyFont="1"/>
    <xf numFmtId="0" fontId="25" fillId="0" borderId="0" xfId="0" applyFont="1" applyFill="1" applyAlignment="1">
      <alignment horizontal="center" vertical="center"/>
    </xf>
    <xf numFmtId="0" fontId="25" fillId="0" borderId="0" xfId="0" applyFont="1" applyFill="1" applyAlignment="1"/>
    <xf numFmtId="0" fontId="25" fillId="0" borderId="0" xfId="0" applyFont="1" applyFill="1" applyBorder="1" applyAlignment="1">
      <alignment horizontal="center" vertical="center"/>
    </xf>
    <xf numFmtId="0" fontId="25" fillId="0" borderId="64" xfId="0" applyFont="1" applyFill="1" applyBorder="1" applyAlignment="1">
      <alignment horizontal="center" vertical="center"/>
    </xf>
    <xf numFmtId="0" fontId="25" fillId="0" borderId="64" xfId="0" applyFont="1" applyFill="1" applyBorder="1" applyAlignment="1"/>
    <xf numFmtId="0" fontId="0" fillId="0" borderId="2" xfId="0" applyFill="1" applyBorder="1" applyAlignment="1">
      <alignment horizontal="center" vertical="center"/>
    </xf>
    <xf numFmtId="0" fontId="26" fillId="3" borderId="0" xfId="0" applyFont="1" applyFill="1"/>
    <xf numFmtId="0" fontId="26" fillId="3" borderId="2" xfId="0" applyFont="1" applyFill="1" applyBorder="1"/>
    <xf numFmtId="0" fontId="12" fillId="0" borderId="55" xfId="0" applyFont="1" applyBorder="1" applyAlignment="1">
      <alignment horizontal="center"/>
    </xf>
    <xf numFmtId="0" fontId="12" fillId="0" borderId="106" xfId="0" applyFont="1" applyBorder="1" applyAlignment="1">
      <alignment horizontal="center"/>
    </xf>
    <xf numFmtId="0" fontId="14" fillId="0" borderId="9" xfId="0" applyFont="1" applyFill="1" applyBorder="1" applyAlignment="1">
      <alignment horizontal="left" vertical="center" wrapText="1"/>
    </xf>
    <xf numFmtId="43" fontId="12" fillId="0" borderId="21" xfId="1" applyFont="1" applyBorder="1" applyAlignment="1">
      <alignment horizontal="left" wrapText="1"/>
    </xf>
    <xf numFmtId="43" fontId="12" fillId="0" borderId="8" xfId="1" applyFont="1" applyBorder="1" applyAlignment="1">
      <alignment horizontal="left" wrapText="1"/>
    </xf>
    <xf numFmtId="0" fontId="4" fillId="0" borderId="68" xfId="0" applyFont="1" applyFill="1" applyBorder="1"/>
    <xf numFmtId="0" fontId="27" fillId="3" borderId="3" xfId="0" applyFont="1" applyFill="1" applyBorder="1" applyAlignment="1">
      <alignment horizontal="left" vertical="center" wrapText="1"/>
    </xf>
    <xf numFmtId="0" fontId="3" fillId="0" borderId="69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left" wrapText="1"/>
    </xf>
    <xf numFmtId="0" fontId="14" fillId="0" borderId="3" xfId="0" applyFont="1" applyFill="1" applyBorder="1" applyAlignment="1">
      <alignment horizontal="left" vertical="center" wrapText="1"/>
    </xf>
    <xf numFmtId="0" fontId="18" fillId="0" borderId="79" xfId="0" applyFont="1" applyFill="1" applyBorder="1"/>
    <xf numFmtId="0" fontId="14" fillId="0" borderId="3" xfId="0" applyFont="1" applyFill="1" applyBorder="1" applyAlignment="1">
      <alignment horizontal="left" vertical="center"/>
    </xf>
    <xf numFmtId="0" fontId="14" fillId="0" borderId="4" xfId="0" applyFont="1" applyFill="1" applyBorder="1" applyAlignment="1">
      <alignment horizontal="left" wrapText="1"/>
    </xf>
    <xf numFmtId="0" fontId="14" fillId="2" borderId="2" xfId="0" applyFont="1" applyFill="1" applyBorder="1" applyAlignment="1">
      <alignment horizontal="left" wrapText="1"/>
    </xf>
    <xf numFmtId="0" fontId="14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/>
    <xf numFmtId="0" fontId="18" fillId="0" borderId="24" xfId="0" applyFont="1" applyFill="1" applyBorder="1"/>
    <xf numFmtId="0" fontId="18" fillId="0" borderId="98" xfId="0" applyFont="1" applyFill="1" applyBorder="1"/>
    <xf numFmtId="0" fontId="18" fillId="0" borderId="13" xfId="0" applyFont="1" applyFill="1" applyBorder="1"/>
    <xf numFmtId="0" fontId="18" fillId="0" borderId="96" xfId="0" applyFont="1" applyFill="1" applyBorder="1" applyAlignment="1">
      <alignment wrapText="1"/>
    </xf>
    <xf numFmtId="0" fontId="11" fillId="0" borderId="0" xfId="0" applyFont="1" applyFill="1"/>
    <xf numFmtId="0" fontId="26" fillId="3" borderId="3" xfId="0" applyFont="1" applyFill="1" applyBorder="1"/>
    <xf numFmtId="0" fontId="25" fillId="0" borderId="0" xfId="0" applyFont="1" applyFill="1" applyBorder="1" applyAlignment="1">
      <alignment horizontal="left"/>
    </xf>
    <xf numFmtId="0" fontId="18" fillId="0" borderId="100" xfId="0" applyFont="1" applyFill="1" applyBorder="1" applyAlignment="1">
      <alignment vertical="center" wrapText="1"/>
    </xf>
    <xf numFmtId="0" fontId="18" fillId="0" borderId="97" xfId="0" applyFont="1" applyFill="1" applyBorder="1"/>
    <xf numFmtId="0" fontId="18" fillId="0" borderId="102" xfId="0" applyFont="1" applyFill="1" applyBorder="1" applyAlignment="1">
      <alignment wrapText="1"/>
    </xf>
    <xf numFmtId="0" fontId="18" fillId="0" borderId="11" xfId="0" applyFont="1" applyFill="1" applyBorder="1"/>
    <xf numFmtId="0" fontId="18" fillId="0" borderId="80" xfId="0" applyFont="1" applyFill="1" applyBorder="1"/>
    <xf numFmtId="0" fontId="17" fillId="0" borderId="101" xfId="0" applyFont="1" applyFill="1" applyBorder="1"/>
    <xf numFmtId="0" fontId="18" fillId="0" borderId="81" xfId="0" applyFont="1" applyFill="1" applyBorder="1" applyAlignment="1">
      <alignment wrapText="1"/>
    </xf>
    <xf numFmtId="0" fontId="11" fillId="6" borderId="0" xfId="0" applyFont="1" applyFill="1"/>
    <xf numFmtId="49" fontId="18" fillId="0" borderId="24" xfId="0" applyNumberFormat="1" applyFont="1" applyFill="1" applyBorder="1" applyAlignment="1">
      <alignment horizontal="center"/>
    </xf>
    <xf numFmtId="0" fontId="18" fillId="0" borderId="13" xfId="0" applyFont="1" applyFill="1" applyBorder="1" applyAlignment="1">
      <alignment horizontal="center"/>
    </xf>
    <xf numFmtId="0" fontId="18" fillId="0" borderId="13" xfId="0" applyFont="1" applyFill="1" applyBorder="1" applyAlignment="1">
      <alignment horizontal="center" wrapText="1"/>
    </xf>
    <xf numFmtId="0" fontId="18" fillId="0" borderId="24" xfId="0" applyFont="1" applyFill="1" applyBorder="1" applyAlignment="1">
      <alignment horizontal="center"/>
    </xf>
    <xf numFmtId="16" fontId="18" fillId="0" borderId="24" xfId="0" quotePrefix="1" applyNumberFormat="1" applyFont="1" applyFill="1" applyBorder="1" applyAlignment="1">
      <alignment horizontal="center"/>
    </xf>
    <xf numFmtId="16" fontId="18" fillId="0" borderId="24" xfId="0" applyNumberFormat="1" applyFont="1" applyFill="1" applyBorder="1" applyAlignment="1">
      <alignment horizontal="center"/>
    </xf>
    <xf numFmtId="0" fontId="18" fillId="0" borderId="79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8" fillId="2" borderId="24" xfId="0" applyFont="1" applyFill="1" applyBorder="1"/>
    <xf numFmtId="0" fontId="12" fillId="0" borderId="74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center"/>
    </xf>
    <xf numFmtId="0" fontId="4" fillId="0" borderId="72" xfId="0" applyFont="1" applyFill="1" applyBorder="1" applyAlignment="1">
      <alignment horizontal="center" vertical="center"/>
    </xf>
    <xf numFmtId="43" fontId="12" fillId="0" borderId="47" xfId="1" applyFont="1" applyBorder="1" applyAlignment="1">
      <alignment wrapText="1"/>
    </xf>
    <xf numFmtId="0" fontId="14" fillId="3" borderId="2" xfId="0" applyFont="1" applyFill="1" applyBorder="1" applyAlignment="1">
      <alignment wrapText="1"/>
    </xf>
    <xf numFmtId="0" fontId="3" fillId="2" borderId="21" xfId="0" applyFont="1" applyFill="1" applyBorder="1" applyAlignment="1">
      <alignment horizontal="center" vertical="center"/>
    </xf>
    <xf numFmtId="0" fontId="4" fillId="0" borderId="87" xfId="0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7" borderId="48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3" fillId="7" borderId="21" xfId="0" applyFont="1" applyFill="1" applyBorder="1" applyAlignment="1">
      <alignment horizontal="center" vertical="center"/>
    </xf>
    <xf numFmtId="0" fontId="0" fillId="7" borderId="48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0" fillId="7" borderId="2" xfId="0" applyFont="1" applyFill="1" applyBorder="1" applyAlignment="1">
      <alignment horizontal="center" vertical="center"/>
    </xf>
    <xf numFmtId="43" fontId="12" fillId="4" borderId="59" xfId="1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2" fillId="0" borderId="29" xfId="0" applyFont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12" fillId="4" borderId="48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left" vertical="center"/>
    </xf>
    <xf numFmtId="0" fontId="3" fillId="0" borderId="19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left" vertical="center"/>
    </xf>
    <xf numFmtId="0" fontId="2" fillId="0" borderId="5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9" fillId="0" borderId="59" xfId="2" applyFont="1" applyFill="1" applyBorder="1" applyAlignment="1">
      <alignment wrapText="1"/>
    </xf>
    <xf numFmtId="0" fontId="12" fillId="0" borderId="4" xfId="0" applyFont="1" applyBorder="1" applyAlignment="1">
      <alignment horizontal="center" vertical="center"/>
    </xf>
    <xf numFmtId="0" fontId="14" fillId="3" borderId="68" xfId="0" applyFont="1" applyFill="1" applyBorder="1" applyAlignment="1">
      <alignment horizontal="left" wrapText="1"/>
    </xf>
    <xf numFmtId="0" fontId="12" fillId="4" borderId="0" xfId="0" applyFont="1" applyFill="1" applyBorder="1" applyAlignment="1">
      <alignment horizontal="center" vertical="center"/>
    </xf>
    <xf numFmtId="0" fontId="12" fillId="4" borderId="59" xfId="0" applyFont="1" applyFill="1" applyBorder="1" applyAlignment="1">
      <alignment horizontal="center" vertical="center"/>
    </xf>
    <xf numFmtId="0" fontId="9" fillId="0" borderId="0" xfId="2" applyFont="1" applyFill="1" applyBorder="1" applyAlignment="1">
      <alignment wrapText="1"/>
    </xf>
    <xf numFmtId="0" fontId="3" fillId="0" borderId="19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vertical="center"/>
    </xf>
    <xf numFmtId="0" fontId="12" fillId="3" borderId="2" xfId="0" applyFont="1" applyFill="1" applyBorder="1" applyAlignment="1">
      <alignment horizontal="left" vertical="center"/>
    </xf>
    <xf numFmtId="0" fontId="3" fillId="3" borderId="2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3" fillId="7" borderId="19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left" wrapText="1"/>
    </xf>
    <xf numFmtId="0" fontId="12" fillId="0" borderId="21" xfId="0" applyFont="1" applyFill="1" applyBorder="1" applyAlignment="1">
      <alignment horizontal="left" vertical="center"/>
    </xf>
    <xf numFmtId="0" fontId="3" fillId="3" borderId="55" xfId="0" applyFont="1" applyFill="1" applyBorder="1" applyAlignment="1">
      <alignment horizontal="center" vertical="center"/>
    </xf>
    <xf numFmtId="0" fontId="8" fillId="0" borderId="2" xfId="0" applyFont="1" applyFill="1" applyBorder="1"/>
    <xf numFmtId="0" fontId="6" fillId="0" borderId="0" xfId="0" applyFont="1" applyAlignment="1">
      <alignment horizontal="left"/>
    </xf>
    <xf numFmtId="0" fontId="14" fillId="0" borderId="2" xfId="0" applyFont="1" applyFill="1" applyBorder="1" applyAlignment="1">
      <alignment horizontal="left" vertical="center"/>
    </xf>
    <xf numFmtId="0" fontId="18" fillId="0" borderId="100" xfId="0" applyFont="1" applyFill="1" applyBorder="1" applyAlignment="1">
      <alignment horizontal="center" vertical="center" wrapText="1"/>
    </xf>
    <xf numFmtId="0" fontId="28" fillId="3" borderId="2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3" fillId="3" borderId="69" xfId="0" applyFont="1" applyFill="1" applyBorder="1" applyAlignment="1">
      <alignment horizontal="center" vertical="center"/>
    </xf>
    <xf numFmtId="0" fontId="3" fillId="3" borderId="60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59" xfId="0" applyFont="1" applyFill="1" applyBorder="1" applyAlignment="1">
      <alignment horizontal="center" vertical="center"/>
    </xf>
    <xf numFmtId="0" fontId="0" fillId="3" borderId="48" xfId="0" applyFont="1" applyFill="1" applyBorder="1" applyAlignment="1">
      <alignment horizontal="center" vertical="center"/>
    </xf>
    <xf numFmtId="0" fontId="3" fillId="7" borderId="31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55" xfId="0" applyFont="1" applyFill="1" applyBorder="1" applyAlignment="1">
      <alignment horizontal="center" vertical="center"/>
    </xf>
    <xf numFmtId="0" fontId="28" fillId="0" borderId="3" xfId="0" applyFont="1" applyFill="1" applyBorder="1" applyAlignment="1">
      <alignment horizontal="left" vertical="center"/>
    </xf>
    <xf numFmtId="0" fontId="28" fillId="3" borderId="3" xfId="0" applyFont="1" applyFill="1" applyBorder="1" applyAlignment="1">
      <alignment horizontal="left" vertical="center" wrapText="1"/>
    </xf>
    <xf numFmtId="0" fontId="18" fillId="0" borderId="100" xfId="0" applyFont="1" applyFill="1" applyBorder="1" applyAlignment="1">
      <alignment horizontal="center" vertical="center"/>
    </xf>
    <xf numFmtId="0" fontId="18" fillId="3" borderId="24" xfId="0" applyFont="1" applyFill="1" applyBorder="1"/>
    <xf numFmtId="0" fontId="18" fillId="3" borderId="13" xfId="0" applyFont="1" applyFill="1" applyBorder="1"/>
    <xf numFmtId="0" fontId="18" fillId="3" borderId="24" xfId="0" applyFont="1" applyFill="1" applyBorder="1" applyAlignment="1">
      <alignment horizontal="center"/>
    </xf>
    <xf numFmtId="49" fontId="18" fillId="3" borderId="24" xfId="0" applyNumberFormat="1" applyFont="1" applyFill="1" applyBorder="1" applyAlignment="1">
      <alignment horizontal="center"/>
    </xf>
    <xf numFmtId="0" fontId="18" fillId="3" borderId="96" xfId="0" applyFont="1" applyFill="1" applyBorder="1" applyAlignment="1">
      <alignment wrapText="1"/>
    </xf>
    <xf numFmtId="0" fontId="12" fillId="2" borderId="2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wrapText="1"/>
    </xf>
    <xf numFmtId="0" fontId="18" fillId="0" borderId="24" xfId="0" applyNumberFormat="1" applyFont="1" applyFill="1" applyBorder="1" applyAlignment="1">
      <alignment horizontal="center"/>
    </xf>
    <xf numFmtId="0" fontId="29" fillId="3" borderId="2" xfId="0" applyFont="1" applyFill="1" applyBorder="1" applyAlignment="1">
      <alignment horizontal="left" wrapText="1"/>
    </xf>
    <xf numFmtId="0" fontId="18" fillId="0" borderId="0" xfId="0" applyFont="1" applyFill="1" applyBorder="1"/>
    <xf numFmtId="0" fontId="11" fillId="0" borderId="85" xfId="0" applyFont="1" applyBorder="1"/>
    <xf numFmtId="0" fontId="14" fillId="2" borderId="3" xfId="0" applyFont="1" applyFill="1" applyBorder="1" applyAlignment="1">
      <alignment horizontal="left" wrapText="1"/>
    </xf>
    <xf numFmtId="0" fontId="14" fillId="0" borderId="8" xfId="0" applyFont="1" applyFill="1" applyBorder="1" applyAlignment="1">
      <alignment horizontal="left" wrapText="1"/>
    </xf>
    <xf numFmtId="0" fontId="14" fillId="3" borderId="8" xfId="0" applyFont="1" applyFill="1" applyBorder="1" applyAlignment="1">
      <alignment horizontal="left" wrapText="1"/>
    </xf>
    <xf numFmtId="0" fontId="14" fillId="3" borderId="21" xfId="0" applyFont="1" applyFill="1" applyBorder="1" applyAlignment="1">
      <alignment wrapText="1"/>
    </xf>
    <xf numFmtId="0" fontId="14" fillId="2" borderId="3" xfId="0" applyFont="1" applyFill="1" applyBorder="1" applyAlignment="1">
      <alignment horizontal="left" vertical="center" wrapText="1"/>
    </xf>
    <xf numFmtId="0" fontId="14" fillId="3" borderId="56" xfId="0" applyFont="1" applyFill="1" applyBorder="1" applyAlignment="1">
      <alignment horizontal="left" wrapText="1"/>
    </xf>
    <xf numFmtId="0" fontId="14" fillId="3" borderId="56" xfId="0" applyFont="1" applyFill="1" applyBorder="1" applyAlignment="1">
      <alignment horizontal="left" vertical="center" wrapText="1"/>
    </xf>
    <xf numFmtId="0" fontId="3" fillId="3" borderId="56" xfId="0" applyFont="1" applyFill="1" applyBorder="1" applyAlignment="1">
      <alignment horizontal="center" vertical="center"/>
    </xf>
    <xf numFmtId="43" fontId="12" fillId="3" borderId="2" xfId="1" applyFont="1" applyFill="1" applyBorder="1" applyAlignment="1">
      <alignment horizontal="left" wrapText="1"/>
    </xf>
    <xf numFmtId="0" fontId="13" fillId="3" borderId="3" xfId="0" applyFont="1" applyFill="1" applyBorder="1" applyAlignment="1">
      <alignment horizontal="left" vertical="center"/>
    </xf>
    <xf numFmtId="0" fontId="14" fillId="9" borderId="3" xfId="0" applyFont="1" applyFill="1" applyBorder="1" applyAlignment="1">
      <alignment horizontal="left" vertical="center" wrapText="1"/>
    </xf>
    <xf numFmtId="0" fontId="14" fillId="9" borderId="3" xfId="0" applyFont="1" applyFill="1" applyBorder="1" applyAlignment="1">
      <alignment horizontal="left" wrapText="1"/>
    </xf>
    <xf numFmtId="0" fontId="11" fillId="4" borderId="78" xfId="0" applyFont="1" applyFill="1" applyBorder="1" applyAlignment="1">
      <alignment vertical="center"/>
    </xf>
    <xf numFmtId="0" fontId="4" fillId="3" borderId="109" xfId="0" applyFont="1" applyFill="1" applyBorder="1" applyAlignment="1">
      <alignment vertical="center"/>
    </xf>
    <xf numFmtId="0" fontId="4" fillId="3" borderId="85" xfId="0" applyFont="1" applyFill="1" applyBorder="1" applyAlignment="1">
      <alignment vertical="center"/>
    </xf>
    <xf numFmtId="0" fontId="4" fillId="3" borderId="108" xfId="0" applyFont="1" applyFill="1" applyBorder="1" applyAlignment="1">
      <alignment vertical="center"/>
    </xf>
    <xf numFmtId="0" fontId="11" fillId="4" borderId="60" xfId="0" applyFont="1" applyFill="1" applyBorder="1" applyAlignment="1">
      <alignment horizontal="left" vertical="center"/>
    </xf>
    <xf numFmtId="0" fontId="4" fillId="3" borderId="60" xfId="0" applyFont="1" applyFill="1" applyBorder="1" applyAlignment="1">
      <alignment horizontal="center" vertical="center"/>
    </xf>
    <xf numFmtId="0" fontId="16" fillId="0" borderId="59" xfId="0" applyFont="1" applyFill="1" applyBorder="1" applyAlignment="1">
      <alignment horizontal="left" vertical="center"/>
    </xf>
    <xf numFmtId="0" fontId="16" fillId="4" borderId="48" xfId="0" applyFont="1" applyFill="1" applyBorder="1" applyAlignment="1">
      <alignment horizontal="left" vertical="center"/>
    </xf>
    <xf numFmtId="0" fontId="16" fillId="4" borderId="60" xfId="0" applyFont="1" applyFill="1" applyBorder="1" applyAlignment="1">
      <alignment horizontal="left" vertical="center"/>
    </xf>
    <xf numFmtId="43" fontId="12" fillId="2" borderId="2" xfId="1" applyFont="1" applyFill="1" applyBorder="1" applyAlignment="1">
      <alignment horizontal="left" wrapText="1"/>
    </xf>
    <xf numFmtId="0" fontId="3" fillId="3" borderId="47" xfId="0" applyFont="1" applyFill="1" applyBorder="1" applyAlignment="1">
      <alignment horizontal="center" vertical="center"/>
    </xf>
    <xf numFmtId="0" fontId="3" fillId="7" borderId="47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12" fillId="3" borderId="110" xfId="0" applyFont="1" applyFill="1" applyBorder="1" applyAlignment="1">
      <alignment horizontal="center"/>
    </xf>
    <xf numFmtId="0" fontId="4" fillId="0" borderId="111" xfId="0" applyFont="1" applyFill="1" applyBorder="1"/>
    <xf numFmtId="0" fontId="4" fillId="0" borderId="113" xfId="0" applyFont="1" applyFill="1" applyBorder="1"/>
    <xf numFmtId="0" fontId="2" fillId="0" borderId="113" xfId="0" applyFont="1" applyFill="1" applyBorder="1"/>
    <xf numFmtId="0" fontId="12" fillId="0" borderId="35" xfId="0" applyFont="1" applyBorder="1" applyAlignment="1">
      <alignment horizontal="center"/>
    </xf>
    <xf numFmtId="0" fontId="4" fillId="0" borderId="37" xfId="0" applyFont="1" applyFill="1" applyBorder="1" applyAlignment="1">
      <alignment horizontal="center" vertical="center"/>
    </xf>
    <xf numFmtId="43" fontId="12" fillId="0" borderId="48" xfId="1" applyFont="1" applyBorder="1" applyAlignment="1">
      <alignment wrapText="1"/>
    </xf>
    <xf numFmtId="43" fontId="12" fillId="0" borderId="48" xfId="1" applyFont="1" applyBorder="1" applyAlignment="1">
      <alignment horizontal="left" wrapText="1"/>
    </xf>
    <xf numFmtId="0" fontId="12" fillId="3" borderId="114" xfId="0" applyFont="1" applyFill="1" applyBorder="1" applyAlignment="1">
      <alignment horizontal="center"/>
    </xf>
    <xf numFmtId="43" fontId="12" fillId="0" borderId="19" xfId="1" applyFont="1" applyBorder="1" applyAlignment="1">
      <alignment wrapText="1"/>
    </xf>
    <xf numFmtId="0" fontId="13" fillId="3" borderId="19" xfId="0" applyFont="1" applyFill="1" applyBorder="1" applyAlignment="1">
      <alignment horizontal="left" vertical="center"/>
    </xf>
    <xf numFmtId="0" fontId="2" fillId="0" borderId="114" xfId="0" applyFont="1" applyBorder="1" applyAlignment="1">
      <alignment horizontal="center"/>
    </xf>
    <xf numFmtId="0" fontId="2" fillId="0" borderId="19" xfId="0" applyFont="1" applyBorder="1" applyAlignment="1">
      <alignment horizontal="left"/>
    </xf>
    <xf numFmtId="0" fontId="12" fillId="0" borderId="39" xfId="0" applyFont="1" applyBorder="1" applyAlignment="1">
      <alignment horizontal="center"/>
    </xf>
    <xf numFmtId="0" fontId="14" fillId="3" borderId="14" xfId="0" applyFont="1" applyFill="1" applyBorder="1" applyAlignment="1">
      <alignment horizontal="left" vertical="center"/>
    </xf>
    <xf numFmtId="0" fontId="4" fillId="0" borderId="115" xfId="0" applyFont="1" applyFill="1" applyBorder="1"/>
    <xf numFmtId="0" fontId="12" fillId="3" borderId="116" xfId="0" applyFont="1" applyFill="1" applyBorder="1" applyAlignment="1">
      <alignment horizontal="center"/>
    </xf>
    <xf numFmtId="0" fontId="4" fillId="0" borderId="117" xfId="0" applyFont="1" applyFill="1" applyBorder="1"/>
    <xf numFmtId="0" fontId="12" fillId="3" borderId="118" xfId="0" applyFont="1" applyFill="1" applyBorder="1" applyAlignment="1">
      <alignment horizontal="center"/>
    </xf>
    <xf numFmtId="0" fontId="4" fillId="0" borderId="120" xfId="0" applyFont="1" applyFill="1" applyBorder="1" applyAlignment="1">
      <alignment horizontal="center" vertical="center"/>
    </xf>
    <xf numFmtId="0" fontId="12" fillId="0" borderId="39" xfId="0" applyFont="1" applyFill="1" applyBorder="1" applyAlignment="1">
      <alignment horizontal="center" vertical="center"/>
    </xf>
    <xf numFmtId="0" fontId="26" fillId="3" borderId="37" xfId="0" applyFont="1" applyFill="1" applyBorder="1"/>
    <xf numFmtId="0" fontId="26" fillId="3" borderId="38" xfId="0" applyFont="1" applyFill="1" applyBorder="1"/>
    <xf numFmtId="0" fontId="12" fillId="0" borderId="118" xfId="0" applyFont="1" applyBorder="1" applyAlignment="1">
      <alignment horizontal="center"/>
    </xf>
    <xf numFmtId="0" fontId="12" fillId="0" borderId="121" xfId="0" applyFont="1" applyBorder="1" applyAlignment="1">
      <alignment horizontal="center"/>
    </xf>
    <xf numFmtId="0" fontId="4" fillId="0" borderId="36" xfId="0" applyFont="1" applyFill="1" applyBorder="1" applyAlignment="1">
      <alignment horizontal="center" vertical="center"/>
    </xf>
    <xf numFmtId="0" fontId="4" fillId="0" borderId="111" xfId="0" applyFont="1" applyFill="1" applyBorder="1" applyAlignment="1">
      <alignment horizontal="center" vertical="center"/>
    </xf>
    <xf numFmtId="0" fontId="4" fillId="0" borderId="38" xfId="0" applyFont="1" applyFill="1" applyBorder="1" applyAlignment="1">
      <alignment horizontal="center" vertical="center"/>
    </xf>
    <xf numFmtId="0" fontId="12" fillId="0" borderId="112" xfId="0" applyFont="1" applyFill="1" applyBorder="1" applyAlignment="1">
      <alignment horizontal="center" vertical="center"/>
    </xf>
    <xf numFmtId="0" fontId="4" fillId="0" borderId="113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4" fillId="0" borderId="123" xfId="0" applyFont="1" applyFill="1" applyBorder="1" applyAlignment="1">
      <alignment horizontal="center" vertical="center"/>
    </xf>
    <xf numFmtId="0" fontId="12" fillId="0" borderId="63" xfId="0" applyFont="1" applyFill="1" applyBorder="1" applyAlignment="1">
      <alignment horizontal="center" vertical="center"/>
    </xf>
    <xf numFmtId="0" fontId="4" fillId="0" borderId="34" xfId="0" applyFont="1" applyFill="1" applyBorder="1" applyAlignment="1">
      <alignment horizontal="center" vertical="center"/>
    </xf>
    <xf numFmtId="0" fontId="4" fillId="0" borderId="115" xfId="0" applyFont="1" applyFill="1" applyBorder="1" applyAlignment="1">
      <alignment horizontal="center" vertical="center"/>
    </xf>
    <xf numFmtId="0" fontId="2" fillId="0" borderId="111" xfId="0" applyFont="1" applyFill="1" applyBorder="1"/>
    <xf numFmtId="0" fontId="2" fillId="0" borderId="37" xfId="0" applyFont="1" applyFill="1" applyBorder="1"/>
    <xf numFmtId="0" fontId="12" fillId="0" borderId="41" xfId="0" applyFont="1" applyBorder="1" applyAlignment="1">
      <alignment horizontal="center"/>
    </xf>
    <xf numFmtId="0" fontId="15" fillId="0" borderId="42" xfId="2" applyFont="1" applyFill="1" applyBorder="1" applyAlignment="1">
      <alignment wrapText="1"/>
    </xf>
    <xf numFmtId="49" fontId="12" fillId="0" borderId="42" xfId="0" applyNumberFormat="1" applyFont="1" applyFill="1" applyBorder="1" applyAlignment="1">
      <alignment horizontal="left" vertical="center"/>
    </xf>
    <xf numFmtId="0" fontId="3" fillId="3" borderId="42" xfId="0" applyFont="1" applyFill="1" applyBorder="1" applyAlignment="1">
      <alignment horizontal="center" vertical="center"/>
    </xf>
    <xf numFmtId="0" fontId="3" fillId="7" borderId="42" xfId="0" applyFont="1" applyFill="1" applyBorder="1" applyAlignment="1">
      <alignment horizontal="center" vertical="center"/>
    </xf>
    <xf numFmtId="0" fontId="4" fillId="0" borderId="42" xfId="0" applyFont="1" applyFill="1" applyBorder="1"/>
    <xf numFmtId="0" fontId="2" fillId="0" borderId="127" xfId="0" applyFont="1" applyFill="1" applyBorder="1"/>
    <xf numFmtId="0" fontId="12" fillId="4" borderId="48" xfId="0" applyFont="1" applyFill="1" applyBorder="1" applyAlignment="1">
      <alignment horizontal="center" vertical="center"/>
    </xf>
    <xf numFmtId="43" fontId="12" fillId="4" borderId="59" xfId="1" applyFont="1" applyFill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" xfId="0" applyFont="1" applyFill="1" applyBorder="1" applyAlignment="1">
      <alignment horizontal="left" vertical="center"/>
    </xf>
    <xf numFmtId="0" fontId="2" fillId="0" borderId="128" xfId="0" applyFont="1" applyBorder="1" applyAlignment="1">
      <alignment horizontal="center"/>
    </xf>
    <xf numFmtId="0" fontId="14" fillId="4" borderId="55" xfId="0" applyFont="1" applyFill="1" applyBorder="1" applyAlignment="1">
      <alignment horizontal="left" wrapText="1"/>
    </xf>
    <xf numFmtId="0" fontId="14" fillId="4" borderId="55" xfId="0" applyFont="1" applyFill="1" applyBorder="1" applyAlignment="1">
      <alignment horizontal="left" vertical="center" wrapText="1"/>
    </xf>
    <xf numFmtId="0" fontId="3" fillId="4" borderId="55" xfId="0" applyFont="1" applyFill="1" applyBorder="1" applyAlignment="1">
      <alignment horizontal="center" vertical="center"/>
    </xf>
    <xf numFmtId="0" fontId="4" fillId="4" borderId="55" xfId="0" applyFont="1" applyFill="1" applyBorder="1"/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18" fillId="0" borderId="6" xfId="0" applyFont="1" applyFill="1" applyBorder="1"/>
    <xf numFmtId="0" fontId="18" fillId="0" borderId="6" xfId="0" applyFont="1" applyFill="1" applyBorder="1" applyAlignment="1">
      <alignment horizontal="center"/>
    </xf>
    <xf numFmtId="49" fontId="18" fillId="0" borderId="6" xfId="0" applyNumberFormat="1" applyFont="1" applyFill="1" applyBorder="1" applyAlignment="1">
      <alignment horizontal="center"/>
    </xf>
    <xf numFmtId="0" fontId="18" fillId="0" borderId="6" xfId="0" applyFont="1" applyFill="1" applyBorder="1" applyAlignment="1">
      <alignment wrapText="1"/>
    </xf>
    <xf numFmtId="0" fontId="18" fillId="0" borderId="0" xfId="0" applyFont="1" applyFill="1" applyBorder="1" applyAlignment="1">
      <alignment horizontal="center"/>
    </xf>
    <xf numFmtId="49" fontId="18" fillId="0" borderId="0" xfId="0" applyNumberFormat="1" applyFont="1" applyFill="1" applyBorder="1" applyAlignment="1">
      <alignment horizontal="center"/>
    </xf>
    <xf numFmtId="0" fontId="18" fillId="0" borderId="0" xfId="0" applyFont="1" applyFill="1" applyBorder="1" applyAlignment="1">
      <alignment wrapText="1"/>
    </xf>
    <xf numFmtId="0" fontId="23" fillId="0" borderId="0" xfId="0" applyFont="1" applyFill="1" applyBorder="1"/>
    <xf numFmtId="0" fontId="23" fillId="0" borderId="0" xfId="0" applyFont="1" applyFill="1" applyBorder="1" applyAlignment="1">
      <alignment horizontal="center"/>
    </xf>
    <xf numFmtId="43" fontId="12" fillId="4" borderId="59" xfId="1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2" fillId="0" borderId="29" xfId="0" applyFont="1" applyBorder="1" applyAlignment="1">
      <alignment horizontal="center" vertical="center"/>
    </xf>
    <xf numFmtId="0" fontId="12" fillId="4" borderId="48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left" vertical="center"/>
    </xf>
    <xf numFmtId="0" fontId="6" fillId="0" borderId="64" xfId="0" applyFont="1" applyBorder="1" applyAlignment="1">
      <alignment horizontal="left"/>
    </xf>
    <xf numFmtId="0" fontId="3" fillId="3" borderId="3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16" fillId="6" borderId="0" xfId="0" applyFont="1" applyFill="1"/>
    <xf numFmtId="0" fontId="18" fillId="0" borderId="0" xfId="0" applyNumberFormat="1" applyFont="1" applyFill="1" applyBorder="1"/>
    <xf numFmtId="0" fontId="21" fillId="0" borderId="97" xfId="0" applyFont="1" applyFill="1" applyBorder="1"/>
    <xf numFmtId="0" fontId="21" fillId="0" borderId="13" xfId="0" applyFont="1" applyFill="1" applyBorder="1"/>
    <xf numFmtId="0" fontId="21" fillId="0" borderId="13" xfId="0" applyFont="1" applyFill="1" applyBorder="1" applyAlignment="1">
      <alignment horizontal="center"/>
    </xf>
    <xf numFmtId="49" fontId="21" fillId="0" borderId="24" xfId="0" applyNumberFormat="1" applyFont="1" applyFill="1" applyBorder="1" applyAlignment="1">
      <alignment horizontal="center"/>
    </xf>
    <xf numFmtId="0" fontId="21" fillId="0" borderId="13" xfId="0" applyFont="1" applyFill="1" applyBorder="1" applyAlignment="1">
      <alignment horizontal="center" wrapText="1"/>
    </xf>
    <xf numFmtId="0" fontId="21" fillId="0" borderId="102" xfId="0" applyFont="1" applyFill="1" applyBorder="1" applyAlignment="1">
      <alignment wrapText="1"/>
    </xf>
    <xf numFmtId="0" fontId="21" fillId="0" borderId="98" xfId="0" applyFont="1" applyFill="1" applyBorder="1"/>
    <xf numFmtId="0" fontId="21" fillId="0" borderId="24" xfId="0" applyFont="1" applyFill="1" applyBorder="1"/>
    <xf numFmtId="0" fontId="21" fillId="0" borderId="24" xfId="0" applyFont="1" applyFill="1" applyBorder="1" applyAlignment="1">
      <alignment horizontal="center"/>
    </xf>
    <xf numFmtId="0" fontId="21" fillId="0" borderId="96" xfId="0" applyFont="1" applyFill="1" applyBorder="1" applyAlignment="1">
      <alignment wrapText="1"/>
    </xf>
    <xf numFmtId="0" fontId="21" fillId="3" borderId="24" xfId="0" applyFont="1" applyFill="1" applyBorder="1"/>
    <xf numFmtId="0" fontId="21" fillId="3" borderId="13" xfId="0" applyFont="1" applyFill="1" applyBorder="1"/>
    <xf numFmtId="0" fontId="21" fillId="0" borderId="24" xfId="0" applyNumberFormat="1" applyFont="1" applyFill="1" applyBorder="1" applyAlignment="1">
      <alignment horizontal="center"/>
    </xf>
    <xf numFmtId="0" fontId="21" fillId="3" borderId="24" xfId="0" applyFont="1" applyFill="1" applyBorder="1" applyAlignment="1"/>
    <xf numFmtId="0" fontId="21" fillId="0" borderId="2" xfId="0" applyFont="1" applyFill="1" applyBorder="1" applyAlignment="1">
      <alignment horizontal="left"/>
    </xf>
    <xf numFmtId="0" fontId="21" fillId="2" borderId="24" xfId="0" applyFont="1" applyFill="1" applyBorder="1"/>
    <xf numFmtId="16" fontId="21" fillId="0" borderId="24" xfId="0" applyNumberFormat="1" applyFont="1" applyFill="1" applyBorder="1" applyAlignment="1">
      <alignment horizontal="center"/>
    </xf>
    <xf numFmtId="0" fontId="21" fillId="2" borderId="0" xfId="0" applyFont="1" applyFill="1"/>
    <xf numFmtId="0" fontId="21" fillId="0" borderId="24" xfId="0" applyFont="1" applyFill="1" applyBorder="1" applyAlignment="1"/>
    <xf numFmtId="0" fontId="22" fillId="3" borderId="2" xfId="0" applyFont="1" applyFill="1" applyBorder="1" applyAlignment="1">
      <alignment wrapText="1"/>
    </xf>
    <xf numFmtId="0" fontId="21" fillId="3" borderId="2" xfId="0" applyFont="1" applyFill="1" applyBorder="1" applyAlignment="1">
      <alignment horizontal="left"/>
    </xf>
    <xf numFmtId="49" fontId="21" fillId="0" borderId="13" xfId="0" applyNumberFormat="1" applyFont="1" applyFill="1" applyBorder="1" applyAlignment="1">
      <alignment horizontal="center"/>
    </xf>
    <xf numFmtId="0" fontId="21" fillId="3" borderId="24" xfId="0" applyFont="1" applyFill="1" applyBorder="1" applyAlignment="1">
      <alignment horizontal="center"/>
    </xf>
    <xf numFmtId="49" fontId="21" fillId="3" borderId="24" xfId="0" applyNumberFormat="1" applyFont="1" applyFill="1" applyBorder="1" applyAlignment="1">
      <alignment horizontal="center"/>
    </xf>
    <xf numFmtId="0" fontId="21" fillId="0" borderId="0" xfId="0" applyFont="1" applyFill="1" applyBorder="1"/>
    <xf numFmtId="0" fontId="22" fillId="3" borderId="24" xfId="0" applyFont="1" applyFill="1" applyBorder="1"/>
    <xf numFmtId="0" fontId="22" fillId="0" borderId="3" xfId="0" applyFont="1" applyFill="1" applyBorder="1" applyAlignment="1">
      <alignment horizontal="left" vertical="center"/>
    </xf>
    <xf numFmtId="16" fontId="21" fillId="0" borderId="24" xfId="0" quotePrefix="1" applyNumberFormat="1" applyFont="1" applyFill="1" applyBorder="1" applyAlignment="1">
      <alignment horizontal="center"/>
    </xf>
    <xf numFmtId="0" fontId="21" fillId="0" borderId="11" xfId="0" applyFont="1" applyFill="1" applyBorder="1"/>
    <xf numFmtId="0" fontId="21" fillId="0" borderId="80" xfId="0" applyFont="1" applyFill="1" applyBorder="1"/>
    <xf numFmtId="0" fontId="21" fillId="0" borderId="79" xfId="0" applyFont="1" applyFill="1" applyBorder="1"/>
    <xf numFmtId="0" fontId="21" fillId="0" borderId="79" xfId="0" applyFont="1" applyFill="1" applyBorder="1" applyAlignment="1">
      <alignment horizontal="center"/>
    </xf>
    <xf numFmtId="0" fontId="23" fillId="0" borderId="129" xfId="0" applyFont="1" applyFill="1" applyBorder="1"/>
    <xf numFmtId="0" fontId="19" fillId="0" borderId="24" xfId="0" applyFont="1" applyFill="1" applyBorder="1" applyAlignment="1">
      <alignment horizontal="center" wrapText="1"/>
    </xf>
    <xf numFmtId="0" fontId="13" fillId="2" borderId="2" xfId="0" applyFont="1" applyFill="1" applyBorder="1" applyAlignment="1">
      <alignment horizontal="left" vertical="center"/>
    </xf>
    <xf numFmtId="0" fontId="14" fillId="3" borderId="27" xfId="0" applyFont="1" applyFill="1" applyBorder="1" applyAlignment="1">
      <alignment horizontal="left" wrapText="1"/>
    </xf>
    <xf numFmtId="0" fontId="14" fillId="10" borderId="3" xfId="0" applyFont="1" applyFill="1" applyBorder="1" applyAlignment="1">
      <alignment horizontal="left" vertical="center" wrapText="1"/>
    </xf>
    <xf numFmtId="0" fontId="13" fillId="10" borderId="19" xfId="0" applyFont="1" applyFill="1" applyBorder="1" applyAlignment="1">
      <alignment horizontal="left" vertical="center"/>
    </xf>
    <xf numFmtId="0" fontId="13" fillId="3" borderId="2" xfId="0" applyFont="1" applyFill="1" applyBorder="1" applyAlignment="1">
      <alignment horizontal="left" vertical="center" wrapText="1"/>
    </xf>
    <xf numFmtId="0" fontId="31" fillId="2" borderId="2" xfId="0" applyFont="1" applyFill="1" applyBorder="1" applyAlignment="1">
      <alignment horizontal="left" vertical="center"/>
    </xf>
    <xf numFmtId="0" fontId="12" fillId="0" borderId="112" xfId="0" applyFont="1" applyBorder="1" applyAlignment="1">
      <alignment horizontal="center"/>
    </xf>
    <xf numFmtId="0" fontId="3" fillId="7" borderId="4" xfId="0" applyFont="1" applyFill="1" applyBorder="1" applyAlignment="1">
      <alignment horizontal="center" vertical="center"/>
    </xf>
    <xf numFmtId="0" fontId="12" fillId="2" borderId="2" xfId="0" applyFont="1" applyFill="1" applyBorder="1"/>
    <xf numFmtId="0" fontId="13" fillId="10" borderId="3" xfId="0" applyFont="1" applyFill="1" applyBorder="1" applyAlignment="1">
      <alignment horizontal="left" vertical="center"/>
    </xf>
    <xf numFmtId="0" fontId="4" fillId="0" borderId="1" xfId="0" applyFont="1" applyFill="1" applyBorder="1"/>
    <xf numFmtId="0" fontId="12" fillId="3" borderId="13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left" vertical="center"/>
    </xf>
    <xf numFmtId="0" fontId="14" fillId="9" borderId="2" xfId="0" applyFont="1" applyFill="1" applyBorder="1" applyAlignment="1">
      <alignment horizontal="left" wrapText="1"/>
    </xf>
    <xf numFmtId="0" fontId="4" fillId="11" borderId="37" xfId="0" applyFont="1" applyFill="1" applyBorder="1" applyAlignment="1">
      <alignment horizontal="center" vertical="center"/>
    </xf>
    <xf numFmtId="0" fontId="4" fillId="11" borderId="2" xfId="0" applyFont="1" applyFill="1" applyBorder="1"/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left" vertical="center"/>
    </xf>
    <xf numFmtId="0" fontId="22" fillId="3" borderId="21" xfId="0" applyFont="1" applyFill="1" applyBorder="1" applyAlignment="1">
      <alignment wrapText="1"/>
    </xf>
    <xf numFmtId="0" fontId="32" fillId="3" borderId="3" xfId="0" applyFont="1" applyFill="1" applyBorder="1" applyAlignment="1">
      <alignment wrapText="1"/>
    </xf>
    <xf numFmtId="0" fontId="21" fillId="0" borderId="0" xfId="0" applyFont="1" applyFill="1" applyBorder="1" applyAlignment="1"/>
    <xf numFmtId="0" fontId="14" fillId="3" borderId="14" xfId="0" applyFont="1" applyFill="1" applyBorder="1" applyAlignment="1">
      <alignment horizontal="left" wrapText="1"/>
    </xf>
    <xf numFmtId="0" fontId="12" fillId="3" borderId="2" xfId="0" applyFont="1" applyFill="1" applyBorder="1"/>
    <xf numFmtId="0" fontId="28" fillId="3" borderId="2" xfId="0" applyFont="1" applyFill="1" applyBorder="1" applyAlignment="1">
      <alignment wrapText="1"/>
    </xf>
    <xf numFmtId="0" fontId="22" fillId="3" borderId="24" xfId="0" applyFont="1" applyFill="1" applyBorder="1" applyAlignment="1">
      <alignment wrapText="1"/>
    </xf>
    <xf numFmtId="0" fontId="22" fillId="3" borderId="24" xfId="0" applyFont="1" applyFill="1" applyBorder="1" applyAlignment="1">
      <alignment horizontal="left" wrapText="1"/>
    </xf>
    <xf numFmtId="0" fontId="21" fillId="3" borderId="79" xfId="0" applyFont="1" applyFill="1" applyBorder="1"/>
    <xf numFmtId="0" fontId="21" fillId="2" borderId="24" xfId="0" applyFont="1" applyFill="1" applyBorder="1" applyAlignment="1">
      <alignment horizontal="center"/>
    </xf>
    <xf numFmtId="0" fontId="19" fillId="0" borderId="24" xfId="0" applyFont="1" applyFill="1" applyBorder="1" applyAlignment="1">
      <alignment horizontal="center"/>
    </xf>
    <xf numFmtId="0" fontId="12" fillId="4" borderId="48" xfId="0" applyFont="1" applyFill="1" applyBorder="1" applyAlignment="1">
      <alignment horizontal="center" vertical="center"/>
    </xf>
    <xf numFmtId="43" fontId="12" fillId="4" borderId="59" xfId="1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2" fillId="0" borderId="29" xfId="0" applyFont="1" applyBorder="1" applyAlignment="1">
      <alignment horizontal="center" vertical="center"/>
    </xf>
    <xf numFmtId="0" fontId="12" fillId="0" borderId="3" xfId="0" applyFont="1" applyFill="1" applyBorder="1" applyAlignment="1">
      <alignment horizontal="left" vertical="center"/>
    </xf>
    <xf numFmtId="0" fontId="6" fillId="0" borderId="64" xfId="0" applyFont="1" applyBorder="1" applyAlignment="1">
      <alignment horizontal="left"/>
    </xf>
    <xf numFmtId="0" fontId="14" fillId="4" borderId="3" xfId="0" applyFont="1" applyFill="1" applyBorder="1" applyAlignment="1">
      <alignment horizontal="left" wrapText="1"/>
    </xf>
    <xf numFmtId="0" fontId="14" fillId="4" borderId="3" xfId="0" applyFont="1" applyFill="1" applyBorder="1" applyAlignment="1">
      <alignment horizontal="left" vertical="center" wrapText="1"/>
    </xf>
    <xf numFmtId="0" fontId="3" fillId="7" borderId="56" xfId="0" applyFont="1" applyFill="1" applyBorder="1" applyAlignment="1">
      <alignment horizontal="center" vertical="center"/>
    </xf>
    <xf numFmtId="0" fontId="3" fillId="7" borderId="15" xfId="0" applyFont="1" applyFill="1" applyBorder="1" applyAlignment="1">
      <alignment horizontal="center" vertical="center"/>
    </xf>
    <xf numFmtId="43" fontId="12" fillId="12" borderId="2" xfId="1" applyFont="1" applyFill="1" applyBorder="1" applyAlignment="1">
      <alignment horizontal="left" wrapText="1"/>
    </xf>
    <xf numFmtId="0" fontId="14" fillId="12" borderId="2" xfId="0" applyFont="1" applyFill="1" applyBorder="1" applyAlignment="1">
      <alignment horizontal="left" wrapText="1"/>
    </xf>
    <xf numFmtId="0" fontId="14" fillId="13" borderId="2" xfId="0" applyFont="1" applyFill="1" applyBorder="1" applyAlignment="1">
      <alignment horizontal="left" wrapText="1"/>
    </xf>
    <xf numFmtId="43" fontId="12" fillId="13" borderId="2" xfId="1" applyFont="1" applyFill="1" applyBorder="1" applyAlignment="1">
      <alignment horizontal="left" wrapText="1"/>
    </xf>
    <xf numFmtId="0" fontId="11" fillId="0" borderId="19" xfId="0" applyFont="1" applyBorder="1" applyAlignment="1">
      <alignment horizontal="left"/>
    </xf>
    <xf numFmtId="0" fontId="14" fillId="10" borderId="2" xfId="0" applyFont="1" applyFill="1" applyBorder="1" applyAlignment="1">
      <alignment horizontal="left" wrapText="1"/>
    </xf>
    <xf numFmtId="43" fontId="12" fillId="4" borderId="130" xfId="1" applyFont="1" applyFill="1" applyBorder="1" applyAlignment="1">
      <alignment horizontal="center" vertical="center"/>
    </xf>
    <xf numFmtId="0" fontId="16" fillId="4" borderId="130" xfId="0" applyFont="1" applyFill="1" applyBorder="1" applyAlignment="1">
      <alignment horizontal="left" vertical="center"/>
    </xf>
    <xf numFmtId="43" fontId="12" fillId="3" borderId="8" xfId="1" applyFont="1" applyFill="1" applyBorder="1" applyAlignment="1">
      <alignment horizontal="left" wrapText="1"/>
    </xf>
    <xf numFmtId="0" fontId="12" fillId="0" borderId="35" xfId="0" applyFont="1" applyFill="1" applyBorder="1" applyAlignment="1">
      <alignment horizontal="center" vertical="center"/>
    </xf>
    <xf numFmtId="0" fontId="0" fillId="3" borderId="47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4" fillId="3" borderId="59" xfId="0" applyFont="1" applyFill="1" applyBorder="1" applyAlignment="1">
      <alignment vertical="center"/>
    </xf>
    <xf numFmtId="0" fontId="4" fillId="3" borderId="133" xfId="0" applyFont="1" applyFill="1" applyBorder="1" applyAlignment="1">
      <alignment vertical="center"/>
    </xf>
    <xf numFmtId="0" fontId="2" fillId="0" borderId="135" xfId="0" applyFont="1" applyFill="1" applyBorder="1"/>
    <xf numFmtId="0" fontId="21" fillId="12" borderId="24" xfId="0" applyFont="1" applyFill="1" applyBorder="1"/>
    <xf numFmtId="0" fontId="22" fillId="3" borderId="24" xfId="0" applyFont="1" applyFill="1" applyBorder="1" applyAlignment="1">
      <alignment horizontal="left" vertical="center" wrapText="1"/>
    </xf>
    <xf numFmtId="16" fontId="19" fillId="0" borderId="24" xfId="0" applyNumberFormat="1" applyFont="1" applyFill="1" applyBorder="1" applyAlignment="1">
      <alignment horizontal="center" wrapText="1"/>
    </xf>
    <xf numFmtId="0" fontId="11" fillId="0" borderId="2" xfId="0" applyFont="1" applyBorder="1" applyAlignment="1">
      <alignment horizontal="left"/>
    </xf>
    <xf numFmtId="0" fontId="11" fillId="0" borderId="42" xfId="0" applyFont="1" applyBorder="1" applyAlignment="1">
      <alignment horizontal="left"/>
    </xf>
    <xf numFmtId="0" fontId="0" fillId="0" borderId="42" xfId="0" applyFont="1" applyFill="1" applyBorder="1" applyAlignment="1">
      <alignment horizontal="center" vertical="center"/>
    </xf>
    <xf numFmtId="0" fontId="2" fillId="0" borderId="43" xfId="0" applyFont="1" applyFill="1" applyBorder="1"/>
    <xf numFmtId="0" fontId="12" fillId="0" borderId="2" xfId="0" applyFont="1" applyBorder="1" applyAlignment="1">
      <alignment horizontal="left"/>
    </xf>
    <xf numFmtId="0" fontId="12" fillId="0" borderId="42" xfId="0" applyFont="1" applyBorder="1" applyAlignment="1">
      <alignment horizontal="left"/>
    </xf>
    <xf numFmtId="0" fontId="0" fillId="7" borderId="42" xfId="0" applyFont="1" applyFill="1" applyBorder="1" applyAlignment="1">
      <alignment horizontal="center" vertical="center"/>
    </xf>
    <xf numFmtId="0" fontId="31" fillId="3" borderId="2" xfId="0" applyFont="1" applyFill="1" applyBorder="1" applyAlignment="1">
      <alignment horizontal="left" vertical="center"/>
    </xf>
    <xf numFmtId="0" fontId="0" fillId="0" borderId="42" xfId="0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/>
    </xf>
    <xf numFmtId="0" fontId="23" fillId="0" borderId="0" xfId="0" applyFont="1" applyFill="1" applyBorder="1" applyAlignment="1">
      <alignment horizontal="center"/>
    </xf>
    <xf numFmtId="0" fontId="18" fillId="3" borderId="6" xfId="0" applyFont="1" applyFill="1" applyBorder="1"/>
    <xf numFmtId="0" fontId="18" fillId="3" borderId="0" xfId="0" applyFont="1" applyFill="1" applyBorder="1"/>
    <xf numFmtId="0" fontId="11" fillId="3" borderId="0" xfId="0" applyFont="1" applyFill="1"/>
    <xf numFmtId="0" fontId="11" fillId="0" borderId="94" xfId="0" applyFont="1" applyBorder="1" applyAlignment="1">
      <alignment wrapText="1"/>
    </xf>
    <xf numFmtId="0" fontId="11" fillId="0" borderId="96" xfId="0" applyFont="1" applyBorder="1" applyAlignment="1">
      <alignment wrapText="1"/>
    </xf>
    <xf numFmtId="0" fontId="11" fillId="0" borderId="136" xfId="0" applyFont="1" applyBorder="1"/>
    <xf numFmtId="0" fontId="11" fillId="0" borderId="100" xfId="0" applyFont="1" applyBorder="1"/>
    <xf numFmtId="0" fontId="11" fillId="0" borderId="100" xfId="0" applyFont="1" applyBorder="1" applyAlignment="1">
      <alignment horizontal="center"/>
    </xf>
    <xf numFmtId="0" fontId="11" fillId="0" borderId="105" xfId="0" applyFont="1" applyBorder="1" applyAlignment="1">
      <alignment wrapText="1"/>
    </xf>
    <xf numFmtId="0" fontId="21" fillId="3" borderId="100" xfId="0" applyFont="1" applyFill="1" applyBorder="1"/>
    <xf numFmtId="0" fontId="35" fillId="0" borderId="98" xfId="0" applyFont="1" applyFill="1" applyBorder="1"/>
    <xf numFmtId="0" fontId="35" fillId="0" borderId="98" xfId="0" applyFont="1" applyBorder="1"/>
    <xf numFmtId="0" fontId="21" fillId="0" borderId="24" xfId="0" applyFont="1" applyBorder="1" applyAlignment="1">
      <alignment horizontal="left"/>
    </xf>
    <xf numFmtId="0" fontId="21" fillId="3" borderId="24" xfId="0" applyFont="1" applyFill="1" applyBorder="1" applyAlignment="1">
      <alignment horizontal="left"/>
    </xf>
    <xf numFmtId="0" fontId="19" fillId="0" borderId="25" xfId="0" applyFont="1" applyBorder="1" applyAlignment="1">
      <alignment horizontal="left"/>
    </xf>
    <xf numFmtId="0" fontId="19" fillId="0" borderId="24" xfId="0" applyFont="1" applyBorder="1" applyAlignment="1">
      <alignment horizontal="left"/>
    </xf>
    <xf numFmtId="0" fontId="36" fillId="2" borderId="24" xfId="0" applyFont="1" applyFill="1" applyBorder="1" applyAlignment="1">
      <alignment horizontal="left" vertical="center"/>
    </xf>
    <xf numFmtId="0" fontId="11" fillId="0" borderId="104" xfId="0" applyFont="1" applyBorder="1"/>
    <xf numFmtId="0" fontId="6" fillId="0" borderId="0" xfId="0" applyFont="1" applyAlignment="1">
      <alignment horizontal="left"/>
    </xf>
    <xf numFmtId="0" fontId="12" fillId="0" borderId="29" xfId="0" applyFont="1" applyBorder="1" applyAlignment="1">
      <alignment horizontal="center" vertical="center"/>
    </xf>
    <xf numFmtId="0" fontId="6" fillId="0" borderId="64" xfId="0" applyFont="1" applyBorder="1" applyAlignment="1">
      <alignment horizontal="left"/>
    </xf>
    <xf numFmtId="0" fontId="3" fillId="3" borderId="59" xfId="0" applyFont="1" applyFill="1" applyBorder="1" applyAlignment="1">
      <alignment horizontal="center" vertical="center"/>
    </xf>
    <xf numFmtId="0" fontId="2" fillId="3" borderId="114" xfId="0" applyFont="1" applyFill="1" applyBorder="1" applyAlignment="1">
      <alignment horizontal="center"/>
    </xf>
    <xf numFmtId="43" fontId="12" fillId="3" borderId="130" xfId="1" applyFont="1" applyFill="1" applyBorder="1" applyAlignment="1">
      <alignment horizontal="center" vertical="center"/>
    </xf>
    <xf numFmtId="0" fontId="16" fillId="3" borderId="130" xfId="0" applyFont="1" applyFill="1" applyBorder="1" applyAlignment="1">
      <alignment horizontal="left" vertical="center"/>
    </xf>
    <xf numFmtId="0" fontId="12" fillId="3" borderId="121" xfId="0" applyFont="1" applyFill="1" applyBorder="1" applyAlignment="1">
      <alignment horizontal="center"/>
    </xf>
    <xf numFmtId="0" fontId="12" fillId="3" borderId="4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112" xfId="0" applyFont="1" applyFill="1" applyBorder="1" applyAlignment="1">
      <alignment horizontal="center" vertical="center"/>
    </xf>
    <xf numFmtId="0" fontId="16" fillId="3" borderId="48" xfId="0" applyFont="1" applyFill="1" applyBorder="1" applyAlignment="1">
      <alignment horizontal="left" vertical="center"/>
    </xf>
    <xf numFmtId="0" fontId="12" fillId="3" borderId="59" xfId="0" applyFont="1" applyFill="1" applyBorder="1" applyAlignment="1">
      <alignment horizontal="center" vertical="center"/>
    </xf>
    <xf numFmtId="0" fontId="16" fillId="3" borderId="59" xfId="0" applyFont="1" applyFill="1" applyBorder="1" applyAlignment="1">
      <alignment horizontal="left" vertical="center"/>
    </xf>
    <xf numFmtId="0" fontId="12" fillId="3" borderId="59" xfId="0" applyFont="1" applyFill="1" applyBorder="1" applyAlignment="1">
      <alignment horizontal="left" vertical="center"/>
    </xf>
    <xf numFmtId="0" fontId="12" fillId="3" borderId="3" xfId="0" applyFont="1" applyFill="1" applyBorder="1" applyAlignment="1">
      <alignment horizontal="left" vertical="center"/>
    </xf>
    <xf numFmtId="0" fontId="12" fillId="3" borderId="118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left"/>
    </xf>
    <xf numFmtId="0" fontId="0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21" xfId="0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left" vertical="center"/>
    </xf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32" fillId="3" borderId="24" xfId="0" applyFont="1" applyFill="1" applyBorder="1" applyAlignment="1">
      <alignment horizontal="left" vertical="center" wrapText="1"/>
    </xf>
    <xf numFmtId="43" fontId="12" fillId="4" borderId="59" xfId="1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2" fillId="4" borderId="48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left" vertical="center"/>
    </xf>
    <xf numFmtId="0" fontId="6" fillId="0" borderId="64" xfId="0" applyFont="1" applyBorder="1" applyAlignment="1">
      <alignment horizontal="left"/>
    </xf>
    <xf numFmtId="0" fontId="3" fillId="3" borderId="59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43" fontId="12" fillId="4" borderId="130" xfId="1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vertical="center"/>
    </xf>
    <xf numFmtId="0" fontId="3" fillId="3" borderId="19" xfId="0" applyFont="1" applyFill="1" applyBorder="1" applyAlignment="1">
      <alignment vertical="center"/>
    </xf>
    <xf numFmtId="0" fontId="3" fillId="3" borderId="15" xfId="0" applyFont="1" applyFill="1" applyBorder="1" applyAlignment="1">
      <alignment vertical="center"/>
    </xf>
    <xf numFmtId="0" fontId="12" fillId="3" borderId="29" xfId="0" applyFont="1" applyFill="1" applyBorder="1" applyAlignment="1">
      <alignment horizontal="center" vertical="center"/>
    </xf>
    <xf numFmtId="0" fontId="4" fillId="3" borderId="0" xfId="0" applyFont="1" applyFill="1"/>
    <xf numFmtId="0" fontId="12" fillId="3" borderId="4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30" xfId="0" applyFont="1" applyFill="1" applyBorder="1" applyAlignment="1"/>
    <xf numFmtId="0" fontId="3" fillId="7" borderId="2" xfId="0" applyFont="1" applyFill="1" applyBorder="1" applyAlignment="1">
      <alignment vertical="center"/>
    </xf>
    <xf numFmtId="0" fontId="3" fillId="7" borderId="19" xfId="0" applyFont="1" applyFill="1" applyBorder="1" applyAlignment="1">
      <alignment vertical="center"/>
    </xf>
    <xf numFmtId="0" fontId="3" fillId="3" borderId="48" xfId="0" applyFont="1" applyFill="1" applyBorder="1" applyAlignment="1">
      <alignment vertical="center"/>
    </xf>
    <xf numFmtId="43" fontId="12" fillId="4" borderId="59" xfId="1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2" fillId="0" borderId="29" xfId="0" applyFont="1" applyBorder="1" applyAlignment="1">
      <alignment horizontal="center" vertical="center"/>
    </xf>
    <xf numFmtId="0" fontId="12" fillId="4" borderId="48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left" vertical="center"/>
    </xf>
    <xf numFmtId="0" fontId="6" fillId="0" borderId="64" xfId="0" applyFont="1" applyBorder="1" applyAlignment="1">
      <alignment horizontal="left"/>
    </xf>
    <xf numFmtId="0" fontId="3" fillId="3" borderId="59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left" wrapText="1"/>
    </xf>
    <xf numFmtId="0" fontId="14" fillId="4" borderId="2" xfId="0" applyFont="1" applyFill="1" applyBorder="1" applyAlignment="1">
      <alignment horizontal="left" vertical="center" wrapText="1"/>
    </xf>
    <xf numFmtId="0" fontId="3" fillId="3" borderId="130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2" fillId="0" borderId="29" xfId="0" applyFont="1" applyBorder="1" applyAlignment="1">
      <alignment horizontal="center" vertical="center"/>
    </xf>
    <xf numFmtId="0" fontId="12" fillId="4" borderId="48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left" vertical="center"/>
    </xf>
    <xf numFmtId="0" fontId="6" fillId="0" borderId="64" xfId="0" applyFont="1" applyBorder="1" applyAlignment="1">
      <alignment horizontal="left"/>
    </xf>
    <xf numFmtId="0" fontId="3" fillId="3" borderId="59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4" fillId="3" borderId="60" xfId="0" applyFont="1" applyFill="1" applyBorder="1" applyAlignment="1">
      <alignment horizontal="center" vertical="center"/>
    </xf>
    <xf numFmtId="0" fontId="12" fillId="3" borderId="8" xfId="0" applyFont="1" applyFill="1" applyBorder="1"/>
    <xf numFmtId="0" fontId="3" fillId="7" borderId="9" xfId="0" applyFont="1" applyFill="1" applyBorder="1" applyAlignment="1">
      <alignment horizontal="center" vertical="center"/>
    </xf>
    <xf numFmtId="0" fontId="2" fillId="0" borderId="131" xfId="0" applyFont="1" applyBorder="1" applyAlignment="1">
      <alignment horizontal="center"/>
    </xf>
    <xf numFmtId="0" fontId="12" fillId="11" borderId="39" xfId="0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27" fillId="11" borderId="2" xfId="0" applyFont="1" applyFill="1" applyBorder="1" applyAlignment="1">
      <alignment horizontal="left"/>
    </xf>
    <xf numFmtId="43" fontId="12" fillId="14" borderId="59" xfId="1" applyFont="1" applyFill="1" applyBorder="1" applyAlignment="1">
      <alignment horizontal="center" vertical="center"/>
    </xf>
    <xf numFmtId="0" fontId="11" fillId="14" borderId="60" xfId="0" applyFont="1" applyFill="1" applyBorder="1" applyAlignment="1">
      <alignment horizontal="left" vertical="center"/>
    </xf>
    <xf numFmtId="0" fontId="4" fillId="14" borderId="60" xfId="0" applyFont="1" applyFill="1" applyBorder="1" applyAlignment="1">
      <alignment horizontal="center" vertical="center"/>
    </xf>
    <xf numFmtId="43" fontId="12" fillId="9" borderId="59" xfId="1" applyFont="1" applyFill="1" applyBorder="1" applyAlignment="1">
      <alignment horizontal="center" vertical="center"/>
    </xf>
    <xf numFmtId="0" fontId="12" fillId="3" borderId="138" xfId="0" applyFont="1" applyFill="1" applyBorder="1" applyAlignment="1">
      <alignment horizontal="center"/>
    </xf>
    <xf numFmtId="0" fontId="14" fillId="3" borderId="137" xfId="0" applyFont="1" applyFill="1" applyBorder="1" applyAlignment="1">
      <alignment horizontal="left" vertical="center" wrapText="1"/>
    </xf>
    <xf numFmtId="0" fontId="3" fillId="3" borderId="139" xfId="0" applyFont="1" applyFill="1" applyBorder="1" applyAlignment="1">
      <alignment horizontal="center" vertical="center"/>
    </xf>
    <xf numFmtId="0" fontId="3" fillId="3" borderId="79" xfId="0" applyFont="1" applyFill="1" applyBorder="1" applyAlignment="1">
      <alignment horizontal="center" vertical="center"/>
    </xf>
    <xf numFmtId="0" fontId="3" fillId="3" borderId="140" xfId="0" applyFont="1" applyFill="1" applyBorder="1" applyAlignment="1">
      <alignment horizontal="center" vertical="center"/>
    </xf>
    <xf numFmtId="43" fontId="12" fillId="5" borderId="2" xfId="1" applyFont="1" applyFill="1" applyBorder="1" applyAlignment="1">
      <alignment horizontal="left" wrapText="1"/>
    </xf>
    <xf numFmtId="0" fontId="14" fillId="5" borderId="2" xfId="0" applyFont="1" applyFill="1" applyBorder="1" applyAlignment="1">
      <alignment horizontal="left" wrapText="1"/>
    </xf>
    <xf numFmtId="0" fontId="3" fillId="3" borderId="142" xfId="0" applyFont="1" applyFill="1" applyBorder="1" applyAlignment="1">
      <alignment horizontal="center" vertical="center"/>
    </xf>
    <xf numFmtId="0" fontId="4" fillId="0" borderId="142" xfId="0" applyFont="1" applyFill="1" applyBorder="1"/>
    <xf numFmtId="0" fontId="4" fillId="0" borderId="141" xfId="0" applyFont="1" applyFill="1" applyBorder="1"/>
    <xf numFmtId="0" fontId="14" fillId="3" borderId="19" xfId="0" applyFont="1" applyFill="1" applyBorder="1" applyAlignment="1">
      <alignment horizontal="left" vertical="center"/>
    </xf>
    <xf numFmtId="0" fontId="14" fillId="9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3" fillId="3" borderId="143" xfId="0" applyFont="1" applyFill="1" applyBorder="1" applyAlignment="1">
      <alignment vertical="center"/>
    </xf>
    <xf numFmtId="0" fontId="25" fillId="0" borderId="0" xfId="0" applyFont="1" applyFill="1" applyBorder="1" applyAlignment="1">
      <alignment vertical="center" textRotation="90"/>
    </xf>
    <xf numFmtId="0" fontId="25" fillId="0" borderId="79" xfId="0" applyFont="1" applyFill="1" applyBorder="1" applyAlignment="1">
      <alignment vertical="center" textRotation="90"/>
    </xf>
    <xf numFmtId="0" fontId="12" fillId="15" borderId="0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left" vertical="center" wrapText="1"/>
    </xf>
    <xf numFmtId="0" fontId="5" fillId="7" borderId="14" xfId="0" applyFont="1" applyFill="1" applyBorder="1" applyAlignment="1">
      <alignment horizontal="center" vertical="center"/>
    </xf>
    <xf numFmtId="0" fontId="12" fillId="4" borderId="48" xfId="0" applyFont="1" applyFill="1" applyBorder="1" applyAlignment="1">
      <alignment horizontal="center" vertical="center"/>
    </xf>
    <xf numFmtId="0" fontId="3" fillId="3" borderId="59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3" fillId="3" borderId="67" xfId="0" applyFont="1" applyFill="1" applyBorder="1" applyAlignment="1">
      <alignment horizontal="center" vertical="center"/>
    </xf>
    <xf numFmtId="43" fontId="12" fillId="0" borderId="19" xfId="1" applyFont="1" applyBorder="1" applyAlignment="1">
      <alignment horizontal="left" wrapText="1"/>
    </xf>
    <xf numFmtId="43" fontId="12" fillId="0" borderId="15" xfId="1" applyFont="1" applyBorder="1" applyAlignment="1">
      <alignment horizontal="left" wrapText="1"/>
    </xf>
    <xf numFmtId="0" fontId="14" fillId="0" borderId="14" xfId="0" applyFont="1" applyFill="1" applyBorder="1" applyAlignment="1">
      <alignment horizontal="left" vertical="center" wrapText="1"/>
    </xf>
    <xf numFmtId="0" fontId="4" fillId="0" borderId="143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left" vertical="center" wrapText="1"/>
    </xf>
    <xf numFmtId="0" fontId="12" fillId="4" borderId="35" xfId="0" applyFont="1" applyFill="1" applyBorder="1" applyAlignment="1">
      <alignment horizontal="center" vertical="center"/>
    </xf>
    <xf numFmtId="0" fontId="12" fillId="4" borderId="21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vertical="center"/>
    </xf>
    <xf numFmtId="0" fontId="4" fillId="0" borderId="21" xfId="0" applyFont="1" applyBorder="1"/>
    <xf numFmtId="0" fontId="14" fillId="3" borderId="69" xfId="0" applyFont="1" applyFill="1" applyBorder="1" applyAlignment="1">
      <alignment horizontal="left" wrapText="1"/>
    </xf>
    <xf numFmtId="0" fontId="14" fillId="16" borderId="2" xfId="0" applyFont="1" applyFill="1" applyBorder="1" applyAlignment="1">
      <alignment horizontal="left" wrapText="1"/>
    </xf>
    <xf numFmtId="0" fontId="3" fillId="5" borderId="3" xfId="0" applyFont="1" applyFill="1" applyBorder="1" applyAlignment="1">
      <alignment horizontal="center" vertical="center"/>
    </xf>
    <xf numFmtId="0" fontId="26" fillId="3" borderId="34" xfId="0" applyFont="1" applyFill="1" applyBorder="1"/>
    <xf numFmtId="0" fontId="14" fillId="3" borderId="21" xfId="0" applyFont="1" applyFill="1" applyBorder="1" applyAlignment="1">
      <alignment horizontal="left" vertical="center" wrapText="1"/>
    </xf>
    <xf numFmtId="0" fontId="23" fillId="0" borderId="0" xfId="0" applyFont="1" applyFill="1" applyBorder="1" applyAlignment="1">
      <alignment horizontal="center"/>
    </xf>
    <xf numFmtId="0" fontId="3" fillId="3" borderId="59" xfId="0" applyFont="1" applyFill="1" applyBorder="1" applyAlignment="1">
      <alignment horizontal="center" vertical="center"/>
    </xf>
    <xf numFmtId="0" fontId="12" fillId="5" borderId="39" xfId="0" applyFont="1" applyFill="1" applyBorder="1" applyAlignment="1">
      <alignment horizontal="center"/>
    </xf>
    <xf numFmtId="43" fontId="12" fillId="3" borderId="48" xfId="1" applyFont="1" applyFill="1" applyBorder="1" applyAlignment="1">
      <alignment wrapText="1"/>
    </xf>
    <xf numFmtId="43" fontId="12" fillId="3" borderId="19" xfId="1" applyFont="1" applyFill="1" applyBorder="1" applyAlignment="1">
      <alignment wrapText="1"/>
    </xf>
    <xf numFmtId="0" fontId="12" fillId="3" borderId="19" xfId="0" applyFont="1" applyFill="1" applyBorder="1" applyAlignment="1">
      <alignment horizontal="left"/>
    </xf>
    <xf numFmtId="0" fontId="12" fillId="3" borderId="3" xfId="0" applyFont="1" applyFill="1" applyBorder="1"/>
    <xf numFmtId="43" fontId="12" fillId="3" borderId="3" xfId="1" applyFont="1" applyFill="1" applyBorder="1" applyAlignment="1">
      <alignment horizontal="left" wrapText="1"/>
    </xf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12" fillId="17" borderId="39" xfId="0" applyFont="1" applyFill="1" applyBorder="1" applyAlignment="1">
      <alignment horizontal="center"/>
    </xf>
    <xf numFmtId="0" fontId="12" fillId="17" borderId="39" xfId="0" applyFont="1" applyFill="1" applyBorder="1" applyAlignment="1">
      <alignment horizontal="center" vertical="center"/>
    </xf>
    <xf numFmtId="0" fontId="12" fillId="5" borderId="131" xfId="0" applyFont="1" applyFill="1" applyBorder="1" applyAlignment="1">
      <alignment horizontal="center"/>
    </xf>
    <xf numFmtId="0" fontId="22" fillId="0" borderId="4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23" fillId="0" borderId="0" xfId="0" applyFont="1" applyFill="1" applyBorder="1" applyAlignment="1">
      <alignment horizontal="center"/>
    </xf>
    <xf numFmtId="0" fontId="22" fillId="3" borderId="22" xfId="0" applyFont="1" applyFill="1" applyBorder="1" applyAlignment="1">
      <alignment horizontal="left" wrapText="1"/>
    </xf>
    <xf numFmtId="0" fontId="22" fillId="3" borderId="21" xfId="0" applyFont="1" applyFill="1" applyBorder="1" applyAlignment="1">
      <alignment horizontal="left" wrapText="1"/>
    </xf>
    <xf numFmtId="0" fontId="25" fillId="0" borderId="0" xfId="0" applyFont="1" applyFill="1" applyAlignment="1">
      <alignment horizontal="left"/>
    </xf>
    <xf numFmtId="0" fontId="18" fillId="0" borderId="59" xfId="0" applyFont="1" applyFill="1" applyBorder="1" applyAlignment="1">
      <alignment horizontal="center" vertical="center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21" fillId="0" borderId="0" xfId="0" applyFont="1" applyFill="1" applyBorder="1" applyAlignment="1">
      <alignment horizontal="center"/>
    </xf>
    <xf numFmtId="16" fontId="21" fillId="2" borderId="24" xfId="0" applyNumberFormat="1" applyFont="1" applyFill="1" applyBorder="1" applyAlignment="1">
      <alignment horizontal="center"/>
    </xf>
    <xf numFmtId="0" fontId="21" fillId="3" borderId="0" xfId="0" applyFont="1" applyFill="1" applyBorder="1" applyAlignment="1">
      <alignment horizontal="left"/>
    </xf>
    <xf numFmtId="0" fontId="21" fillId="3" borderId="0" xfId="0" applyFont="1" applyFill="1" applyBorder="1"/>
    <xf numFmtId="0" fontId="11" fillId="3" borderId="0" xfId="0" applyFont="1" applyFill="1" applyBorder="1"/>
    <xf numFmtId="0" fontId="11" fillId="0" borderId="0" xfId="0" applyFont="1" applyBorder="1"/>
    <xf numFmtId="0" fontId="11" fillId="0" borderId="0" xfId="0" applyFont="1" applyBorder="1" applyAlignment="1">
      <alignment horizontal="center"/>
    </xf>
    <xf numFmtId="0" fontId="18" fillId="0" borderId="59" xfId="0" applyFont="1" applyFill="1" applyBorder="1"/>
    <xf numFmtId="0" fontId="18" fillId="3" borderId="59" xfId="0" applyFont="1" applyFill="1" applyBorder="1"/>
    <xf numFmtId="0" fontId="18" fillId="0" borderId="59" xfId="0" applyFont="1" applyFill="1" applyBorder="1" applyAlignment="1">
      <alignment horizontal="center"/>
    </xf>
    <xf numFmtId="49" fontId="18" fillId="0" borderId="59" xfId="0" applyNumberFormat="1" applyFont="1" applyFill="1" applyBorder="1" applyAlignment="1">
      <alignment horizontal="center"/>
    </xf>
    <xf numFmtId="0" fontId="18" fillId="0" borderId="59" xfId="0" applyFont="1" applyFill="1" applyBorder="1" applyAlignment="1">
      <alignment wrapText="1"/>
    </xf>
    <xf numFmtId="0" fontId="11" fillId="0" borderId="0" xfId="0" applyFont="1" applyBorder="1" applyAlignment="1">
      <alignment wrapText="1"/>
    </xf>
    <xf numFmtId="0" fontId="35" fillId="3" borderId="24" xfId="0" applyFont="1" applyFill="1" applyBorder="1"/>
    <xf numFmtId="0" fontId="35" fillId="0" borderId="24" xfId="0" applyFont="1" applyFill="1" applyBorder="1"/>
    <xf numFmtId="0" fontId="35" fillId="0" borderId="24" xfId="0" applyFont="1" applyFill="1" applyBorder="1" applyAlignment="1">
      <alignment horizontal="center"/>
    </xf>
    <xf numFmtId="49" fontId="35" fillId="0" borderId="24" xfId="0" applyNumberFormat="1" applyFont="1" applyFill="1" applyBorder="1" applyAlignment="1">
      <alignment horizontal="center"/>
    </xf>
    <xf numFmtId="0" fontId="39" fillId="3" borderId="24" xfId="0" applyFont="1" applyFill="1" applyBorder="1"/>
    <xf numFmtId="0" fontId="39" fillId="0" borderId="24" xfId="0" applyFont="1" applyFill="1" applyBorder="1"/>
    <xf numFmtId="0" fontId="39" fillId="0" borderId="24" xfId="0" applyFont="1" applyFill="1" applyBorder="1" applyAlignment="1">
      <alignment horizontal="center"/>
    </xf>
    <xf numFmtId="49" fontId="39" fillId="0" borderId="24" xfId="0" applyNumberFormat="1" applyFont="1" applyFill="1" applyBorder="1" applyAlignment="1">
      <alignment horizontal="center"/>
    </xf>
    <xf numFmtId="0" fontId="39" fillId="0" borderId="96" xfId="0" applyFont="1" applyFill="1" applyBorder="1" applyAlignment="1">
      <alignment wrapText="1"/>
    </xf>
    <xf numFmtId="0" fontId="21" fillId="0" borderId="0" xfId="0" applyNumberFormat="1" applyFont="1" applyFill="1" applyBorder="1" applyAlignment="1">
      <alignment horizontal="center"/>
    </xf>
    <xf numFmtId="49" fontId="21" fillId="0" borderId="0" xfId="0" applyNumberFormat="1" applyFont="1" applyFill="1" applyBorder="1" applyAlignment="1">
      <alignment horizontal="center"/>
    </xf>
    <xf numFmtId="16" fontId="21" fillId="0" borderId="0" xfId="0" applyNumberFormat="1" applyFont="1" applyFill="1" applyBorder="1" applyAlignment="1">
      <alignment horizontal="center"/>
    </xf>
    <xf numFmtId="0" fontId="21" fillId="0" borderId="72" xfId="0" applyFont="1" applyFill="1" applyBorder="1" applyAlignment="1">
      <alignment wrapText="1"/>
    </xf>
    <xf numFmtId="0" fontId="18" fillId="0" borderId="58" xfId="0" applyFont="1" applyFill="1" applyBorder="1" applyAlignment="1">
      <alignment horizontal="center" vertical="center"/>
    </xf>
    <xf numFmtId="0" fontId="18" fillId="3" borderId="59" xfId="0" applyFont="1" applyFill="1" applyBorder="1" applyAlignment="1">
      <alignment horizontal="center" vertical="center"/>
    </xf>
    <xf numFmtId="0" fontId="18" fillId="0" borderId="59" xfId="0" applyFont="1" applyFill="1" applyBorder="1" applyAlignment="1">
      <alignment horizontal="center" vertical="center" wrapText="1"/>
    </xf>
    <xf numFmtId="0" fontId="18" fillId="0" borderId="59" xfId="0" applyFont="1" applyFill="1" applyBorder="1" applyAlignment="1">
      <alignment vertical="center" wrapText="1"/>
    </xf>
    <xf numFmtId="0" fontId="18" fillId="0" borderId="71" xfId="0" applyFont="1" applyFill="1" applyBorder="1" applyAlignment="1">
      <alignment horizontal="center" vertical="center" wrapText="1"/>
    </xf>
    <xf numFmtId="0" fontId="39" fillId="3" borderId="6" xfId="0" applyFont="1" applyFill="1" applyBorder="1"/>
    <xf numFmtId="0" fontId="39" fillId="0" borderId="6" xfId="0" applyFont="1" applyFill="1" applyBorder="1"/>
    <xf numFmtId="0" fontId="39" fillId="0" borderId="6" xfId="0" applyFont="1" applyFill="1" applyBorder="1" applyAlignment="1">
      <alignment horizontal="center"/>
    </xf>
    <xf numFmtId="49" fontId="39" fillId="0" borderId="6" xfId="0" applyNumberFormat="1" applyFont="1" applyFill="1" applyBorder="1" applyAlignment="1">
      <alignment horizontal="center"/>
    </xf>
    <xf numFmtId="0" fontId="39" fillId="0" borderId="145" xfId="0" applyFont="1" applyFill="1" applyBorder="1" applyAlignment="1">
      <alignment wrapText="1"/>
    </xf>
    <xf numFmtId="0" fontId="39" fillId="0" borderId="144" xfId="0" applyFont="1" applyFill="1" applyBorder="1"/>
    <xf numFmtId="0" fontId="39" fillId="0" borderId="98" xfId="0" applyFont="1" applyFill="1" applyBorder="1"/>
    <xf numFmtId="0" fontId="24" fillId="0" borderId="129" xfId="0" applyFont="1" applyFill="1" applyBorder="1"/>
    <xf numFmtId="0" fontId="25" fillId="0" borderId="0" xfId="0" applyFont="1" applyFill="1" applyAlignment="1">
      <alignment horizontal="left"/>
    </xf>
    <xf numFmtId="0" fontId="18" fillId="0" borderId="59" xfId="0" applyFont="1" applyFill="1" applyBorder="1" applyAlignment="1">
      <alignment horizontal="center" vertical="center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21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25" fillId="0" borderId="0" xfId="0" applyFont="1" applyFill="1" applyAlignment="1">
      <alignment horizontal="left"/>
    </xf>
    <xf numFmtId="0" fontId="18" fillId="0" borderId="59" xfId="0" applyFont="1" applyFill="1" applyBorder="1" applyAlignment="1">
      <alignment horizontal="center" vertical="center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21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21" fillId="0" borderId="24" xfId="0" applyFont="1" applyFill="1" applyBorder="1" applyAlignment="1">
      <alignment horizontal="left"/>
    </xf>
    <xf numFmtId="0" fontId="35" fillId="0" borderId="96" xfId="0" applyFont="1" applyFill="1" applyBorder="1" applyAlignment="1">
      <alignment horizontal="center" wrapText="1"/>
    </xf>
    <xf numFmtId="0" fontId="21" fillId="0" borderId="96" xfId="0" applyFont="1" applyFill="1" applyBorder="1" applyAlignment="1">
      <alignment horizontal="center" wrapText="1"/>
    </xf>
    <xf numFmtId="0" fontId="19" fillId="0" borderId="96" xfId="0" applyFont="1" applyFill="1" applyBorder="1" applyAlignment="1">
      <alignment horizontal="center" wrapText="1"/>
    </xf>
    <xf numFmtId="0" fontId="22" fillId="0" borderId="24" xfId="0" applyFont="1" applyFill="1" applyBorder="1" applyAlignment="1">
      <alignment horizontal="left"/>
    </xf>
    <xf numFmtId="0" fontId="35" fillId="0" borderId="2" xfId="0" applyFont="1" applyFill="1" applyBorder="1"/>
    <xf numFmtId="0" fontId="35" fillId="0" borderId="13" xfId="0" applyFont="1" applyFill="1" applyBorder="1"/>
    <xf numFmtId="0" fontId="35" fillId="3" borderId="22" xfId="0" applyFont="1" applyFill="1" applyBorder="1"/>
    <xf numFmtId="0" fontId="35" fillId="0" borderId="18" xfId="0" applyFont="1" applyFill="1" applyBorder="1"/>
    <xf numFmtId="0" fontId="35" fillId="0" borderId="13" xfId="0" applyFont="1" applyFill="1" applyBorder="1" applyAlignment="1">
      <alignment horizontal="center"/>
    </xf>
    <xf numFmtId="0" fontId="35" fillId="0" borderId="0" xfId="0" applyFont="1" applyFill="1" applyBorder="1"/>
    <xf numFmtId="0" fontId="6" fillId="0" borderId="0" xfId="0" applyFont="1" applyAlignment="1">
      <alignment horizontal="left"/>
    </xf>
    <xf numFmtId="0" fontId="12" fillId="0" borderId="29" xfId="0" applyFont="1" applyBorder="1" applyAlignment="1">
      <alignment horizontal="center" vertical="center"/>
    </xf>
    <xf numFmtId="0" fontId="12" fillId="0" borderId="3" xfId="0" applyFont="1" applyFill="1" applyBorder="1" applyAlignment="1">
      <alignment horizontal="left" vertical="center"/>
    </xf>
    <xf numFmtId="0" fontId="6" fillId="0" borderId="64" xfId="0" applyFont="1" applyBorder="1" applyAlignment="1">
      <alignment horizontal="left"/>
    </xf>
    <xf numFmtId="0" fontId="3" fillId="3" borderId="59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4" fillId="3" borderId="60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14" fillId="7" borderId="2" xfId="0" applyFont="1" applyFill="1" applyBorder="1" applyAlignment="1">
      <alignment horizontal="left" wrapText="1"/>
    </xf>
    <xf numFmtId="0" fontId="4" fillId="7" borderId="21" xfId="0" applyFont="1" applyFill="1" applyBorder="1" applyAlignment="1">
      <alignment vertical="center"/>
    </xf>
    <xf numFmtId="0" fontId="4" fillId="3" borderId="60" xfId="0" applyFont="1" applyFill="1" applyBorder="1" applyAlignment="1">
      <alignment horizontal="center" vertical="center"/>
    </xf>
    <xf numFmtId="0" fontId="12" fillId="3" borderId="48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2" fillId="0" borderId="29" xfId="0" applyFont="1" applyBorder="1" applyAlignment="1">
      <alignment horizontal="center" vertical="center"/>
    </xf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6" fillId="0" borderId="64" xfId="0" applyFont="1" applyBorder="1" applyAlignment="1">
      <alignment horizontal="left"/>
    </xf>
    <xf numFmtId="0" fontId="23" fillId="0" borderId="0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left"/>
    </xf>
    <xf numFmtId="0" fontId="2" fillId="0" borderId="113" xfId="0" applyFont="1" applyFill="1" applyBorder="1" applyAlignment="1">
      <alignment horizontal="left"/>
    </xf>
    <xf numFmtId="0" fontId="4" fillId="0" borderId="37" xfId="0" applyFont="1" applyFill="1" applyBorder="1" applyAlignment="1">
      <alignment horizontal="left" vertical="center"/>
    </xf>
    <xf numFmtId="0" fontId="4" fillId="10" borderId="2" xfId="0" applyFont="1" applyFill="1" applyBorder="1"/>
    <xf numFmtId="0" fontId="12" fillId="3" borderId="0" xfId="0" applyFont="1" applyFill="1" applyBorder="1" applyAlignment="1">
      <alignment horizontal="center" vertical="center"/>
    </xf>
    <xf numFmtId="43" fontId="12" fillId="3" borderId="59" xfId="1" applyFont="1" applyFill="1" applyBorder="1" applyAlignment="1">
      <alignment horizontal="center" vertical="center"/>
    </xf>
    <xf numFmtId="0" fontId="11" fillId="3" borderId="110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horizontal="left" vertical="center"/>
    </xf>
    <xf numFmtId="43" fontId="12" fillId="3" borderId="2" xfId="1" applyFont="1" applyFill="1" applyBorder="1" applyAlignment="1">
      <alignment wrapText="1"/>
    </xf>
    <xf numFmtId="0" fontId="40" fillId="3" borderId="59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3" fillId="14" borderId="3" xfId="0" applyFont="1" applyFill="1" applyBorder="1" applyAlignment="1">
      <alignment horizontal="center" vertical="center"/>
    </xf>
    <xf numFmtId="0" fontId="3" fillId="14" borderId="21" xfId="0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horizontal="center" vertical="center"/>
    </xf>
    <xf numFmtId="0" fontId="5" fillId="14" borderId="3" xfId="0" applyFont="1" applyFill="1" applyBorder="1" applyAlignment="1">
      <alignment horizontal="center" vertical="center"/>
    </xf>
    <xf numFmtId="0" fontId="3" fillId="14" borderId="48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vertical="center"/>
    </xf>
    <xf numFmtId="0" fontId="3" fillId="14" borderId="6" xfId="0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center" vertical="center"/>
    </xf>
    <xf numFmtId="0" fontId="2" fillId="0" borderId="14" xfId="0" applyFont="1" applyFill="1" applyBorder="1"/>
    <xf numFmtId="0" fontId="12" fillId="0" borderId="0" xfId="0" applyFont="1" applyAlignment="1">
      <alignment horizontal="left"/>
    </xf>
    <xf numFmtId="0" fontId="12" fillId="0" borderId="15" xfId="0" applyFont="1" applyBorder="1" applyAlignment="1">
      <alignment horizontal="left"/>
    </xf>
    <xf numFmtId="0" fontId="3" fillId="15" borderId="2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left" wrapText="1"/>
    </xf>
    <xf numFmtId="0" fontId="14" fillId="3" borderId="21" xfId="0" applyFont="1" applyFill="1" applyBorder="1" applyAlignment="1">
      <alignment horizontal="left" vertical="center"/>
    </xf>
    <xf numFmtId="0" fontId="14" fillId="3" borderId="15" xfId="0" applyFont="1" applyFill="1" applyBorder="1" applyAlignment="1">
      <alignment horizontal="left" wrapText="1"/>
    </xf>
    <xf numFmtId="0" fontId="3" fillId="8" borderId="2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69" xfId="0" applyFont="1" applyFill="1" applyBorder="1" applyAlignment="1">
      <alignment horizontal="center" vertical="center"/>
    </xf>
    <xf numFmtId="0" fontId="3" fillId="18" borderId="3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vertical="center"/>
    </xf>
    <xf numFmtId="0" fontId="12" fillId="3" borderId="35" xfId="0" applyFont="1" applyFill="1" applyBorder="1" applyAlignment="1">
      <alignment horizontal="center"/>
    </xf>
    <xf numFmtId="43" fontId="12" fillId="3" borderId="21" xfId="1" applyFont="1" applyFill="1" applyBorder="1" applyAlignment="1">
      <alignment wrapText="1"/>
    </xf>
    <xf numFmtId="0" fontId="13" fillId="3" borderId="21" xfId="0" applyFont="1" applyFill="1" applyBorder="1" applyAlignment="1">
      <alignment horizontal="left" vertical="center"/>
    </xf>
    <xf numFmtId="0" fontId="3" fillId="14" borderId="4" xfId="0" applyFont="1" applyFill="1" applyBorder="1" applyAlignment="1">
      <alignment horizontal="center" vertical="center"/>
    </xf>
    <xf numFmtId="0" fontId="11" fillId="3" borderId="48" xfId="0" applyFont="1" applyFill="1" applyBorder="1" applyAlignment="1">
      <alignment vertical="center"/>
    </xf>
    <xf numFmtId="0" fontId="12" fillId="3" borderId="48" xfId="0" applyFont="1" applyFill="1" applyBorder="1" applyAlignment="1">
      <alignment horizontal="left" vertical="center"/>
    </xf>
    <xf numFmtId="0" fontId="12" fillId="3" borderId="48" xfId="0" applyFont="1" applyFill="1" applyBorder="1" applyAlignment="1">
      <alignment vertical="center"/>
    </xf>
    <xf numFmtId="0" fontId="4" fillId="3" borderId="2" xfId="0" applyFont="1" applyFill="1" applyBorder="1"/>
    <xf numFmtId="0" fontId="4" fillId="3" borderId="3" xfId="0" applyFont="1" applyFill="1" applyBorder="1"/>
    <xf numFmtId="0" fontId="4" fillId="3" borderId="48" xfId="0" applyFont="1" applyFill="1" applyBorder="1"/>
    <xf numFmtId="0" fontId="15" fillId="3" borderId="2" xfId="2" applyFont="1" applyFill="1" applyBorder="1" applyAlignment="1">
      <alignment wrapText="1"/>
    </xf>
    <xf numFmtId="49" fontId="12" fillId="3" borderId="2" xfId="0" applyNumberFormat="1" applyFont="1" applyFill="1" applyBorder="1" applyAlignment="1">
      <alignment horizontal="left" vertical="center"/>
    </xf>
    <xf numFmtId="0" fontId="12" fillId="3" borderId="41" xfId="0" applyFont="1" applyFill="1" applyBorder="1" applyAlignment="1">
      <alignment horizontal="center"/>
    </xf>
    <xf numFmtId="0" fontId="15" fillId="3" borderId="42" xfId="2" applyFont="1" applyFill="1" applyBorder="1" applyAlignment="1">
      <alignment wrapText="1"/>
    </xf>
    <xf numFmtId="49" fontId="12" fillId="3" borderId="42" xfId="0" applyNumberFormat="1" applyFont="1" applyFill="1" applyBorder="1" applyAlignment="1">
      <alignment horizontal="left" vertical="center"/>
    </xf>
    <xf numFmtId="0" fontId="4" fillId="3" borderId="42" xfId="0" applyFont="1" applyFill="1" applyBorder="1"/>
    <xf numFmtId="43" fontId="12" fillId="3" borderId="48" xfId="1" applyFont="1" applyFill="1" applyBorder="1" applyAlignment="1">
      <alignment horizontal="left" wrapText="1"/>
    </xf>
    <xf numFmtId="0" fontId="12" fillId="0" borderId="118" xfId="0" applyFont="1" applyFill="1" applyBorder="1" applyAlignment="1">
      <alignment horizontal="center" vertical="center"/>
    </xf>
    <xf numFmtId="0" fontId="14" fillId="0" borderId="55" xfId="0" applyFont="1" applyFill="1" applyBorder="1" applyAlignment="1">
      <alignment horizontal="left" wrapText="1"/>
    </xf>
    <xf numFmtId="0" fontId="4" fillId="0" borderId="147" xfId="0" applyFont="1" applyFill="1" applyBorder="1" applyAlignment="1">
      <alignment horizontal="center" vertical="center"/>
    </xf>
    <xf numFmtId="0" fontId="4" fillId="0" borderId="3" xfId="0" applyNumberFormat="1" applyFont="1" applyFill="1" applyBorder="1"/>
    <xf numFmtId="0" fontId="32" fillId="3" borderId="2" xfId="0" applyFont="1" applyFill="1" applyBorder="1" applyAlignment="1">
      <alignment wrapText="1"/>
    </xf>
    <xf numFmtId="0" fontId="19" fillId="0" borderId="24" xfId="0" applyFont="1" applyFill="1" applyBorder="1"/>
    <xf numFmtId="0" fontId="32" fillId="3" borderId="2" xfId="0" applyFont="1" applyFill="1" applyBorder="1" applyAlignment="1">
      <alignment horizontal="left" vertical="center" wrapText="1"/>
    </xf>
    <xf numFmtId="0" fontId="19" fillId="3" borderId="2" xfId="0" applyFont="1" applyFill="1" applyBorder="1"/>
    <xf numFmtId="0" fontId="23" fillId="0" borderId="66" xfId="0" applyFont="1" applyFill="1" applyBorder="1"/>
    <xf numFmtId="0" fontId="21" fillId="2" borderId="24" xfId="0" applyNumberFormat="1" applyFont="1" applyFill="1" applyBorder="1" applyAlignment="1">
      <alignment horizontal="center"/>
    </xf>
    <xf numFmtId="0" fontId="21" fillId="3" borderId="16" xfId="0" applyFont="1" applyFill="1" applyBorder="1"/>
    <xf numFmtId="0" fontId="25" fillId="3" borderId="0" xfId="0" applyFont="1" applyFill="1" applyAlignment="1">
      <alignment horizontal="center" vertical="center"/>
    </xf>
    <xf numFmtId="0" fontId="25" fillId="3" borderId="0" xfId="0" applyFont="1" applyFill="1" applyBorder="1" applyAlignment="1">
      <alignment horizontal="center" vertical="center"/>
    </xf>
    <xf numFmtId="0" fontId="18" fillId="3" borderId="100" xfId="0" applyFont="1" applyFill="1" applyBorder="1" applyAlignment="1">
      <alignment vertical="center" wrapText="1"/>
    </xf>
    <xf numFmtId="0" fontId="23" fillId="3" borderId="0" xfId="0" applyFont="1" applyFill="1" applyBorder="1"/>
    <xf numFmtId="0" fontId="11" fillId="3" borderId="100" xfId="0" applyFont="1" applyFill="1" applyBorder="1"/>
    <xf numFmtId="0" fontId="6" fillId="0" borderId="0" xfId="0" applyFont="1" applyAlignment="1">
      <alignment horizontal="left"/>
    </xf>
    <xf numFmtId="0" fontId="12" fillId="0" borderId="29" xfId="0" applyFont="1" applyBorder="1" applyAlignment="1">
      <alignment horizontal="center" vertical="center"/>
    </xf>
    <xf numFmtId="0" fontId="6" fillId="0" borderId="64" xfId="0" applyFont="1" applyBorder="1" applyAlignment="1">
      <alignment horizontal="left"/>
    </xf>
    <xf numFmtId="0" fontId="3" fillId="3" borderId="59" xfId="0" applyFont="1" applyFill="1" applyBorder="1" applyAlignment="1">
      <alignment horizontal="center" vertical="center"/>
    </xf>
    <xf numFmtId="0" fontId="4" fillId="3" borderId="60" xfId="0" applyFont="1" applyFill="1" applyBorder="1" applyAlignment="1">
      <alignment horizontal="center" vertical="center"/>
    </xf>
    <xf numFmtId="0" fontId="12" fillId="3" borderId="48" xfId="0" applyFont="1" applyFill="1" applyBorder="1" applyAlignment="1">
      <alignment horizontal="center" vertical="center"/>
    </xf>
    <xf numFmtId="0" fontId="11" fillId="3" borderId="110" xfId="0" applyFont="1" applyFill="1" applyBorder="1" applyAlignment="1">
      <alignment horizontal="center" vertical="center"/>
    </xf>
    <xf numFmtId="0" fontId="25" fillId="0" borderId="0" xfId="0" applyFont="1" applyFill="1" applyAlignment="1">
      <alignment horizontal="left"/>
    </xf>
    <xf numFmtId="0" fontId="18" fillId="0" borderId="59" xfId="0" applyFont="1" applyFill="1" applyBorder="1" applyAlignment="1">
      <alignment horizontal="center" vertical="center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21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3" fillId="3" borderId="1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30" xfId="0" applyFont="1" applyFill="1" applyBorder="1" applyAlignment="1"/>
    <xf numFmtId="0" fontId="3" fillId="7" borderId="69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left" vertical="center"/>
    </xf>
    <xf numFmtId="0" fontId="40" fillId="7" borderId="2" xfId="0" applyFont="1" applyFill="1" applyBorder="1" applyAlignment="1">
      <alignment vertical="center"/>
    </xf>
    <xf numFmtId="0" fontId="14" fillId="2" borderId="14" xfId="0" applyFont="1" applyFill="1" applyBorder="1" applyAlignment="1">
      <alignment horizontal="left" wrapText="1"/>
    </xf>
    <xf numFmtId="0" fontId="14" fillId="0" borderId="21" xfId="0" applyFont="1" applyFill="1" applyBorder="1" applyAlignment="1">
      <alignment horizontal="left" vertical="center"/>
    </xf>
    <xf numFmtId="0" fontId="12" fillId="2" borderId="3" xfId="0" applyFont="1" applyFill="1" applyBorder="1"/>
    <xf numFmtId="0" fontId="14" fillId="3" borderId="19" xfId="0" applyFont="1" applyFill="1" applyBorder="1" applyAlignment="1">
      <alignment horizontal="left" vertical="center" wrapText="1"/>
    </xf>
    <xf numFmtId="0" fontId="3" fillId="19" borderId="2" xfId="0" applyFont="1" applyFill="1" applyBorder="1" applyAlignment="1">
      <alignment horizontal="center" vertical="center"/>
    </xf>
    <xf numFmtId="0" fontId="3" fillId="19" borderId="48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wrapText="1"/>
    </xf>
    <xf numFmtId="0" fontId="29" fillId="3" borderId="2" xfId="0" applyFont="1" applyFill="1" applyBorder="1" applyAlignment="1">
      <alignment horizontal="left" vertical="center" wrapText="1"/>
    </xf>
    <xf numFmtId="0" fontId="3" fillId="13" borderId="21" xfId="0" applyFont="1" applyFill="1" applyBorder="1" applyAlignment="1">
      <alignment horizontal="center" vertical="center"/>
    </xf>
    <xf numFmtId="0" fontId="4" fillId="0" borderId="37" xfId="0" applyFont="1" applyFill="1" applyBorder="1" applyAlignment="1">
      <alignment horizontal="left"/>
    </xf>
    <xf numFmtId="0" fontId="5" fillId="3" borderId="48" xfId="0" applyFont="1" applyFill="1" applyBorder="1" applyAlignment="1">
      <alignment horizontal="center" vertical="center"/>
    </xf>
    <xf numFmtId="0" fontId="12" fillId="2" borderId="2" xfId="0" applyFont="1" applyFill="1" applyBorder="1" applyAlignment="1"/>
    <xf numFmtId="0" fontId="30" fillId="0" borderId="3" xfId="0" applyFont="1" applyFill="1" applyBorder="1" applyAlignment="1">
      <alignment horizontal="left" vertical="center"/>
    </xf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4" fillId="2" borderId="48" xfId="0" applyFont="1" applyFill="1" applyBorder="1"/>
    <xf numFmtId="0" fontId="14" fillId="3" borderId="75" xfId="0" applyFont="1" applyFill="1" applyBorder="1" applyAlignment="1">
      <alignment horizontal="left" vertical="center" wrapText="1"/>
    </xf>
    <xf numFmtId="0" fontId="5" fillId="7" borderId="48" xfId="0" applyFont="1" applyFill="1" applyBorder="1" applyAlignment="1">
      <alignment horizontal="center" vertical="center"/>
    </xf>
    <xf numFmtId="0" fontId="21" fillId="3" borderId="13" xfId="0" applyFont="1" applyFill="1" applyBorder="1" applyAlignment="1">
      <alignment horizontal="center"/>
    </xf>
    <xf numFmtId="16" fontId="21" fillId="3" borderId="24" xfId="0" applyNumberFormat="1" applyFont="1" applyFill="1" applyBorder="1" applyAlignment="1">
      <alignment horizontal="center"/>
    </xf>
    <xf numFmtId="0" fontId="19" fillId="3" borderId="24" xfId="0" applyFont="1" applyFill="1" applyBorder="1" applyAlignment="1">
      <alignment horizontal="center"/>
    </xf>
    <xf numFmtId="16" fontId="19" fillId="3" borderId="24" xfId="0" applyNumberFormat="1" applyFont="1" applyFill="1" applyBorder="1" applyAlignment="1">
      <alignment horizontal="center" wrapText="1"/>
    </xf>
    <xf numFmtId="0" fontId="21" fillId="3" borderId="24" xfId="0" applyNumberFormat="1" applyFont="1" applyFill="1" applyBorder="1" applyAlignment="1">
      <alignment horizontal="center"/>
    </xf>
    <xf numFmtId="0" fontId="28" fillId="3" borderId="3" xfId="0" applyFont="1" applyFill="1" applyBorder="1" applyAlignment="1">
      <alignment wrapText="1"/>
    </xf>
    <xf numFmtId="0" fontId="28" fillId="3" borderId="24" xfId="0" applyFont="1" applyFill="1" applyBorder="1" applyAlignment="1">
      <alignment wrapText="1"/>
    </xf>
    <xf numFmtId="0" fontId="21" fillId="3" borderId="97" xfId="0" applyFont="1" applyFill="1" applyBorder="1"/>
    <xf numFmtId="0" fontId="6" fillId="0" borderId="0" xfId="0" applyFont="1" applyAlignment="1">
      <alignment horizontal="left"/>
    </xf>
    <xf numFmtId="0" fontId="12" fillId="0" borderId="29" xfId="0" applyFont="1" applyBorder="1" applyAlignment="1">
      <alignment horizontal="center" vertical="center"/>
    </xf>
    <xf numFmtId="0" fontId="6" fillId="0" borderId="64" xfId="0" applyFont="1" applyBorder="1" applyAlignment="1">
      <alignment horizontal="left"/>
    </xf>
    <xf numFmtId="0" fontId="3" fillId="3" borderId="15" xfId="0" applyFont="1" applyFill="1" applyBorder="1" applyAlignment="1">
      <alignment horizontal="center" vertical="center"/>
    </xf>
    <xf numFmtId="0" fontId="3" fillId="3" borderId="59" xfId="0" applyFont="1" applyFill="1" applyBorder="1" applyAlignment="1">
      <alignment horizontal="center" vertical="center"/>
    </xf>
    <xf numFmtId="0" fontId="4" fillId="3" borderId="60" xfId="0" applyFont="1" applyFill="1" applyBorder="1" applyAlignment="1">
      <alignment horizontal="center" vertical="center"/>
    </xf>
    <xf numFmtId="0" fontId="12" fillId="3" borderId="48" xfId="0" applyFont="1" applyFill="1" applyBorder="1" applyAlignment="1">
      <alignment horizontal="center" vertical="center"/>
    </xf>
    <xf numFmtId="0" fontId="11" fillId="3" borderId="110" xfId="0" applyFont="1" applyFill="1" applyBorder="1" applyAlignment="1">
      <alignment horizontal="center" vertical="center"/>
    </xf>
    <xf numFmtId="0" fontId="3" fillId="3" borderId="67" xfId="0" applyFont="1" applyFill="1" applyBorder="1" applyAlignment="1">
      <alignment horizontal="center" vertical="center"/>
    </xf>
    <xf numFmtId="0" fontId="24" fillId="0" borderId="66" xfId="0" applyFont="1" applyFill="1" applyBorder="1"/>
    <xf numFmtId="0" fontId="3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vertical="center"/>
    </xf>
    <xf numFmtId="0" fontId="40" fillId="3" borderId="2" xfId="0" applyFont="1" applyFill="1" applyBorder="1" applyAlignment="1">
      <alignment vertical="center"/>
    </xf>
    <xf numFmtId="0" fontId="12" fillId="3" borderId="3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148" xfId="0" applyFont="1" applyFill="1" applyBorder="1"/>
    <xf numFmtId="0" fontId="3" fillId="2" borderId="48" xfId="0" applyFont="1" applyFill="1" applyBorder="1" applyAlignment="1">
      <alignment horizontal="center" vertical="center"/>
    </xf>
    <xf numFmtId="0" fontId="3" fillId="2" borderId="55" xfId="0" applyFont="1" applyFill="1" applyBorder="1" applyAlignment="1">
      <alignment horizontal="center" vertical="center"/>
    </xf>
    <xf numFmtId="0" fontId="0" fillId="2" borderId="48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left"/>
    </xf>
    <xf numFmtId="0" fontId="12" fillId="3" borderId="2" xfId="0" applyFont="1" applyFill="1" applyBorder="1" applyAlignment="1"/>
    <xf numFmtId="0" fontId="21" fillId="2" borderId="0" xfId="0" applyFont="1" applyFill="1" applyBorder="1"/>
    <xf numFmtId="0" fontId="19" fillId="3" borderId="3" xfId="0" applyFont="1" applyFill="1" applyBorder="1"/>
    <xf numFmtId="0" fontId="21" fillId="2" borderId="24" xfId="0" applyFont="1" applyFill="1" applyBorder="1" applyAlignment="1">
      <alignment horizontal="left"/>
    </xf>
    <xf numFmtId="0" fontId="25" fillId="0" borderId="0" xfId="0" applyFont="1" applyFill="1" applyAlignment="1">
      <alignment horizontal="left"/>
    </xf>
    <xf numFmtId="0" fontId="18" fillId="0" borderId="59" xfId="0" applyFont="1" applyFill="1" applyBorder="1" applyAlignment="1">
      <alignment horizontal="center" vertical="center"/>
    </xf>
    <xf numFmtId="0" fontId="18" fillId="0" borderId="10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25" fillId="0" borderId="0" xfId="0" applyFont="1" applyFill="1" applyAlignment="1">
      <alignment horizontal="left"/>
    </xf>
    <xf numFmtId="0" fontId="18" fillId="0" borderId="59" xfId="0" applyFont="1" applyFill="1" applyBorder="1" applyAlignment="1">
      <alignment horizontal="center" vertical="center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21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25" fillId="0" borderId="0" xfId="0" applyFont="1" applyFill="1" applyAlignment="1">
      <alignment horizontal="left"/>
    </xf>
    <xf numFmtId="0" fontId="18" fillId="0" borderId="59" xfId="0" applyFont="1" applyFill="1" applyBorder="1" applyAlignment="1">
      <alignment horizontal="center" vertical="center"/>
    </xf>
    <xf numFmtId="0" fontId="18" fillId="0" borderId="10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21" fillId="0" borderId="6" xfId="0" applyFont="1" applyFill="1" applyBorder="1" applyAlignment="1">
      <alignment wrapText="1"/>
    </xf>
    <xf numFmtId="0" fontId="6" fillId="0" borderId="0" xfId="0" applyFont="1" applyAlignment="1">
      <alignment horizontal="left"/>
    </xf>
    <xf numFmtId="0" fontId="12" fillId="0" borderId="29" xfId="0" applyFont="1" applyBorder="1" applyAlignment="1">
      <alignment horizontal="center" vertical="center"/>
    </xf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6" fillId="0" borderId="64" xfId="0" applyFont="1" applyBorder="1" applyAlignment="1">
      <alignment horizontal="left"/>
    </xf>
    <xf numFmtId="0" fontId="23" fillId="0" borderId="0" xfId="0" applyFont="1" applyFill="1" applyBorder="1" applyAlignment="1">
      <alignment horizontal="center"/>
    </xf>
    <xf numFmtId="0" fontId="3" fillId="3" borderId="59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4" fillId="3" borderId="60" xfId="0" applyFont="1" applyFill="1" applyBorder="1" applyAlignment="1">
      <alignment horizontal="center" vertical="center"/>
    </xf>
    <xf numFmtId="0" fontId="12" fillId="3" borderId="48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left" vertical="center"/>
    </xf>
    <xf numFmtId="0" fontId="5" fillId="3" borderId="1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left"/>
    </xf>
    <xf numFmtId="0" fontId="11" fillId="3" borderId="110" xfId="0" applyFont="1" applyFill="1" applyBorder="1" applyAlignment="1">
      <alignment horizontal="center" vertical="center"/>
    </xf>
    <xf numFmtId="0" fontId="3" fillId="3" borderId="6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7" borderId="27" xfId="0" applyFont="1" applyFill="1" applyBorder="1" applyAlignment="1">
      <alignment horizontal="center" vertical="center"/>
    </xf>
    <xf numFmtId="0" fontId="12" fillId="10" borderId="39" xfId="0" applyFont="1" applyFill="1" applyBorder="1" applyAlignment="1">
      <alignment horizontal="center"/>
    </xf>
    <xf numFmtId="0" fontId="4" fillId="10" borderId="3" xfId="0" applyFont="1" applyFill="1" applyBorder="1"/>
    <xf numFmtId="0" fontId="14" fillId="10" borderId="3" xfId="0" applyFont="1" applyFill="1" applyBorder="1" applyAlignment="1">
      <alignment horizontal="left" vertical="center"/>
    </xf>
    <xf numFmtId="0" fontId="3" fillId="10" borderId="31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4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left" wrapText="1"/>
    </xf>
    <xf numFmtId="0" fontId="2" fillId="3" borderId="39" xfId="0" applyFont="1" applyFill="1" applyBorder="1" applyAlignment="1">
      <alignment horizontal="center"/>
    </xf>
    <xf numFmtId="0" fontId="12" fillId="2" borderId="24" xfId="0" applyFont="1" applyFill="1" applyBorder="1"/>
    <xf numFmtId="0" fontId="14" fillId="10" borderId="3" xfId="0" applyFont="1" applyFill="1" applyBorder="1" applyAlignment="1">
      <alignment horizontal="left" wrapText="1"/>
    </xf>
    <xf numFmtId="0" fontId="4" fillId="10" borderId="2" xfId="0" applyNumberFormat="1" applyFont="1" applyFill="1" applyBorder="1"/>
    <xf numFmtId="0" fontId="14" fillId="10" borderId="69" xfId="0" applyFont="1" applyFill="1" applyBorder="1" applyAlignment="1">
      <alignment horizontal="left" wrapText="1"/>
    </xf>
    <xf numFmtId="0" fontId="12" fillId="10" borderId="13" xfId="0" applyFont="1" applyFill="1" applyBorder="1"/>
    <xf numFmtId="0" fontId="12" fillId="10" borderId="0" xfId="0" applyFont="1" applyFill="1" applyBorder="1"/>
    <xf numFmtId="43" fontId="12" fillId="10" borderId="2" xfId="1" applyFont="1" applyFill="1" applyBorder="1" applyAlignment="1">
      <alignment horizontal="left" wrapText="1"/>
    </xf>
    <xf numFmtId="0" fontId="14" fillId="10" borderId="21" xfId="0" applyFont="1" applyFill="1" applyBorder="1" applyAlignment="1">
      <alignment horizontal="left" wrapText="1"/>
    </xf>
    <xf numFmtId="0" fontId="19" fillId="3" borderId="24" xfId="0" applyFont="1" applyFill="1" applyBorder="1"/>
    <xf numFmtId="0" fontId="21" fillId="0" borderId="93" xfId="0" applyFont="1" applyFill="1" applyBorder="1"/>
    <xf numFmtId="0" fontId="21" fillId="0" borderId="94" xfId="0" applyFont="1" applyFill="1" applyBorder="1" applyAlignment="1">
      <alignment wrapText="1"/>
    </xf>
    <xf numFmtId="0" fontId="22" fillId="3" borderId="13" xfId="0" applyFont="1" applyFill="1" applyBorder="1"/>
    <xf numFmtId="0" fontId="21" fillId="3" borderId="0" xfId="0" applyFont="1" applyFill="1" applyBorder="1" applyAlignment="1"/>
    <xf numFmtId="0" fontId="19" fillId="3" borderId="2" xfId="0" applyFont="1" applyFill="1" applyBorder="1" applyAlignment="1">
      <alignment horizontal="left"/>
    </xf>
    <xf numFmtId="0" fontId="19" fillId="3" borderId="24" xfId="0" applyFont="1" applyFill="1" applyBorder="1" applyAlignment="1">
      <alignment horizontal="left"/>
    </xf>
    <xf numFmtId="0" fontId="22" fillId="3" borderId="17" xfId="0" applyFont="1" applyFill="1" applyBorder="1" applyAlignment="1">
      <alignment horizontal="left" vertical="center"/>
    </xf>
    <xf numFmtId="0" fontId="22" fillId="3" borderId="4" xfId="0" applyFont="1" applyFill="1" applyBorder="1" applyAlignment="1">
      <alignment horizontal="left" vertical="center"/>
    </xf>
    <xf numFmtId="0" fontId="19" fillId="3" borderId="3" xfId="0" applyFont="1" applyFill="1" applyBorder="1" applyAlignment="1">
      <alignment horizontal="left"/>
    </xf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12" fillId="0" borderId="29" xfId="0" applyFont="1" applyBorder="1" applyAlignment="1">
      <alignment horizontal="center" vertical="center"/>
    </xf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6" fillId="0" borderId="64" xfId="0" applyFont="1" applyBorder="1" applyAlignment="1">
      <alignment horizontal="left"/>
    </xf>
    <xf numFmtId="0" fontId="23" fillId="0" borderId="0" xfId="0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59" xfId="0" applyFont="1" applyFill="1" applyBorder="1" applyAlignment="1">
      <alignment horizontal="center" vertical="center"/>
    </xf>
    <xf numFmtId="0" fontId="4" fillId="3" borderId="60" xfId="0" applyFont="1" applyFill="1" applyBorder="1" applyAlignment="1">
      <alignment horizontal="center" vertical="center"/>
    </xf>
    <xf numFmtId="0" fontId="12" fillId="3" borderId="48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left" vertical="center"/>
    </xf>
    <xf numFmtId="0" fontId="5" fillId="3" borderId="19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left"/>
    </xf>
    <xf numFmtId="0" fontId="11" fillId="3" borderId="110" xfId="0" applyFont="1" applyFill="1" applyBorder="1" applyAlignment="1">
      <alignment horizontal="center" vertical="center"/>
    </xf>
    <xf numFmtId="0" fontId="3" fillId="3" borderId="67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0" fillId="12" borderId="48" xfId="0" applyFont="1" applyFill="1" applyBorder="1" applyAlignment="1">
      <alignment horizontal="center" vertical="center"/>
    </xf>
    <xf numFmtId="0" fontId="3" fillId="12" borderId="21" xfId="0" applyFont="1" applyFill="1" applyBorder="1" applyAlignment="1">
      <alignment horizontal="center" vertical="center"/>
    </xf>
    <xf numFmtId="16" fontId="21" fillId="3" borderId="24" xfId="0" quotePrefix="1" applyNumberFormat="1" applyFont="1" applyFill="1" applyBorder="1" applyAlignment="1">
      <alignment horizontal="center"/>
    </xf>
    <xf numFmtId="0" fontId="19" fillId="3" borderId="2" xfId="0" applyFont="1" applyFill="1" applyBorder="1" applyAlignment="1">
      <alignment horizontal="left" vertical="center"/>
    </xf>
    <xf numFmtId="0" fontId="12" fillId="0" borderId="114" xfId="0" applyFont="1" applyFill="1" applyBorder="1" applyAlignment="1">
      <alignment horizontal="center" vertical="center"/>
    </xf>
    <xf numFmtId="0" fontId="12" fillId="0" borderId="2" xfId="0" applyFont="1" applyFill="1" applyBorder="1"/>
    <xf numFmtId="43" fontId="12" fillId="3" borderId="0" xfId="1" applyFont="1" applyFill="1" applyBorder="1" applyAlignment="1">
      <alignment wrapText="1"/>
    </xf>
    <xf numFmtId="0" fontId="4" fillId="0" borderId="2" xfId="0" applyFont="1" applyBorder="1"/>
    <xf numFmtId="0" fontId="3" fillId="10" borderId="69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vertical="center"/>
    </xf>
    <xf numFmtId="0" fontId="22" fillId="10" borderId="13" xfId="0" applyFont="1" applyFill="1" applyBorder="1"/>
    <xf numFmtId="0" fontId="21" fillId="10" borderId="24" xfId="0" applyFont="1" applyFill="1" applyBorder="1"/>
    <xf numFmtId="0" fontId="21" fillId="10" borderId="13" xfId="0" applyFont="1" applyFill="1" applyBorder="1"/>
    <xf numFmtId="16" fontId="19" fillId="3" borderId="24" xfId="0" applyNumberFormat="1" applyFont="1" applyFill="1" applyBorder="1" applyAlignment="1">
      <alignment horizontal="center"/>
    </xf>
    <xf numFmtId="0" fontId="22" fillId="10" borderId="22" xfId="0" applyFont="1" applyFill="1" applyBorder="1" applyAlignment="1">
      <alignment horizontal="left" wrapText="1"/>
    </xf>
    <xf numFmtId="0" fontId="22" fillId="10" borderId="24" xfId="0" applyFont="1" applyFill="1" applyBorder="1" applyAlignment="1">
      <alignment horizontal="left" wrapText="1"/>
    </xf>
    <xf numFmtId="0" fontId="42" fillId="10" borderId="24" xfId="0" applyFont="1" applyFill="1" applyBorder="1"/>
    <xf numFmtId="0" fontId="21" fillId="10" borderId="16" xfId="0" applyFont="1" applyFill="1" applyBorder="1"/>
    <xf numFmtId="0" fontId="21" fillId="10" borderId="24" xfId="0" applyFont="1" applyFill="1" applyBorder="1" applyAlignment="1">
      <alignment horizontal="left"/>
    </xf>
    <xf numFmtId="0" fontId="22" fillId="10" borderId="21" xfId="0" applyFont="1" applyFill="1" applyBorder="1" applyAlignment="1">
      <alignment horizontal="left" wrapText="1"/>
    </xf>
    <xf numFmtId="0" fontId="22" fillId="10" borderId="3" xfId="0" applyFont="1" applyFill="1" applyBorder="1" applyAlignment="1">
      <alignment horizontal="left" wrapText="1"/>
    </xf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32" fillId="10" borderId="3" xfId="0" applyFont="1" applyFill="1" applyBorder="1" applyAlignment="1">
      <alignment wrapText="1"/>
    </xf>
    <xf numFmtId="0" fontId="21" fillId="20" borderId="24" xfId="0" applyFont="1" applyFill="1" applyBorder="1"/>
    <xf numFmtId="0" fontId="21" fillId="21" borderId="24" xfId="0" applyFont="1" applyFill="1" applyBorder="1"/>
    <xf numFmtId="0" fontId="22" fillId="21" borderId="24" xfId="0" applyFont="1" applyFill="1" applyBorder="1" applyAlignment="1">
      <alignment horizontal="left" wrapText="1"/>
    </xf>
    <xf numFmtId="0" fontId="42" fillId="3" borderId="24" xfId="0" applyFont="1" applyFill="1" applyBorder="1"/>
    <xf numFmtId="0" fontId="21" fillId="22" borderId="24" xfId="0" applyFont="1" applyFill="1" applyBorder="1"/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18" fillId="2" borderId="96" xfId="0" applyFont="1" applyFill="1" applyBorder="1" applyAlignment="1">
      <alignment wrapText="1"/>
    </xf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6" fillId="0" borderId="64" xfId="0" applyFont="1" applyBorder="1" applyAlignment="1">
      <alignment horizontal="left"/>
    </xf>
    <xf numFmtId="0" fontId="3" fillId="3" borderId="59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left"/>
    </xf>
    <xf numFmtId="0" fontId="3" fillId="10" borderId="21" xfId="0" applyFont="1" applyFill="1" applyBorder="1" applyAlignment="1">
      <alignment horizontal="center" vertical="center"/>
    </xf>
    <xf numFmtId="0" fontId="0" fillId="10" borderId="48" xfId="0" applyFont="1" applyFill="1" applyBorder="1" applyAlignment="1">
      <alignment horizontal="center" vertical="center"/>
    </xf>
    <xf numFmtId="0" fontId="3" fillId="10" borderId="9" xfId="0" applyFont="1" applyFill="1" applyBorder="1" applyAlignment="1">
      <alignment horizontal="center" vertical="center"/>
    </xf>
    <xf numFmtId="0" fontId="12" fillId="3" borderId="24" xfId="0" applyFont="1" applyFill="1" applyBorder="1"/>
    <xf numFmtId="0" fontId="21" fillId="0" borderId="90" xfId="0" applyFont="1" applyFill="1" applyBorder="1"/>
    <xf numFmtId="0" fontId="21" fillId="3" borderId="3" xfId="0" applyFont="1" applyFill="1" applyBorder="1" applyAlignment="1">
      <alignment horizontal="left"/>
    </xf>
    <xf numFmtId="0" fontId="23" fillId="0" borderId="0" xfId="0" applyFont="1" applyFill="1" applyBorder="1" applyAlignment="1">
      <alignment horizontal="center"/>
    </xf>
    <xf numFmtId="0" fontId="18" fillId="0" borderId="100" xfId="0" applyFont="1" applyFill="1" applyBorder="1" applyAlignment="1">
      <alignment horizontal="center" vertical="center" wrapText="1"/>
    </xf>
    <xf numFmtId="0" fontId="25" fillId="0" borderId="0" xfId="0" applyFont="1" applyFill="1" applyAlignment="1">
      <alignment horizontal="left"/>
    </xf>
    <xf numFmtId="0" fontId="21" fillId="3" borderId="96" xfId="0" applyFont="1" applyFill="1" applyBorder="1" applyAlignment="1">
      <alignment wrapText="1"/>
    </xf>
    <xf numFmtId="0" fontId="21" fillId="23" borderId="24" xfId="0" applyFont="1" applyFill="1" applyBorder="1"/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23" fillId="0" borderId="0" xfId="0" applyFont="1" applyFill="1" applyBorder="1" applyAlignment="1">
      <alignment horizontal="center"/>
    </xf>
    <xf numFmtId="0" fontId="18" fillId="0" borderId="100" xfId="0" applyFont="1" applyFill="1" applyBorder="1" applyAlignment="1">
      <alignment horizontal="center" vertical="center" wrapText="1"/>
    </xf>
    <xf numFmtId="0" fontId="25" fillId="0" borderId="0" xfId="0" applyFont="1" applyFill="1" applyAlignment="1">
      <alignment horizontal="left"/>
    </xf>
    <xf numFmtId="0" fontId="18" fillId="0" borderId="59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2" fontId="25" fillId="0" borderId="0" xfId="0" applyNumberFormat="1" applyFont="1" applyFill="1" applyAlignment="1">
      <alignment horizontal="center" vertical="center"/>
    </xf>
    <xf numFmtId="2" fontId="25" fillId="0" borderId="0" xfId="0" applyNumberFormat="1" applyFont="1" applyFill="1" applyBorder="1" applyAlignment="1">
      <alignment horizontal="center" vertical="center"/>
    </xf>
    <xf numFmtId="2" fontId="21" fillId="0" borderId="90" xfId="0" applyNumberFormat="1" applyFont="1" applyFill="1" applyBorder="1"/>
    <xf numFmtId="2" fontId="21" fillId="0" borderId="24" xfId="0" applyNumberFormat="1" applyFont="1" applyFill="1" applyBorder="1"/>
    <xf numFmtId="2" fontId="21" fillId="0" borderId="13" xfId="0" applyNumberFormat="1" applyFont="1" applyFill="1" applyBorder="1"/>
    <xf numFmtId="2" fontId="21" fillId="3" borderId="24" xfId="0" applyNumberFormat="1" applyFont="1" applyFill="1" applyBorder="1"/>
    <xf numFmtId="2" fontId="21" fillId="23" borderId="24" xfId="0" applyNumberFormat="1" applyFont="1" applyFill="1" applyBorder="1"/>
    <xf numFmtId="2" fontId="18" fillId="0" borderId="6" xfId="0" applyNumberFormat="1" applyFont="1" applyFill="1" applyBorder="1"/>
    <xf numFmtId="2" fontId="18" fillId="0" borderId="0" xfId="0" applyNumberFormat="1" applyFont="1" applyFill="1" applyBorder="1"/>
    <xf numFmtId="2" fontId="21" fillId="0" borderId="11" xfId="0" applyNumberFormat="1" applyFont="1" applyFill="1" applyBorder="1"/>
    <xf numFmtId="2" fontId="23" fillId="0" borderId="66" xfId="0" applyNumberFormat="1" applyFont="1" applyFill="1" applyBorder="1"/>
    <xf numFmtId="2" fontId="21" fillId="0" borderId="79" xfId="0" applyNumberFormat="1" applyFont="1" applyFill="1" applyBorder="1"/>
    <xf numFmtId="2" fontId="11" fillId="0" borderId="0" xfId="0" applyNumberFormat="1" applyFont="1"/>
    <xf numFmtId="2" fontId="24" fillId="0" borderId="66" xfId="0" applyNumberFormat="1" applyFont="1" applyFill="1" applyBorder="1"/>
    <xf numFmtId="0" fontId="21" fillId="3" borderId="98" xfId="0" applyFont="1" applyFill="1" applyBorder="1"/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3" fontId="21" fillId="3" borderId="24" xfId="0" applyNumberFormat="1" applyFont="1" applyFill="1" applyBorder="1" applyAlignment="1">
      <alignment horizontal="center"/>
    </xf>
    <xf numFmtId="0" fontId="25" fillId="0" borderId="0" xfId="0" applyFont="1" applyFill="1" applyAlignment="1">
      <alignment horizontal="left"/>
    </xf>
    <xf numFmtId="0" fontId="18" fillId="0" borderId="59" xfId="0" applyFont="1" applyFill="1" applyBorder="1" applyAlignment="1">
      <alignment horizontal="center" vertical="center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21" fillId="0" borderId="0" xfId="0" applyFont="1" applyFill="1" applyBorder="1" applyAlignment="1">
      <alignment horizontal="center"/>
    </xf>
    <xf numFmtId="2" fontId="21" fillId="13" borderId="24" xfId="0" applyNumberFormat="1" applyFont="1" applyFill="1" applyBorder="1"/>
    <xf numFmtId="0" fontId="21" fillId="13" borderId="24" xfId="0" applyFont="1" applyFill="1" applyBorder="1" applyAlignment="1">
      <alignment horizontal="center"/>
    </xf>
    <xf numFmtId="49" fontId="21" fillId="13" borderId="24" xfId="0" applyNumberFormat="1" applyFont="1" applyFill="1" applyBorder="1" applyAlignment="1">
      <alignment horizontal="center"/>
    </xf>
    <xf numFmtId="0" fontId="21" fillId="13" borderId="24" xfId="0" applyFont="1" applyFill="1" applyBorder="1"/>
    <xf numFmtId="0" fontId="21" fillId="3" borderId="80" xfId="0" applyFont="1" applyFill="1" applyBorder="1"/>
    <xf numFmtId="0" fontId="23" fillId="0" borderId="0" xfId="0" applyFont="1" applyFill="1" applyBorder="1" applyAlignment="1">
      <alignment horizontal="center"/>
    </xf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21" fillId="2" borderId="24" xfId="0" applyFont="1" applyFill="1" applyBorder="1" applyAlignment="1"/>
    <xf numFmtId="0" fontId="21" fillId="24" borderId="24" xfId="0" applyFont="1" applyFill="1" applyBorder="1"/>
    <xf numFmtId="0" fontId="21" fillId="24" borderId="24" xfId="0" applyFont="1" applyFill="1" applyBorder="1" applyAlignment="1">
      <alignment horizontal="center"/>
    </xf>
    <xf numFmtId="0" fontId="21" fillId="25" borderId="24" xfId="0" applyFont="1" applyFill="1" applyBorder="1"/>
    <xf numFmtId="0" fontId="21" fillId="25" borderId="13" xfId="0" applyFont="1" applyFill="1" applyBorder="1"/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21" fillId="25" borderId="24" xfId="0" applyFont="1" applyFill="1" applyBorder="1" applyAlignment="1">
      <alignment horizontal="center"/>
    </xf>
    <xf numFmtId="49" fontId="21" fillId="25" borderId="24" xfId="0" applyNumberFormat="1" applyFont="1" applyFill="1" applyBorder="1" applyAlignment="1">
      <alignment horizontal="center"/>
    </xf>
    <xf numFmtId="0" fontId="19" fillId="0" borderId="0" xfId="0" applyFont="1" applyBorder="1"/>
    <xf numFmtId="0" fontId="19" fillId="3" borderId="0" xfId="0" applyFont="1" applyFill="1" applyBorder="1"/>
    <xf numFmtId="0" fontId="19" fillId="0" borderId="0" xfId="0" applyFont="1" applyBorder="1" applyAlignment="1">
      <alignment horizontal="center"/>
    </xf>
    <xf numFmtId="0" fontId="19" fillId="0" borderId="0" xfId="0" applyFont="1" applyBorder="1" applyAlignment="1">
      <alignment wrapText="1"/>
    </xf>
    <xf numFmtId="0" fontId="19" fillId="0" borderId="0" xfId="0" applyFont="1"/>
    <xf numFmtId="0" fontId="21" fillId="7" borderId="24" xfId="0" applyFont="1" applyFill="1" applyBorder="1" applyAlignment="1">
      <alignment horizontal="center"/>
    </xf>
    <xf numFmtId="49" fontId="21" fillId="7" borderId="24" xfId="0" applyNumberFormat="1" applyFont="1" applyFill="1" applyBorder="1" applyAlignment="1">
      <alignment horizontal="center"/>
    </xf>
    <xf numFmtId="2" fontId="21" fillId="3" borderId="13" xfId="0" applyNumberFormat="1" applyFont="1" applyFill="1" applyBorder="1"/>
    <xf numFmtId="2" fontId="21" fillId="3" borderId="96" xfId="0" applyNumberFormat="1" applyFont="1" applyFill="1" applyBorder="1" applyAlignment="1">
      <alignment wrapText="1"/>
    </xf>
    <xf numFmtId="0" fontId="21" fillId="3" borderId="21" xfId="0" applyFont="1" applyFill="1" applyBorder="1" applyAlignment="1">
      <alignment horizontal="left"/>
    </xf>
    <xf numFmtId="0" fontId="42" fillId="2" borderId="24" xfId="0" applyFont="1" applyFill="1" applyBorder="1"/>
    <xf numFmtId="0" fontId="22" fillId="2" borderId="13" xfId="0" applyFont="1" applyFill="1" applyBorder="1"/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32" fillId="3" borderId="24" xfId="0" applyFont="1" applyFill="1" applyBorder="1" applyAlignment="1">
      <alignment wrapText="1"/>
    </xf>
    <xf numFmtId="0" fontId="21" fillId="5" borderId="24" xfId="0" applyFont="1" applyFill="1" applyBorder="1"/>
    <xf numFmtId="0" fontId="21" fillId="2" borderId="13" xfId="0" applyFont="1" applyFill="1" applyBorder="1"/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21" fillId="5" borderId="24" xfId="0" applyFont="1" applyFill="1" applyBorder="1" applyAlignment="1">
      <alignment horizontal="center"/>
    </xf>
    <xf numFmtId="0" fontId="21" fillId="5" borderId="13" xfId="0" applyFont="1" applyFill="1" applyBorder="1"/>
    <xf numFmtId="2" fontId="18" fillId="0" borderId="96" xfId="0" applyNumberFormat="1" applyFont="1" applyFill="1" applyBorder="1" applyAlignment="1">
      <alignment wrapText="1"/>
    </xf>
    <xf numFmtId="0" fontId="23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/>
    </xf>
    <xf numFmtId="0" fontId="21" fillId="0" borderId="59" xfId="0" applyFont="1" applyBorder="1"/>
    <xf numFmtId="2" fontId="21" fillId="0" borderId="0" xfId="0" applyNumberFormat="1" applyFont="1" applyFill="1" applyBorder="1"/>
    <xf numFmtId="0" fontId="21" fillId="3" borderId="59" xfId="0" applyFont="1" applyFill="1" applyBorder="1"/>
    <xf numFmtId="0" fontId="21" fillId="0" borderId="59" xfId="0" applyFont="1" applyFill="1" applyBorder="1"/>
    <xf numFmtId="0" fontId="21" fillId="0" borderId="59" xfId="0" applyFont="1" applyFill="1" applyBorder="1" applyAlignment="1">
      <alignment horizontal="center"/>
    </xf>
    <xf numFmtId="2" fontId="21" fillId="0" borderId="59" xfId="0" applyNumberFormat="1" applyFont="1" applyFill="1" applyBorder="1"/>
    <xf numFmtId="0" fontId="21" fillId="0" borderId="0" xfId="0" applyFont="1" applyBorder="1"/>
    <xf numFmtId="0" fontId="23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2" fillId="5" borderId="22" xfId="0" applyFont="1" applyFill="1" applyBorder="1" applyAlignment="1">
      <alignment horizontal="left" wrapText="1"/>
    </xf>
    <xf numFmtId="0" fontId="23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2" fillId="10" borderId="24" xfId="0" applyFont="1" applyFill="1" applyBorder="1"/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21" fillId="0" borderId="0" xfId="0" applyFont="1" applyFill="1" applyBorder="1" applyAlignment="1">
      <alignment horizontal="center"/>
    </xf>
    <xf numFmtId="2" fontId="21" fillId="3" borderId="90" xfId="0" applyNumberFormat="1" applyFont="1" applyFill="1" applyBorder="1"/>
    <xf numFmtId="0" fontId="21" fillId="3" borderId="94" xfId="0" applyFont="1" applyFill="1" applyBorder="1" applyAlignment="1">
      <alignment wrapText="1"/>
    </xf>
    <xf numFmtId="0" fontId="18" fillId="3" borderId="102" xfId="0" applyFont="1" applyFill="1" applyBorder="1" applyAlignment="1">
      <alignment wrapText="1"/>
    </xf>
    <xf numFmtId="2" fontId="18" fillId="3" borderId="96" xfId="0" applyNumberFormat="1" applyFont="1" applyFill="1" applyBorder="1" applyAlignment="1">
      <alignment wrapText="1"/>
    </xf>
    <xf numFmtId="0" fontId="35" fillId="3" borderId="96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38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5" fillId="0" borderId="79" xfId="0" applyFont="1" applyFill="1" applyBorder="1" applyAlignment="1">
      <alignment horizontal="left"/>
    </xf>
    <xf numFmtId="0" fontId="25" fillId="0" borderId="0" xfId="0" applyFont="1" applyFill="1" applyBorder="1" applyAlignment="1">
      <alignment horizontal="center" vertical="center" textRotation="90"/>
    </xf>
    <xf numFmtId="0" fontId="21" fillId="0" borderId="0" xfId="0" applyFont="1" applyFill="1" applyBorder="1" applyAlignment="1">
      <alignment horizontal="center"/>
    </xf>
    <xf numFmtId="0" fontId="38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vertical="center" textRotation="90"/>
    </xf>
    <xf numFmtId="0" fontId="38" fillId="0" borderId="0" xfId="0" applyFont="1" applyFill="1" applyAlignment="1">
      <alignment horizontal="center" vertical="center"/>
    </xf>
    <xf numFmtId="2" fontId="38" fillId="0" borderId="0" xfId="0" applyNumberFormat="1" applyFont="1" applyFill="1" applyAlignment="1">
      <alignment horizontal="center" vertical="center"/>
    </xf>
    <xf numFmtId="0" fontId="38" fillId="0" borderId="0" xfId="0" applyFont="1" applyFill="1" applyAlignment="1"/>
    <xf numFmtId="0" fontId="38" fillId="0" borderId="0" xfId="0" applyFont="1" applyFill="1" applyBorder="1" applyAlignment="1">
      <alignment horizontal="left"/>
    </xf>
    <xf numFmtId="2" fontId="38" fillId="0" borderId="0" xfId="0" applyNumberFormat="1" applyFont="1" applyFill="1" applyBorder="1" applyAlignment="1">
      <alignment horizontal="center" vertical="center"/>
    </xf>
    <xf numFmtId="0" fontId="38" fillId="0" borderId="64" xfId="0" applyFont="1" applyFill="1" applyBorder="1" applyAlignment="1">
      <alignment horizontal="center" vertical="center"/>
    </xf>
    <xf numFmtId="0" fontId="38" fillId="0" borderId="64" xfId="0" applyFont="1" applyFill="1" applyBorder="1" applyAlignment="1"/>
    <xf numFmtId="0" fontId="35" fillId="3" borderId="97" xfId="0" applyFont="1" applyFill="1" applyBorder="1"/>
    <xf numFmtId="0" fontId="35" fillId="3" borderId="13" xfId="0" applyFont="1" applyFill="1" applyBorder="1"/>
    <xf numFmtId="0" fontId="35" fillId="3" borderId="24" xfId="0" applyFont="1" applyFill="1" applyBorder="1" applyAlignment="1">
      <alignment horizontal="center"/>
    </xf>
    <xf numFmtId="49" fontId="35" fillId="3" borderId="24" xfId="0" applyNumberFormat="1" applyFont="1" applyFill="1" applyBorder="1" applyAlignment="1">
      <alignment horizontal="center"/>
    </xf>
    <xf numFmtId="2" fontId="35" fillId="3" borderId="24" xfId="0" applyNumberFormat="1" applyFont="1" applyFill="1" applyBorder="1"/>
    <xf numFmtId="0" fontId="35" fillId="3" borderId="96" xfId="0" applyFont="1" applyFill="1" applyBorder="1" applyAlignment="1">
      <alignment wrapText="1"/>
    </xf>
    <xf numFmtId="0" fontId="35" fillId="3" borderId="0" xfId="0" applyFont="1" applyFill="1"/>
    <xf numFmtId="0" fontId="25" fillId="0" borderId="0" xfId="0" applyFont="1" applyFill="1" applyBorder="1" applyAlignment="1"/>
    <xf numFmtId="0" fontId="38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25" fillId="0" borderId="79" xfId="0" applyFont="1" applyFill="1" applyBorder="1" applyAlignment="1">
      <alignment horizontal="left"/>
    </xf>
    <xf numFmtId="0" fontId="25" fillId="0" borderId="0" xfId="0" applyFont="1" applyFill="1" applyBorder="1" applyAlignment="1">
      <alignment horizontal="center" vertical="center" textRotation="90"/>
    </xf>
    <xf numFmtId="0" fontId="21" fillId="0" borderId="0" xfId="0" applyFont="1" applyFill="1" applyBorder="1" applyAlignment="1">
      <alignment horizontal="center"/>
    </xf>
    <xf numFmtId="0" fontId="38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left"/>
    </xf>
    <xf numFmtId="0" fontId="23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3" fillId="3" borderId="0" xfId="0" applyFont="1" applyFill="1" applyBorder="1" applyAlignment="1">
      <alignment horizontal="center"/>
    </xf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21" fillId="0" borderId="0" xfId="0" applyFont="1" applyFill="1" applyBorder="1" applyAlignment="1">
      <alignment horizontal="center"/>
    </xf>
    <xf numFmtId="0" fontId="22" fillId="3" borderId="4" xfId="0" applyFont="1" applyFill="1" applyBorder="1" applyAlignment="1">
      <alignment horizontal="left" wrapText="1"/>
    </xf>
    <xf numFmtId="0" fontId="32" fillId="13" borderId="3" xfId="0" applyFont="1" applyFill="1" applyBorder="1" applyAlignment="1">
      <alignment wrapText="1"/>
    </xf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23" fillId="0" borderId="0" xfId="0" applyFont="1" applyFill="1" applyBorder="1" applyAlignment="1">
      <alignment horizontal="center"/>
    </xf>
    <xf numFmtId="0" fontId="38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25" fillId="0" borderId="79" xfId="0" applyFont="1" applyFill="1" applyBorder="1" applyAlignment="1">
      <alignment horizontal="left"/>
    </xf>
    <xf numFmtId="0" fontId="25" fillId="0" borderId="0" xfId="0" applyFont="1" applyFill="1" applyBorder="1" applyAlignment="1">
      <alignment horizontal="center" vertical="center" textRotation="90"/>
    </xf>
    <xf numFmtId="0" fontId="21" fillId="0" borderId="0" xfId="0" applyFont="1" applyFill="1" applyBorder="1" applyAlignment="1">
      <alignment horizontal="center"/>
    </xf>
    <xf numFmtId="0" fontId="38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left"/>
    </xf>
    <xf numFmtId="0" fontId="35" fillId="2" borderId="24" xfId="0" applyFont="1" applyFill="1" applyBorder="1" applyAlignment="1">
      <alignment horizontal="center"/>
    </xf>
    <xf numFmtId="2" fontId="35" fillId="0" borderId="24" xfId="0" applyNumberFormat="1" applyFont="1" applyFill="1" applyBorder="1"/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21" fillId="0" borderId="0" xfId="0" applyFont="1" applyFill="1" applyBorder="1" applyAlignment="1">
      <alignment horizontal="center"/>
    </xf>
    <xf numFmtId="0" fontId="42" fillId="5" borderId="24" xfId="0" applyFont="1" applyFill="1" applyBorder="1"/>
    <xf numFmtId="2" fontId="21" fillId="14" borderId="24" xfId="0" applyNumberFormat="1" applyFont="1" applyFill="1" applyBorder="1"/>
    <xf numFmtId="0" fontId="22" fillId="5" borderId="13" xfId="0" applyFont="1" applyFill="1" applyBorder="1"/>
    <xf numFmtId="0" fontId="22" fillId="3" borderId="4" xfId="0" applyFont="1" applyFill="1" applyBorder="1" applyAlignment="1">
      <alignment horizontal="left"/>
    </xf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12" fillId="0" borderId="29" xfId="0" applyFont="1" applyBorder="1" applyAlignment="1">
      <alignment horizontal="center" vertical="center"/>
    </xf>
    <xf numFmtId="0" fontId="6" fillId="0" borderId="64" xfId="0" applyFont="1" applyBorder="1" applyAlignment="1">
      <alignment horizontal="left"/>
    </xf>
    <xf numFmtId="0" fontId="3" fillId="3" borderId="15" xfId="0" applyFont="1" applyFill="1" applyBorder="1" applyAlignment="1">
      <alignment horizontal="center" vertical="center"/>
    </xf>
    <xf numFmtId="0" fontId="3" fillId="3" borderId="59" xfId="0" applyFont="1" applyFill="1" applyBorder="1" applyAlignment="1">
      <alignment horizontal="center" vertical="center"/>
    </xf>
    <xf numFmtId="0" fontId="12" fillId="3" borderId="48" xfId="0" applyFont="1" applyFill="1" applyBorder="1" applyAlignment="1">
      <alignment horizontal="center" vertical="center"/>
    </xf>
    <xf numFmtId="0" fontId="43" fillId="3" borderId="3" xfId="0" applyFont="1" applyFill="1" applyBorder="1" applyAlignment="1">
      <alignment horizontal="left" wrapText="1"/>
    </xf>
    <xf numFmtId="0" fontId="16" fillId="3" borderId="2" xfId="0" applyFont="1" applyFill="1" applyBorder="1"/>
    <xf numFmtId="0" fontId="16" fillId="3" borderId="2" xfId="0" applyFont="1" applyFill="1" applyBorder="1" applyAlignment="1">
      <alignment horizontal="left"/>
    </xf>
    <xf numFmtId="0" fontId="43" fillId="3" borderId="2" xfId="0" applyFont="1" applyFill="1" applyBorder="1" applyAlignment="1">
      <alignment wrapText="1"/>
    </xf>
    <xf numFmtId="0" fontId="43" fillId="3" borderId="2" xfId="0" applyFont="1" applyFill="1" applyBorder="1" applyAlignment="1">
      <alignment horizontal="left" wrapText="1"/>
    </xf>
    <xf numFmtId="0" fontId="44" fillId="0" borderId="2" xfId="2" applyFont="1" applyFill="1" applyBorder="1" applyAlignment="1">
      <alignment wrapText="1"/>
    </xf>
    <xf numFmtId="49" fontId="11" fillId="0" borderId="2" xfId="0" applyNumberFormat="1" applyFont="1" applyFill="1" applyBorder="1" applyAlignment="1">
      <alignment horizontal="left" vertical="center"/>
    </xf>
    <xf numFmtId="0" fontId="44" fillId="0" borderId="42" xfId="2" applyFont="1" applyFill="1" applyBorder="1" applyAlignment="1">
      <alignment wrapText="1"/>
    </xf>
    <xf numFmtId="49" fontId="11" fillId="0" borderId="42" xfId="0" applyNumberFormat="1" applyFont="1" applyFill="1" applyBorder="1" applyAlignment="1">
      <alignment horizontal="left" vertical="center"/>
    </xf>
    <xf numFmtId="0" fontId="3" fillId="13" borderId="59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0" fillId="13" borderId="48" xfId="0" applyFont="1" applyFill="1" applyBorder="1" applyAlignment="1">
      <alignment horizontal="center" vertical="center"/>
    </xf>
    <xf numFmtId="0" fontId="3" fillId="13" borderId="15" xfId="0" applyFont="1" applyFill="1" applyBorder="1" applyAlignment="1">
      <alignment horizontal="center" vertical="center"/>
    </xf>
    <xf numFmtId="0" fontId="16" fillId="3" borderId="3" xfId="0" applyFont="1" applyFill="1" applyBorder="1"/>
    <xf numFmtId="0" fontId="16" fillId="3" borderId="2" xfId="0" applyFont="1" applyFill="1" applyBorder="1" applyAlignment="1"/>
    <xf numFmtId="0" fontId="23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25" fillId="0" borderId="0" xfId="0" applyFont="1" applyFill="1" applyAlignment="1">
      <alignment horizontal="left"/>
    </xf>
    <xf numFmtId="0" fontId="3" fillId="2" borderId="15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6" fillId="0" borderId="64" xfId="0" applyFont="1" applyBorder="1" applyAlignment="1">
      <alignment horizontal="left"/>
    </xf>
    <xf numFmtId="0" fontId="3" fillId="3" borderId="15" xfId="0" applyFont="1" applyFill="1" applyBorder="1" applyAlignment="1">
      <alignment horizontal="center" vertical="center"/>
    </xf>
    <xf numFmtId="0" fontId="3" fillId="3" borderId="59" xfId="0" applyFont="1" applyFill="1" applyBorder="1" applyAlignment="1">
      <alignment horizontal="center" vertical="center"/>
    </xf>
    <xf numFmtId="0" fontId="12" fillId="3" borderId="4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2" borderId="59" xfId="0" applyFont="1" applyFill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3" fillId="23" borderId="15" xfId="0" applyFont="1" applyFill="1" applyBorder="1" applyAlignment="1">
      <alignment horizontal="center" vertical="center"/>
    </xf>
    <xf numFmtId="0" fontId="3" fillId="23" borderId="2" xfId="0" applyFont="1" applyFill="1" applyBorder="1" applyAlignment="1">
      <alignment horizontal="center" vertical="center"/>
    </xf>
    <xf numFmtId="0" fontId="4" fillId="23" borderId="2" xfId="0" applyFont="1" applyFill="1" applyBorder="1"/>
    <xf numFmtId="0" fontId="4" fillId="23" borderId="37" xfId="0" applyFont="1" applyFill="1" applyBorder="1" applyAlignment="1">
      <alignment horizontal="center" vertical="center"/>
    </xf>
    <xf numFmtId="0" fontId="4" fillId="23" borderId="37" xfId="0" applyFont="1" applyFill="1" applyBorder="1"/>
    <xf numFmtId="0" fontId="4" fillId="23" borderId="3" xfId="0" applyFont="1" applyFill="1" applyBorder="1"/>
    <xf numFmtId="0" fontId="4" fillId="23" borderId="113" xfId="0" applyFont="1" applyFill="1" applyBorder="1" applyAlignment="1">
      <alignment horizontal="center" vertical="center"/>
    </xf>
    <xf numFmtId="0" fontId="11" fillId="0" borderId="114" xfId="0" applyFont="1" applyFill="1" applyBorder="1" applyAlignment="1">
      <alignment horizontal="center" vertical="center"/>
    </xf>
    <xf numFmtId="0" fontId="18" fillId="0" borderId="10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/>
    </xf>
    <xf numFmtId="0" fontId="19" fillId="0" borderId="100" xfId="0" applyFont="1" applyFill="1" applyBorder="1" applyAlignment="1">
      <alignment horizontal="center" vertical="center"/>
    </xf>
    <xf numFmtId="0" fontId="19" fillId="0" borderId="100" xfId="0" applyFont="1" applyFill="1" applyBorder="1" applyAlignment="1">
      <alignment horizontal="center" vertical="center" wrapText="1"/>
    </xf>
    <xf numFmtId="0" fontId="19" fillId="3" borderId="100" xfId="0" applyFont="1" applyFill="1" applyBorder="1" applyAlignment="1">
      <alignment vertical="center" wrapText="1"/>
    </xf>
    <xf numFmtId="0" fontId="19" fillId="0" borderId="100" xfId="0" applyFont="1" applyFill="1" applyBorder="1" applyAlignment="1">
      <alignment vertical="center" wrapText="1"/>
    </xf>
    <xf numFmtId="0" fontId="4" fillId="23" borderId="34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/>
    </xf>
    <xf numFmtId="0" fontId="25" fillId="0" borderId="0" xfId="0" applyFont="1" applyFill="1" applyAlignment="1">
      <alignment horizontal="left"/>
    </xf>
    <xf numFmtId="0" fontId="18" fillId="0" borderId="100" xfId="0" applyFont="1" applyFill="1" applyBorder="1" applyAlignment="1">
      <alignment horizontal="center" vertical="center" wrapText="1"/>
    </xf>
    <xf numFmtId="0" fontId="19" fillId="0" borderId="10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/>
    <xf numFmtId="0" fontId="23" fillId="0" borderId="0" xfId="0" applyFont="1" applyAlignment="1"/>
    <xf numFmtId="0" fontId="24" fillId="0" borderId="0" xfId="0" applyFont="1" applyFill="1" applyBorder="1" applyAlignment="1"/>
    <xf numFmtId="49" fontId="21" fillId="3" borderId="24" xfId="0" applyNumberFormat="1" applyFont="1" applyFill="1" applyBorder="1" applyAlignment="1">
      <alignment horizontal="center" wrapText="1"/>
    </xf>
    <xf numFmtId="0" fontId="37" fillId="0" borderId="79" xfId="0" applyFont="1" applyFill="1" applyBorder="1" applyAlignment="1"/>
    <xf numFmtId="0" fontId="23" fillId="0" borderId="59" xfId="0" applyFont="1" applyFill="1" applyBorder="1" applyAlignment="1"/>
    <xf numFmtId="0" fontId="19" fillId="3" borderId="100" xfId="0" applyFont="1" applyFill="1" applyBorder="1" applyAlignment="1">
      <alignment horizontal="center" vertical="center" wrapText="1"/>
    </xf>
    <xf numFmtId="0" fontId="21" fillId="3" borderId="103" xfId="0" applyFont="1" applyFill="1" applyBorder="1"/>
    <xf numFmtId="0" fontId="21" fillId="3" borderId="100" xfId="0" applyFont="1" applyFill="1" applyBorder="1" applyAlignment="1">
      <alignment horizontal="left"/>
    </xf>
    <xf numFmtId="0" fontId="21" fillId="3" borderId="104" xfId="0" applyFont="1" applyFill="1" applyBorder="1"/>
    <xf numFmtId="0" fontId="21" fillId="0" borderId="100" xfId="0" applyFont="1" applyFill="1" applyBorder="1"/>
    <xf numFmtId="0" fontId="21" fillId="3" borderId="100" xfId="0" applyFont="1" applyFill="1" applyBorder="1" applyAlignment="1">
      <alignment horizontal="center"/>
    </xf>
    <xf numFmtId="49" fontId="21" fillId="3" borderId="100" xfId="0" applyNumberFormat="1" applyFont="1" applyFill="1" applyBorder="1" applyAlignment="1">
      <alignment horizontal="center"/>
    </xf>
    <xf numFmtId="0" fontId="21" fillId="0" borderId="104" xfId="0" applyFont="1" applyFill="1" applyBorder="1" applyAlignment="1">
      <alignment horizontal="center"/>
    </xf>
    <xf numFmtId="2" fontId="21" fillId="13" borderId="100" xfId="0" applyNumberFormat="1" applyFont="1" applyFill="1" applyBorder="1"/>
    <xf numFmtId="0" fontId="21" fillId="0" borderId="105" xfId="0" applyFont="1" applyFill="1" applyBorder="1" applyAlignment="1">
      <alignment wrapText="1"/>
    </xf>
    <xf numFmtId="0" fontId="12" fillId="6" borderId="39" xfId="0" applyFont="1" applyFill="1" applyBorder="1" applyAlignment="1">
      <alignment horizontal="center"/>
    </xf>
    <xf numFmtId="0" fontId="12" fillId="6" borderId="41" xfId="0" applyFont="1" applyFill="1" applyBorder="1" applyAlignment="1">
      <alignment horizontal="center"/>
    </xf>
    <xf numFmtId="0" fontId="2" fillId="6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60" fillId="3" borderId="24" xfId="0" applyFont="1" applyFill="1" applyBorder="1"/>
    <xf numFmtId="0" fontId="60" fillId="3" borderId="13" xfId="0" applyFont="1" applyFill="1" applyBorder="1"/>
    <xf numFmtId="0" fontId="60" fillId="3" borderId="13" xfId="0" applyFont="1" applyFill="1" applyBorder="1" applyAlignment="1">
      <alignment horizontal="center" vertical="center"/>
    </xf>
    <xf numFmtId="0" fontId="60" fillId="3" borderId="24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0" borderId="153" xfId="0" applyFont="1" applyBorder="1"/>
    <xf numFmtId="0" fontId="60" fillId="3" borderId="155" xfId="0" applyFont="1" applyFill="1" applyBorder="1"/>
    <xf numFmtId="0" fontId="60" fillId="3" borderId="155" xfId="0" applyFont="1" applyFill="1" applyBorder="1" applyAlignment="1">
      <alignment horizontal="center" vertical="center"/>
    </xf>
    <xf numFmtId="0" fontId="4" fillId="3" borderId="155" xfId="0" applyFont="1" applyFill="1" applyBorder="1" applyAlignment="1">
      <alignment horizontal="center" vertical="center"/>
    </xf>
    <xf numFmtId="0" fontId="4" fillId="0" borderId="156" xfId="0" applyFont="1" applyBorder="1"/>
    <xf numFmtId="0" fontId="61" fillId="6" borderId="150" xfId="0" applyFont="1" applyFill="1" applyBorder="1" applyAlignment="1">
      <alignment horizontal="center"/>
    </xf>
    <xf numFmtId="0" fontId="61" fillId="6" borderId="157" xfId="0" applyFont="1" applyFill="1" applyBorder="1" applyAlignment="1">
      <alignment horizontal="left"/>
    </xf>
    <xf numFmtId="0" fontId="61" fillId="6" borderId="151" xfId="0" applyFont="1" applyFill="1" applyBorder="1" applyAlignment="1">
      <alignment horizontal="center"/>
    </xf>
    <xf numFmtId="0" fontId="61" fillId="6" borderId="158" xfId="0" applyFont="1" applyFill="1" applyBorder="1" applyAlignment="1">
      <alignment horizontal="left"/>
    </xf>
    <xf numFmtId="0" fontId="61" fillId="6" borderId="152" xfId="0" applyFont="1" applyFill="1" applyBorder="1" applyAlignment="1">
      <alignment horizontal="center"/>
    </xf>
    <xf numFmtId="0" fontId="49" fillId="6" borderId="44" xfId="0" applyFont="1" applyFill="1" applyBorder="1" applyAlignment="1">
      <alignment horizontal="center"/>
    </xf>
    <xf numFmtId="0" fontId="12" fillId="6" borderId="152" xfId="0" applyFont="1" applyFill="1" applyBorder="1" applyAlignment="1">
      <alignment horizontal="center" vertical="center"/>
    </xf>
    <xf numFmtId="0" fontId="65" fillId="3" borderId="0" xfId="0" applyFont="1" applyFill="1" applyBorder="1" applyAlignment="1">
      <alignment vertical="center"/>
    </xf>
    <xf numFmtId="0" fontId="49" fillId="6" borderId="112" xfId="0" applyFont="1" applyFill="1" applyBorder="1" applyAlignment="1">
      <alignment horizontal="center"/>
    </xf>
    <xf numFmtId="0" fontId="60" fillId="2" borderId="24" xfId="0" applyFont="1" applyFill="1" applyBorder="1" applyAlignment="1">
      <alignment horizontal="center" vertical="center"/>
    </xf>
    <xf numFmtId="0" fontId="60" fillId="2" borderId="13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/>
    </xf>
    <xf numFmtId="0" fontId="68" fillId="3" borderId="20" xfId="0" applyFont="1" applyFill="1" applyBorder="1"/>
    <xf numFmtId="0" fontId="68" fillId="3" borderId="23" xfId="0" applyFont="1" applyFill="1" applyBorder="1"/>
    <xf numFmtId="0" fontId="69" fillId="3" borderId="23" xfId="0" applyFont="1" applyFill="1" applyBorder="1" applyAlignment="1">
      <alignment horizontal="left" wrapText="1"/>
    </xf>
    <xf numFmtId="0" fontId="68" fillId="3" borderId="154" xfId="0" applyFont="1" applyFill="1" applyBorder="1"/>
    <xf numFmtId="0" fontId="68" fillId="3" borderId="13" xfId="0" applyFont="1" applyFill="1" applyBorder="1" applyAlignment="1">
      <alignment horizontal="left"/>
    </xf>
    <xf numFmtId="0" fontId="68" fillId="3" borderId="24" xfId="0" applyFont="1" applyFill="1" applyBorder="1" applyAlignment="1">
      <alignment horizontal="left"/>
    </xf>
    <xf numFmtId="0" fontId="68" fillId="3" borderId="24" xfId="0" applyFont="1" applyFill="1" applyBorder="1"/>
    <xf numFmtId="0" fontId="69" fillId="3" borderId="24" xfId="0" applyFont="1" applyFill="1" applyBorder="1" applyAlignment="1">
      <alignment wrapText="1"/>
    </xf>
    <xf numFmtId="0" fontId="69" fillId="3" borderId="24" xfId="0" applyFont="1" applyFill="1" applyBorder="1" applyAlignment="1">
      <alignment horizontal="left" wrapText="1"/>
    </xf>
    <xf numFmtId="0" fontId="68" fillId="3" borderId="24" xfId="0" applyFont="1" applyFill="1" applyBorder="1" applyAlignment="1">
      <alignment wrapText="1"/>
    </xf>
    <xf numFmtId="0" fontId="68" fillId="3" borderId="24" xfId="0" applyFont="1" applyFill="1" applyBorder="1" applyAlignment="1">
      <alignment horizontal="center"/>
    </xf>
    <xf numFmtId="0" fontId="68" fillId="3" borderId="155" xfId="0" applyFont="1" applyFill="1" applyBorder="1" applyAlignment="1"/>
    <xf numFmtId="0" fontId="68" fillId="3" borderId="13" xfId="0" applyFont="1" applyFill="1" applyBorder="1" applyAlignment="1">
      <alignment horizontal="center"/>
    </xf>
    <xf numFmtId="0" fontId="68" fillId="3" borderId="155" xfId="0" applyFont="1" applyFill="1" applyBorder="1" applyAlignment="1">
      <alignment horizontal="center"/>
    </xf>
    <xf numFmtId="0" fontId="60" fillId="2" borderId="155" xfId="0" applyFont="1" applyFill="1" applyBorder="1" applyAlignment="1">
      <alignment horizontal="center" vertical="center"/>
    </xf>
    <xf numFmtId="0" fontId="2" fillId="0" borderId="120" xfId="0" applyFont="1" applyBorder="1"/>
    <xf numFmtId="0" fontId="2" fillId="0" borderId="160" xfId="0" applyFont="1" applyBorder="1"/>
    <xf numFmtId="0" fontId="4" fillId="0" borderId="160" xfId="0" applyFont="1" applyBorder="1"/>
    <xf numFmtId="0" fontId="66" fillId="0" borderId="160" xfId="0" applyFont="1" applyBorder="1" applyAlignment="1">
      <alignment horizontal="center" vertical="center"/>
    </xf>
    <xf numFmtId="0" fontId="4" fillId="3" borderId="93" xfId="0" applyFont="1" applyFill="1" applyBorder="1" applyAlignment="1">
      <alignment horizontal="center" vertical="center"/>
    </xf>
    <xf numFmtId="0" fontId="2" fillId="0" borderId="24" xfId="0" applyFont="1" applyBorder="1"/>
    <xf numFmtId="0" fontId="66" fillId="0" borderId="24" xfId="0" applyFont="1" applyBorder="1" applyAlignment="1">
      <alignment horizontal="center" vertical="center" wrapText="1"/>
    </xf>
    <xf numFmtId="0" fontId="4" fillId="0" borderId="24" xfId="0" applyFont="1" applyBorder="1"/>
    <xf numFmtId="0" fontId="52" fillId="6" borderId="161" xfId="0" applyFont="1" applyFill="1" applyBorder="1" applyAlignment="1">
      <alignment horizontal="center" vertical="center" wrapText="1"/>
    </xf>
    <xf numFmtId="0" fontId="55" fillId="6" borderId="162" xfId="0" applyFont="1" applyFill="1" applyBorder="1" applyAlignment="1">
      <alignment vertical="center"/>
    </xf>
    <xf numFmtId="0" fontId="54" fillId="6" borderId="163" xfId="0" applyFont="1" applyFill="1" applyBorder="1" applyAlignment="1">
      <alignment horizontal="center" vertical="center"/>
    </xf>
    <xf numFmtId="0" fontId="57" fillId="6" borderId="163" xfId="0" applyFont="1" applyFill="1" applyBorder="1" applyAlignment="1">
      <alignment horizontal="center" vertical="center" wrapText="1"/>
    </xf>
    <xf numFmtId="0" fontId="55" fillId="6" borderId="163" xfId="0" applyFont="1" applyFill="1" applyBorder="1" applyAlignment="1">
      <alignment horizontal="center" vertical="center"/>
    </xf>
    <xf numFmtId="0" fontId="62" fillId="6" borderId="163" xfId="0" applyFont="1" applyFill="1" applyBorder="1" applyAlignment="1">
      <alignment horizontal="center" vertical="center" wrapText="1"/>
    </xf>
    <xf numFmtId="0" fontId="63" fillId="6" borderId="164" xfId="0" applyFont="1" applyFill="1" applyBorder="1" applyAlignment="1">
      <alignment horizontal="center" vertical="center"/>
    </xf>
    <xf numFmtId="0" fontId="61" fillId="6" borderId="168" xfId="0" applyFont="1" applyFill="1" applyBorder="1" applyAlignment="1">
      <alignment horizontal="left"/>
    </xf>
    <xf numFmtId="0" fontId="61" fillId="6" borderId="167" xfId="0" applyFont="1" applyFill="1" applyBorder="1" applyAlignment="1">
      <alignment horizontal="left"/>
    </xf>
    <xf numFmtId="0" fontId="18" fillId="0" borderId="24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/>
    </xf>
    <xf numFmtId="0" fontId="19" fillId="0" borderId="24" xfId="0" applyFont="1" applyFill="1" applyBorder="1" applyAlignment="1">
      <alignment horizontal="center" vertical="center" wrapText="1"/>
    </xf>
    <xf numFmtId="0" fontId="19" fillId="0" borderId="24" xfId="0" applyFont="1" applyFill="1" applyBorder="1" applyAlignment="1">
      <alignment horizontal="center" vertical="center"/>
    </xf>
    <xf numFmtId="2" fontId="19" fillId="0" borderId="24" xfId="0" applyNumberFormat="1" applyFont="1" applyFill="1" applyBorder="1" applyAlignment="1">
      <alignment horizontal="center" vertical="center" wrapText="1"/>
    </xf>
    <xf numFmtId="0" fontId="19" fillId="3" borderId="24" xfId="0" applyFont="1" applyFill="1" applyBorder="1" applyAlignment="1">
      <alignment vertical="center" wrapText="1"/>
    </xf>
    <xf numFmtId="0" fontId="19" fillId="0" borderId="24" xfId="0" applyFont="1" applyFill="1" applyBorder="1" applyAlignment="1">
      <alignment vertical="center" wrapText="1"/>
    </xf>
    <xf numFmtId="0" fontId="35" fillId="3" borderId="24" xfId="0" applyFont="1" applyFill="1" applyBorder="1" applyAlignment="1">
      <alignment horizontal="center" vertical="center"/>
    </xf>
    <xf numFmtId="0" fontId="19" fillId="3" borderId="169" xfId="0" applyFont="1" applyFill="1" applyBorder="1" applyAlignment="1">
      <alignment horizontal="center" vertical="center"/>
    </xf>
    <xf numFmtId="0" fontId="19" fillId="0" borderId="153" xfId="0" applyFont="1" applyFill="1" applyBorder="1" applyAlignment="1">
      <alignment horizontal="center" vertical="center" wrapText="1"/>
    </xf>
    <xf numFmtId="0" fontId="19" fillId="3" borderId="170" xfId="0" applyFont="1" applyFill="1" applyBorder="1" applyAlignment="1">
      <alignment horizontal="center" vertical="center"/>
    </xf>
    <xf numFmtId="0" fontId="35" fillId="3" borderId="155" xfId="0" applyFont="1" applyFill="1" applyBorder="1" applyAlignment="1">
      <alignment horizontal="center" vertical="center"/>
    </xf>
    <xf numFmtId="0" fontId="19" fillId="0" borderId="155" xfId="0" applyFont="1" applyFill="1" applyBorder="1" applyAlignment="1">
      <alignment horizontal="center" vertical="center" wrapText="1"/>
    </xf>
    <xf numFmtId="0" fontId="19" fillId="0" borderId="155" xfId="0" applyFont="1" applyFill="1" applyBorder="1" applyAlignment="1">
      <alignment horizontal="center" vertical="center"/>
    </xf>
    <xf numFmtId="0" fontId="18" fillId="0" borderId="155" xfId="0" applyFont="1" applyFill="1" applyBorder="1" applyAlignment="1">
      <alignment horizontal="center" vertical="center" wrapText="1"/>
    </xf>
    <xf numFmtId="0" fontId="19" fillId="3" borderId="155" xfId="0" applyFont="1" applyFill="1" applyBorder="1" applyAlignment="1">
      <alignment vertical="center" wrapText="1"/>
    </xf>
    <xf numFmtId="0" fontId="19" fillId="0" borderId="155" xfId="0" applyFont="1" applyFill="1" applyBorder="1" applyAlignment="1">
      <alignment vertical="center" wrapText="1"/>
    </xf>
    <xf numFmtId="2" fontId="19" fillId="0" borderId="155" xfId="0" applyNumberFormat="1" applyFont="1" applyFill="1" applyBorder="1" applyAlignment="1">
      <alignment horizontal="center" vertical="center" wrapText="1"/>
    </xf>
    <xf numFmtId="0" fontId="19" fillId="0" borderId="156" xfId="0" applyFont="1" applyFill="1" applyBorder="1" applyAlignment="1">
      <alignment horizontal="center" vertical="center" wrapText="1"/>
    </xf>
    <xf numFmtId="0" fontId="70" fillId="0" borderId="84" xfId="0" applyFont="1" applyBorder="1" applyAlignment="1">
      <alignment horizontal="left"/>
    </xf>
    <xf numFmtId="0" fontId="70" fillId="0" borderId="85" xfId="0" applyFont="1" applyBorder="1" applyAlignment="1">
      <alignment horizontal="left"/>
    </xf>
    <xf numFmtId="0" fontId="71" fillId="0" borderId="85" xfId="0" applyFont="1" applyFill="1" applyBorder="1" applyAlignment="1">
      <alignment horizontal="center" vertical="center"/>
    </xf>
    <xf numFmtId="0" fontId="72" fillId="3" borderId="169" xfId="0" applyFont="1" applyFill="1" applyBorder="1" applyAlignment="1">
      <alignment horizontal="center" vertical="center"/>
    </xf>
    <xf numFmtId="0" fontId="38" fillId="3" borderId="24" xfId="0" applyFont="1" applyFill="1" applyBorder="1" applyAlignment="1">
      <alignment horizontal="center" vertical="center"/>
    </xf>
    <xf numFmtId="2" fontId="72" fillId="0" borderId="24" xfId="0" applyNumberFormat="1" applyFont="1" applyFill="1" applyBorder="1" applyAlignment="1">
      <alignment horizontal="center" vertical="center" wrapText="1"/>
    </xf>
    <xf numFmtId="0" fontId="72" fillId="0" borderId="153" xfId="0" applyFont="1" applyFill="1" applyBorder="1" applyAlignment="1">
      <alignment horizontal="center" vertical="center" wrapText="1"/>
    </xf>
    <xf numFmtId="0" fontId="72" fillId="0" borderId="24" xfId="0" applyFont="1" applyFill="1" applyBorder="1" applyAlignment="1">
      <alignment horizontal="center" vertical="center"/>
    </xf>
    <xf numFmtId="0" fontId="72" fillId="0" borderId="24" xfId="0" applyFont="1" applyFill="1" applyBorder="1" applyAlignment="1">
      <alignment horizontal="center" vertical="center" wrapText="1"/>
    </xf>
    <xf numFmtId="0" fontId="73" fillId="0" borderId="24" xfId="0" applyFont="1" applyFill="1" applyBorder="1" applyAlignment="1">
      <alignment horizontal="center" vertical="center" wrapText="1"/>
    </xf>
    <xf numFmtId="0" fontId="72" fillId="3" borderId="24" xfId="0" applyFont="1" applyFill="1" applyBorder="1" applyAlignment="1">
      <alignment vertical="center" wrapText="1"/>
    </xf>
    <xf numFmtId="0" fontId="72" fillId="0" borderId="24" xfId="0" applyFont="1" applyFill="1" applyBorder="1" applyAlignment="1">
      <alignment vertical="center" wrapText="1"/>
    </xf>
    <xf numFmtId="0" fontId="70" fillId="0" borderId="85" xfId="0" applyFont="1" applyFill="1" applyBorder="1" applyAlignment="1">
      <alignment horizontal="center" vertical="center"/>
    </xf>
    <xf numFmtId="0" fontId="78" fillId="0" borderId="24" xfId="0" applyFont="1" applyFill="1" applyBorder="1" applyAlignment="1">
      <alignment horizontal="center" vertical="center"/>
    </xf>
    <xf numFmtId="0" fontId="78" fillId="0" borderId="24" xfId="0" applyFont="1" applyFill="1" applyBorder="1" applyAlignment="1">
      <alignment horizontal="center" vertical="center" wrapText="1"/>
    </xf>
    <xf numFmtId="0" fontId="78" fillId="3" borderId="24" xfId="0" applyFont="1" applyFill="1" applyBorder="1" applyAlignment="1">
      <alignment vertical="center" wrapText="1"/>
    </xf>
    <xf numFmtId="0" fontId="78" fillId="0" borderId="24" xfId="0" applyFont="1" applyFill="1" applyBorder="1" applyAlignment="1">
      <alignment vertical="center" wrapText="1"/>
    </xf>
    <xf numFmtId="0" fontId="78" fillId="3" borderId="169" xfId="0" applyFont="1" applyFill="1" applyBorder="1" applyAlignment="1">
      <alignment horizontal="center" vertical="center"/>
    </xf>
    <xf numFmtId="0" fontId="78" fillId="3" borderId="24" xfId="0" applyFont="1" applyFill="1" applyBorder="1" applyAlignment="1">
      <alignment horizontal="center" vertical="center"/>
    </xf>
    <xf numFmtId="2" fontId="78" fillId="0" borderId="24" xfId="0" applyNumberFormat="1" applyFont="1" applyFill="1" applyBorder="1" applyAlignment="1">
      <alignment horizontal="center" vertical="center" wrapText="1"/>
    </xf>
    <xf numFmtId="0" fontId="78" fillId="0" borderId="153" xfId="0" applyFont="1" applyFill="1" applyBorder="1" applyAlignment="1">
      <alignment horizontal="center" vertical="center" wrapText="1"/>
    </xf>
    <xf numFmtId="0" fontId="79" fillId="3" borderId="169" xfId="0" applyFont="1" applyFill="1" applyBorder="1" applyAlignment="1">
      <alignment horizontal="center" vertical="center"/>
    </xf>
    <xf numFmtId="0" fontId="79" fillId="3" borderId="24" xfId="0" applyFont="1" applyFill="1" applyBorder="1" applyAlignment="1">
      <alignment horizontal="center" vertical="center"/>
    </xf>
    <xf numFmtId="0" fontId="79" fillId="0" borderId="24" xfId="0" applyFont="1" applyFill="1" applyBorder="1" applyAlignment="1">
      <alignment horizontal="center" vertical="center" wrapText="1"/>
    </xf>
    <xf numFmtId="0" fontId="79" fillId="0" borderId="24" xfId="0" applyFont="1" applyFill="1" applyBorder="1" applyAlignment="1">
      <alignment horizontal="center" vertical="center"/>
    </xf>
    <xf numFmtId="0" fontId="79" fillId="3" borderId="24" xfId="0" applyFont="1" applyFill="1" applyBorder="1" applyAlignment="1">
      <alignment vertical="center" wrapText="1"/>
    </xf>
    <xf numFmtId="0" fontId="79" fillId="0" borderId="24" xfId="0" applyFont="1" applyFill="1" applyBorder="1" applyAlignment="1">
      <alignment vertical="center" wrapText="1"/>
    </xf>
    <xf numFmtId="2" fontId="79" fillId="0" borderId="24" xfId="0" applyNumberFormat="1" applyFont="1" applyFill="1" applyBorder="1" applyAlignment="1">
      <alignment horizontal="center" vertical="center" wrapText="1"/>
    </xf>
    <xf numFmtId="0" fontId="79" fillId="0" borderId="153" xfId="0" applyFont="1" applyFill="1" applyBorder="1" applyAlignment="1">
      <alignment horizontal="center" vertical="center" wrapText="1"/>
    </xf>
    <xf numFmtId="0" fontId="79" fillId="3" borderId="170" xfId="0" applyFont="1" applyFill="1" applyBorder="1" applyAlignment="1">
      <alignment horizontal="center" vertical="center"/>
    </xf>
    <xf numFmtId="0" fontId="79" fillId="3" borderId="155" xfId="0" applyFont="1" applyFill="1" applyBorder="1" applyAlignment="1">
      <alignment horizontal="center" vertical="center"/>
    </xf>
    <xf numFmtId="0" fontId="79" fillId="0" borderId="155" xfId="0" applyFont="1" applyFill="1" applyBorder="1" applyAlignment="1">
      <alignment horizontal="center" vertical="center" wrapText="1"/>
    </xf>
    <xf numFmtId="0" fontId="79" fillId="0" borderId="155" xfId="0" applyFont="1" applyFill="1" applyBorder="1" applyAlignment="1">
      <alignment horizontal="center" vertical="center"/>
    </xf>
    <xf numFmtId="0" fontId="79" fillId="3" borderId="155" xfId="0" applyFont="1" applyFill="1" applyBorder="1" applyAlignment="1">
      <alignment vertical="center" wrapText="1"/>
    </xf>
    <xf numFmtId="0" fontId="79" fillId="0" borderId="155" xfId="0" applyFont="1" applyFill="1" applyBorder="1" applyAlignment="1">
      <alignment vertical="center" wrapText="1"/>
    </xf>
    <xf numFmtId="2" fontId="79" fillId="0" borderId="155" xfId="0" applyNumberFormat="1" applyFont="1" applyFill="1" applyBorder="1" applyAlignment="1">
      <alignment horizontal="center" vertical="center" wrapText="1"/>
    </xf>
    <xf numFmtId="0" fontId="79" fillId="0" borderId="156" xfId="0" applyFont="1" applyFill="1" applyBorder="1" applyAlignment="1">
      <alignment horizontal="center" vertical="center" wrapText="1"/>
    </xf>
    <xf numFmtId="0" fontId="80" fillId="3" borderId="0" xfId="0" applyFont="1" applyFill="1" applyBorder="1"/>
    <xf numFmtId="0" fontId="81" fillId="0" borderId="0" xfId="0" applyFont="1"/>
    <xf numFmtId="0" fontId="70" fillId="3" borderId="0" xfId="0" applyFont="1" applyFill="1" applyBorder="1"/>
    <xf numFmtId="0" fontId="70" fillId="0" borderId="0" xfId="0" applyFont="1" applyBorder="1"/>
    <xf numFmtId="0" fontId="70" fillId="0" borderId="0" xfId="0" applyFont="1" applyFill="1" applyBorder="1"/>
    <xf numFmtId="0" fontId="70" fillId="0" borderId="0" xfId="0" applyFont="1" applyFill="1" applyBorder="1" applyAlignment="1">
      <alignment horizontal="center"/>
    </xf>
    <xf numFmtId="2" fontId="70" fillId="0" borderId="0" xfId="0" applyNumberFormat="1" applyFont="1" applyFill="1" applyBorder="1"/>
    <xf numFmtId="0" fontId="70" fillId="0" borderId="0" xfId="0" applyFont="1" applyFill="1" applyBorder="1" applyAlignment="1">
      <alignment wrapText="1"/>
    </xf>
    <xf numFmtId="0" fontId="71" fillId="0" borderId="0" xfId="0" applyFont="1"/>
    <xf numFmtId="0" fontId="76" fillId="3" borderId="0" xfId="0" applyFont="1" applyFill="1" applyBorder="1"/>
    <xf numFmtId="0" fontId="76" fillId="0" borderId="0" xfId="0" applyFont="1" applyFill="1" applyBorder="1"/>
    <xf numFmtId="0" fontId="76" fillId="0" borderId="0" xfId="0" applyFont="1" applyFill="1" applyBorder="1" applyAlignment="1">
      <alignment horizontal="center"/>
    </xf>
    <xf numFmtId="0" fontId="82" fillId="0" borderId="0" xfId="0" applyFont="1" applyAlignment="1"/>
    <xf numFmtId="2" fontId="76" fillId="0" borderId="0" xfId="0" applyNumberFormat="1" applyFont="1" applyFill="1" applyBorder="1"/>
    <xf numFmtId="0" fontId="76" fillId="0" borderId="0" xfId="0" applyFont="1" applyFill="1" applyBorder="1" applyAlignment="1">
      <alignment wrapText="1"/>
    </xf>
    <xf numFmtId="0" fontId="76" fillId="0" borderId="0" xfId="0" applyFont="1"/>
    <xf numFmtId="0" fontId="82" fillId="0" borderId="0" xfId="0" applyFont="1" applyFill="1" applyBorder="1" applyAlignment="1"/>
    <xf numFmtId="0" fontId="77" fillId="0" borderId="0" xfId="0" applyFont="1"/>
    <xf numFmtId="0" fontId="82" fillId="0" borderId="0" xfId="0" applyFont="1" applyFill="1" applyBorder="1"/>
    <xf numFmtId="0" fontId="82" fillId="3" borderId="0" xfId="0" applyFont="1" applyFill="1" applyBorder="1"/>
    <xf numFmtId="0" fontId="70" fillId="0" borderId="0" xfId="0" applyFont="1"/>
    <xf numFmtId="0" fontId="70" fillId="0" borderId="79" xfId="0" applyFont="1" applyFill="1" applyBorder="1" applyAlignment="1">
      <alignment horizontal="center" vertical="center"/>
    </xf>
    <xf numFmtId="0" fontId="25" fillId="0" borderId="0" xfId="0" applyFont="1" applyFill="1" applyAlignment="1">
      <alignment horizontal="left"/>
    </xf>
    <xf numFmtId="0" fontId="38" fillId="0" borderId="0" xfId="0" applyFont="1" applyFill="1" applyAlignment="1">
      <alignment horizontal="left"/>
    </xf>
    <xf numFmtId="0" fontId="25" fillId="0" borderId="65" xfId="0" applyFont="1" applyFill="1" applyBorder="1" applyAlignment="1">
      <alignment horizontal="center" vertical="center" textRotation="90"/>
    </xf>
    <xf numFmtId="0" fontId="25" fillId="0" borderId="66" xfId="0" applyFont="1" applyFill="1" applyBorder="1" applyAlignment="1">
      <alignment horizontal="center" vertical="center" textRotation="90"/>
    </xf>
    <xf numFmtId="0" fontId="18" fillId="0" borderId="89" xfId="0" applyFont="1" applyFill="1" applyBorder="1" applyAlignment="1">
      <alignment horizontal="center" vertical="center"/>
    </xf>
    <xf numFmtId="0" fontId="18" fillId="0" borderId="95" xfId="0" applyFont="1" applyFill="1" applyBorder="1" applyAlignment="1">
      <alignment horizontal="center" vertical="center"/>
    </xf>
    <xf numFmtId="0" fontId="18" fillId="0" borderId="103" xfId="0" applyFont="1" applyFill="1" applyBorder="1" applyAlignment="1">
      <alignment horizontal="center" vertical="center"/>
    </xf>
    <xf numFmtId="0" fontId="18" fillId="3" borderId="90" xfId="0" applyFont="1" applyFill="1" applyBorder="1" applyAlignment="1">
      <alignment horizontal="center" vertical="center"/>
    </xf>
    <xf numFmtId="0" fontId="18" fillId="3" borderId="12" xfId="0" applyFont="1" applyFill="1" applyBorder="1" applyAlignment="1">
      <alignment horizontal="center" vertical="center"/>
    </xf>
    <xf numFmtId="0" fontId="18" fillId="3" borderId="104" xfId="0" applyFont="1" applyFill="1" applyBorder="1" applyAlignment="1">
      <alignment horizontal="center" vertical="center"/>
    </xf>
    <xf numFmtId="0" fontId="18" fillId="0" borderId="90" xfId="0" applyFont="1" applyFill="1" applyBorder="1" applyAlignment="1">
      <alignment horizontal="center" vertical="center" wrapText="1"/>
    </xf>
    <xf numFmtId="0" fontId="18" fillId="0" borderId="12" xfId="0" applyFont="1" applyFill="1" applyBorder="1" applyAlignment="1">
      <alignment horizontal="center" vertical="center" wrapText="1"/>
    </xf>
    <xf numFmtId="0" fontId="18" fillId="0" borderId="104" xfId="0" applyFont="1" applyFill="1" applyBorder="1" applyAlignment="1">
      <alignment horizontal="center" vertical="center" wrapText="1"/>
    </xf>
    <xf numFmtId="0" fontId="18" fillId="0" borderId="91" xfId="0" applyFont="1" applyFill="1" applyBorder="1" applyAlignment="1">
      <alignment horizontal="center" vertical="center"/>
    </xf>
    <xf numFmtId="0" fontId="18" fillId="0" borderId="59" xfId="0" applyFont="1" applyFill="1" applyBorder="1" applyAlignment="1">
      <alignment horizontal="center" vertical="center"/>
    </xf>
    <xf numFmtId="0" fontId="18" fillId="0" borderId="92" xfId="0" applyFont="1" applyFill="1" applyBorder="1" applyAlignment="1">
      <alignment horizontal="center" vertical="center"/>
    </xf>
    <xf numFmtId="0" fontId="18" fillId="0" borderId="88" xfId="0" applyFont="1" applyFill="1" applyBorder="1" applyAlignment="1">
      <alignment horizontal="center" vertical="center"/>
    </xf>
    <xf numFmtId="0" fontId="18" fillId="0" borderId="10" xfId="0" applyFont="1" applyFill="1" applyBorder="1" applyAlignment="1">
      <alignment horizontal="center" vertical="center"/>
    </xf>
    <xf numFmtId="0" fontId="18" fillId="0" borderId="20" xfId="0" applyFont="1" applyFill="1" applyBorder="1" applyAlignment="1">
      <alignment horizontal="center" vertical="center"/>
    </xf>
    <xf numFmtId="0" fontId="18" fillId="0" borderId="93" xfId="0" applyFont="1" applyFill="1" applyBorder="1" applyAlignment="1">
      <alignment horizontal="center" vertical="center"/>
    </xf>
    <xf numFmtId="0" fontId="18" fillId="0" borderId="93" xfId="0" applyFont="1" applyFill="1" applyBorder="1" applyAlignment="1">
      <alignment horizontal="center" vertical="center" wrapText="1"/>
    </xf>
    <xf numFmtId="0" fontId="18" fillId="0" borderId="24" xfId="0" applyFont="1" applyFill="1" applyBorder="1" applyAlignment="1">
      <alignment horizontal="center" vertical="center" wrapText="1"/>
    </xf>
    <xf numFmtId="0" fontId="18" fillId="0" borderId="100" xfId="0" applyFont="1" applyFill="1" applyBorder="1" applyAlignment="1">
      <alignment horizontal="center" vertical="center" wrapText="1"/>
    </xf>
    <xf numFmtId="0" fontId="18" fillId="0" borderId="24" xfId="0" applyFont="1" applyFill="1" applyBorder="1" applyAlignment="1">
      <alignment horizontal="center" vertical="center"/>
    </xf>
    <xf numFmtId="0" fontId="18" fillId="0" borderId="94" xfId="0" applyFont="1" applyFill="1" applyBorder="1" applyAlignment="1">
      <alignment horizontal="center" vertical="center" wrapText="1"/>
    </xf>
    <xf numFmtId="0" fontId="18" fillId="0" borderId="96" xfId="0" applyFont="1" applyFill="1" applyBorder="1" applyAlignment="1">
      <alignment horizontal="center" vertical="center" wrapText="1"/>
    </xf>
    <xf numFmtId="0" fontId="18" fillId="0" borderId="105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center" vertical="center"/>
    </xf>
    <xf numFmtId="0" fontId="18" fillId="0" borderId="16" xfId="0" applyFont="1" applyFill="1" applyBorder="1" applyAlignment="1">
      <alignment horizontal="center" vertical="center" wrapText="1"/>
    </xf>
    <xf numFmtId="0" fontId="18" fillId="0" borderId="23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25" fillId="0" borderId="77" xfId="0" applyFont="1" applyFill="1" applyBorder="1" applyAlignment="1">
      <alignment horizontal="left"/>
    </xf>
    <xf numFmtId="0" fontId="25" fillId="0" borderId="0" xfId="0" applyFont="1" applyFill="1" applyBorder="1" applyAlignment="1">
      <alignment horizontal="left"/>
    </xf>
    <xf numFmtId="0" fontId="24" fillId="0" borderId="80" xfId="0" applyFont="1" applyFill="1" applyBorder="1" applyAlignment="1">
      <alignment horizontal="center"/>
    </xf>
    <xf numFmtId="0" fontId="24" fillId="0" borderId="81" xfId="0" applyFont="1" applyFill="1" applyBorder="1" applyAlignment="1">
      <alignment horizontal="center"/>
    </xf>
    <xf numFmtId="0" fontId="25" fillId="0" borderId="79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0" fontId="23" fillId="0" borderId="80" xfId="0" applyFont="1" applyFill="1" applyBorder="1" applyAlignment="1">
      <alignment horizontal="center"/>
    </xf>
    <xf numFmtId="0" fontId="23" fillId="0" borderId="81" xfId="0" applyFont="1" applyFill="1" applyBorder="1" applyAlignment="1">
      <alignment horizontal="center"/>
    </xf>
    <xf numFmtId="0" fontId="12" fillId="4" borderId="70" xfId="0" applyFont="1" applyFill="1" applyBorder="1" applyAlignment="1">
      <alignment horizontal="center" vertical="center"/>
    </xf>
    <xf numFmtId="0" fontId="12" fillId="4" borderId="47" xfId="0" applyFont="1" applyFill="1" applyBorder="1" applyAlignment="1">
      <alignment horizontal="center" vertical="center"/>
    </xf>
    <xf numFmtId="0" fontId="12" fillId="4" borderId="46" xfId="0" applyFont="1" applyFill="1" applyBorder="1" applyAlignment="1">
      <alignment horizontal="center" vertical="center"/>
    </xf>
    <xf numFmtId="0" fontId="12" fillId="4" borderId="48" xfId="0" applyFont="1" applyFill="1" applyBorder="1" applyAlignment="1">
      <alignment horizontal="center" vertical="center"/>
    </xf>
    <xf numFmtId="0" fontId="3" fillId="2" borderId="82" xfId="0" applyFont="1" applyFill="1" applyBorder="1" applyAlignment="1">
      <alignment horizontal="center" vertical="center"/>
    </xf>
    <xf numFmtId="0" fontId="3" fillId="2" borderId="67" xfId="0" applyFont="1" applyFill="1" applyBorder="1" applyAlignment="1">
      <alignment horizontal="center" vertical="center"/>
    </xf>
    <xf numFmtId="0" fontId="3" fillId="2" borderId="8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43" fontId="12" fillId="4" borderId="58" xfId="1" applyFont="1" applyFill="1" applyBorder="1" applyAlignment="1">
      <alignment horizontal="center" vertical="center"/>
    </xf>
    <xf numFmtId="43" fontId="12" fillId="4" borderId="59" xfId="1" applyFont="1" applyFill="1" applyBorder="1" applyAlignment="1">
      <alignment horizontal="center" vertical="center"/>
    </xf>
    <xf numFmtId="0" fontId="12" fillId="4" borderId="44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2" fillId="4" borderId="107" xfId="0" applyFont="1" applyFill="1" applyBorder="1" applyAlignment="1">
      <alignment horizontal="center" vertical="center"/>
    </xf>
    <xf numFmtId="0" fontId="12" fillId="4" borderId="85" xfId="0" applyFont="1" applyFill="1" applyBorder="1" applyAlignment="1">
      <alignment horizontal="center" vertical="center"/>
    </xf>
    <xf numFmtId="0" fontId="12" fillId="4" borderId="108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2" fillId="0" borderId="28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30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4" fillId="0" borderId="32" xfId="0" applyFont="1" applyFill="1" applyBorder="1" applyAlignment="1">
      <alignment horizontal="center" vertical="center" wrapText="1"/>
    </xf>
    <xf numFmtId="0" fontId="4" fillId="0" borderId="34" xfId="0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horizontal="center" vertical="center" textRotation="90"/>
    </xf>
    <xf numFmtId="0" fontId="18" fillId="0" borderId="90" xfId="0" applyFont="1" applyFill="1" applyBorder="1" applyAlignment="1">
      <alignment horizontal="center" vertical="center"/>
    </xf>
    <xf numFmtId="0" fontId="18" fillId="0" borderId="12" xfId="0" applyFont="1" applyFill="1" applyBorder="1" applyAlignment="1">
      <alignment horizontal="center" vertical="center"/>
    </xf>
    <xf numFmtId="0" fontId="18" fillId="0" borderId="104" xfId="0" applyFont="1" applyFill="1" applyBorder="1" applyAlignment="1">
      <alignment horizontal="center" vertical="center"/>
    </xf>
    <xf numFmtId="0" fontId="3" fillId="2" borderId="124" xfId="0" applyFont="1" applyFill="1" applyBorder="1" applyAlignment="1">
      <alignment horizontal="center" vertical="center"/>
    </xf>
    <xf numFmtId="0" fontId="3" fillId="2" borderId="125" xfId="0" applyFont="1" applyFill="1" applyBorder="1" applyAlignment="1">
      <alignment horizontal="center" vertical="center"/>
    </xf>
    <xf numFmtId="0" fontId="3" fillId="2" borderId="126" xfId="0" applyFont="1" applyFill="1" applyBorder="1" applyAlignment="1">
      <alignment horizontal="center" vertical="center"/>
    </xf>
    <xf numFmtId="0" fontId="12" fillId="4" borderId="110" xfId="0" applyFont="1" applyFill="1" applyBorder="1" applyAlignment="1">
      <alignment horizontal="center" vertical="center"/>
    </xf>
    <xf numFmtId="43" fontId="12" fillId="4" borderId="119" xfId="1" applyFont="1" applyFill="1" applyBorder="1" applyAlignment="1">
      <alignment horizontal="center" vertical="center"/>
    </xf>
    <xf numFmtId="0" fontId="12" fillId="4" borderId="122" xfId="0" applyFont="1" applyFill="1" applyBorder="1" applyAlignment="1">
      <alignment horizontal="center" vertical="center"/>
    </xf>
    <xf numFmtId="0" fontId="6" fillId="0" borderId="64" xfId="0" applyFont="1" applyBorder="1" applyAlignment="1">
      <alignment horizontal="left"/>
    </xf>
    <xf numFmtId="0" fontId="0" fillId="2" borderId="14" xfId="0" applyFill="1" applyBorder="1" applyAlignment="1">
      <alignment horizontal="center" vertical="center"/>
    </xf>
    <xf numFmtId="0" fontId="0" fillId="2" borderId="19" xfId="0" applyFont="1" applyFill="1" applyBorder="1" applyAlignment="1">
      <alignment horizontal="center" vertical="center"/>
    </xf>
    <xf numFmtId="0" fontId="0" fillId="2" borderId="15" xfId="0" applyFont="1" applyFill="1" applyBorder="1" applyAlignment="1">
      <alignment horizontal="center" vertical="center"/>
    </xf>
    <xf numFmtId="0" fontId="27" fillId="3" borderId="75" xfId="0" applyFont="1" applyFill="1" applyBorder="1" applyAlignment="1">
      <alignment horizontal="center" vertical="center"/>
    </xf>
    <xf numFmtId="0" fontId="27" fillId="3" borderId="76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23" fillId="0" borderId="84" xfId="0" applyFont="1" applyFill="1" applyBorder="1" applyAlignment="1">
      <alignment horizontal="center"/>
    </xf>
    <xf numFmtId="0" fontId="23" fillId="0" borderId="86" xfId="0" applyFont="1" applyFill="1" applyBorder="1" applyAlignment="1">
      <alignment horizontal="center"/>
    </xf>
    <xf numFmtId="0" fontId="16" fillId="3" borderId="75" xfId="0" applyFont="1" applyFill="1" applyBorder="1" applyAlignment="1">
      <alignment horizontal="center" vertical="center"/>
    </xf>
    <xf numFmtId="0" fontId="16" fillId="3" borderId="130" xfId="0" applyFont="1" applyFill="1" applyBorder="1" applyAlignment="1">
      <alignment horizontal="center" vertical="center"/>
    </xf>
    <xf numFmtId="0" fontId="16" fillId="3" borderId="76" xfId="0" applyFont="1" applyFill="1" applyBorder="1" applyAlignment="1">
      <alignment horizontal="center" vertical="center"/>
    </xf>
    <xf numFmtId="0" fontId="27" fillId="3" borderId="130" xfId="0" applyFont="1" applyFill="1" applyBorder="1" applyAlignment="1">
      <alignment horizontal="center" vertical="center"/>
    </xf>
    <xf numFmtId="0" fontId="3" fillId="3" borderId="132" xfId="0" applyFont="1" applyFill="1" applyBorder="1" applyAlignment="1">
      <alignment horizontal="center" vertical="center"/>
    </xf>
    <xf numFmtId="0" fontId="3" fillId="3" borderId="59" xfId="0" applyFont="1" applyFill="1" applyBorder="1" applyAlignment="1">
      <alignment horizontal="center" vertical="center"/>
    </xf>
    <xf numFmtId="0" fontId="3" fillId="3" borderId="13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43" fontId="12" fillId="4" borderId="134" xfId="1" applyFont="1" applyFill="1" applyBorder="1" applyAlignment="1">
      <alignment horizontal="center" vertical="center"/>
    </xf>
    <xf numFmtId="43" fontId="12" fillId="4" borderId="130" xfId="1" applyFont="1" applyFill="1" applyBorder="1" applyAlignment="1">
      <alignment horizontal="center" vertical="center"/>
    </xf>
    <xf numFmtId="0" fontId="4" fillId="3" borderId="60" xfId="0" applyFont="1" applyFill="1" applyBorder="1" applyAlignment="1">
      <alignment horizontal="center" vertical="center"/>
    </xf>
    <xf numFmtId="0" fontId="11" fillId="4" borderId="78" xfId="0" applyFont="1" applyFill="1" applyBorder="1" applyAlignment="1">
      <alignment horizontal="center" vertical="center"/>
    </xf>
    <xf numFmtId="0" fontId="12" fillId="3" borderId="110" xfId="0" applyFont="1" applyFill="1" applyBorder="1" applyAlignment="1">
      <alignment horizontal="center" vertical="center"/>
    </xf>
    <xf numFmtId="0" fontId="12" fillId="3" borderId="48" xfId="0" applyFont="1" applyFill="1" applyBorder="1" applyAlignment="1">
      <alignment horizontal="center" vertical="center"/>
    </xf>
    <xf numFmtId="0" fontId="12" fillId="3" borderId="122" xfId="0" applyFont="1" applyFill="1" applyBorder="1" applyAlignment="1">
      <alignment horizontal="center" vertical="center"/>
    </xf>
    <xf numFmtId="0" fontId="12" fillId="3" borderId="47" xfId="0" applyFont="1" applyFill="1" applyBorder="1" applyAlignment="1">
      <alignment horizontal="center" vertical="center"/>
    </xf>
    <xf numFmtId="43" fontId="12" fillId="3" borderId="134" xfId="1" applyFont="1" applyFill="1" applyBorder="1" applyAlignment="1">
      <alignment horizontal="center" vertical="center"/>
    </xf>
    <xf numFmtId="43" fontId="12" fillId="3" borderId="130" xfId="1" applyFont="1" applyFill="1" applyBorder="1" applyAlignment="1">
      <alignment horizontal="center" vertical="center"/>
    </xf>
    <xf numFmtId="0" fontId="12" fillId="3" borderId="28" xfId="0" applyFont="1" applyFill="1" applyBorder="1" applyAlignment="1">
      <alignment horizontal="center" vertical="center" wrapText="1"/>
    </xf>
    <xf numFmtId="0" fontId="12" fillId="3" borderId="33" xfId="0" applyFont="1" applyFill="1" applyBorder="1" applyAlignment="1">
      <alignment horizontal="center" vertical="center" wrapText="1"/>
    </xf>
    <xf numFmtId="0" fontId="12" fillId="3" borderId="29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2" fillId="3" borderId="30" xfId="0" applyFont="1" applyFill="1" applyBorder="1" applyAlignment="1">
      <alignment horizontal="left" vertical="center"/>
    </xf>
    <xf numFmtId="0" fontId="12" fillId="3" borderId="3" xfId="0" applyFont="1" applyFill="1" applyBorder="1" applyAlignment="1">
      <alignment horizontal="left" vertical="center"/>
    </xf>
    <xf numFmtId="0" fontId="4" fillId="3" borderId="32" xfId="0" applyFont="1" applyFill="1" applyBorder="1" applyAlignment="1">
      <alignment horizontal="center" vertical="center" wrapText="1"/>
    </xf>
    <xf numFmtId="0" fontId="4" fillId="3" borderId="34" xfId="0" applyFont="1" applyFill="1" applyBorder="1" applyAlignment="1">
      <alignment horizontal="center" vertical="center" wrapText="1"/>
    </xf>
    <xf numFmtId="0" fontId="4" fillId="3" borderId="60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37" fillId="0" borderId="0" xfId="0" applyFont="1" applyFill="1" applyAlignment="1">
      <alignment horizontal="center" vertical="center"/>
    </xf>
    <xf numFmtId="0" fontId="27" fillId="0" borderId="14" xfId="0" applyFont="1" applyFill="1" applyBorder="1" applyAlignment="1">
      <alignment horizontal="center"/>
    </xf>
    <xf numFmtId="0" fontId="27" fillId="0" borderId="19" xfId="0" applyFont="1" applyFill="1" applyBorder="1" applyAlignment="1">
      <alignment horizontal="center"/>
    </xf>
    <xf numFmtId="43" fontId="11" fillId="8" borderId="114" xfId="1" applyFont="1" applyFill="1" applyBorder="1" applyAlignment="1">
      <alignment horizontal="center" wrapText="1"/>
    </xf>
    <xf numFmtId="43" fontId="11" fillId="8" borderId="19" xfId="1" applyFont="1" applyFill="1" applyBorder="1" applyAlignment="1">
      <alignment horizontal="center" wrapText="1"/>
    </xf>
    <xf numFmtId="43" fontId="11" fillId="8" borderId="15" xfId="1" applyFont="1" applyFill="1" applyBorder="1" applyAlignment="1">
      <alignment horizontal="center" wrapText="1"/>
    </xf>
    <xf numFmtId="43" fontId="12" fillId="14" borderId="119" xfId="1" applyFont="1" applyFill="1" applyBorder="1" applyAlignment="1">
      <alignment horizontal="center" vertical="center"/>
    </xf>
    <xf numFmtId="43" fontId="12" fillId="14" borderId="59" xfId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3" fontId="12" fillId="9" borderId="119" xfId="1" applyFont="1" applyFill="1" applyBorder="1" applyAlignment="1">
      <alignment horizontal="center" vertical="center"/>
    </xf>
    <xf numFmtId="43" fontId="12" fillId="9" borderId="59" xfId="1" applyFont="1" applyFill="1" applyBorder="1" applyAlignment="1">
      <alignment horizontal="center" vertical="center"/>
    </xf>
    <xf numFmtId="0" fontId="12" fillId="15" borderId="112" xfId="0" applyFont="1" applyFill="1" applyBorder="1" applyAlignment="1">
      <alignment horizontal="center" vertical="center"/>
    </xf>
    <xf numFmtId="0" fontId="12" fillId="15" borderId="0" xfId="0" applyFont="1" applyFill="1" applyBorder="1" applyAlignment="1">
      <alignment horizontal="center" vertical="center"/>
    </xf>
    <xf numFmtId="0" fontId="27" fillId="3" borderId="26" xfId="0" applyFont="1" applyFill="1" applyBorder="1" applyAlignment="1">
      <alignment horizontal="center" vertical="center"/>
    </xf>
    <xf numFmtId="0" fontId="27" fillId="3" borderId="0" xfId="0" applyFont="1" applyFill="1" applyBorder="1" applyAlignment="1">
      <alignment horizontal="center" vertical="center"/>
    </xf>
    <xf numFmtId="0" fontId="27" fillId="3" borderId="137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24" fillId="0" borderId="84" xfId="0" applyFont="1" applyFill="1" applyBorder="1" applyAlignment="1">
      <alignment horizontal="center"/>
    </xf>
    <xf numFmtId="0" fontId="24" fillId="0" borderId="86" xfId="0" applyFont="1" applyFill="1" applyBorder="1" applyAlignment="1">
      <alignment horizontal="center"/>
    </xf>
    <xf numFmtId="0" fontId="37" fillId="0" borderId="58" xfId="0" applyFont="1" applyFill="1" applyBorder="1" applyAlignment="1">
      <alignment horizontal="center" vertical="center"/>
    </xf>
    <xf numFmtId="0" fontId="37" fillId="0" borderId="59" xfId="0" applyFont="1" applyFill="1" applyBorder="1" applyAlignment="1">
      <alignment horizontal="center" vertical="center"/>
    </xf>
    <xf numFmtId="0" fontId="37" fillId="0" borderId="146" xfId="0" applyFont="1" applyFill="1" applyBorder="1" applyAlignment="1">
      <alignment horizontal="center" vertical="center"/>
    </xf>
    <xf numFmtId="0" fontId="37" fillId="0" borderId="10" xfId="0" applyFont="1" applyFill="1" applyBorder="1" applyAlignment="1">
      <alignment horizontal="center" vertical="center"/>
    </xf>
    <xf numFmtId="0" fontId="25" fillId="0" borderId="99" xfId="0" applyFont="1" applyFill="1" applyBorder="1" applyAlignment="1">
      <alignment horizontal="center" vertical="center" textRotation="90"/>
    </xf>
    <xf numFmtId="0" fontId="38" fillId="0" borderId="0" xfId="0" applyFont="1" applyFill="1" applyBorder="1" applyAlignment="1">
      <alignment horizontal="center" vertical="center"/>
    </xf>
    <xf numFmtId="0" fontId="38" fillId="0" borderId="79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4" fillId="2" borderId="75" xfId="0" applyFont="1" applyFill="1" applyBorder="1" applyAlignment="1">
      <alignment horizontal="center" vertical="center"/>
    </xf>
    <xf numFmtId="0" fontId="4" fillId="2" borderId="130" xfId="0" applyFont="1" applyFill="1" applyBorder="1" applyAlignment="1">
      <alignment horizontal="center" vertical="center"/>
    </xf>
    <xf numFmtId="0" fontId="4" fillId="2" borderId="76" xfId="0" applyFont="1" applyFill="1" applyBorder="1" applyAlignment="1">
      <alignment horizontal="center" vertical="center"/>
    </xf>
    <xf numFmtId="0" fontId="40" fillId="0" borderId="114" xfId="0" applyFont="1" applyFill="1" applyBorder="1" applyAlignment="1">
      <alignment horizontal="center" vertical="center"/>
    </xf>
    <xf numFmtId="0" fontId="40" fillId="0" borderId="19" xfId="0" applyFont="1" applyFill="1" applyBorder="1" applyAlignment="1">
      <alignment horizontal="center" vertical="center"/>
    </xf>
    <xf numFmtId="0" fontId="40" fillId="0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12" fillId="11" borderId="114" xfId="0" applyFont="1" applyFill="1" applyBorder="1" applyAlignment="1">
      <alignment horizontal="center" vertical="center"/>
    </xf>
    <xf numFmtId="0" fontId="12" fillId="11" borderId="19" xfId="0" applyFont="1" applyFill="1" applyBorder="1" applyAlignment="1">
      <alignment horizontal="center" vertical="center"/>
    </xf>
    <xf numFmtId="0" fontId="12" fillId="11" borderId="15" xfId="0" applyFont="1" applyFill="1" applyBorder="1" applyAlignment="1">
      <alignment horizontal="center" vertical="center"/>
    </xf>
    <xf numFmtId="0" fontId="11" fillId="3" borderId="114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center" vertical="center" wrapText="1"/>
    </xf>
    <xf numFmtId="0" fontId="27" fillId="3" borderId="19" xfId="0" applyFont="1" applyFill="1" applyBorder="1" applyAlignment="1">
      <alignment horizontal="center" vertical="center" wrapText="1"/>
    </xf>
    <xf numFmtId="0" fontId="27" fillId="3" borderId="15" xfId="0" applyFont="1" applyFill="1" applyBorder="1" applyAlignment="1">
      <alignment horizontal="center" vertical="center" wrapText="1"/>
    </xf>
    <xf numFmtId="43" fontId="11" fillId="3" borderId="119" xfId="1" applyFont="1" applyFill="1" applyBorder="1" applyAlignment="1">
      <alignment horizontal="center" vertical="center"/>
    </xf>
    <xf numFmtId="43" fontId="11" fillId="3" borderId="59" xfId="1" applyFont="1" applyFill="1" applyBorder="1" applyAlignment="1">
      <alignment horizontal="center" vertical="center"/>
    </xf>
    <xf numFmtId="43" fontId="11" fillId="3" borderId="114" xfId="1" applyFont="1" applyFill="1" applyBorder="1" applyAlignment="1">
      <alignment horizontal="center" wrapText="1"/>
    </xf>
    <xf numFmtId="43" fontId="11" fillId="3" borderId="19" xfId="1" applyFont="1" applyFill="1" applyBorder="1" applyAlignment="1">
      <alignment horizontal="center" wrapText="1"/>
    </xf>
    <xf numFmtId="43" fontId="11" fillId="3" borderId="15" xfId="1" applyFont="1" applyFill="1" applyBorder="1" applyAlignment="1">
      <alignment horizontal="center" wrapText="1"/>
    </xf>
    <xf numFmtId="0" fontId="11" fillId="3" borderId="110" xfId="0" applyFont="1" applyFill="1" applyBorder="1" applyAlignment="1">
      <alignment horizontal="center" vertical="center"/>
    </xf>
    <xf numFmtId="0" fontId="11" fillId="3" borderId="48" xfId="0" applyFont="1" applyFill="1" applyBorder="1" applyAlignment="1">
      <alignment horizontal="center" vertical="center"/>
    </xf>
    <xf numFmtId="0" fontId="40" fillId="3" borderId="122" xfId="0" applyFont="1" applyFill="1" applyBorder="1" applyAlignment="1">
      <alignment horizontal="center" vertical="center"/>
    </xf>
    <xf numFmtId="0" fontId="40" fillId="3" borderId="47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2" fillId="3" borderId="107" xfId="0" applyFont="1" applyFill="1" applyBorder="1" applyAlignment="1">
      <alignment horizontal="center" vertical="center"/>
    </xf>
    <xf numFmtId="0" fontId="12" fillId="3" borderId="85" xfId="0" applyFont="1" applyFill="1" applyBorder="1" applyAlignment="1">
      <alignment horizontal="center" vertical="center"/>
    </xf>
    <xf numFmtId="0" fontId="12" fillId="3" borderId="108" xfId="0" applyFont="1" applyFill="1" applyBorder="1" applyAlignment="1">
      <alignment horizontal="center" vertical="center"/>
    </xf>
    <xf numFmtId="0" fontId="11" fillId="3" borderId="112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12" fillId="0" borderId="29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27" fillId="0" borderId="14" xfId="0" applyFont="1" applyFill="1" applyBorder="1" applyAlignment="1">
      <alignment horizontal="left"/>
    </xf>
    <xf numFmtId="0" fontId="27" fillId="0" borderId="19" xfId="0" applyFont="1" applyFill="1" applyBorder="1" applyAlignment="1">
      <alignment horizontal="left"/>
    </xf>
    <xf numFmtId="0" fontId="3" fillId="3" borderId="67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left" vertical="center" wrapText="1"/>
    </xf>
    <xf numFmtId="0" fontId="27" fillId="3" borderId="19" xfId="0" applyFont="1" applyFill="1" applyBorder="1" applyAlignment="1">
      <alignment horizontal="left" vertical="center" wrapText="1"/>
    </xf>
    <xf numFmtId="0" fontId="27" fillId="3" borderId="15" xfId="0" applyFont="1" applyFill="1" applyBorder="1" applyAlignment="1">
      <alignment horizontal="left" vertical="center" wrapText="1"/>
    </xf>
    <xf numFmtId="0" fontId="26" fillId="3" borderId="14" xfId="0" applyFont="1" applyFill="1" applyBorder="1" applyAlignment="1">
      <alignment horizontal="center" vertical="center"/>
    </xf>
    <xf numFmtId="0" fontId="26" fillId="3" borderId="19" xfId="0" applyFont="1" applyFill="1" applyBorder="1" applyAlignment="1">
      <alignment horizontal="center" vertical="center"/>
    </xf>
    <xf numFmtId="0" fontId="26" fillId="3" borderId="15" xfId="0" applyFont="1" applyFill="1" applyBorder="1" applyAlignment="1">
      <alignment horizontal="center" vertical="center"/>
    </xf>
    <xf numFmtId="0" fontId="41" fillId="3" borderId="14" xfId="0" applyFont="1" applyFill="1" applyBorder="1" applyAlignment="1">
      <alignment horizontal="center" vertical="center"/>
    </xf>
    <xf numFmtId="0" fontId="41" fillId="3" borderId="19" xfId="0" applyFont="1" applyFill="1" applyBorder="1" applyAlignment="1">
      <alignment horizontal="center" vertical="center"/>
    </xf>
    <xf numFmtId="0" fontId="41" fillId="3" borderId="15" xfId="0" applyFont="1" applyFill="1" applyBorder="1" applyAlignment="1">
      <alignment horizontal="center" vertical="center"/>
    </xf>
    <xf numFmtId="0" fontId="25" fillId="0" borderId="79" xfId="0" applyFont="1" applyFill="1" applyBorder="1" applyAlignment="1">
      <alignment horizontal="center"/>
    </xf>
    <xf numFmtId="0" fontId="25" fillId="0" borderId="80" xfId="0" applyFont="1" applyFill="1" applyBorder="1" applyAlignment="1">
      <alignment horizontal="left"/>
    </xf>
    <xf numFmtId="0" fontId="23" fillId="0" borderId="0" xfId="0" applyFont="1" applyAlignment="1">
      <alignment horizontal="center"/>
    </xf>
    <xf numFmtId="0" fontId="23" fillId="0" borderId="59" xfId="0" applyFont="1" applyFill="1" applyBorder="1" applyAlignment="1">
      <alignment horizontal="center"/>
    </xf>
    <xf numFmtId="2" fontId="18" fillId="0" borderId="93" xfId="0" applyNumberFormat="1" applyFont="1" applyFill="1" applyBorder="1" applyAlignment="1">
      <alignment horizontal="center" vertical="center" wrapText="1"/>
    </xf>
    <xf numFmtId="2" fontId="18" fillId="0" borderId="24" xfId="0" applyNumberFormat="1" applyFont="1" applyFill="1" applyBorder="1" applyAlignment="1">
      <alignment horizontal="center" vertical="center" wrapText="1"/>
    </xf>
    <xf numFmtId="2" fontId="18" fillId="0" borderId="100" xfId="0" applyNumberFormat="1" applyFont="1" applyFill="1" applyBorder="1" applyAlignment="1">
      <alignment horizontal="center" vertical="center" wrapText="1"/>
    </xf>
    <xf numFmtId="0" fontId="18" fillId="3" borderId="89" xfId="0" applyFont="1" applyFill="1" applyBorder="1" applyAlignment="1">
      <alignment horizontal="center" vertical="center"/>
    </xf>
    <xf numFmtId="0" fontId="18" fillId="3" borderId="95" xfId="0" applyFont="1" applyFill="1" applyBorder="1" applyAlignment="1">
      <alignment horizontal="center" vertical="center"/>
    </xf>
    <xf numFmtId="0" fontId="18" fillId="3" borderId="103" xfId="0" applyFont="1" applyFill="1" applyBorder="1" applyAlignment="1">
      <alignment horizontal="center" vertical="center"/>
    </xf>
    <xf numFmtId="0" fontId="38" fillId="0" borderId="65" xfId="0" applyFont="1" applyFill="1" applyBorder="1" applyAlignment="1">
      <alignment horizontal="center" vertical="center" textRotation="90"/>
    </xf>
    <xf numFmtId="0" fontId="38" fillId="0" borderId="66" xfId="0" applyFont="1" applyFill="1" applyBorder="1" applyAlignment="1">
      <alignment horizontal="center" vertical="center" textRotation="90"/>
    </xf>
    <xf numFmtId="0" fontId="38" fillId="0" borderId="0" xfId="0" applyFont="1" applyFill="1" applyBorder="1" applyAlignment="1">
      <alignment horizontal="left"/>
    </xf>
    <xf numFmtId="0" fontId="20" fillId="0" borderId="6" xfId="0" applyFont="1" applyFill="1" applyBorder="1" applyAlignment="1">
      <alignment horizontal="center"/>
    </xf>
    <xf numFmtId="0" fontId="23" fillId="0" borderId="6" xfId="0" applyFont="1" applyFill="1" applyBorder="1" applyAlignment="1">
      <alignment horizontal="center"/>
    </xf>
    <xf numFmtId="0" fontId="3" fillId="3" borderId="29" xfId="0" applyFont="1" applyFill="1" applyBorder="1" applyAlignment="1">
      <alignment horizontal="center" vertical="center"/>
    </xf>
    <xf numFmtId="0" fontId="3" fillId="3" borderId="56" xfId="0" applyFont="1" applyFill="1" applyBorder="1" applyAlignment="1">
      <alignment horizontal="center" vertical="center"/>
    </xf>
    <xf numFmtId="0" fontId="3" fillId="13" borderId="29" xfId="0" applyFont="1" applyFill="1" applyBorder="1" applyAlignment="1">
      <alignment horizontal="center" vertical="center"/>
    </xf>
    <xf numFmtId="0" fontId="3" fillId="13" borderId="56" xfId="0" applyFont="1" applyFill="1" applyBorder="1" applyAlignment="1">
      <alignment horizontal="center" vertical="center"/>
    </xf>
    <xf numFmtId="0" fontId="8" fillId="0" borderId="29" xfId="0" applyFont="1" applyFill="1" applyBorder="1" applyAlignment="1">
      <alignment horizontal="center" vertical="center"/>
    </xf>
    <xf numFmtId="0" fontId="8" fillId="0" borderId="56" xfId="0" applyFont="1" applyFill="1" applyBorder="1" applyAlignment="1">
      <alignment horizontal="center" vertical="center"/>
    </xf>
    <xf numFmtId="0" fontId="19" fillId="3" borderId="89" xfId="0" applyFont="1" applyFill="1" applyBorder="1" applyAlignment="1">
      <alignment horizontal="center" vertical="center"/>
    </xf>
    <xf numFmtId="0" fontId="19" fillId="3" borderId="95" xfId="0" applyFont="1" applyFill="1" applyBorder="1" applyAlignment="1">
      <alignment horizontal="center" vertical="center"/>
    </xf>
    <xf numFmtId="0" fontId="19" fillId="3" borderId="103" xfId="0" applyFont="1" applyFill="1" applyBorder="1" applyAlignment="1">
      <alignment horizontal="center" vertical="center"/>
    </xf>
    <xf numFmtId="0" fontId="35" fillId="3" borderId="90" xfId="0" applyFont="1" applyFill="1" applyBorder="1" applyAlignment="1">
      <alignment horizontal="center" vertical="center"/>
    </xf>
    <xf numFmtId="0" fontId="35" fillId="3" borderId="12" xfId="0" applyFont="1" applyFill="1" applyBorder="1" applyAlignment="1">
      <alignment horizontal="center" vertical="center"/>
    </xf>
    <xf numFmtId="0" fontId="35" fillId="3" borderId="104" xfId="0" applyFont="1" applyFill="1" applyBorder="1" applyAlignment="1">
      <alignment horizontal="center" vertical="center"/>
    </xf>
    <xf numFmtId="0" fontId="19" fillId="0" borderId="90" xfId="0" applyFont="1" applyFill="1" applyBorder="1" applyAlignment="1">
      <alignment horizontal="center" vertical="center" wrapText="1"/>
    </xf>
    <xf numFmtId="0" fontId="19" fillId="0" borderId="12" xfId="0" applyFont="1" applyFill="1" applyBorder="1" applyAlignment="1">
      <alignment horizontal="center" vertical="center" wrapText="1"/>
    </xf>
    <xf numFmtId="0" fontId="19" fillId="0" borderId="104" xfId="0" applyFont="1" applyFill="1" applyBorder="1" applyAlignment="1">
      <alignment horizontal="center" vertical="center" wrapText="1"/>
    </xf>
    <xf numFmtId="0" fontId="19" fillId="0" borderId="91" xfId="0" applyFont="1" applyFill="1" applyBorder="1" applyAlignment="1">
      <alignment horizontal="center" vertical="center"/>
    </xf>
    <xf numFmtId="0" fontId="19" fillId="0" borderId="59" xfId="0" applyFont="1" applyFill="1" applyBorder="1" applyAlignment="1">
      <alignment horizontal="center" vertical="center"/>
    </xf>
    <xf numFmtId="0" fontId="19" fillId="0" borderId="92" xfId="0" applyFont="1" applyFill="1" applyBorder="1" applyAlignment="1">
      <alignment horizontal="center" vertical="center"/>
    </xf>
    <xf numFmtId="0" fontId="19" fillId="0" borderId="88" xfId="0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0" fontId="48" fillId="0" borderId="0" xfId="0" applyFont="1" applyFill="1" applyAlignment="1">
      <alignment horizontal="left"/>
    </xf>
    <xf numFmtId="0" fontId="37" fillId="0" borderId="79" xfId="0" applyFont="1" applyFill="1" applyBorder="1" applyAlignment="1">
      <alignment horizontal="left"/>
    </xf>
    <xf numFmtId="0" fontId="19" fillId="0" borderId="93" xfId="0" applyFont="1" applyFill="1" applyBorder="1" applyAlignment="1">
      <alignment horizontal="center" vertical="center"/>
    </xf>
    <xf numFmtId="0" fontId="19" fillId="0" borderId="93" xfId="0" applyFont="1" applyFill="1" applyBorder="1" applyAlignment="1">
      <alignment horizontal="center" vertical="center" wrapText="1"/>
    </xf>
    <xf numFmtId="0" fontId="19" fillId="0" borderId="24" xfId="0" applyFont="1" applyFill="1" applyBorder="1" applyAlignment="1">
      <alignment horizontal="center" vertical="center" wrapText="1"/>
    </xf>
    <xf numFmtId="0" fontId="19" fillId="0" borderId="100" xfId="0" applyFont="1" applyFill="1" applyBorder="1" applyAlignment="1">
      <alignment horizontal="center" vertical="center" wrapText="1"/>
    </xf>
    <xf numFmtId="0" fontId="19" fillId="0" borderId="24" xfId="0" applyFont="1" applyFill="1" applyBorder="1" applyAlignment="1">
      <alignment horizontal="center" vertical="center"/>
    </xf>
    <xf numFmtId="2" fontId="19" fillId="0" borderId="93" xfId="0" applyNumberFormat="1" applyFont="1" applyFill="1" applyBorder="1" applyAlignment="1">
      <alignment horizontal="center" vertical="center" wrapText="1"/>
    </xf>
    <xf numFmtId="2" fontId="19" fillId="0" borderId="24" xfId="0" applyNumberFormat="1" applyFont="1" applyFill="1" applyBorder="1" applyAlignment="1">
      <alignment horizontal="center" vertical="center" wrapText="1"/>
    </xf>
    <xf numFmtId="2" fontId="19" fillId="0" borderId="100" xfId="0" applyNumberFormat="1" applyFont="1" applyFill="1" applyBorder="1" applyAlignment="1">
      <alignment horizontal="center" vertical="center" wrapText="1"/>
    </xf>
    <xf numFmtId="0" fontId="19" fillId="0" borderId="94" xfId="0" applyFont="1" applyFill="1" applyBorder="1" applyAlignment="1">
      <alignment horizontal="center" vertical="center" wrapText="1"/>
    </xf>
    <xf numFmtId="0" fontId="19" fillId="0" borderId="96" xfId="0" applyFont="1" applyFill="1" applyBorder="1" applyAlignment="1">
      <alignment horizontal="center" vertical="center" wrapText="1"/>
    </xf>
    <xf numFmtId="0" fontId="19" fillId="0" borderId="105" xfId="0" applyFont="1" applyFill="1" applyBorder="1" applyAlignment="1">
      <alignment horizontal="center" vertical="center" wrapText="1"/>
    </xf>
    <xf numFmtId="0" fontId="19" fillId="0" borderId="16" xfId="0" applyFont="1" applyFill="1" applyBorder="1" applyAlignment="1">
      <alignment horizontal="center" vertical="center"/>
    </xf>
    <xf numFmtId="0" fontId="19" fillId="0" borderId="23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 wrapText="1"/>
    </xf>
    <xf numFmtId="0" fontId="19" fillId="0" borderId="23" xfId="0" applyFont="1" applyFill="1" applyBorder="1" applyAlignment="1">
      <alignment horizontal="center" vertical="center" wrapText="1"/>
    </xf>
    <xf numFmtId="0" fontId="46" fillId="0" borderId="0" xfId="0" applyFont="1" applyAlignment="1">
      <alignment horizontal="left"/>
    </xf>
    <xf numFmtId="0" fontId="45" fillId="0" borderId="0" xfId="0" applyFont="1" applyAlignment="1">
      <alignment horizontal="left"/>
    </xf>
    <xf numFmtId="0" fontId="45" fillId="0" borderId="64" xfId="0" applyFont="1" applyBorder="1" applyAlignment="1">
      <alignment horizontal="left"/>
    </xf>
    <xf numFmtId="0" fontId="11" fillId="0" borderId="28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56" xfId="0" applyFont="1" applyFill="1" applyBorder="1" applyAlignment="1">
      <alignment horizontal="center" vertical="center"/>
    </xf>
    <xf numFmtId="0" fontId="47" fillId="3" borderId="122" xfId="0" applyFont="1" applyFill="1" applyBorder="1" applyAlignment="1">
      <alignment horizontal="center" vertical="center"/>
    </xf>
    <xf numFmtId="0" fontId="47" fillId="3" borderId="47" xfId="0" applyFont="1" applyFill="1" applyBorder="1" applyAlignment="1">
      <alignment horizontal="center" vertical="center"/>
    </xf>
    <xf numFmtId="0" fontId="50" fillId="3" borderId="0" xfId="0" applyFont="1" applyFill="1" applyAlignment="1">
      <alignment horizontal="center" vertical="top" wrapText="1"/>
    </xf>
    <xf numFmtId="0" fontId="67" fillId="3" borderId="159" xfId="0" applyFont="1" applyFill="1" applyBorder="1" applyAlignment="1">
      <alignment horizontal="left" vertical="top" wrapText="1"/>
    </xf>
    <xf numFmtId="0" fontId="67" fillId="3" borderId="159" xfId="0" applyFont="1" applyFill="1" applyBorder="1" applyAlignment="1">
      <alignment horizontal="left" vertical="top"/>
    </xf>
    <xf numFmtId="0" fontId="67" fillId="3" borderId="0" xfId="0" applyFont="1" applyFill="1" applyBorder="1" applyAlignment="1">
      <alignment horizontal="left" vertical="top"/>
    </xf>
    <xf numFmtId="0" fontId="59" fillId="3" borderId="0" xfId="0" applyFont="1" applyFill="1" applyBorder="1" applyAlignment="1">
      <alignment vertical="top" wrapText="1"/>
    </xf>
    <xf numFmtId="0" fontId="65" fillId="3" borderId="0" xfId="0" applyFont="1" applyFill="1" applyBorder="1" applyAlignment="1">
      <alignment vertical="top"/>
    </xf>
    <xf numFmtId="0" fontId="65" fillId="3" borderId="0" xfId="0" applyFont="1" applyFill="1" applyBorder="1" applyAlignment="1">
      <alignment horizontal="center" vertical="center"/>
    </xf>
    <xf numFmtId="0" fontId="59" fillId="3" borderId="0" xfId="0" applyFont="1" applyFill="1" applyBorder="1" applyAlignment="1">
      <alignment horizontal="right" vertical="top" wrapText="1"/>
    </xf>
    <xf numFmtId="0" fontId="59" fillId="11" borderId="149" xfId="0" applyFont="1" applyFill="1" applyBorder="1" applyAlignment="1">
      <alignment horizontal="left" vertical="center"/>
    </xf>
    <xf numFmtId="0" fontId="59" fillId="11" borderId="165" xfId="0" applyFont="1" applyFill="1" applyBorder="1" applyAlignment="1">
      <alignment horizontal="left" vertical="center"/>
    </xf>
    <xf numFmtId="0" fontId="59" fillId="11" borderId="166" xfId="0" applyFont="1" applyFill="1" applyBorder="1" applyAlignment="1">
      <alignment horizontal="left" vertical="center"/>
    </xf>
    <xf numFmtId="0" fontId="59" fillId="3" borderId="0" xfId="0" applyFont="1" applyFill="1" applyBorder="1" applyAlignment="1">
      <alignment horizontal="center" vertical="top" wrapText="1"/>
    </xf>
    <xf numFmtId="0" fontId="72" fillId="0" borderId="24" xfId="0" applyFont="1" applyFill="1" applyBorder="1" applyAlignment="1">
      <alignment horizontal="center" vertical="center"/>
    </xf>
    <xf numFmtId="0" fontId="72" fillId="0" borderId="24" xfId="0" applyFont="1" applyFill="1" applyBorder="1" applyAlignment="1">
      <alignment horizontal="center" vertical="center" wrapText="1"/>
    </xf>
    <xf numFmtId="2" fontId="72" fillId="0" borderId="24" xfId="0" applyNumberFormat="1" applyFont="1" applyFill="1" applyBorder="1" applyAlignment="1">
      <alignment horizontal="center" vertical="center" wrapText="1"/>
    </xf>
    <xf numFmtId="0" fontId="72" fillId="0" borderId="88" xfId="0" applyFont="1" applyBorder="1" applyAlignment="1">
      <alignment horizontal="left" vertical="top"/>
    </xf>
    <xf numFmtId="0" fontId="72" fillId="0" borderId="10" xfId="0" applyFont="1" applyBorder="1" applyAlignment="1">
      <alignment horizontal="left" vertical="top"/>
    </xf>
    <xf numFmtId="0" fontId="25" fillId="0" borderId="171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25" fillId="0" borderId="58" xfId="0" applyFont="1" applyBorder="1" applyAlignment="1">
      <alignment horizontal="center"/>
    </xf>
    <xf numFmtId="0" fontId="25" fillId="0" borderId="59" xfId="0" applyFont="1" applyBorder="1" applyAlignment="1">
      <alignment horizontal="center"/>
    </xf>
    <xf numFmtId="0" fontId="25" fillId="0" borderId="71" xfId="0" applyFont="1" applyBorder="1" applyAlignment="1">
      <alignment horizontal="center"/>
    </xf>
    <xf numFmtId="0" fontId="25" fillId="0" borderId="80" xfId="0" applyFont="1" applyBorder="1" applyAlignment="1">
      <alignment horizontal="center"/>
    </xf>
    <xf numFmtId="0" fontId="25" fillId="0" borderId="79" xfId="0" applyFont="1" applyBorder="1" applyAlignment="1">
      <alignment horizontal="center"/>
    </xf>
    <xf numFmtId="0" fontId="25" fillId="0" borderId="81" xfId="0" applyFont="1" applyBorder="1" applyAlignment="1">
      <alignment horizontal="center"/>
    </xf>
    <xf numFmtId="0" fontId="74" fillId="0" borderId="58" xfId="0" applyFont="1" applyBorder="1" applyAlignment="1">
      <alignment horizontal="center"/>
    </xf>
    <xf numFmtId="0" fontId="74" fillId="0" borderId="59" xfId="0" applyFont="1" applyBorder="1" applyAlignment="1">
      <alignment horizontal="center"/>
    </xf>
    <xf numFmtId="0" fontId="74" fillId="0" borderId="92" xfId="0" applyFont="1" applyBorder="1" applyAlignment="1">
      <alignment horizontal="center"/>
    </xf>
    <xf numFmtId="0" fontId="74" fillId="0" borderId="80" xfId="0" applyFont="1" applyBorder="1" applyAlignment="1">
      <alignment horizontal="center"/>
    </xf>
    <xf numFmtId="0" fontId="74" fillId="0" borderId="79" xfId="0" applyFont="1" applyBorder="1" applyAlignment="1">
      <alignment horizontal="center"/>
    </xf>
    <xf numFmtId="0" fontId="74" fillId="0" borderId="175" xfId="0" applyFont="1" applyBorder="1" applyAlignment="1">
      <alignment horizontal="center"/>
    </xf>
    <xf numFmtId="0" fontId="72" fillId="3" borderId="169" xfId="0" applyFont="1" applyFill="1" applyBorder="1" applyAlignment="1">
      <alignment horizontal="center" vertical="center"/>
    </xf>
    <xf numFmtId="0" fontId="38" fillId="3" borderId="24" xfId="0" applyFont="1" applyFill="1" applyBorder="1" applyAlignment="1">
      <alignment horizontal="center" vertical="center"/>
    </xf>
    <xf numFmtId="0" fontId="25" fillId="0" borderId="58" xfId="0" applyFont="1" applyBorder="1" applyAlignment="1"/>
    <xf numFmtId="0" fontId="25" fillId="0" borderId="59" xfId="0" applyFont="1" applyBorder="1" applyAlignment="1"/>
    <xf numFmtId="0" fontId="25" fillId="0" borderId="71" xfId="0" applyFont="1" applyBorder="1" applyAlignment="1"/>
    <xf numFmtId="0" fontId="25" fillId="0" borderId="80" xfId="0" applyFont="1" applyBorder="1" applyAlignment="1">
      <alignment horizontal="center" vertical="center"/>
    </xf>
    <xf numFmtId="0" fontId="25" fillId="0" borderId="79" xfId="0" applyFont="1" applyBorder="1" applyAlignment="1">
      <alignment horizontal="center" vertical="center"/>
    </xf>
    <xf numFmtId="0" fontId="25" fillId="0" borderId="81" xfId="0" applyFont="1" applyBorder="1" applyAlignment="1">
      <alignment horizontal="center" vertical="center"/>
    </xf>
    <xf numFmtId="0" fontId="25" fillId="0" borderId="172" xfId="0" applyFont="1" applyBorder="1" applyAlignment="1">
      <alignment horizontal="center"/>
    </xf>
    <xf numFmtId="0" fontId="25" fillId="0" borderId="93" xfId="0" applyFont="1" applyBorder="1" applyAlignment="1">
      <alignment horizontal="center"/>
    </xf>
    <xf numFmtId="0" fontId="25" fillId="0" borderId="94" xfId="0" applyFont="1" applyBorder="1" applyAlignment="1">
      <alignment horizontal="center"/>
    </xf>
    <xf numFmtId="0" fontId="25" fillId="0" borderId="173" xfId="0" applyFont="1" applyBorder="1" applyAlignment="1">
      <alignment horizontal="center"/>
    </xf>
    <xf numFmtId="0" fontId="25" fillId="0" borderId="11" xfId="0" applyFont="1" applyBorder="1" applyAlignment="1">
      <alignment horizontal="center"/>
    </xf>
    <xf numFmtId="0" fontId="25" fillId="0" borderId="174" xfId="0" applyFont="1" applyBorder="1" applyAlignment="1">
      <alignment horizontal="center"/>
    </xf>
    <xf numFmtId="0" fontId="73" fillId="0" borderId="84" xfId="0" applyFont="1" applyBorder="1" applyAlignment="1">
      <alignment horizontal="left" vertical="top"/>
    </xf>
    <xf numFmtId="0" fontId="73" fillId="0" borderId="85" xfId="0" applyFont="1" applyBorder="1" applyAlignment="1">
      <alignment horizontal="left" vertical="top"/>
    </xf>
    <xf numFmtId="0" fontId="73" fillId="0" borderId="86" xfId="0" applyFont="1" applyBorder="1" applyAlignment="1">
      <alignment horizontal="left" vertical="top"/>
    </xf>
    <xf numFmtId="0" fontId="25" fillId="0" borderId="84" xfId="0" applyFont="1" applyBorder="1" applyAlignment="1">
      <alignment horizontal="center"/>
    </xf>
    <xf numFmtId="0" fontId="25" fillId="0" borderId="85" xfId="0" applyFont="1" applyBorder="1" applyAlignment="1">
      <alignment horizontal="center"/>
    </xf>
    <xf numFmtId="0" fontId="25" fillId="0" borderId="86" xfId="0" applyFont="1" applyBorder="1" applyAlignment="1">
      <alignment horizontal="center"/>
    </xf>
    <xf numFmtId="0" fontId="72" fillId="0" borderId="153" xfId="0" applyFont="1" applyFill="1" applyBorder="1" applyAlignment="1">
      <alignment horizontal="center" vertical="center" wrapText="1"/>
    </xf>
    <xf numFmtId="0" fontId="82" fillId="0" borderId="0" xfId="0" applyFont="1" applyFill="1" applyBorder="1" applyAlignment="1">
      <alignment horizontal="center"/>
    </xf>
    <xf numFmtId="0" fontId="78" fillId="0" borderId="24" xfId="0" applyFont="1" applyFill="1" applyBorder="1" applyAlignment="1">
      <alignment horizontal="center" vertical="center" wrapText="1"/>
    </xf>
    <xf numFmtId="0" fontId="78" fillId="0" borderId="24" xfId="0" applyFont="1" applyFill="1" applyBorder="1" applyAlignment="1">
      <alignment horizontal="center" vertical="center"/>
    </xf>
    <xf numFmtId="2" fontId="78" fillId="0" borderId="24" xfId="0" applyNumberFormat="1" applyFont="1" applyFill="1" applyBorder="1" applyAlignment="1">
      <alignment horizontal="center" vertical="center" wrapText="1"/>
    </xf>
    <xf numFmtId="0" fontId="78" fillId="0" borderId="153" xfId="0" applyFont="1" applyFill="1" applyBorder="1" applyAlignment="1">
      <alignment horizontal="center" vertical="center" wrapText="1"/>
    </xf>
    <xf numFmtId="0" fontId="78" fillId="3" borderId="169" xfId="0" applyFont="1" applyFill="1" applyBorder="1" applyAlignment="1">
      <alignment horizontal="center" vertical="center"/>
    </xf>
    <xf numFmtId="0" fontId="78" fillId="3" borderId="24" xfId="0" applyFont="1" applyFill="1" applyBorder="1" applyAlignment="1">
      <alignment horizontal="center" vertical="center"/>
    </xf>
    <xf numFmtId="0" fontId="70" fillId="0" borderId="58" xfId="0" applyFont="1" applyBorder="1" applyAlignment="1">
      <alignment horizontal="center"/>
    </xf>
    <xf numFmtId="0" fontId="0" fillId="0" borderId="59" xfId="0" applyBorder="1"/>
    <xf numFmtId="0" fontId="0" fillId="0" borderId="71" xfId="0" applyBorder="1"/>
    <xf numFmtId="0" fontId="70" fillId="0" borderId="59" xfId="0" applyFont="1" applyBorder="1" applyAlignment="1">
      <alignment horizontal="center"/>
    </xf>
    <xf numFmtId="0" fontId="70" fillId="0" borderId="71" xfId="0" applyFont="1" applyBorder="1" applyAlignment="1">
      <alignment horizontal="center"/>
    </xf>
    <xf numFmtId="0" fontId="70" fillId="0" borderId="80" xfId="0" applyFont="1" applyBorder="1" applyAlignment="1">
      <alignment horizontal="center"/>
    </xf>
    <xf numFmtId="0" fontId="70" fillId="0" borderId="79" xfId="0" applyFont="1" applyBorder="1" applyAlignment="1">
      <alignment horizontal="center"/>
    </xf>
    <xf numFmtId="0" fontId="70" fillId="0" borderId="81" xfId="0" applyFont="1" applyBorder="1" applyAlignment="1">
      <alignment horizontal="center"/>
    </xf>
    <xf numFmtId="0" fontId="77" fillId="0" borderId="84" xfId="0" applyFont="1" applyBorder="1" applyAlignment="1">
      <alignment horizontal="left" vertical="top"/>
    </xf>
    <xf numFmtId="0" fontId="77" fillId="0" borderId="85" xfId="0" applyFont="1" applyBorder="1" applyAlignment="1">
      <alignment horizontal="left" vertical="top"/>
    </xf>
    <xf numFmtId="0" fontId="77" fillId="0" borderId="86" xfId="0" applyFont="1" applyBorder="1" applyAlignment="1">
      <alignment horizontal="left" vertical="top"/>
    </xf>
    <xf numFmtId="0" fontId="70" fillId="0" borderId="80" xfId="0" applyFont="1" applyBorder="1" applyAlignment="1">
      <alignment horizontal="center" vertical="center"/>
    </xf>
    <xf numFmtId="0" fontId="70" fillId="0" borderId="79" xfId="0" applyFont="1" applyBorder="1" applyAlignment="1">
      <alignment horizontal="center" vertical="center"/>
    </xf>
    <xf numFmtId="0" fontId="70" fillId="0" borderId="81" xfId="0" applyFont="1" applyBorder="1" applyAlignment="1">
      <alignment horizontal="center" vertical="center"/>
    </xf>
    <xf numFmtId="0" fontId="77" fillId="0" borderId="58" xfId="0" applyFont="1" applyBorder="1" applyAlignment="1">
      <alignment horizontal="center"/>
    </xf>
    <xf numFmtId="0" fontId="77" fillId="0" borderId="59" xfId="0" applyFont="1" applyBorder="1" applyAlignment="1">
      <alignment horizontal="center"/>
    </xf>
    <xf numFmtId="0" fontId="77" fillId="0" borderId="71" xfId="0" applyFont="1" applyBorder="1" applyAlignment="1">
      <alignment horizontal="center"/>
    </xf>
    <xf numFmtId="0" fontId="70" fillId="0" borderId="172" xfId="0" applyFont="1" applyBorder="1" applyAlignment="1">
      <alignment horizontal="center"/>
    </xf>
    <xf numFmtId="0" fontId="70" fillId="0" borderId="93" xfId="0" applyFont="1" applyBorder="1" applyAlignment="1">
      <alignment horizontal="center"/>
    </xf>
    <xf numFmtId="0" fontId="70" fillId="0" borderId="94" xfId="0" applyFont="1" applyBorder="1" applyAlignment="1">
      <alignment horizontal="center"/>
    </xf>
    <xf numFmtId="0" fontId="70" fillId="0" borderId="173" xfId="0" applyFont="1" applyBorder="1" applyAlignment="1">
      <alignment horizontal="center"/>
    </xf>
    <xf numFmtId="0" fontId="70" fillId="0" borderId="11" xfId="0" applyFont="1" applyBorder="1" applyAlignment="1">
      <alignment horizontal="center"/>
    </xf>
    <xf numFmtId="0" fontId="70" fillId="0" borderId="174" xfId="0" applyFont="1" applyBorder="1" applyAlignment="1">
      <alignment horizontal="center"/>
    </xf>
    <xf numFmtId="0" fontId="75" fillId="0" borderId="58" xfId="0" applyFont="1" applyBorder="1" applyAlignment="1">
      <alignment horizontal="center" vertical="center"/>
    </xf>
    <xf numFmtId="0" fontId="75" fillId="0" borderId="59" xfId="0" applyFont="1" applyBorder="1" applyAlignment="1">
      <alignment horizontal="center" vertical="center"/>
    </xf>
    <xf numFmtId="0" fontId="75" fillId="0" borderId="92" xfId="0" applyFont="1" applyBorder="1" applyAlignment="1">
      <alignment horizontal="center" vertical="center"/>
    </xf>
    <xf numFmtId="0" fontId="75" fillId="0" borderId="80" xfId="0" applyFont="1" applyBorder="1" applyAlignment="1">
      <alignment horizontal="center" vertical="center"/>
    </xf>
    <xf numFmtId="0" fontId="75" fillId="0" borderId="79" xfId="0" applyFont="1" applyBorder="1" applyAlignment="1">
      <alignment horizontal="center" vertical="center"/>
    </xf>
    <xf numFmtId="0" fontId="75" fillId="0" borderId="175" xfId="0" applyFont="1" applyBorder="1" applyAlignment="1">
      <alignment horizontal="center" vertical="center"/>
    </xf>
    <xf numFmtId="0" fontId="77" fillId="0" borderId="24" xfId="0" applyFont="1" applyBorder="1" applyAlignment="1">
      <alignment horizontal="left" vertical="top"/>
    </xf>
    <xf numFmtId="0" fontId="77" fillId="0" borderId="96" xfId="0" applyFont="1" applyBorder="1" applyAlignment="1">
      <alignment horizontal="left" vertical="top"/>
    </xf>
    <xf numFmtId="0" fontId="77" fillId="0" borderId="24" xfId="0" applyFont="1" applyBorder="1" applyAlignment="1">
      <alignment horizontal="center"/>
    </xf>
    <xf numFmtId="0" fontId="77" fillId="0" borderId="96" xfId="0" applyFont="1" applyBorder="1" applyAlignment="1">
      <alignment horizontal="center"/>
    </xf>
  </cellXfs>
  <cellStyles count="3">
    <cellStyle name="Comma" xfId="1" builtinId="3"/>
    <cellStyle name="Normal" xfId="0" builtinId="0"/>
    <cellStyle name="Normal_Sheet1" xfId="2"/>
  </cellStyles>
  <dxfs count="51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  <color rgb="FF00FF99"/>
      <color rgb="FFFF0000"/>
      <color rgb="FFFF5050"/>
      <color rgb="FFF0FED0"/>
      <color rgb="FFFF66FF"/>
      <color rgb="FFCCFFCC"/>
      <color rgb="FF99FF33"/>
      <color rgb="FFFF9933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3.bin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FF"/>
  </sheetPr>
  <dimension ref="A1:AI39"/>
  <sheetViews>
    <sheetView view="pageBreakPreview" zoomScale="45" zoomScaleNormal="55" zoomScaleSheetLayoutView="45" workbookViewId="0">
      <pane ySplit="7" topLeftCell="A8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4.5703125" style="463" customWidth="1"/>
    <col min="3" max="3" width="13.140625" style="114" customWidth="1"/>
    <col min="4" max="4" width="16.7109375" style="114" customWidth="1"/>
    <col min="5" max="7" width="8.7109375" style="114" customWidth="1"/>
    <col min="8" max="8" width="11.140625" style="114" customWidth="1"/>
    <col min="9" max="9" width="10.5703125" style="114" customWidth="1"/>
    <col min="10" max="10" width="10" style="168" customWidth="1"/>
    <col min="11" max="11" width="14.5703125" style="168" customWidth="1"/>
    <col min="12" max="12" width="12" style="168" customWidth="1"/>
    <col min="13" max="13" width="24.5703125" style="168" customWidth="1"/>
    <col min="14" max="14" width="12.5703125" style="168" customWidth="1"/>
    <col min="15" max="15" width="21.5703125" style="168" customWidth="1"/>
    <col min="16" max="16" width="12" style="168" customWidth="1"/>
    <col min="17" max="17" width="17" style="168" customWidth="1"/>
    <col min="18" max="18" width="13.7109375" style="168" bestFit="1" customWidth="1"/>
    <col min="19" max="19" width="19.85546875" style="168" customWidth="1"/>
    <col min="20" max="20" width="14.28515625" style="168" customWidth="1"/>
    <col min="21" max="21" width="12.7109375" style="168" customWidth="1"/>
    <col min="22" max="22" width="12.28515625" style="114" customWidth="1"/>
    <col min="23" max="24" width="9.7109375" style="114" customWidth="1"/>
    <col min="25" max="25" width="11.140625" style="114" customWidth="1"/>
    <col min="26" max="26" width="19.85546875" style="114" customWidth="1"/>
    <col min="27" max="27" width="24.710937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5" t="s">
        <v>243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5"/>
      <c r="O1" s="1395"/>
      <c r="P1" s="1395"/>
      <c r="Q1" s="1395"/>
      <c r="R1" s="1395"/>
      <c r="S1" s="1395"/>
      <c r="T1" s="1395"/>
      <c r="U1" s="1395"/>
      <c r="V1" s="1395"/>
      <c r="W1" s="1395"/>
      <c r="X1" s="1395"/>
      <c r="Y1" s="1395"/>
      <c r="Z1" s="1395"/>
      <c r="AA1" s="1395"/>
      <c r="AB1" s="1395"/>
      <c r="AC1" s="1395"/>
      <c r="AD1" s="1395"/>
      <c r="AE1" s="1395"/>
      <c r="AF1" s="1395"/>
      <c r="AG1" s="1395"/>
      <c r="AH1" s="1395"/>
      <c r="AI1" s="1395"/>
    </row>
    <row r="2" spans="1:35" s="120" customFormat="1" ht="38.25" customHeight="1" thickBot="1">
      <c r="A2" s="1396" t="s">
        <v>259</v>
      </c>
      <c r="B2" s="1396"/>
      <c r="C2" s="1396"/>
      <c r="D2" s="1396"/>
      <c r="E2" s="1396"/>
      <c r="F2" s="1396"/>
      <c r="G2" s="1396"/>
      <c r="H2" s="1396"/>
      <c r="I2" s="1396"/>
      <c r="J2" s="1396"/>
      <c r="K2" s="1396"/>
      <c r="L2" s="1396"/>
      <c r="M2" s="1396"/>
      <c r="N2" s="1396"/>
      <c r="O2" s="1396"/>
      <c r="P2" s="1396"/>
      <c r="Q2" s="1396"/>
      <c r="R2" s="1396"/>
      <c r="S2" s="1396"/>
      <c r="T2" s="1396"/>
      <c r="U2" s="1396"/>
      <c r="V2" s="1396"/>
      <c r="W2" s="1396"/>
      <c r="X2" s="1396"/>
      <c r="Y2" s="1396"/>
      <c r="Z2" s="1396"/>
      <c r="AA2" s="1396"/>
      <c r="AB2" s="1396"/>
      <c r="AC2" s="1396"/>
      <c r="AD2" s="1396"/>
      <c r="AE2" s="1396"/>
      <c r="AF2" s="1396"/>
      <c r="AG2" s="1396"/>
      <c r="AH2" s="1396"/>
      <c r="AI2" s="1396"/>
    </row>
    <row r="3" spans="1:35" s="120" customFormat="1" ht="38.25" customHeight="1">
      <c r="A3" s="1395" t="s">
        <v>343</v>
      </c>
      <c r="B3" s="1395"/>
      <c r="C3" s="1395"/>
      <c r="D3" s="1005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397"/>
      <c r="AG3" s="121"/>
      <c r="AH3" s="122"/>
      <c r="AI3" s="122"/>
    </row>
    <row r="4" spans="1:35" s="120" customFormat="1" ht="38.25" customHeight="1" thickBot="1">
      <c r="D4" s="1008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4"/>
      <c r="AC4" s="124"/>
      <c r="AD4" s="124"/>
      <c r="AE4" s="124"/>
      <c r="AF4" s="1398"/>
      <c r="AG4" s="124"/>
      <c r="AH4" s="125"/>
      <c r="AI4" s="125"/>
    </row>
    <row r="5" spans="1:35" ht="33.75" customHeight="1">
      <c r="A5" s="1399" t="s">
        <v>261</v>
      </c>
      <c r="B5" s="1402" t="s">
        <v>244</v>
      </c>
      <c r="C5" s="1405" t="s">
        <v>0</v>
      </c>
      <c r="D5" s="1405" t="s">
        <v>245</v>
      </c>
      <c r="E5" s="1408" t="s">
        <v>1</v>
      </c>
      <c r="F5" s="1409"/>
      <c r="G5" s="1409"/>
      <c r="H5" s="1409"/>
      <c r="I5" s="1410"/>
      <c r="J5" s="1414" t="s">
        <v>2</v>
      </c>
      <c r="K5" s="1414"/>
      <c r="L5" s="1414"/>
      <c r="M5" s="1414"/>
      <c r="N5" s="1414"/>
      <c r="O5" s="1414"/>
      <c r="P5" s="1414"/>
      <c r="Q5" s="1414"/>
      <c r="R5" s="1414"/>
      <c r="S5" s="1414"/>
      <c r="T5" s="1414"/>
      <c r="U5" s="1414"/>
      <c r="V5" s="1415" t="s">
        <v>8</v>
      </c>
      <c r="W5" s="1414" t="s">
        <v>4</v>
      </c>
      <c r="X5" s="1414"/>
      <c r="Y5" s="1414"/>
      <c r="Z5" s="1415" t="s">
        <v>338</v>
      </c>
      <c r="AA5" s="1419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100.5" customHeight="1">
      <c r="A6" s="1400"/>
      <c r="B6" s="1403"/>
      <c r="C6" s="1406"/>
      <c r="D6" s="1406"/>
      <c r="E6" s="1411"/>
      <c r="F6" s="1412"/>
      <c r="G6" s="1412"/>
      <c r="H6" s="1412"/>
      <c r="I6" s="1413"/>
      <c r="J6" s="1422" t="s">
        <v>227</v>
      </c>
      <c r="K6" s="1423"/>
      <c r="L6" s="1418" t="s">
        <v>5</v>
      </c>
      <c r="M6" s="1418"/>
      <c r="N6" s="1424" t="s">
        <v>223</v>
      </c>
      <c r="O6" s="1425"/>
      <c r="P6" s="1418" t="s">
        <v>6</v>
      </c>
      <c r="Q6" s="1418"/>
      <c r="R6" s="1418" t="s">
        <v>7</v>
      </c>
      <c r="S6" s="1418"/>
      <c r="T6" s="1418" t="s">
        <v>219</v>
      </c>
      <c r="U6" s="1418"/>
      <c r="V6" s="1416"/>
      <c r="W6" s="1418"/>
      <c r="X6" s="1418"/>
      <c r="Y6" s="1418"/>
      <c r="Z6" s="1416"/>
      <c r="AA6" s="1420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1"/>
      <c r="B7" s="1404"/>
      <c r="C7" s="1407"/>
      <c r="D7" s="1407"/>
      <c r="E7" s="240" t="s">
        <v>9</v>
      </c>
      <c r="F7" s="240" t="s">
        <v>10</v>
      </c>
      <c r="G7" s="1004" t="s">
        <v>11</v>
      </c>
      <c r="H7" s="1004" t="s">
        <v>12</v>
      </c>
      <c r="I7" s="1004" t="s">
        <v>13</v>
      </c>
      <c r="J7" s="1004" t="s">
        <v>14</v>
      </c>
      <c r="K7" s="1004" t="s">
        <v>15</v>
      </c>
      <c r="L7" s="1004" t="s">
        <v>14</v>
      </c>
      <c r="M7" s="1004" t="s">
        <v>16</v>
      </c>
      <c r="N7" s="1004" t="s">
        <v>14</v>
      </c>
      <c r="O7" s="1004" t="s">
        <v>16</v>
      </c>
      <c r="P7" s="1004" t="s">
        <v>14</v>
      </c>
      <c r="Q7" s="1004" t="s">
        <v>16</v>
      </c>
      <c r="R7" s="1004" t="s">
        <v>14</v>
      </c>
      <c r="S7" s="1004" t="s">
        <v>220</v>
      </c>
      <c r="T7" s="1004" t="s">
        <v>221</v>
      </c>
      <c r="U7" s="1004" t="s">
        <v>3</v>
      </c>
      <c r="V7" s="1417"/>
      <c r="W7" s="153" t="s">
        <v>17</v>
      </c>
      <c r="X7" s="153" t="s">
        <v>218</v>
      </c>
      <c r="Y7" s="153" t="s">
        <v>13</v>
      </c>
      <c r="Z7" s="1417"/>
      <c r="AA7" s="1421"/>
      <c r="AB7" s="150"/>
      <c r="AC7" s="150"/>
      <c r="AD7" s="150"/>
      <c r="AE7" s="150"/>
      <c r="AF7" s="150"/>
      <c r="AG7" s="150"/>
      <c r="AH7" s="150"/>
      <c r="AI7" s="150"/>
    </row>
    <row r="8" spans="1:35" ht="34.5" customHeight="1">
      <c r="A8" s="655"/>
      <c r="B8" s="656"/>
      <c r="C8" s="657"/>
      <c r="D8" s="657"/>
      <c r="E8" s="1006"/>
      <c r="F8" s="1006"/>
      <c r="G8" s="657"/>
      <c r="H8" s="657"/>
      <c r="I8" s="657"/>
      <c r="J8" s="657"/>
      <c r="K8" s="657"/>
      <c r="L8" s="657"/>
      <c r="M8" s="657"/>
      <c r="N8" s="657"/>
      <c r="O8" s="657"/>
      <c r="P8" s="657"/>
      <c r="Q8" s="657"/>
      <c r="R8" s="657"/>
      <c r="S8" s="657"/>
      <c r="T8" s="657"/>
      <c r="U8" s="657"/>
      <c r="V8" s="657"/>
      <c r="W8" s="658"/>
      <c r="X8" s="658"/>
      <c r="Y8" s="658"/>
      <c r="Z8" s="657"/>
      <c r="AA8" s="659"/>
      <c r="AB8" s="150"/>
      <c r="AC8" s="150"/>
      <c r="AD8" s="150"/>
      <c r="AE8" s="150"/>
      <c r="AF8" s="150"/>
      <c r="AG8" s="150"/>
      <c r="AH8" s="150"/>
      <c r="AI8" s="150"/>
    </row>
    <row r="9" spans="1:35" s="160" customFormat="1" ht="45" customHeight="1">
      <c r="A9" s="665"/>
      <c r="B9" s="660"/>
      <c r="C9" s="661"/>
      <c r="D9" s="661"/>
      <c r="E9" s="660"/>
      <c r="F9" s="660"/>
      <c r="G9" s="660"/>
      <c r="H9" s="660"/>
      <c r="I9" s="660"/>
      <c r="J9" s="662"/>
      <c r="K9" s="662"/>
      <c r="L9" s="662"/>
      <c r="M9" s="662"/>
      <c r="N9" s="662"/>
      <c r="O9" s="663"/>
      <c r="P9" s="662"/>
      <c r="Q9" s="662"/>
      <c r="R9" s="662"/>
      <c r="S9" s="662"/>
      <c r="T9" s="662"/>
      <c r="U9" s="662"/>
      <c r="V9" s="661"/>
      <c r="W9" s="661"/>
      <c r="X9" s="661"/>
      <c r="Y9" s="661"/>
      <c r="Z9" s="661"/>
      <c r="AA9" s="664"/>
    </row>
    <row r="10" spans="1:35" s="160" customFormat="1" ht="47.25" customHeight="1">
      <c r="A10" s="1428" t="s">
        <v>812</v>
      </c>
      <c r="B10" s="1429"/>
      <c r="C10" s="1429"/>
      <c r="D10" s="631"/>
      <c r="E10" s="632"/>
      <c r="F10" s="378"/>
      <c r="G10" s="378"/>
      <c r="H10" s="378"/>
      <c r="I10" s="378"/>
      <c r="J10" s="1007"/>
      <c r="K10" s="1007"/>
      <c r="L10" s="1007"/>
      <c r="M10" s="1007"/>
      <c r="N10" s="1007"/>
      <c r="O10" s="652"/>
      <c r="P10" s="1007"/>
      <c r="Q10" s="1007"/>
      <c r="R10" s="1007"/>
      <c r="S10" s="1007"/>
      <c r="T10" s="1007"/>
      <c r="U10" s="1007"/>
      <c r="V10" s="378"/>
      <c r="W10" s="378"/>
      <c r="X10" s="378"/>
      <c r="Y10" s="378"/>
      <c r="Z10" s="378"/>
      <c r="AA10" s="654"/>
    </row>
    <row r="11" spans="1:35" s="160" customFormat="1" ht="43.5" customHeight="1">
      <c r="A11" s="360">
        <v>1</v>
      </c>
      <c r="B11" s="364" t="s">
        <v>814</v>
      </c>
      <c r="C11" s="364" t="s">
        <v>207</v>
      </c>
      <c r="D11" s="364" t="s">
        <v>120</v>
      </c>
      <c r="E11" s="364">
        <v>30</v>
      </c>
      <c r="F11" s="361">
        <v>240</v>
      </c>
      <c r="G11" s="361">
        <v>35</v>
      </c>
      <c r="H11" s="361">
        <v>4.375</v>
      </c>
      <c r="I11" s="361">
        <v>1050</v>
      </c>
      <c r="J11" s="376">
        <v>7</v>
      </c>
      <c r="K11" s="819" t="s">
        <v>503</v>
      </c>
      <c r="L11" s="362">
        <v>4</v>
      </c>
      <c r="M11" s="362" t="s">
        <v>180</v>
      </c>
      <c r="N11" s="362"/>
      <c r="O11" s="357"/>
      <c r="P11" s="362">
        <v>1</v>
      </c>
      <c r="Q11" s="362">
        <v>11</v>
      </c>
      <c r="R11" s="362"/>
      <c r="S11" s="362"/>
      <c r="T11" s="362"/>
      <c r="U11" s="357"/>
      <c r="V11" s="361">
        <f t="shared" ref="V11" si="0">J11+L11+N11+P11+R11+T11</f>
        <v>12</v>
      </c>
      <c r="W11" s="364">
        <f t="shared" ref="W11" si="1">E11-V11</f>
        <v>18</v>
      </c>
      <c r="X11" s="361">
        <f t="shared" ref="X11" si="2">W11*8</f>
        <v>144</v>
      </c>
      <c r="Y11" s="361">
        <f t="shared" ref="Y11" si="3">X11*H11</f>
        <v>630</v>
      </c>
      <c r="Z11" s="361">
        <f t="shared" ref="Z11" si="4">Y11</f>
        <v>630</v>
      </c>
      <c r="AA11" s="363"/>
    </row>
    <row r="12" spans="1:35" ht="51" customHeight="1" thickBot="1">
      <c r="A12" s="383"/>
      <c r="B12" s="416"/>
      <c r="C12" s="384"/>
      <c r="D12" s="384"/>
      <c r="E12" s="384"/>
      <c r="F12" s="384"/>
      <c r="G12" s="384"/>
      <c r="H12" s="384"/>
      <c r="I12" s="384"/>
      <c r="J12" s="385"/>
      <c r="K12" s="385"/>
      <c r="L12" s="385"/>
      <c r="M12" s="385"/>
      <c r="N12" s="385"/>
      <c r="O12" s="385"/>
      <c r="P12" s="385"/>
      <c r="Q12" s="385"/>
      <c r="R12" s="385"/>
      <c r="S12" s="385"/>
      <c r="T12" s="385"/>
      <c r="U12" s="385"/>
      <c r="V12" s="384"/>
      <c r="W12" s="384"/>
      <c r="X12" s="1430" t="s">
        <v>208</v>
      </c>
      <c r="Y12" s="1431"/>
      <c r="Z12" s="835">
        <f>SUM(Z9:Z11)</f>
        <v>630</v>
      </c>
      <c r="AA12" s="159"/>
      <c r="AB12" s="150"/>
      <c r="AC12" s="150"/>
      <c r="AD12" s="352"/>
      <c r="AE12" s="150"/>
      <c r="AF12" s="150"/>
      <c r="AG12" s="150"/>
      <c r="AH12" s="150"/>
      <c r="AI12" s="150"/>
    </row>
    <row r="13" spans="1:35" ht="37.5" customHeight="1" thickBot="1">
      <c r="A13" s="383"/>
      <c r="B13" s="416" t="s">
        <v>342</v>
      </c>
      <c r="C13" s="119"/>
      <c r="D13" s="384"/>
      <c r="E13" s="384"/>
      <c r="F13" s="384"/>
      <c r="G13" s="384"/>
      <c r="H13" s="384"/>
      <c r="I13" s="384"/>
      <c r="J13" s="385"/>
      <c r="K13" s="385"/>
      <c r="L13" s="385"/>
      <c r="M13" s="385"/>
      <c r="N13" s="385"/>
      <c r="O13" s="385"/>
      <c r="P13" s="385"/>
      <c r="Q13" s="385"/>
      <c r="R13" s="385"/>
      <c r="S13" s="385"/>
      <c r="T13" s="385"/>
      <c r="U13" s="385"/>
      <c r="V13" s="384"/>
      <c r="W13" s="384"/>
      <c r="X13" s="384"/>
      <c r="Y13" s="384"/>
      <c r="Z13" s="384"/>
      <c r="AA13" s="159"/>
      <c r="AB13" s="150"/>
      <c r="AC13" s="150"/>
      <c r="AD13" s="160"/>
      <c r="AE13" s="150"/>
      <c r="AF13" s="150"/>
      <c r="AG13" s="150"/>
      <c r="AH13" s="150"/>
      <c r="AI13" s="150"/>
    </row>
    <row r="14" spans="1:35" s="160" customFormat="1" ht="27.75" customHeight="1">
      <c r="A14" s="636"/>
      <c r="B14" s="637"/>
      <c r="C14" s="636"/>
      <c r="D14" s="636"/>
      <c r="E14" s="636"/>
      <c r="F14" s="636"/>
      <c r="G14" s="636"/>
      <c r="H14" s="636"/>
      <c r="I14" s="636"/>
      <c r="J14" s="638"/>
      <c r="K14" s="638"/>
      <c r="L14" s="638"/>
      <c r="M14" s="638"/>
      <c r="N14" s="638"/>
      <c r="O14" s="639"/>
      <c r="P14" s="638"/>
      <c r="Q14" s="638"/>
      <c r="R14" s="638"/>
      <c r="S14" s="638"/>
      <c r="T14" s="638"/>
      <c r="U14" s="638"/>
      <c r="V14" s="636"/>
      <c r="W14" s="636"/>
      <c r="X14" s="636"/>
      <c r="Y14" s="636"/>
      <c r="Z14" s="636"/>
      <c r="AA14" s="640"/>
    </row>
    <row r="15" spans="1:35" s="160" customFormat="1" ht="75.75" customHeight="1">
      <c r="A15" s="250"/>
      <c r="B15" s="462"/>
      <c r="C15" s="250"/>
      <c r="D15" s="250"/>
      <c r="E15" s="250"/>
      <c r="F15" s="250"/>
      <c r="G15" s="250"/>
      <c r="H15" s="250"/>
      <c r="I15" s="250"/>
      <c r="J15" s="338"/>
      <c r="K15" s="338"/>
      <c r="L15" s="338"/>
      <c r="M15" s="338"/>
      <c r="N15" s="338"/>
      <c r="O15" s="339"/>
      <c r="P15" s="338"/>
      <c r="Q15" s="338"/>
      <c r="R15" s="338"/>
      <c r="S15" s="338"/>
      <c r="T15" s="338"/>
      <c r="U15" s="338"/>
      <c r="V15" s="250"/>
      <c r="W15" s="250"/>
      <c r="X15" s="250"/>
      <c r="Y15" s="250"/>
      <c r="Z15" s="250"/>
      <c r="AA15" s="340"/>
    </row>
    <row r="16" spans="1:35" s="160" customFormat="1" ht="27.75" customHeight="1">
      <c r="A16" s="250"/>
      <c r="B16" s="462"/>
      <c r="C16" s="250"/>
      <c r="D16" s="250"/>
      <c r="E16" s="250"/>
      <c r="F16" s="250"/>
      <c r="G16" s="250"/>
      <c r="H16" s="250"/>
      <c r="I16" s="250"/>
      <c r="J16" s="338"/>
      <c r="K16" s="338"/>
      <c r="L16" s="338"/>
      <c r="M16" s="338"/>
      <c r="N16" s="338"/>
      <c r="O16" s="339"/>
      <c r="P16" s="338"/>
      <c r="Q16" s="338"/>
      <c r="R16" s="338"/>
      <c r="S16" s="338"/>
      <c r="T16" s="338"/>
      <c r="U16" s="338"/>
      <c r="V16" s="250"/>
      <c r="W16" s="250"/>
      <c r="X16" s="250"/>
      <c r="Y16" s="250"/>
      <c r="Z16" s="250"/>
      <c r="AA16" s="340"/>
    </row>
    <row r="17" spans="1:27" s="160" customFormat="1" ht="27.75" customHeight="1">
      <c r="A17" s="250"/>
      <c r="B17" s="462"/>
      <c r="C17" s="250"/>
      <c r="D17" s="250"/>
      <c r="E17" s="250"/>
      <c r="F17" s="250"/>
      <c r="G17" s="250"/>
      <c r="H17" s="250"/>
      <c r="I17" s="250"/>
      <c r="J17" s="338"/>
      <c r="K17" s="338"/>
      <c r="L17" s="338"/>
      <c r="M17" s="338"/>
      <c r="N17" s="338"/>
      <c r="O17" s="339"/>
      <c r="P17" s="338"/>
      <c r="Q17" s="338"/>
      <c r="R17" s="338"/>
      <c r="S17" s="338"/>
      <c r="T17" s="338"/>
      <c r="U17" s="338"/>
      <c r="V17" s="250"/>
      <c r="W17" s="250"/>
      <c r="X17" s="250"/>
      <c r="Y17" s="250"/>
      <c r="Z17" s="250"/>
      <c r="AA17" s="340"/>
    </row>
    <row r="18" spans="1:27" s="160" customFormat="1" ht="54.75" customHeight="1">
      <c r="A18" s="250"/>
      <c r="B18" s="1427" t="s">
        <v>483</v>
      </c>
      <c r="C18" s="1427"/>
      <c r="D18" s="1427"/>
      <c r="E18" s="341"/>
      <c r="F18" s="341"/>
      <c r="G18" s="341"/>
      <c r="H18" s="341"/>
      <c r="I18" s="341"/>
      <c r="J18" s="1003"/>
      <c r="K18" s="1003"/>
      <c r="L18" s="1003"/>
      <c r="M18" s="1003"/>
      <c r="N18" s="1427" t="s">
        <v>484</v>
      </c>
      <c r="O18" s="1427"/>
      <c r="P18" s="1427"/>
      <c r="Q18" s="1427"/>
      <c r="R18" s="1427"/>
      <c r="S18" s="1003"/>
      <c r="T18" s="1003"/>
      <c r="U18" s="1003"/>
      <c r="V18" s="341"/>
      <c r="W18" s="1427" t="s">
        <v>485</v>
      </c>
      <c r="X18" s="1427"/>
      <c r="Y18" s="1427"/>
      <c r="Z18" s="1427"/>
      <c r="AA18" s="1427"/>
    </row>
    <row r="19" spans="1:27" s="160" customFormat="1" ht="60" customHeight="1">
      <c r="A19" s="250"/>
      <c r="B19" s="1427" t="s">
        <v>482</v>
      </c>
      <c r="C19" s="1427"/>
      <c r="D19" s="1427"/>
      <c r="E19" s="341"/>
      <c r="F19" s="341"/>
      <c r="G19" s="341"/>
      <c r="H19" s="341"/>
      <c r="I19" s="341"/>
      <c r="J19" s="1003"/>
      <c r="K19" s="1003"/>
      <c r="L19" s="1003"/>
      <c r="M19" s="1003"/>
      <c r="N19" s="1427" t="s">
        <v>482</v>
      </c>
      <c r="O19" s="1427"/>
      <c r="P19" s="1427"/>
      <c r="Q19" s="1427"/>
      <c r="R19" s="1003"/>
      <c r="S19" s="1003"/>
      <c r="T19" s="1003"/>
      <c r="U19" s="1003"/>
      <c r="V19" s="341"/>
      <c r="W19" s="341"/>
      <c r="X19" s="1427" t="s">
        <v>482</v>
      </c>
      <c r="Y19" s="1427"/>
      <c r="Z19" s="1427"/>
      <c r="AA19" s="1427"/>
    </row>
    <row r="20" spans="1:27" ht="45" customHeight="1">
      <c r="A20" s="634"/>
      <c r="B20" s="633"/>
      <c r="C20" s="634"/>
      <c r="D20" s="634"/>
      <c r="E20" s="634"/>
      <c r="F20" s="634"/>
      <c r="G20" s="634"/>
      <c r="H20" s="634"/>
      <c r="I20" s="634"/>
      <c r="J20" s="635"/>
      <c r="K20" s="635"/>
      <c r="L20" s="635"/>
      <c r="M20" s="635"/>
      <c r="N20" s="1426"/>
      <c r="O20" s="1426"/>
      <c r="P20" s="1426"/>
      <c r="Q20" s="1426"/>
      <c r="R20" s="635"/>
      <c r="S20" s="635"/>
      <c r="T20" s="635"/>
      <c r="U20" s="635"/>
      <c r="V20" s="634"/>
      <c r="W20" s="634"/>
      <c r="X20" s="634"/>
      <c r="Y20" s="634"/>
      <c r="Z20" s="634"/>
      <c r="AA20" s="641"/>
    </row>
    <row r="21" spans="1:27">
      <c r="A21" s="634"/>
      <c r="B21" s="633"/>
      <c r="C21" s="634"/>
      <c r="D21" s="634"/>
      <c r="E21" s="634"/>
      <c r="F21" s="634"/>
      <c r="G21" s="634"/>
      <c r="H21" s="634"/>
      <c r="I21" s="634"/>
      <c r="J21" s="635"/>
      <c r="K21" s="635"/>
      <c r="L21" s="635"/>
      <c r="M21" s="635"/>
      <c r="N21" s="635"/>
      <c r="O21" s="635"/>
      <c r="P21" s="635"/>
      <c r="Q21" s="635"/>
      <c r="R21" s="635"/>
      <c r="S21" s="635"/>
      <c r="T21" s="635"/>
      <c r="U21" s="635"/>
      <c r="V21" s="634"/>
      <c r="W21" s="634"/>
      <c r="X21" s="634"/>
      <c r="Y21" s="634"/>
      <c r="Z21" s="634"/>
      <c r="AA21" s="641"/>
    </row>
    <row r="22" spans="1:27">
      <c r="A22" s="634"/>
      <c r="B22" s="633"/>
      <c r="C22" s="634"/>
      <c r="D22" s="634"/>
      <c r="E22" s="634"/>
      <c r="F22" s="634"/>
      <c r="G22" s="634"/>
      <c r="H22" s="634"/>
      <c r="I22" s="634"/>
      <c r="J22" s="635"/>
      <c r="K22" s="635"/>
      <c r="L22" s="635"/>
      <c r="M22" s="635"/>
      <c r="N22" s="635"/>
      <c r="O22" s="635"/>
      <c r="P22" s="635"/>
      <c r="Q22" s="635"/>
      <c r="R22" s="635"/>
      <c r="S22" s="635"/>
      <c r="T22" s="635"/>
      <c r="U22" s="635"/>
      <c r="V22" s="634"/>
      <c r="W22" s="634"/>
      <c r="X22" s="634"/>
      <c r="Y22" s="634"/>
      <c r="Z22" s="634"/>
      <c r="AA22" s="641"/>
    </row>
    <row r="23" spans="1:27">
      <c r="A23" s="634"/>
      <c r="B23" s="633"/>
      <c r="C23" s="634"/>
      <c r="D23" s="634"/>
      <c r="E23" s="634"/>
      <c r="F23" s="634"/>
      <c r="G23" s="634"/>
      <c r="H23" s="634"/>
      <c r="I23" s="634"/>
      <c r="J23" s="635"/>
      <c r="K23" s="635"/>
      <c r="L23" s="635"/>
      <c r="M23" s="635"/>
      <c r="N23" s="635"/>
      <c r="O23" s="635"/>
      <c r="P23" s="635"/>
      <c r="Q23" s="635"/>
      <c r="R23" s="635"/>
      <c r="S23" s="635"/>
      <c r="T23" s="635"/>
      <c r="U23" s="635"/>
      <c r="V23" s="634"/>
      <c r="W23" s="634"/>
      <c r="X23" s="634"/>
      <c r="Y23" s="634"/>
      <c r="Z23" s="634"/>
      <c r="AA23" s="641"/>
    </row>
    <row r="24" spans="1:27">
      <c r="A24" s="634"/>
      <c r="B24" s="633"/>
      <c r="C24" s="634"/>
      <c r="D24" s="634"/>
      <c r="E24" s="634"/>
      <c r="F24" s="634"/>
      <c r="G24" s="634"/>
      <c r="H24" s="634"/>
      <c r="I24" s="634"/>
      <c r="J24" s="635"/>
      <c r="K24" s="635"/>
      <c r="L24" s="635"/>
      <c r="M24" s="635"/>
      <c r="N24" s="635"/>
      <c r="O24" s="635"/>
      <c r="P24" s="635"/>
      <c r="Q24" s="635"/>
      <c r="R24" s="635"/>
      <c r="S24" s="635"/>
      <c r="T24" s="635"/>
      <c r="U24" s="635"/>
      <c r="V24" s="634"/>
      <c r="W24" s="634"/>
      <c r="X24" s="634"/>
      <c r="Y24" s="634"/>
      <c r="Z24" s="634"/>
      <c r="AA24" s="641"/>
    </row>
    <row r="25" spans="1:27">
      <c r="A25" s="634"/>
      <c r="B25" s="633"/>
      <c r="C25" s="634"/>
      <c r="D25" s="634"/>
      <c r="E25" s="634"/>
      <c r="F25" s="634"/>
      <c r="G25" s="634"/>
      <c r="H25" s="634"/>
      <c r="I25" s="634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4"/>
      <c r="W25" s="634"/>
      <c r="X25" s="634"/>
      <c r="Y25" s="634"/>
      <c r="Z25" s="634"/>
      <c r="AA25" s="641"/>
    </row>
    <row r="26" spans="1:27">
      <c r="A26" s="634"/>
      <c r="B26" s="633"/>
      <c r="C26" s="634"/>
      <c r="D26" s="634"/>
      <c r="E26" s="634"/>
      <c r="F26" s="634"/>
      <c r="G26" s="634"/>
      <c r="H26" s="634"/>
      <c r="I26" s="634"/>
      <c r="J26" s="635"/>
      <c r="K26" s="635"/>
      <c r="L26" s="635"/>
      <c r="M26" s="635"/>
      <c r="N26" s="635"/>
      <c r="O26" s="635"/>
      <c r="P26" s="635"/>
      <c r="Q26" s="635"/>
      <c r="R26" s="635"/>
      <c r="S26" s="635"/>
      <c r="T26" s="635"/>
      <c r="U26" s="635"/>
      <c r="V26" s="634"/>
      <c r="W26" s="634"/>
      <c r="X26" s="634"/>
      <c r="Y26" s="634"/>
      <c r="Z26" s="634"/>
      <c r="AA26" s="641"/>
    </row>
    <row r="27" spans="1:27">
      <c r="A27" s="634"/>
      <c r="B27" s="633"/>
      <c r="C27" s="634"/>
      <c r="D27" s="634"/>
      <c r="E27" s="634"/>
      <c r="F27" s="634"/>
      <c r="G27" s="634"/>
      <c r="H27" s="634"/>
      <c r="I27" s="634"/>
      <c r="J27" s="635"/>
      <c r="K27" s="635"/>
      <c r="L27" s="635"/>
      <c r="M27" s="635"/>
      <c r="N27" s="635"/>
      <c r="O27" s="635"/>
      <c r="P27" s="635"/>
      <c r="Q27" s="635"/>
      <c r="R27" s="635"/>
      <c r="S27" s="635"/>
      <c r="T27" s="635"/>
      <c r="U27" s="635"/>
      <c r="V27" s="634"/>
      <c r="W27" s="634"/>
      <c r="X27" s="634"/>
      <c r="Y27" s="634"/>
      <c r="Z27" s="634"/>
      <c r="AA27" s="641"/>
    </row>
    <row r="28" spans="1:27">
      <c r="A28" s="634"/>
      <c r="B28" s="633"/>
      <c r="C28" s="634"/>
      <c r="D28" s="634"/>
      <c r="E28" s="634"/>
      <c r="F28" s="634"/>
      <c r="G28" s="634"/>
      <c r="H28" s="634"/>
      <c r="I28" s="634"/>
      <c r="J28" s="635"/>
      <c r="K28" s="635"/>
      <c r="L28" s="635"/>
      <c r="M28" s="635"/>
      <c r="N28" s="635"/>
      <c r="O28" s="635"/>
      <c r="P28" s="635"/>
      <c r="Q28" s="635"/>
      <c r="R28" s="635"/>
      <c r="S28" s="635"/>
      <c r="T28" s="635"/>
      <c r="U28" s="635"/>
      <c r="V28" s="634"/>
      <c r="W28" s="634"/>
      <c r="X28" s="634"/>
      <c r="Y28" s="634"/>
      <c r="Z28" s="634"/>
      <c r="AA28" s="641"/>
    </row>
    <row r="29" spans="1:27">
      <c r="A29" s="634"/>
      <c r="B29" s="633"/>
      <c r="C29" s="634"/>
      <c r="D29" s="634"/>
      <c r="E29" s="634"/>
      <c r="F29" s="634"/>
      <c r="G29" s="634"/>
      <c r="H29" s="634"/>
      <c r="I29" s="634"/>
      <c r="J29" s="635"/>
      <c r="K29" s="635"/>
      <c r="L29" s="635"/>
      <c r="M29" s="635"/>
      <c r="N29" s="635"/>
      <c r="O29" s="635"/>
      <c r="P29" s="635"/>
      <c r="Q29" s="635"/>
      <c r="R29" s="635"/>
      <c r="S29" s="635"/>
      <c r="T29" s="635"/>
      <c r="U29" s="635"/>
      <c r="V29" s="634"/>
      <c r="W29" s="634"/>
      <c r="X29" s="634"/>
      <c r="Y29" s="634"/>
      <c r="Z29" s="634"/>
      <c r="AA29" s="641"/>
    </row>
    <row r="30" spans="1:27">
      <c r="A30" s="634"/>
      <c r="B30" s="633"/>
      <c r="C30" s="634"/>
      <c r="D30" s="634"/>
      <c r="E30" s="634"/>
      <c r="F30" s="634"/>
      <c r="G30" s="634"/>
      <c r="H30" s="634"/>
      <c r="I30" s="634"/>
      <c r="J30" s="635"/>
      <c r="K30" s="635"/>
      <c r="L30" s="635"/>
      <c r="M30" s="635"/>
      <c r="N30" s="635"/>
      <c r="O30" s="635"/>
      <c r="P30" s="635"/>
      <c r="Q30" s="635"/>
      <c r="R30" s="635"/>
      <c r="S30" s="635"/>
      <c r="T30" s="635"/>
      <c r="U30" s="635"/>
      <c r="V30" s="634"/>
      <c r="W30" s="634"/>
      <c r="X30" s="634"/>
      <c r="Y30" s="634"/>
      <c r="Z30" s="634"/>
      <c r="AA30" s="641"/>
    </row>
    <row r="31" spans="1:27">
      <c r="A31" s="634"/>
      <c r="B31" s="633"/>
      <c r="C31" s="634"/>
      <c r="D31" s="634"/>
      <c r="E31" s="634"/>
      <c r="F31" s="634"/>
      <c r="G31" s="634"/>
      <c r="H31" s="634"/>
      <c r="I31" s="634"/>
      <c r="J31" s="635"/>
      <c r="K31" s="635"/>
      <c r="L31" s="635"/>
      <c r="M31" s="635"/>
      <c r="N31" s="635"/>
      <c r="O31" s="635"/>
      <c r="P31" s="635"/>
      <c r="Q31" s="635"/>
      <c r="R31" s="635"/>
      <c r="S31" s="635"/>
      <c r="T31" s="635"/>
      <c r="U31" s="635"/>
      <c r="V31" s="634"/>
      <c r="W31" s="634"/>
      <c r="X31" s="634"/>
      <c r="Y31" s="634"/>
      <c r="Z31" s="634"/>
      <c r="AA31" s="641"/>
    </row>
    <row r="32" spans="1:27">
      <c r="A32" s="634"/>
      <c r="B32" s="633"/>
      <c r="C32" s="634"/>
      <c r="D32" s="634"/>
      <c r="E32" s="634"/>
      <c r="F32" s="634"/>
      <c r="G32" s="634"/>
      <c r="H32" s="634"/>
      <c r="I32" s="634"/>
      <c r="J32" s="635"/>
      <c r="K32" s="635"/>
      <c r="L32" s="635"/>
      <c r="M32" s="635"/>
      <c r="N32" s="635"/>
      <c r="O32" s="635"/>
      <c r="P32" s="635"/>
      <c r="Q32" s="635"/>
      <c r="R32" s="635"/>
      <c r="S32" s="635"/>
      <c r="T32" s="635"/>
      <c r="U32" s="635"/>
      <c r="V32" s="634"/>
      <c r="W32" s="634"/>
      <c r="X32" s="634"/>
      <c r="Y32" s="634"/>
      <c r="Z32" s="634"/>
      <c r="AA32" s="641"/>
    </row>
    <row r="33" spans="1:27">
      <c r="A33" s="634"/>
      <c r="B33" s="633"/>
      <c r="C33" s="634"/>
      <c r="D33" s="634"/>
      <c r="E33" s="634"/>
      <c r="F33" s="634"/>
      <c r="G33" s="634"/>
      <c r="H33" s="634"/>
      <c r="I33" s="634"/>
      <c r="J33" s="635"/>
      <c r="K33" s="635"/>
      <c r="L33" s="635"/>
      <c r="M33" s="635"/>
      <c r="N33" s="635"/>
      <c r="O33" s="635"/>
      <c r="P33" s="635"/>
      <c r="Q33" s="635"/>
      <c r="R33" s="635"/>
      <c r="S33" s="635"/>
      <c r="T33" s="635"/>
      <c r="U33" s="635"/>
      <c r="V33" s="634"/>
      <c r="W33" s="634"/>
      <c r="X33" s="634"/>
      <c r="Y33" s="634"/>
      <c r="Z33" s="634"/>
      <c r="AA33" s="641"/>
    </row>
    <row r="34" spans="1:27">
      <c r="A34" s="634"/>
      <c r="B34" s="633"/>
      <c r="C34" s="634"/>
      <c r="D34" s="634"/>
      <c r="E34" s="634"/>
      <c r="F34" s="634"/>
      <c r="G34" s="634"/>
      <c r="H34" s="634"/>
      <c r="I34" s="634"/>
      <c r="J34" s="635"/>
      <c r="K34" s="635"/>
      <c r="L34" s="635"/>
      <c r="M34" s="635"/>
      <c r="N34" s="635"/>
      <c r="O34" s="635"/>
      <c r="P34" s="635"/>
      <c r="Q34" s="635"/>
      <c r="R34" s="635"/>
      <c r="S34" s="635"/>
      <c r="T34" s="635"/>
      <c r="U34" s="635"/>
      <c r="V34" s="634"/>
      <c r="W34" s="634"/>
      <c r="X34" s="634"/>
      <c r="Y34" s="634"/>
      <c r="Z34" s="634"/>
      <c r="AA34" s="641"/>
    </row>
    <row r="35" spans="1:27" ht="30" customHeight="1">
      <c r="A35" s="634"/>
      <c r="B35" s="633"/>
      <c r="C35" s="634"/>
      <c r="D35" s="634"/>
      <c r="E35" s="634"/>
      <c r="F35" s="634"/>
      <c r="G35" s="634"/>
      <c r="H35" s="634"/>
      <c r="I35" s="634"/>
      <c r="J35" s="635"/>
      <c r="K35" s="635"/>
      <c r="L35" s="635"/>
      <c r="M35" s="635"/>
      <c r="N35" s="635"/>
      <c r="O35" s="635"/>
      <c r="P35" s="635"/>
      <c r="Q35" s="635"/>
      <c r="R35" s="635"/>
      <c r="S35" s="635"/>
      <c r="T35" s="635"/>
      <c r="U35" s="635"/>
      <c r="V35" s="634"/>
      <c r="W35" s="634"/>
      <c r="X35" s="634"/>
      <c r="Y35" s="634"/>
      <c r="Z35" s="634"/>
      <c r="AA35" s="641"/>
    </row>
    <row r="36" spans="1:27" ht="30" customHeight="1">
      <c r="A36" s="634"/>
      <c r="B36" s="633"/>
      <c r="C36" s="634"/>
      <c r="D36" s="634"/>
      <c r="E36" s="634"/>
      <c r="F36" s="634"/>
      <c r="G36" s="634"/>
      <c r="H36" s="634"/>
      <c r="I36" s="634"/>
      <c r="J36" s="635"/>
      <c r="K36" s="635"/>
      <c r="L36" s="635"/>
      <c r="M36" s="635"/>
      <c r="N36" s="635"/>
      <c r="O36" s="635"/>
      <c r="P36" s="635"/>
      <c r="Q36" s="635"/>
      <c r="R36" s="635"/>
      <c r="S36" s="635"/>
      <c r="T36" s="635"/>
      <c r="U36" s="635"/>
      <c r="V36" s="634"/>
      <c r="W36" s="634"/>
      <c r="X36" s="634"/>
      <c r="Y36" s="634"/>
      <c r="Z36" s="634"/>
      <c r="AA36" s="641"/>
    </row>
    <row r="37" spans="1:27" ht="30" customHeight="1">
      <c r="A37" s="634"/>
      <c r="B37" s="633"/>
      <c r="C37" s="634"/>
      <c r="D37" s="634"/>
      <c r="E37" s="634"/>
      <c r="F37" s="634"/>
      <c r="G37" s="634"/>
      <c r="H37" s="634"/>
      <c r="I37" s="634"/>
      <c r="J37" s="635"/>
      <c r="K37" s="635"/>
      <c r="L37" s="635"/>
      <c r="M37" s="635"/>
      <c r="N37" s="635"/>
      <c r="O37" s="635"/>
      <c r="P37" s="635"/>
      <c r="Q37" s="635"/>
      <c r="R37" s="635"/>
      <c r="S37" s="635"/>
      <c r="T37" s="635"/>
      <c r="U37" s="635"/>
      <c r="V37" s="634"/>
      <c r="W37" s="634"/>
      <c r="X37" s="634"/>
      <c r="Y37" s="634"/>
      <c r="Z37" s="634"/>
      <c r="AA37" s="641"/>
    </row>
    <row r="38" spans="1:27" ht="30" customHeight="1"/>
    <row r="39" spans="1:27" ht="30" customHeight="1"/>
  </sheetData>
  <mergeCells count="29">
    <mergeCell ref="B19:D19"/>
    <mergeCell ref="N19:Q19"/>
    <mergeCell ref="X19:AA19"/>
    <mergeCell ref="A10:C10"/>
    <mergeCell ref="X12:Y12"/>
    <mergeCell ref="B18:D18"/>
    <mergeCell ref="N18:R18"/>
    <mergeCell ref="W18:AA18"/>
    <mergeCell ref="N6:O6"/>
    <mergeCell ref="P6:Q6"/>
    <mergeCell ref="R6:S6"/>
    <mergeCell ref="T6:U6"/>
    <mergeCell ref="N20:Q20"/>
    <mergeCell ref="A1:AI1"/>
    <mergeCell ref="A2:AI2"/>
    <mergeCell ref="A3:C3"/>
    <mergeCell ref="AF3:AF4"/>
    <mergeCell ref="A5:A7"/>
    <mergeCell ref="B5:B7"/>
    <mergeCell ref="C5:C7"/>
    <mergeCell ref="D5:D7"/>
    <mergeCell ref="E5:I6"/>
    <mergeCell ref="J5:U5"/>
    <mergeCell ref="V5:V7"/>
    <mergeCell ref="W5:Y6"/>
    <mergeCell ref="Z5:Z7"/>
    <mergeCell ref="AA5:AA7"/>
    <mergeCell ref="J6:K6"/>
    <mergeCell ref="L6:M6"/>
  </mergeCells>
  <conditionalFormatting sqref="B1:C3">
    <cfRule type="duplicateValues" dxfId="512" priority="1"/>
  </conditionalFormatting>
  <printOptions horizontalCentered="1" verticalCentered="1"/>
  <pageMargins left="0" right="0" top="0" bottom="0" header="0.23" footer="0"/>
  <pageSetup paperSize="9" scale="3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FF00"/>
  </sheetPr>
  <dimension ref="A1:AI151"/>
  <sheetViews>
    <sheetView view="pageBreakPreview" zoomScale="45" zoomScaleNormal="55" zoomScaleSheetLayoutView="45" workbookViewId="0">
      <pane ySplit="7" topLeftCell="A8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4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5.710937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8.42578125" style="168" customWidth="1"/>
    <col min="18" max="18" width="13.7109375" style="168" bestFit="1" customWidth="1"/>
    <col min="19" max="19" width="21.7109375" style="168" bestFit="1" customWidth="1"/>
    <col min="20" max="20" width="14.28515625" style="168" customWidth="1"/>
    <col min="21" max="21" width="12.710937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5.5703125" style="114" customWidth="1"/>
    <col min="27" max="27" width="25.2851562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5" t="s">
        <v>243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5"/>
      <c r="O1" s="1395"/>
      <c r="P1" s="1395"/>
      <c r="Q1" s="1395"/>
      <c r="R1" s="1395"/>
      <c r="S1" s="1395"/>
      <c r="T1" s="1395"/>
      <c r="U1" s="1395"/>
      <c r="V1" s="1395"/>
      <c r="W1" s="1395"/>
      <c r="X1" s="1395"/>
      <c r="Y1" s="1395"/>
      <c r="Z1" s="1395"/>
      <c r="AA1" s="1395"/>
      <c r="AB1" s="1395"/>
      <c r="AC1" s="1395"/>
      <c r="AD1" s="1395"/>
      <c r="AE1" s="1395"/>
      <c r="AF1" s="1395"/>
      <c r="AG1" s="1395"/>
      <c r="AH1" s="1395"/>
      <c r="AI1" s="1395"/>
    </row>
    <row r="2" spans="1:35" s="120" customFormat="1" ht="38.25" customHeight="1" thickBot="1">
      <c r="A2" s="1396" t="s">
        <v>259</v>
      </c>
      <c r="B2" s="1396"/>
      <c r="C2" s="1396"/>
      <c r="D2" s="1396"/>
      <c r="E2" s="1396"/>
      <c r="F2" s="1396"/>
      <c r="G2" s="1396"/>
      <c r="H2" s="1396"/>
      <c r="I2" s="1396"/>
      <c r="J2" s="1396"/>
      <c r="K2" s="1396"/>
      <c r="L2" s="1396"/>
      <c r="M2" s="1396"/>
      <c r="N2" s="1396"/>
      <c r="O2" s="1396"/>
      <c r="P2" s="1396"/>
      <c r="Q2" s="1396"/>
      <c r="R2" s="1396"/>
      <c r="S2" s="1396"/>
      <c r="T2" s="1396"/>
      <c r="U2" s="1396"/>
      <c r="V2" s="1396"/>
      <c r="W2" s="1396"/>
      <c r="X2" s="1396"/>
      <c r="Y2" s="1396"/>
      <c r="Z2" s="1396"/>
      <c r="AA2" s="1396"/>
      <c r="AB2" s="1396"/>
      <c r="AC2" s="1396"/>
      <c r="AD2" s="1396"/>
      <c r="AE2" s="1396"/>
      <c r="AF2" s="1396"/>
      <c r="AG2" s="1396"/>
      <c r="AH2" s="1396"/>
      <c r="AI2" s="1396"/>
    </row>
    <row r="3" spans="1:35" s="120" customFormat="1" ht="38.25" customHeight="1">
      <c r="A3" s="1395" t="s">
        <v>343</v>
      </c>
      <c r="B3" s="1395"/>
      <c r="C3" s="1395"/>
      <c r="D3" s="929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>
        <f>30*70</f>
        <v>2100</v>
      </c>
      <c r="U3" s="121"/>
      <c r="V3" s="121"/>
      <c r="W3" s="773"/>
      <c r="X3" s="121"/>
      <c r="Y3" s="121"/>
      <c r="Z3" s="121"/>
      <c r="AA3" s="121"/>
      <c r="AB3" s="121"/>
      <c r="AC3" s="121"/>
      <c r="AD3" s="121"/>
      <c r="AE3" s="121"/>
      <c r="AF3" s="1397"/>
      <c r="AG3" s="121"/>
      <c r="AH3" s="122"/>
      <c r="AI3" s="122"/>
    </row>
    <row r="4" spans="1:35" s="120" customFormat="1" ht="38.25" customHeight="1" thickBot="1">
      <c r="A4" s="1432" t="s">
        <v>844</v>
      </c>
      <c r="B4" s="1432"/>
      <c r="C4" s="1432"/>
      <c r="D4" s="940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774"/>
      <c r="X4" s="123"/>
      <c r="Y4" s="123"/>
      <c r="Z4" s="123"/>
      <c r="AA4" s="123"/>
      <c r="AB4" s="124"/>
      <c r="AC4" s="124"/>
      <c r="AD4" s="124"/>
      <c r="AE4" s="124"/>
      <c r="AF4" s="1398"/>
      <c r="AG4" s="124"/>
      <c r="AH4" s="125"/>
      <c r="AI4" s="125"/>
    </row>
    <row r="5" spans="1:35" ht="33.75" customHeight="1">
      <c r="A5" s="1399" t="s">
        <v>261</v>
      </c>
      <c r="B5" s="1402" t="s">
        <v>244</v>
      </c>
      <c r="C5" s="1405" t="s">
        <v>0</v>
      </c>
      <c r="D5" s="1405" t="s">
        <v>245</v>
      </c>
      <c r="E5" s="1408" t="s">
        <v>1</v>
      </c>
      <c r="F5" s="1409"/>
      <c r="G5" s="1409"/>
      <c r="H5" s="1409"/>
      <c r="I5" s="1410"/>
      <c r="J5" s="1414" t="s">
        <v>2</v>
      </c>
      <c r="K5" s="1414"/>
      <c r="L5" s="1414"/>
      <c r="M5" s="1414"/>
      <c r="N5" s="1414"/>
      <c r="O5" s="1414"/>
      <c r="P5" s="1414"/>
      <c r="Q5" s="1414"/>
      <c r="R5" s="1414"/>
      <c r="S5" s="1414"/>
      <c r="T5" s="1414"/>
      <c r="U5" s="1414"/>
      <c r="V5" s="1415" t="s">
        <v>8</v>
      </c>
      <c r="W5" s="1414" t="s">
        <v>4</v>
      </c>
      <c r="X5" s="1414"/>
      <c r="Y5" s="1414"/>
      <c r="Z5" s="1415" t="s">
        <v>338</v>
      </c>
      <c r="AA5" s="1419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93.75" customHeight="1">
      <c r="A6" s="1400"/>
      <c r="B6" s="1403"/>
      <c r="C6" s="1406"/>
      <c r="D6" s="1406"/>
      <c r="E6" s="1411"/>
      <c r="F6" s="1412"/>
      <c r="G6" s="1412"/>
      <c r="H6" s="1412"/>
      <c r="I6" s="1413"/>
      <c r="J6" s="1422" t="s">
        <v>227</v>
      </c>
      <c r="K6" s="1423"/>
      <c r="L6" s="1418" t="s">
        <v>5</v>
      </c>
      <c r="M6" s="1418"/>
      <c r="N6" s="1424" t="s">
        <v>223</v>
      </c>
      <c r="O6" s="1425"/>
      <c r="P6" s="1418" t="s">
        <v>6</v>
      </c>
      <c r="Q6" s="1418"/>
      <c r="R6" s="1418" t="s">
        <v>7</v>
      </c>
      <c r="S6" s="1418"/>
      <c r="T6" s="1418" t="s">
        <v>219</v>
      </c>
      <c r="U6" s="1418"/>
      <c r="V6" s="1416"/>
      <c r="W6" s="1418"/>
      <c r="X6" s="1418"/>
      <c r="Y6" s="1418"/>
      <c r="Z6" s="1416"/>
      <c r="AA6" s="1420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1"/>
      <c r="B7" s="1404"/>
      <c r="C7" s="1407"/>
      <c r="D7" s="1407"/>
      <c r="E7" s="240" t="s">
        <v>9</v>
      </c>
      <c r="F7" s="240" t="s">
        <v>10</v>
      </c>
      <c r="G7" s="930" t="s">
        <v>11</v>
      </c>
      <c r="H7" s="930" t="s">
        <v>12</v>
      </c>
      <c r="I7" s="930" t="s">
        <v>13</v>
      </c>
      <c r="J7" s="930" t="s">
        <v>14</v>
      </c>
      <c r="K7" s="930" t="s">
        <v>15</v>
      </c>
      <c r="L7" s="930" t="s">
        <v>14</v>
      </c>
      <c r="M7" s="930" t="s">
        <v>16</v>
      </c>
      <c r="N7" s="930" t="s">
        <v>14</v>
      </c>
      <c r="O7" s="930" t="s">
        <v>16</v>
      </c>
      <c r="P7" s="930" t="s">
        <v>14</v>
      </c>
      <c r="Q7" s="930" t="s">
        <v>16</v>
      </c>
      <c r="R7" s="930" t="s">
        <v>14</v>
      </c>
      <c r="S7" s="930" t="s">
        <v>220</v>
      </c>
      <c r="T7" s="930" t="s">
        <v>221</v>
      </c>
      <c r="U7" s="930" t="s">
        <v>3</v>
      </c>
      <c r="V7" s="1417"/>
      <c r="W7" s="775" t="s">
        <v>17</v>
      </c>
      <c r="X7" s="153" t="s">
        <v>218</v>
      </c>
      <c r="Y7" s="153" t="s">
        <v>13</v>
      </c>
      <c r="Z7" s="1417"/>
      <c r="AA7" s="1421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360">
        <v>1</v>
      </c>
      <c r="B8" s="364" t="s">
        <v>33</v>
      </c>
      <c r="C8" s="364" t="s">
        <v>176</v>
      </c>
      <c r="D8" s="364" t="s">
        <v>153</v>
      </c>
      <c r="E8" s="365">
        <v>30</v>
      </c>
      <c r="F8" s="364">
        <v>240</v>
      </c>
      <c r="G8" s="364">
        <v>90</v>
      </c>
      <c r="H8" s="361">
        <f>90/8</f>
        <v>11.25</v>
      </c>
      <c r="I8" s="361">
        <f>G8*E8</f>
        <v>2700</v>
      </c>
      <c r="J8" s="362"/>
      <c r="K8" s="362"/>
      <c r="L8" s="362">
        <v>3</v>
      </c>
      <c r="M8" s="362" t="s">
        <v>824</v>
      </c>
      <c r="N8" s="362"/>
      <c r="O8" s="357"/>
      <c r="P8" s="362"/>
      <c r="Q8" s="362"/>
      <c r="R8" s="362"/>
      <c r="S8" s="362"/>
      <c r="T8" s="362"/>
      <c r="U8" s="362"/>
      <c r="V8" s="355">
        <f t="shared" ref="V8:V86" si="0">J8+L8+N8+P8+R8+T8</f>
        <v>3</v>
      </c>
      <c r="W8" s="365">
        <f t="shared" ref="W8:W86" si="1">E8-V8</f>
        <v>27</v>
      </c>
      <c r="X8" s="361">
        <f t="shared" ref="X8:X86" si="2">W8*8</f>
        <v>216</v>
      </c>
      <c r="Y8" s="361">
        <f t="shared" ref="Y8:Y86" si="3">X8*H8</f>
        <v>2430</v>
      </c>
      <c r="Z8" s="915">
        <f t="shared" ref="Z8:Z86" si="4">Y8</f>
        <v>2430</v>
      </c>
      <c r="AA8" s="916"/>
    </row>
    <row r="9" spans="1:35" s="160" customFormat="1" ht="30" customHeight="1">
      <c r="A9" s="354">
        <v>2</v>
      </c>
      <c r="B9" s="364" t="s">
        <v>777</v>
      </c>
      <c r="C9" s="364" t="s">
        <v>18</v>
      </c>
      <c r="D9" s="364" t="s">
        <v>111</v>
      </c>
      <c r="E9" s="365">
        <v>30</v>
      </c>
      <c r="F9" s="364">
        <v>240</v>
      </c>
      <c r="G9" s="364">
        <v>70</v>
      </c>
      <c r="H9" s="364">
        <f>G9/8</f>
        <v>8.75</v>
      </c>
      <c r="I9" s="361">
        <f t="shared" ref="I9:I47" si="5">G9*E9</f>
        <v>2100</v>
      </c>
      <c r="J9" s="362"/>
      <c r="K9" s="362"/>
      <c r="L9" s="362">
        <v>2</v>
      </c>
      <c r="M9" s="362" t="s">
        <v>191</v>
      </c>
      <c r="N9" s="362"/>
      <c r="O9" s="357"/>
      <c r="P9" s="362"/>
      <c r="Q9" s="356"/>
      <c r="R9" s="362"/>
      <c r="S9" s="362"/>
      <c r="T9" s="362"/>
      <c r="U9" s="362"/>
      <c r="V9" s="355">
        <f t="shared" si="0"/>
        <v>2</v>
      </c>
      <c r="W9" s="365">
        <f t="shared" si="1"/>
        <v>28</v>
      </c>
      <c r="X9" s="361">
        <f t="shared" si="2"/>
        <v>224</v>
      </c>
      <c r="Y9" s="361">
        <f t="shared" si="3"/>
        <v>1960</v>
      </c>
      <c r="Z9" s="361">
        <f t="shared" si="4"/>
        <v>1960</v>
      </c>
      <c r="AA9" s="363"/>
    </row>
    <row r="10" spans="1:35" s="160" customFormat="1" ht="30" customHeight="1">
      <c r="A10" s="354">
        <v>3</v>
      </c>
      <c r="B10" s="364" t="s">
        <v>479</v>
      </c>
      <c r="C10" s="364" t="s">
        <v>18</v>
      </c>
      <c r="D10" s="364" t="s">
        <v>506</v>
      </c>
      <c r="E10" s="365">
        <v>30</v>
      </c>
      <c r="F10" s="364">
        <v>240</v>
      </c>
      <c r="G10" s="364">
        <v>70</v>
      </c>
      <c r="H10" s="364">
        <f t="shared" ref="H10:H47" si="6">G10/8</f>
        <v>8.75</v>
      </c>
      <c r="I10" s="361">
        <f t="shared" si="5"/>
        <v>2100</v>
      </c>
      <c r="J10" s="362"/>
      <c r="K10" s="362"/>
      <c r="L10" s="362"/>
      <c r="M10" s="362"/>
      <c r="N10" s="362"/>
      <c r="O10" s="357"/>
      <c r="P10" s="362"/>
      <c r="Q10" s="356"/>
      <c r="R10" s="362"/>
      <c r="S10" s="362"/>
      <c r="T10" s="417">
        <v>2</v>
      </c>
      <c r="U10" s="362"/>
      <c r="V10" s="355">
        <f t="shared" si="0"/>
        <v>2</v>
      </c>
      <c r="W10" s="365">
        <f t="shared" si="1"/>
        <v>28</v>
      </c>
      <c r="X10" s="361">
        <f t="shared" si="2"/>
        <v>224</v>
      </c>
      <c r="Y10" s="361">
        <f t="shared" si="3"/>
        <v>1960</v>
      </c>
      <c r="Z10" s="361">
        <f t="shared" si="4"/>
        <v>1960</v>
      </c>
      <c r="AA10" s="363"/>
    </row>
    <row r="11" spans="1:35" s="160" customFormat="1" ht="30" customHeight="1">
      <c r="A11" s="354">
        <v>4</v>
      </c>
      <c r="B11" s="364" t="s">
        <v>319</v>
      </c>
      <c r="C11" s="364" t="s">
        <v>18</v>
      </c>
      <c r="D11" s="364" t="s">
        <v>847</v>
      </c>
      <c r="E11" s="365">
        <v>30</v>
      </c>
      <c r="F11" s="364">
        <v>240</v>
      </c>
      <c r="G11" s="364">
        <v>70</v>
      </c>
      <c r="H11" s="364">
        <f t="shared" si="6"/>
        <v>8.75</v>
      </c>
      <c r="I11" s="361">
        <f t="shared" si="5"/>
        <v>2100</v>
      </c>
      <c r="J11" s="362"/>
      <c r="K11" s="362"/>
      <c r="L11" s="362">
        <v>3</v>
      </c>
      <c r="M11" s="362" t="s">
        <v>195</v>
      </c>
      <c r="N11" s="362"/>
      <c r="O11" s="357"/>
      <c r="P11" s="362"/>
      <c r="Q11" s="362"/>
      <c r="R11" s="362"/>
      <c r="S11" s="362"/>
      <c r="T11" s="362"/>
      <c r="U11" s="362"/>
      <c r="V11" s="355">
        <f t="shared" si="0"/>
        <v>3</v>
      </c>
      <c r="W11" s="365">
        <f t="shared" si="1"/>
        <v>27</v>
      </c>
      <c r="X11" s="361">
        <f t="shared" si="2"/>
        <v>216</v>
      </c>
      <c r="Y11" s="361">
        <f t="shared" si="3"/>
        <v>1890</v>
      </c>
      <c r="Z11" s="361">
        <f>Y11</f>
        <v>1890</v>
      </c>
      <c r="AA11" s="149"/>
    </row>
    <row r="12" spans="1:35" s="160" customFormat="1" ht="30" customHeight="1">
      <c r="A12" s="354">
        <v>5</v>
      </c>
      <c r="B12" s="364" t="s">
        <v>320</v>
      </c>
      <c r="C12" s="369" t="s">
        <v>176</v>
      </c>
      <c r="D12" s="364" t="s">
        <v>98</v>
      </c>
      <c r="E12" s="365">
        <v>30</v>
      </c>
      <c r="F12" s="364">
        <v>240</v>
      </c>
      <c r="G12" s="364">
        <v>90</v>
      </c>
      <c r="H12" s="364">
        <f t="shared" si="6"/>
        <v>11.25</v>
      </c>
      <c r="I12" s="361">
        <f t="shared" si="5"/>
        <v>2700</v>
      </c>
      <c r="J12" s="362"/>
      <c r="K12" s="366"/>
      <c r="L12" s="362">
        <v>3</v>
      </c>
      <c r="M12" s="362" t="s">
        <v>195</v>
      </c>
      <c r="N12" s="362"/>
      <c r="O12" s="357"/>
      <c r="P12" s="362">
        <v>1</v>
      </c>
      <c r="Q12" s="362">
        <v>23</v>
      </c>
      <c r="R12" s="362"/>
      <c r="S12" s="370"/>
      <c r="T12" s="362"/>
      <c r="U12" s="362"/>
      <c r="V12" s="355">
        <f t="shared" si="0"/>
        <v>4</v>
      </c>
      <c r="W12" s="365">
        <f t="shared" si="1"/>
        <v>26</v>
      </c>
      <c r="X12" s="361">
        <f t="shared" si="2"/>
        <v>208</v>
      </c>
      <c r="Y12" s="361">
        <f t="shared" si="3"/>
        <v>2340</v>
      </c>
      <c r="Z12" s="361">
        <f t="shared" ref="Z12" si="7">Y12</f>
        <v>2340</v>
      </c>
      <c r="AA12" s="363"/>
    </row>
    <row r="13" spans="1:35" s="160" customFormat="1" ht="30" customHeight="1">
      <c r="A13" s="354">
        <v>6</v>
      </c>
      <c r="B13" s="364" t="s">
        <v>472</v>
      </c>
      <c r="C13" s="364" t="s">
        <v>176</v>
      </c>
      <c r="D13" s="364" t="s">
        <v>470</v>
      </c>
      <c r="E13" s="365">
        <v>30</v>
      </c>
      <c r="F13" s="364">
        <v>240</v>
      </c>
      <c r="G13" s="364">
        <v>90</v>
      </c>
      <c r="H13" s="364">
        <f t="shared" si="6"/>
        <v>11.25</v>
      </c>
      <c r="I13" s="361">
        <f t="shared" si="5"/>
        <v>2700</v>
      </c>
      <c r="J13" s="362"/>
      <c r="K13" s="366"/>
      <c r="L13" s="362">
        <v>2</v>
      </c>
      <c r="M13" s="362" t="s">
        <v>265</v>
      </c>
      <c r="N13" s="362"/>
      <c r="O13" s="357"/>
      <c r="P13" s="362"/>
      <c r="Q13" s="362"/>
      <c r="R13" s="362"/>
      <c r="S13" s="370"/>
      <c r="T13" s="362"/>
      <c r="U13" s="362"/>
      <c r="V13" s="355">
        <f t="shared" si="0"/>
        <v>2</v>
      </c>
      <c r="W13" s="365">
        <f t="shared" si="1"/>
        <v>28</v>
      </c>
      <c r="X13" s="361">
        <f t="shared" si="2"/>
        <v>224</v>
      </c>
      <c r="Y13" s="361">
        <f t="shared" si="3"/>
        <v>2520</v>
      </c>
      <c r="Z13" s="361">
        <f t="shared" si="4"/>
        <v>2520</v>
      </c>
      <c r="AA13" s="363"/>
    </row>
    <row r="14" spans="1:35" s="160" customFormat="1" ht="30" customHeight="1">
      <c r="A14" s="354">
        <v>7</v>
      </c>
      <c r="B14" s="364" t="s">
        <v>845</v>
      </c>
      <c r="C14" s="364" t="s">
        <v>18</v>
      </c>
      <c r="D14" s="364" t="s">
        <v>855</v>
      </c>
      <c r="E14" s="355">
        <v>30</v>
      </c>
      <c r="F14" s="361">
        <v>240</v>
      </c>
      <c r="G14" s="364">
        <v>70</v>
      </c>
      <c r="H14" s="364">
        <f t="shared" si="6"/>
        <v>8.75</v>
      </c>
      <c r="I14" s="361">
        <f t="shared" si="5"/>
        <v>2100</v>
      </c>
      <c r="J14" s="362">
        <v>5</v>
      </c>
      <c r="K14" s="370" t="s">
        <v>849</v>
      </c>
      <c r="L14" s="362">
        <v>3</v>
      </c>
      <c r="M14" s="362" t="s">
        <v>195</v>
      </c>
      <c r="N14" s="362"/>
      <c r="O14" s="357"/>
      <c r="P14" s="362"/>
      <c r="Q14" s="362"/>
      <c r="R14" s="362"/>
      <c r="S14" s="362"/>
      <c r="T14" s="362"/>
      <c r="U14" s="362"/>
      <c r="V14" s="355">
        <f t="shared" si="0"/>
        <v>8</v>
      </c>
      <c r="W14" s="365">
        <f t="shared" si="1"/>
        <v>22</v>
      </c>
      <c r="X14" s="361">
        <f t="shared" si="2"/>
        <v>176</v>
      </c>
      <c r="Y14" s="361">
        <f t="shared" si="3"/>
        <v>1540</v>
      </c>
      <c r="Z14" s="361">
        <f>Y14</f>
        <v>1540</v>
      </c>
      <c r="AA14" s="363"/>
    </row>
    <row r="15" spans="1:35" s="160" customFormat="1" ht="30" customHeight="1">
      <c r="A15" s="354">
        <v>8</v>
      </c>
      <c r="B15" s="364" t="s">
        <v>691</v>
      </c>
      <c r="C15" s="364" t="s">
        <v>176</v>
      </c>
      <c r="D15" s="364" t="s">
        <v>78</v>
      </c>
      <c r="E15" s="365">
        <v>30</v>
      </c>
      <c r="F15" s="364">
        <v>240</v>
      </c>
      <c r="G15" s="364">
        <v>90</v>
      </c>
      <c r="H15" s="364">
        <f t="shared" si="6"/>
        <v>11.25</v>
      </c>
      <c r="I15" s="361">
        <f t="shared" si="5"/>
        <v>2700</v>
      </c>
      <c r="J15" s="376">
        <v>9</v>
      </c>
      <c r="K15" s="822" t="s">
        <v>498</v>
      </c>
      <c r="L15" s="376">
        <v>4</v>
      </c>
      <c r="M15" s="376" t="s">
        <v>195</v>
      </c>
      <c r="N15" s="376"/>
      <c r="O15" s="377"/>
      <c r="P15" s="376"/>
      <c r="Q15" s="376"/>
      <c r="R15" s="362"/>
      <c r="S15" s="370"/>
      <c r="T15" s="362"/>
      <c r="U15" s="362"/>
      <c r="V15" s="355">
        <f t="shared" si="0"/>
        <v>13</v>
      </c>
      <c r="W15" s="365">
        <f t="shared" si="1"/>
        <v>17</v>
      </c>
      <c r="X15" s="361">
        <f t="shared" si="2"/>
        <v>136</v>
      </c>
      <c r="Y15" s="361">
        <f t="shared" si="3"/>
        <v>1530</v>
      </c>
      <c r="Z15" s="361">
        <f t="shared" si="4"/>
        <v>1530</v>
      </c>
      <c r="AA15" s="363"/>
    </row>
    <row r="16" spans="1:35" s="160" customFormat="1" ht="30" customHeight="1">
      <c r="A16" s="354">
        <v>9</v>
      </c>
      <c r="B16" s="364" t="s">
        <v>820</v>
      </c>
      <c r="C16" s="364" t="s">
        <v>176</v>
      </c>
      <c r="D16" s="364" t="s">
        <v>96</v>
      </c>
      <c r="E16" s="365">
        <v>30</v>
      </c>
      <c r="F16" s="364">
        <v>240</v>
      </c>
      <c r="G16" s="364">
        <v>90</v>
      </c>
      <c r="H16" s="364">
        <f t="shared" si="6"/>
        <v>11.25</v>
      </c>
      <c r="I16" s="361">
        <f t="shared" si="5"/>
        <v>2700</v>
      </c>
      <c r="J16" s="417">
        <v>11</v>
      </c>
      <c r="K16" s="771" t="s">
        <v>788</v>
      </c>
      <c r="L16" s="362">
        <v>1</v>
      </c>
      <c r="M16" s="362">
        <v>18</v>
      </c>
      <c r="N16" s="362"/>
      <c r="O16" s="357"/>
      <c r="P16" s="362">
        <v>1</v>
      </c>
      <c r="Q16" s="362">
        <v>23</v>
      </c>
      <c r="R16" s="362"/>
      <c r="S16" s="370"/>
      <c r="T16" s="362"/>
      <c r="U16" s="362"/>
      <c r="V16" s="355">
        <f t="shared" si="0"/>
        <v>13</v>
      </c>
      <c r="W16" s="365">
        <f t="shared" si="1"/>
        <v>17</v>
      </c>
      <c r="X16" s="361">
        <f t="shared" si="2"/>
        <v>136</v>
      </c>
      <c r="Y16" s="361">
        <f t="shared" si="3"/>
        <v>1530</v>
      </c>
      <c r="Z16" s="361">
        <f t="shared" si="4"/>
        <v>1530</v>
      </c>
      <c r="AA16" s="363"/>
    </row>
    <row r="17" spans="1:27" s="160" customFormat="1" ht="30" customHeight="1">
      <c r="A17" s="354">
        <v>10</v>
      </c>
      <c r="B17" s="364" t="s">
        <v>68</v>
      </c>
      <c r="C17" s="364" t="s">
        <v>18</v>
      </c>
      <c r="D17" s="367" t="s">
        <v>69</v>
      </c>
      <c r="E17" s="365">
        <v>30</v>
      </c>
      <c r="F17" s="364">
        <v>240</v>
      </c>
      <c r="G17" s="364">
        <v>70</v>
      </c>
      <c r="H17" s="364">
        <f t="shared" si="6"/>
        <v>8.75</v>
      </c>
      <c r="I17" s="361">
        <f t="shared" si="5"/>
        <v>2100</v>
      </c>
      <c r="J17" s="376"/>
      <c r="K17" s="376"/>
      <c r="L17" s="362">
        <v>2</v>
      </c>
      <c r="M17" s="362" t="s">
        <v>265</v>
      </c>
      <c r="N17" s="362">
        <v>4</v>
      </c>
      <c r="O17" s="357" t="s">
        <v>833</v>
      </c>
      <c r="P17" s="362">
        <v>1</v>
      </c>
      <c r="Q17" s="362">
        <v>23</v>
      </c>
      <c r="R17" s="362"/>
      <c r="S17" s="362"/>
      <c r="T17" s="362"/>
      <c r="U17" s="362"/>
      <c r="V17" s="355">
        <f t="shared" si="0"/>
        <v>7</v>
      </c>
      <c r="W17" s="365">
        <f t="shared" si="1"/>
        <v>23</v>
      </c>
      <c r="X17" s="361">
        <f t="shared" si="2"/>
        <v>184</v>
      </c>
      <c r="Y17" s="361">
        <f t="shared" si="3"/>
        <v>1610</v>
      </c>
      <c r="Z17" s="361">
        <f t="shared" si="4"/>
        <v>1610</v>
      </c>
      <c r="AA17" s="363"/>
    </row>
    <row r="18" spans="1:27" s="160" customFormat="1" ht="30" customHeight="1">
      <c r="A18" s="354">
        <v>11</v>
      </c>
      <c r="B18" s="364" t="s">
        <v>321</v>
      </c>
      <c r="C18" s="364" t="s">
        <v>18</v>
      </c>
      <c r="D18" s="374" t="s">
        <v>38</v>
      </c>
      <c r="E18" s="365">
        <v>30</v>
      </c>
      <c r="F18" s="364">
        <v>240</v>
      </c>
      <c r="G18" s="364">
        <v>70</v>
      </c>
      <c r="H18" s="364">
        <f t="shared" si="6"/>
        <v>8.75</v>
      </c>
      <c r="I18" s="361">
        <f t="shared" si="5"/>
        <v>2100</v>
      </c>
      <c r="J18" s="376"/>
      <c r="K18" s="376"/>
      <c r="L18" s="362"/>
      <c r="M18" s="362"/>
      <c r="N18" s="362"/>
      <c r="O18" s="357"/>
      <c r="P18" s="362"/>
      <c r="Q18" s="362"/>
      <c r="R18" s="362"/>
      <c r="S18" s="362"/>
      <c r="T18" s="362"/>
      <c r="U18" s="362"/>
      <c r="V18" s="355">
        <f t="shared" si="0"/>
        <v>0</v>
      </c>
      <c r="W18" s="365">
        <f t="shared" si="1"/>
        <v>30</v>
      </c>
      <c r="X18" s="361">
        <f t="shared" si="2"/>
        <v>240</v>
      </c>
      <c r="Y18" s="361">
        <f t="shared" si="3"/>
        <v>2100</v>
      </c>
      <c r="Z18" s="361">
        <f t="shared" si="4"/>
        <v>2100</v>
      </c>
      <c r="AA18" s="363"/>
    </row>
    <row r="19" spans="1:27" s="160" customFormat="1" ht="30" customHeight="1">
      <c r="A19" s="354">
        <v>12</v>
      </c>
      <c r="B19" s="364" t="s">
        <v>272</v>
      </c>
      <c r="C19" s="364" t="s">
        <v>176</v>
      </c>
      <c r="D19" s="364" t="s">
        <v>47</v>
      </c>
      <c r="E19" s="365">
        <v>30</v>
      </c>
      <c r="F19" s="364">
        <v>240</v>
      </c>
      <c r="G19" s="364">
        <v>90</v>
      </c>
      <c r="H19" s="364">
        <f t="shared" si="6"/>
        <v>11.25</v>
      </c>
      <c r="I19" s="361">
        <f t="shared" si="5"/>
        <v>2700</v>
      </c>
      <c r="J19" s="376"/>
      <c r="K19" s="376"/>
      <c r="L19" s="362">
        <v>1</v>
      </c>
      <c r="M19" s="362">
        <v>4</v>
      </c>
      <c r="N19" s="362"/>
      <c r="O19" s="357"/>
      <c r="P19" s="362"/>
      <c r="Q19" s="362"/>
      <c r="R19" s="362"/>
      <c r="S19" s="362"/>
      <c r="T19" s="362"/>
      <c r="U19" s="362"/>
      <c r="V19" s="355">
        <f t="shared" si="0"/>
        <v>1</v>
      </c>
      <c r="W19" s="365">
        <f t="shared" si="1"/>
        <v>29</v>
      </c>
      <c r="X19" s="361">
        <f t="shared" si="2"/>
        <v>232</v>
      </c>
      <c r="Y19" s="361">
        <f t="shared" si="3"/>
        <v>2610</v>
      </c>
      <c r="Z19" s="361">
        <f t="shared" si="4"/>
        <v>2610</v>
      </c>
      <c r="AA19" s="363"/>
    </row>
    <row r="20" spans="1:27" s="160" customFormat="1" ht="30" customHeight="1">
      <c r="A20" s="354">
        <v>13</v>
      </c>
      <c r="B20" s="364" t="s">
        <v>734</v>
      </c>
      <c r="C20" s="364" t="s">
        <v>18</v>
      </c>
      <c r="D20" s="374" t="s">
        <v>166</v>
      </c>
      <c r="E20" s="365">
        <v>30</v>
      </c>
      <c r="F20" s="364">
        <v>240</v>
      </c>
      <c r="G20" s="364">
        <v>70</v>
      </c>
      <c r="H20" s="364">
        <f t="shared" si="6"/>
        <v>8.75</v>
      </c>
      <c r="I20" s="361">
        <f t="shared" si="5"/>
        <v>2100</v>
      </c>
      <c r="J20" s="376"/>
      <c r="K20" s="819"/>
      <c r="L20" s="362">
        <v>2</v>
      </c>
      <c r="M20" s="362" t="s">
        <v>157</v>
      </c>
      <c r="N20" s="362"/>
      <c r="O20" s="357"/>
      <c r="P20" s="362"/>
      <c r="Q20" s="362"/>
      <c r="R20" s="362"/>
      <c r="S20" s="362"/>
      <c r="T20" s="362"/>
      <c r="U20" s="362"/>
      <c r="V20" s="355">
        <f t="shared" si="0"/>
        <v>2</v>
      </c>
      <c r="W20" s="365">
        <f t="shared" si="1"/>
        <v>28</v>
      </c>
      <c r="X20" s="361">
        <f t="shared" si="2"/>
        <v>224</v>
      </c>
      <c r="Y20" s="361">
        <f t="shared" si="3"/>
        <v>1960</v>
      </c>
      <c r="Z20" s="361">
        <f t="shared" si="4"/>
        <v>1960</v>
      </c>
      <c r="AA20" s="363"/>
    </row>
    <row r="21" spans="1:27" s="160" customFormat="1" ht="30" customHeight="1">
      <c r="A21" s="354">
        <v>14</v>
      </c>
      <c r="B21" s="364" t="s">
        <v>169</v>
      </c>
      <c r="C21" s="364" t="s">
        <v>176</v>
      </c>
      <c r="D21" s="364" t="s">
        <v>83</v>
      </c>
      <c r="E21" s="365">
        <v>30</v>
      </c>
      <c r="F21" s="364">
        <v>240</v>
      </c>
      <c r="G21" s="364">
        <v>90</v>
      </c>
      <c r="H21" s="364">
        <f t="shared" si="6"/>
        <v>11.25</v>
      </c>
      <c r="I21" s="361">
        <f t="shared" si="5"/>
        <v>2700</v>
      </c>
      <c r="J21" s="376"/>
      <c r="K21" s="819"/>
      <c r="L21" s="362">
        <v>2</v>
      </c>
      <c r="M21" s="362" t="s">
        <v>191</v>
      </c>
      <c r="N21" s="362">
        <v>3</v>
      </c>
      <c r="O21" s="357" t="s">
        <v>624</v>
      </c>
      <c r="P21" s="362"/>
      <c r="Q21" s="362"/>
      <c r="R21" s="362"/>
      <c r="S21" s="357"/>
      <c r="T21" s="362"/>
      <c r="U21" s="362"/>
      <c r="V21" s="355">
        <f>J21+L21+N21+P21+R21+T21</f>
        <v>5</v>
      </c>
      <c r="W21" s="365">
        <f>E21-V21</f>
        <v>25</v>
      </c>
      <c r="X21" s="361">
        <f>W21*8</f>
        <v>200</v>
      </c>
      <c r="Y21" s="361">
        <f>X21*H21</f>
        <v>2250</v>
      </c>
      <c r="Z21" s="361">
        <f t="shared" si="4"/>
        <v>2250</v>
      </c>
      <c r="AA21" s="363"/>
    </row>
    <row r="22" spans="1:27" s="160" customFormat="1" ht="30" customHeight="1">
      <c r="A22" s="354">
        <v>15</v>
      </c>
      <c r="B22" s="364" t="s">
        <v>291</v>
      </c>
      <c r="C22" s="364" t="s">
        <v>176</v>
      </c>
      <c r="D22" s="364" t="s">
        <v>88</v>
      </c>
      <c r="E22" s="365">
        <v>30</v>
      </c>
      <c r="F22" s="364">
        <v>240</v>
      </c>
      <c r="G22" s="364">
        <v>90</v>
      </c>
      <c r="H22" s="364">
        <f t="shared" si="6"/>
        <v>11.25</v>
      </c>
      <c r="I22" s="361">
        <f t="shared" si="5"/>
        <v>2700</v>
      </c>
      <c r="J22" s="376"/>
      <c r="K22" s="376"/>
      <c r="L22" s="362"/>
      <c r="M22" s="362"/>
      <c r="N22" s="362">
        <v>3</v>
      </c>
      <c r="O22" s="357" t="s">
        <v>754</v>
      </c>
      <c r="P22" s="362"/>
      <c r="Q22" s="362"/>
      <c r="R22" s="362"/>
      <c r="S22" s="362"/>
      <c r="T22" s="362"/>
      <c r="U22" s="362"/>
      <c r="V22" s="355">
        <f t="shared" si="0"/>
        <v>3</v>
      </c>
      <c r="W22" s="365">
        <f t="shared" si="1"/>
        <v>27</v>
      </c>
      <c r="X22" s="361">
        <f t="shared" si="2"/>
        <v>216</v>
      </c>
      <c r="Y22" s="361">
        <f t="shared" si="3"/>
        <v>2430</v>
      </c>
      <c r="Z22" s="361">
        <f t="shared" si="4"/>
        <v>2430</v>
      </c>
      <c r="AA22" s="363"/>
    </row>
    <row r="23" spans="1:27" s="160" customFormat="1" ht="30" customHeight="1">
      <c r="A23" s="354">
        <v>16</v>
      </c>
      <c r="B23" s="364" t="s">
        <v>718</v>
      </c>
      <c r="C23" s="364" t="s">
        <v>18</v>
      </c>
      <c r="D23" s="768" t="s">
        <v>186</v>
      </c>
      <c r="E23" s="365">
        <v>30</v>
      </c>
      <c r="F23" s="364">
        <v>240</v>
      </c>
      <c r="G23" s="364">
        <v>70</v>
      </c>
      <c r="H23" s="364">
        <f t="shared" si="6"/>
        <v>8.75</v>
      </c>
      <c r="I23" s="361">
        <f t="shared" si="5"/>
        <v>2100</v>
      </c>
      <c r="J23" s="376"/>
      <c r="K23" s="376"/>
      <c r="L23" s="362"/>
      <c r="M23" s="362"/>
      <c r="N23" s="362"/>
      <c r="O23" s="357"/>
      <c r="P23" s="362"/>
      <c r="Q23" s="362"/>
      <c r="R23" s="362"/>
      <c r="S23" s="362"/>
      <c r="T23" s="362"/>
      <c r="U23" s="362"/>
      <c r="V23" s="355">
        <f t="shared" si="0"/>
        <v>0</v>
      </c>
      <c r="W23" s="365">
        <f t="shared" si="1"/>
        <v>30</v>
      </c>
      <c r="X23" s="361">
        <f t="shared" si="2"/>
        <v>240</v>
      </c>
      <c r="Y23" s="361">
        <f t="shared" si="3"/>
        <v>2100</v>
      </c>
      <c r="Z23" s="361">
        <f t="shared" si="4"/>
        <v>2100</v>
      </c>
      <c r="AA23" s="363"/>
    </row>
    <row r="24" spans="1:27" s="160" customFormat="1" ht="30" customHeight="1">
      <c r="A24" s="354">
        <v>17</v>
      </c>
      <c r="B24" s="364" t="s">
        <v>124</v>
      </c>
      <c r="C24" s="364" t="s">
        <v>207</v>
      </c>
      <c r="D24" s="364" t="s">
        <v>142</v>
      </c>
      <c r="E24" s="365">
        <v>30</v>
      </c>
      <c r="F24" s="364">
        <v>240</v>
      </c>
      <c r="G24" s="364">
        <v>40</v>
      </c>
      <c r="H24" s="364">
        <f t="shared" si="6"/>
        <v>5</v>
      </c>
      <c r="I24" s="361">
        <f t="shared" si="5"/>
        <v>1200</v>
      </c>
      <c r="J24" s="376"/>
      <c r="K24" s="376"/>
      <c r="L24" s="362">
        <v>4</v>
      </c>
      <c r="M24" s="362" t="s">
        <v>190</v>
      </c>
      <c r="N24" s="362"/>
      <c r="O24" s="357"/>
      <c r="P24" s="362">
        <v>1</v>
      </c>
      <c r="Q24" s="362">
        <v>23</v>
      </c>
      <c r="R24" s="362"/>
      <c r="S24" s="362"/>
      <c r="T24" s="362"/>
      <c r="U24" s="357"/>
      <c r="V24" s="355">
        <f t="shared" si="0"/>
        <v>5</v>
      </c>
      <c r="W24" s="365">
        <f t="shared" si="1"/>
        <v>25</v>
      </c>
      <c r="X24" s="361">
        <f t="shared" si="2"/>
        <v>200</v>
      </c>
      <c r="Y24" s="361">
        <f t="shared" si="3"/>
        <v>1000</v>
      </c>
      <c r="Z24" s="361">
        <f t="shared" si="4"/>
        <v>1000</v>
      </c>
      <c r="AA24" s="363"/>
    </row>
    <row r="25" spans="1:27" s="160" customFormat="1" ht="30" customHeight="1">
      <c r="A25" s="354">
        <v>18</v>
      </c>
      <c r="B25" s="364" t="s">
        <v>283</v>
      </c>
      <c r="C25" s="364" t="s">
        <v>176</v>
      </c>
      <c r="D25" s="364" t="s">
        <v>242</v>
      </c>
      <c r="E25" s="365">
        <v>30</v>
      </c>
      <c r="F25" s="364">
        <v>240</v>
      </c>
      <c r="G25" s="364">
        <v>90</v>
      </c>
      <c r="H25" s="364">
        <f t="shared" si="6"/>
        <v>11.25</v>
      </c>
      <c r="I25" s="361">
        <f t="shared" si="5"/>
        <v>2700</v>
      </c>
      <c r="J25" s="362"/>
      <c r="K25" s="362"/>
      <c r="L25" s="362">
        <v>2</v>
      </c>
      <c r="M25" s="362" t="s">
        <v>191</v>
      </c>
      <c r="N25" s="362"/>
      <c r="O25" s="357"/>
      <c r="P25" s="362">
        <v>1</v>
      </c>
      <c r="Q25" s="362">
        <v>23</v>
      </c>
      <c r="R25" s="362"/>
      <c r="S25" s="362"/>
      <c r="T25" s="362"/>
      <c r="U25" s="362"/>
      <c r="V25" s="355">
        <f t="shared" si="0"/>
        <v>3</v>
      </c>
      <c r="W25" s="365">
        <f t="shared" si="1"/>
        <v>27</v>
      </c>
      <c r="X25" s="361">
        <f t="shared" si="2"/>
        <v>216</v>
      </c>
      <c r="Y25" s="361">
        <f t="shared" si="3"/>
        <v>2430</v>
      </c>
      <c r="Z25" s="361">
        <f t="shared" si="4"/>
        <v>2430</v>
      </c>
      <c r="AA25" s="363"/>
    </row>
    <row r="26" spans="1:27" s="160" customFormat="1" ht="30" customHeight="1">
      <c r="A26" s="354">
        <v>19</v>
      </c>
      <c r="B26" s="364" t="s">
        <v>284</v>
      </c>
      <c r="C26" s="364" t="s">
        <v>176</v>
      </c>
      <c r="D26" s="364" t="s">
        <v>56</v>
      </c>
      <c r="E26" s="365">
        <v>30</v>
      </c>
      <c r="F26" s="364">
        <v>240</v>
      </c>
      <c r="G26" s="364">
        <v>90</v>
      </c>
      <c r="H26" s="364">
        <f t="shared" si="6"/>
        <v>11.25</v>
      </c>
      <c r="I26" s="361">
        <f t="shared" si="5"/>
        <v>2700</v>
      </c>
      <c r="J26" s="362"/>
      <c r="K26" s="362"/>
      <c r="L26" s="362">
        <v>3</v>
      </c>
      <c r="M26" s="362" t="s">
        <v>195</v>
      </c>
      <c r="N26" s="362"/>
      <c r="O26" s="357"/>
      <c r="P26" s="362"/>
      <c r="Q26" s="362"/>
      <c r="R26" s="362"/>
      <c r="S26" s="362"/>
      <c r="T26" s="362"/>
      <c r="U26" s="362"/>
      <c r="V26" s="355">
        <f t="shared" si="0"/>
        <v>3</v>
      </c>
      <c r="W26" s="365">
        <f t="shared" si="1"/>
        <v>27</v>
      </c>
      <c r="X26" s="361">
        <f t="shared" si="2"/>
        <v>216</v>
      </c>
      <c r="Y26" s="361">
        <f t="shared" si="3"/>
        <v>2430</v>
      </c>
      <c r="Z26" s="361">
        <f t="shared" si="4"/>
        <v>2430</v>
      </c>
      <c r="AA26" s="363"/>
    </row>
    <row r="27" spans="1:27" s="160" customFormat="1" ht="30" customHeight="1">
      <c r="A27" s="354">
        <v>20</v>
      </c>
      <c r="B27" s="364" t="s">
        <v>282</v>
      </c>
      <c r="C27" s="364" t="s">
        <v>267</v>
      </c>
      <c r="D27" s="364" t="s">
        <v>43</v>
      </c>
      <c r="E27" s="365">
        <v>30</v>
      </c>
      <c r="F27" s="364">
        <v>240</v>
      </c>
      <c r="G27" s="364">
        <v>75</v>
      </c>
      <c r="H27" s="364">
        <f t="shared" si="6"/>
        <v>9.375</v>
      </c>
      <c r="I27" s="361">
        <f t="shared" si="5"/>
        <v>2250</v>
      </c>
      <c r="J27" s="417">
        <v>12</v>
      </c>
      <c r="K27" s="417" t="s">
        <v>435</v>
      </c>
      <c r="L27" s="376"/>
      <c r="M27" s="376"/>
      <c r="N27" s="376"/>
      <c r="O27" s="377"/>
      <c r="P27" s="376"/>
      <c r="Q27" s="376"/>
      <c r="R27" s="376"/>
      <c r="S27" s="376"/>
      <c r="T27" s="376"/>
      <c r="U27" s="376"/>
      <c r="V27" s="355">
        <f t="shared" si="0"/>
        <v>12</v>
      </c>
      <c r="W27" s="365">
        <f t="shared" si="1"/>
        <v>18</v>
      </c>
      <c r="X27" s="361">
        <f t="shared" si="2"/>
        <v>144</v>
      </c>
      <c r="Y27" s="361">
        <f t="shared" si="3"/>
        <v>1350</v>
      </c>
      <c r="Z27" s="361">
        <f t="shared" si="4"/>
        <v>1350</v>
      </c>
      <c r="AA27" s="363"/>
    </row>
    <row r="28" spans="1:27" s="160" customFormat="1" ht="30" customHeight="1">
      <c r="A28" s="354">
        <v>21</v>
      </c>
      <c r="B28" s="364" t="s">
        <v>292</v>
      </c>
      <c r="C28" s="364" t="s">
        <v>176</v>
      </c>
      <c r="D28" s="367" t="s">
        <v>90</v>
      </c>
      <c r="E28" s="365">
        <v>30</v>
      </c>
      <c r="F28" s="364">
        <v>240</v>
      </c>
      <c r="G28" s="364">
        <v>90</v>
      </c>
      <c r="H28" s="364">
        <f t="shared" si="6"/>
        <v>11.25</v>
      </c>
      <c r="I28" s="361">
        <f t="shared" si="5"/>
        <v>2700</v>
      </c>
      <c r="J28" s="362"/>
      <c r="K28" s="362"/>
      <c r="L28" s="362">
        <v>2</v>
      </c>
      <c r="M28" s="362" t="s">
        <v>157</v>
      </c>
      <c r="N28" s="362">
        <v>1</v>
      </c>
      <c r="O28" s="357" t="s">
        <v>747</v>
      </c>
      <c r="P28" s="362"/>
      <c r="Q28" s="362"/>
      <c r="R28" s="362"/>
      <c r="S28" s="362"/>
      <c r="T28" s="362"/>
      <c r="U28" s="362"/>
      <c r="V28" s="355">
        <f t="shared" si="0"/>
        <v>3</v>
      </c>
      <c r="W28" s="365">
        <f t="shared" si="1"/>
        <v>27</v>
      </c>
      <c r="X28" s="361">
        <f t="shared" si="2"/>
        <v>216</v>
      </c>
      <c r="Y28" s="361">
        <f t="shared" si="3"/>
        <v>2430</v>
      </c>
      <c r="Z28" s="361">
        <f t="shared" si="4"/>
        <v>2430</v>
      </c>
      <c r="AA28" s="363"/>
    </row>
    <row r="29" spans="1:27" s="160" customFormat="1" ht="30" customHeight="1">
      <c r="A29" s="354">
        <v>22</v>
      </c>
      <c r="B29" s="364" t="s">
        <v>94</v>
      </c>
      <c r="C29" s="364" t="s">
        <v>176</v>
      </c>
      <c r="D29" s="364" t="s">
        <v>138</v>
      </c>
      <c r="E29" s="365">
        <v>30</v>
      </c>
      <c r="F29" s="364">
        <v>240</v>
      </c>
      <c r="G29" s="364">
        <v>90</v>
      </c>
      <c r="H29" s="364">
        <f t="shared" si="6"/>
        <v>11.25</v>
      </c>
      <c r="I29" s="361">
        <f t="shared" si="5"/>
        <v>2700</v>
      </c>
      <c r="J29" s="362"/>
      <c r="K29" s="362"/>
      <c r="L29" s="362">
        <v>2</v>
      </c>
      <c r="M29" s="362" t="s">
        <v>191</v>
      </c>
      <c r="N29" s="362"/>
      <c r="O29" s="357"/>
      <c r="P29" s="362">
        <v>1</v>
      </c>
      <c r="Q29" s="362">
        <v>23</v>
      </c>
      <c r="R29" s="362"/>
      <c r="S29" s="362"/>
      <c r="T29" s="362"/>
      <c r="U29" s="362"/>
      <c r="V29" s="355">
        <f t="shared" si="0"/>
        <v>3</v>
      </c>
      <c r="W29" s="365">
        <f t="shared" si="1"/>
        <v>27</v>
      </c>
      <c r="X29" s="361">
        <f t="shared" si="2"/>
        <v>216</v>
      </c>
      <c r="Y29" s="361">
        <f t="shared" si="3"/>
        <v>2430</v>
      </c>
      <c r="Z29" s="361">
        <f t="shared" si="4"/>
        <v>2430</v>
      </c>
      <c r="AA29" s="363"/>
    </row>
    <row r="30" spans="1:27" s="160" customFormat="1" ht="30" customHeight="1">
      <c r="A30" s="354">
        <v>23</v>
      </c>
      <c r="B30" s="364" t="s">
        <v>60</v>
      </c>
      <c r="C30" s="364" t="s">
        <v>176</v>
      </c>
      <c r="D30" s="364" t="s">
        <v>61</v>
      </c>
      <c r="E30" s="365">
        <v>30</v>
      </c>
      <c r="F30" s="364">
        <v>240</v>
      </c>
      <c r="G30" s="364">
        <v>90</v>
      </c>
      <c r="H30" s="364">
        <f t="shared" si="6"/>
        <v>11.25</v>
      </c>
      <c r="I30" s="361">
        <f t="shared" si="5"/>
        <v>2700</v>
      </c>
      <c r="J30" s="362"/>
      <c r="K30" s="362"/>
      <c r="L30" s="362">
        <v>2</v>
      </c>
      <c r="M30" s="362" t="s">
        <v>157</v>
      </c>
      <c r="N30" s="362"/>
      <c r="O30" s="357"/>
      <c r="P30" s="362"/>
      <c r="Q30" s="362"/>
      <c r="R30" s="362"/>
      <c r="S30" s="362"/>
      <c r="T30" s="362"/>
      <c r="U30" s="362"/>
      <c r="V30" s="355">
        <f t="shared" si="0"/>
        <v>2</v>
      </c>
      <c r="W30" s="365">
        <f t="shared" si="1"/>
        <v>28</v>
      </c>
      <c r="X30" s="361">
        <f t="shared" si="2"/>
        <v>224</v>
      </c>
      <c r="Y30" s="361">
        <f t="shared" si="3"/>
        <v>2520</v>
      </c>
      <c r="Z30" s="361">
        <f t="shared" si="4"/>
        <v>2520</v>
      </c>
      <c r="AA30" s="363"/>
    </row>
    <row r="31" spans="1:27" s="160" customFormat="1" ht="30" customHeight="1">
      <c r="A31" s="354">
        <v>24</v>
      </c>
      <c r="B31" s="364" t="s">
        <v>784</v>
      </c>
      <c r="C31" s="364" t="s">
        <v>176</v>
      </c>
      <c r="D31" s="364" t="s">
        <v>32</v>
      </c>
      <c r="E31" s="365">
        <v>30</v>
      </c>
      <c r="F31" s="364">
        <v>240</v>
      </c>
      <c r="G31" s="364">
        <v>90</v>
      </c>
      <c r="H31" s="364">
        <f t="shared" si="6"/>
        <v>11.25</v>
      </c>
      <c r="I31" s="361">
        <f t="shared" si="5"/>
        <v>2700</v>
      </c>
      <c r="J31" s="362"/>
      <c r="K31" s="362"/>
      <c r="L31" s="362">
        <v>1</v>
      </c>
      <c r="M31" s="362">
        <v>25</v>
      </c>
      <c r="N31" s="362"/>
      <c r="O31" s="357"/>
      <c r="P31" s="362"/>
      <c r="Q31" s="362"/>
      <c r="R31" s="362"/>
      <c r="S31" s="362"/>
      <c r="T31" s="362"/>
      <c r="U31" s="362"/>
      <c r="V31" s="355">
        <f t="shared" si="0"/>
        <v>1</v>
      </c>
      <c r="W31" s="365">
        <f t="shared" si="1"/>
        <v>29</v>
      </c>
      <c r="X31" s="361">
        <f t="shared" si="2"/>
        <v>232</v>
      </c>
      <c r="Y31" s="361">
        <f t="shared" si="3"/>
        <v>2610</v>
      </c>
      <c r="Z31" s="361">
        <f t="shared" si="4"/>
        <v>2610</v>
      </c>
      <c r="AA31" s="363"/>
    </row>
    <row r="32" spans="1:27" s="160" customFormat="1" ht="30" customHeight="1">
      <c r="A32" s="354">
        <v>25</v>
      </c>
      <c r="B32" s="364" t="s">
        <v>794</v>
      </c>
      <c r="C32" s="364" t="s">
        <v>18</v>
      </c>
      <c r="D32" s="374" t="s">
        <v>42</v>
      </c>
      <c r="E32" s="365">
        <v>30</v>
      </c>
      <c r="F32" s="364">
        <v>240</v>
      </c>
      <c r="G32" s="364">
        <v>70</v>
      </c>
      <c r="H32" s="364">
        <f t="shared" si="6"/>
        <v>8.75</v>
      </c>
      <c r="I32" s="361">
        <f t="shared" si="5"/>
        <v>2100</v>
      </c>
      <c r="J32" s="362"/>
      <c r="K32" s="362"/>
      <c r="L32" s="362"/>
      <c r="M32" s="362"/>
      <c r="N32" s="362"/>
      <c r="O32" s="357"/>
      <c r="P32" s="362"/>
      <c r="Q32" s="362"/>
      <c r="R32" s="362"/>
      <c r="S32" s="362"/>
      <c r="T32" s="417">
        <v>2</v>
      </c>
      <c r="U32" s="362"/>
      <c r="V32" s="355">
        <f>J32+L32+N32+P32+R32+T32</f>
        <v>2</v>
      </c>
      <c r="W32" s="365">
        <f>E32-V32</f>
        <v>28</v>
      </c>
      <c r="X32" s="361">
        <f>W32*8</f>
        <v>224</v>
      </c>
      <c r="Y32" s="361">
        <f t="shared" si="3"/>
        <v>1960</v>
      </c>
      <c r="Z32" s="361">
        <f t="shared" si="4"/>
        <v>1960</v>
      </c>
      <c r="AA32" s="363"/>
    </row>
    <row r="33" spans="1:27" s="160" customFormat="1" ht="30" customHeight="1">
      <c r="A33" s="354">
        <v>26</v>
      </c>
      <c r="B33" s="364" t="s">
        <v>275</v>
      </c>
      <c r="C33" s="364" t="s">
        <v>176</v>
      </c>
      <c r="D33" s="364" t="s">
        <v>63</v>
      </c>
      <c r="E33" s="365">
        <v>30</v>
      </c>
      <c r="F33" s="364">
        <v>240</v>
      </c>
      <c r="G33" s="364">
        <v>90</v>
      </c>
      <c r="H33" s="364">
        <f t="shared" si="6"/>
        <v>11.25</v>
      </c>
      <c r="I33" s="361">
        <f t="shared" si="5"/>
        <v>2700</v>
      </c>
      <c r="J33" s="362"/>
      <c r="K33" s="362"/>
      <c r="L33" s="376">
        <v>4</v>
      </c>
      <c r="M33" s="376" t="s">
        <v>190</v>
      </c>
      <c r="N33" s="376"/>
      <c r="O33" s="377"/>
      <c r="P33" s="376">
        <v>1</v>
      </c>
      <c r="Q33" s="376">
        <v>23</v>
      </c>
      <c r="R33" s="362"/>
      <c r="S33" s="362"/>
      <c r="T33" s="362"/>
      <c r="U33" s="362"/>
      <c r="V33" s="355">
        <f t="shared" si="0"/>
        <v>5</v>
      </c>
      <c r="W33" s="365">
        <f t="shared" si="1"/>
        <v>25</v>
      </c>
      <c r="X33" s="361">
        <f t="shared" si="2"/>
        <v>200</v>
      </c>
      <c r="Y33" s="361">
        <f t="shared" si="3"/>
        <v>2250</v>
      </c>
      <c r="Z33" s="361">
        <f t="shared" si="4"/>
        <v>2250</v>
      </c>
      <c r="AA33" s="363"/>
    </row>
    <row r="34" spans="1:27" s="160" customFormat="1" ht="30" customHeight="1">
      <c r="A34" s="354">
        <v>27</v>
      </c>
      <c r="B34" s="364" t="s">
        <v>304</v>
      </c>
      <c r="C34" s="364" t="s">
        <v>176</v>
      </c>
      <c r="D34" s="364" t="s">
        <v>57</v>
      </c>
      <c r="E34" s="365">
        <v>30</v>
      </c>
      <c r="F34" s="364">
        <v>240</v>
      </c>
      <c r="G34" s="364">
        <v>90</v>
      </c>
      <c r="H34" s="364">
        <f t="shared" si="6"/>
        <v>11.25</v>
      </c>
      <c r="I34" s="361">
        <f t="shared" si="5"/>
        <v>2700</v>
      </c>
      <c r="J34" s="362"/>
      <c r="K34" s="362"/>
      <c r="L34" s="362">
        <v>2</v>
      </c>
      <c r="M34" s="362" t="s">
        <v>191</v>
      </c>
      <c r="N34" s="362"/>
      <c r="O34" s="357"/>
      <c r="P34" s="362">
        <v>1</v>
      </c>
      <c r="Q34" s="362">
        <v>23</v>
      </c>
      <c r="R34" s="362"/>
      <c r="S34" s="362"/>
      <c r="T34" s="362"/>
      <c r="U34" s="362"/>
      <c r="V34" s="355">
        <f t="shared" si="0"/>
        <v>3</v>
      </c>
      <c r="W34" s="365">
        <f t="shared" si="1"/>
        <v>27</v>
      </c>
      <c r="X34" s="361">
        <f t="shared" si="2"/>
        <v>216</v>
      </c>
      <c r="Y34" s="361">
        <f t="shared" si="3"/>
        <v>2430</v>
      </c>
      <c r="Z34" s="361">
        <f t="shared" si="4"/>
        <v>2430</v>
      </c>
      <c r="AA34" s="363"/>
    </row>
    <row r="35" spans="1:27" s="160" customFormat="1" ht="35.25" customHeight="1">
      <c r="A35" s="354">
        <v>28</v>
      </c>
      <c r="B35" s="364" t="s">
        <v>813</v>
      </c>
      <c r="C35" s="364" t="s">
        <v>176</v>
      </c>
      <c r="D35" s="364" t="s">
        <v>29</v>
      </c>
      <c r="E35" s="364">
        <v>30</v>
      </c>
      <c r="F35" s="364">
        <v>240</v>
      </c>
      <c r="G35" s="364">
        <v>90</v>
      </c>
      <c r="H35" s="364">
        <f t="shared" si="6"/>
        <v>11.25</v>
      </c>
      <c r="I35" s="361">
        <f t="shared" si="5"/>
        <v>2700</v>
      </c>
      <c r="J35" s="362"/>
      <c r="K35" s="362"/>
      <c r="L35" s="362"/>
      <c r="M35" s="362"/>
      <c r="N35" s="362"/>
      <c r="O35" s="357"/>
      <c r="P35" s="362"/>
      <c r="Q35" s="362"/>
      <c r="R35" s="362"/>
      <c r="S35" s="362"/>
      <c r="T35" s="362"/>
      <c r="U35" s="362"/>
      <c r="V35" s="361">
        <f t="shared" si="0"/>
        <v>0</v>
      </c>
      <c r="W35" s="364">
        <f t="shared" si="1"/>
        <v>30</v>
      </c>
      <c r="X35" s="361">
        <f t="shared" si="2"/>
        <v>240</v>
      </c>
      <c r="Y35" s="361">
        <f t="shared" si="3"/>
        <v>2700</v>
      </c>
      <c r="Z35" s="361">
        <f t="shared" si="4"/>
        <v>2700</v>
      </c>
      <c r="AA35" s="363"/>
    </row>
    <row r="36" spans="1:27" s="160" customFormat="1" ht="30" customHeight="1">
      <c r="A36" s="354">
        <v>29</v>
      </c>
      <c r="B36" s="364" t="s">
        <v>801</v>
      </c>
      <c r="C36" s="364" t="s">
        <v>18</v>
      </c>
      <c r="D36" s="474" t="s">
        <v>368</v>
      </c>
      <c r="E36" s="365">
        <v>30</v>
      </c>
      <c r="F36" s="364">
        <v>240</v>
      </c>
      <c r="G36" s="364">
        <v>70</v>
      </c>
      <c r="H36" s="364">
        <f t="shared" si="6"/>
        <v>8.75</v>
      </c>
      <c r="I36" s="361">
        <f t="shared" si="5"/>
        <v>2100</v>
      </c>
      <c r="J36" s="362"/>
      <c r="K36" s="362"/>
      <c r="L36" s="362">
        <v>1</v>
      </c>
      <c r="M36" s="362">
        <v>25</v>
      </c>
      <c r="N36" s="362"/>
      <c r="O36" s="357"/>
      <c r="P36" s="362"/>
      <c r="Q36" s="362"/>
      <c r="R36" s="362"/>
      <c r="S36" s="362"/>
      <c r="T36" s="362"/>
      <c r="U36" s="362"/>
      <c r="V36" s="355">
        <f>J36+L36+N36+P36+R36+T36</f>
        <v>1</v>
      </c>
      <c r="W36" s="365">
        <f>E36-V36</f>
        <v>29</v>
      </c>
      <c r="X36" s="361">
        <f>W36*8</f>
        <v>232</v>
      </c>
      <c r="Y36" s="361">
        <f t="shared" si="3"/>
        <v>2030</v>
      </c>
      <c r="Z36" s="361">
        <f t="shared" si="4"/>
        <v>2030</v>
      </c>
      <c r="AA36" s="363"/>
    </row>
    <row r="37" spans="1:27" s="160" customFormat="1" ht="30" customHeight="1">
      <c r="A37" s="354">
        <v>30</v>
      </c>
      <c r="B37" s="364" t="s">
        <v>46</v>
      </c>
      <c r="C37" s="364" t="s">
        <v>176</v>
      </c>
      <c r="D37" s="367" t="s">
        <v>34</v>
      </c>
      <c r="E37" s="365">
        <v>30</v>
      </c>
      <c r="F37" s="364">
        <v>240</v>
      </c>
      <c r="G37" s="364">
        <v>90</v>
      </c>
      <c r="H37" s="364">
        <f t="shared" si="6"/>
        <v>11.25</v>
      </c>
      <c r="I37" s="361">
        <f t="shared" si="5"/>
        <v>2700</v>
      </c>
      <c r="J37" s="362"/>
      <c r="K37" s="362"/>
      <c r="L37" s="362">
        <v>2</v>
      </c>
      <c r="M37" s="362" t="s">
        <v>191</v>
      </c>
      <c r="N37" s="362"/>
      <c r="O37" s="357"/>
      <c r="P37" s="362">
        <v>1</v>
      </c>
      <c r="Q37" s="362">
        <v>23</v>
      </c>
      <c r="R37" s="362"/>
      <c r="S37" s="362"/>
      <c r="T37" s="362"/>
      <c r="U37" s="362"/>
      <c r="V37" s="355">
        <f t="shared" si="0"/>
        <v>3</v>
      </c>
      <c r="W37" s="365">
        <f t="shared" si="1"/>
        <v>27</v>
      </c>
      <c r="X37" s="361">
        <f t="shared" si="2"/>
        <v>216</v>
      </c>
      <c r="Y37" s="361">
        <f t="shared" si="3"/>
        <v>2430</v>
      </c>
      <c r="Z37" s="361">
        <f t="shared" si="4"/>
        <v>2430</v>
      </c>
      <c r="AA37" s="363"/>
    </row>
    <row r="38" spans="1:27" s="160" customFormat="1" ht="33" customHeight="1">
      <c r="A38" s="354">
        <v>31</v>
      </c>
      <c r="B38" s="409" t="s">
        <v>323</v>
      </c>
      <c r="C38" s="364" t="s">
        <v>18</v>
      </c>
      <c r="D38" s="374" t="s">
        <v>114</v>
      </c>
      <c r="E38" s="365">
        <v>30</v>
      </c>
      <c r="F38" s="364">
        <v>240</v>
      </c>
      <c r="G38" s="364">
        <v>70</v>
      </c>
      <c r="H38" s="364">
        <f t="shared" si="6"/>
        <v>8.75</v>
      </c>
      <c r="I38" s="361">
        <f t="shared" si="5"/>
        <v>2100</v>
      </c>
      <c r="J38" s="362"/>
      <c r="K38" s="362"/>
      <c r="L38" s="362"/>
      <c r="M38" s="362"/>
      <c r="N38" s="362"/>
      <c r="O38" s="357"/>
      <c r="P38" s="362">
        <v>1</v>
      </c>
      <c r="Q38" s="362">
        <v>23</v>
      </c>
      <c r="R38" s="362"/>
      <c r="S38" s="362"/>
      <c r="T38" s="362"/>
      <c r="U38" s="362"/>
      <c r="V38" s="355">
        <f>J38+L38+N38+P38+R38+T38</f>
        <v>1</v>
      </c>
      <c r="W38" s="365">
        <f>E38-V38</f>
        <v>29</v>
      </c>
      <c r="X38" s="361">
        <f>W38*8</f>
        <v>232</v>
      </c>
      <c r="Y38" s="361">
        <f t="shared" si="3"/>
        <v>2030</v>
      </c>
      <c r="Z38" s="361">
        <f t="shared" si="4"/>
        <v>2030</v>
      </c>
      <c r="AA38" s="363"/>
    </row>
    <row r="39" spans="1:27" s="160" customFormat="1" ht="30" customHeight="1">
      <c r="A39" s="354">
        <v>32</v>
      </c>
      <c r="B39" s="364" t="s">
        <v>21</v>
      </c>
      <c r="C39" s="364" t="s">
        <v>176</v>
      </c>
      <c r="D39" s="364" t="s">
        <v>239</v>
      </c>
      <c r="E39" s="365">
        <v>30</v>
      </c>
      <c r="F39" s="364">
        <v>240</v>
      </c>
      <c r="G39" s="364">
        <v>90</v>
      </c>
      <c r="H39" s="364">
        <f t="shared" si="6"/>
        <v>11.25</v>
      </c>
      <c r="I39" s="361">
        <f t="shared" si="5"/>
        <v>2700</v>
      </c>
      <c r="J39" s="362"/>
      <c r="K39" s="370"/>
      <c r="L39" s="362">
        <v>2</v>
      </c>
      <c r="M39" s="362" t="s">
        <v>191</v>
      </c>
      <c r="N39" s="362">
        <v>1</v>
      </c>
      <c r="O39" s="357" t="s">
        <v>137</v>
      </c>
      <c r="P39" s="362">
        <v>1</v>
      </c>
      <c r="Q39" s="362">
        <v>23</v>
      </c>
      <c r="R39" s="362"/>
      <c r="S39" s="362"/>
      <c r="T39" s="362"/>
      <c r="U39" s="362"/>
      <c r="V39" s="355">
        <f>J39+L39+N39+P39+R39+T39</f>
        <v>4</v>
      </c>
      <c r="W39" s="365">
        <f>E39-V39</f>
        <v>26</v>
      </c>
      <c r="X39" s="361">
        <f>W39*8</f>
        <v>208</v>
      </c>
      <c r="Y39" s="361">
        <f>X39*H39</f>
        <v>2340</v>
      </c>
      <c r="Z39" s="361">
        <f t="shared" si="4"/>
        <v>2340</v>
      </c>
      <c r="AA39" s="363"/>
    </row>
    <row r="40" spans="1:27" s="160" customFormat="1" ht="30" customHeight="1">
      <c r="A40" s="354">
        <v>33</v>
      </c>
      <c r="B40" s="364" t="s">
        <v>97</v>
      </c>
      <c r="C40" s="364" t="s">
        <v>176</v>
      </c>
      <c r="D40" s="364" t="s">
        <v>160</v>
      </c>
      <c r="E40" s="365">
        <v>30</v>
      </c>
      <c r="F40" s="364">
        <v>240</v>
      </c>
      <c r="G40" s="364">
        <v>90</v>
      </c>
      <c r="H40" s="364">
        <f t="shared" si="6"/>
        <v>11.25</v>
      </c>
      <c r="I40" s="361">
        <f t="shared" si="5"/>
        <v>2700</v>
      </c>
      <c r="J40" s="362"/>
      <c r="K40" s="362"/>
      <c r="L40" s="362">
        <v>3</v>
      </c>
      <c r="M40" s="362" t="s">
        <v>825</v>
      </c>
      <c r="N40" s="362"/>
      <c r="O40" s="357"/>
      <c r="P40" s="362">
        <v>1</v>
      </c>
      <c r="Q40" s="362">
        <v>23</v>
      </c>
      <c r="R40" s="362"/>
      <c r="S40" s="362"/>
      <c r="T40" s="362"/>
      <c r="U40" s="362"/>
      <c r="V40" s="355">
        <f t="shared" si="0"/>
        <v>4</v>
      </c>
      <c r="W40" s="365">
        <f t="shared" si="1"/>
        <v>26</v>
      </c>
      <c r="X40" s="361">
        <f t="shared" si="2"/>
        <v>208</v>
      </c>
      <c r="Y40" s="361">
        <f t="shared" si="3"/>
        <v>2340</v>
      </c>
      <c r="Z40" s="361">
        <f t="shared" si="4"/>
        <v>2340</v>
      </c>
      <c r="AA40" s="363"/>
    </row>
    <row r="41" spans="1:27" s="160" customFormat="1" ht="30" customHeight="1">
      <c r="A41" s="354">
        <v>34</v>
      </c>
      <c r="B41" s="364" t="s">
        <v>294</v>
      </c>
      <c r="C41" s="364" t="s">
        <v>267</v>
      </c>
      <c r="D41" s="364" t="s">
        <v>199</v>
      </c>
      <c r="E41" s="365">
        <v>30</v>
      </c>
      <c r="F41" s="364">
        <v>240</v>
      </c>
      <c r="G41" s="364">
        <v>75</v>
      </c>
      <c r="H41" s="364">
        <f t="shared" si="6"/>
        <v>9.375</v>
      </c>
      <c r="I41" s="361">
        <f t="shared" si="5"/>
        <v>2250</v>
      </c>
      <c r="J41" s="362"/>
      <c r="K41" s="362"/>
      <c r="L41" s="362">
        <v>1</v>
      </c>
      <c r="M41" s="362">
        <v>25</v>
      </c>
      <c r="N41" s="362"/>
      <c r="O41" s="357"/>
      <c r="P41" s="362">
        <v>1</v>
      </c>
      <c r="Q41" s="362">
        <v>23</v>
      </c>
      <c r="R41" s="362"/>
      <c r="S41" s="362"/>
      <c r="T41" s="362"/>
      <c r="U41" s="362"/>
      <c r="V41" s="355">
        <f t="shared" si="0"/>
        <v>2</v>
      </c>
      <c r="W41" s="365">
        <f t="shared" si="1"/>
        <v>28</v>
      </c>
      <c r="X41" s="361">
        <f t="shared" si="2"/>
        <v>224</v>
      </c>
      <c r="Y41" s="361">
        <f t="shared" si="3"/>
        <v>2100</v>
      </c>
      <c r="Z41" s="361">
        <f t="shared" si="4"/>
        <v>2100</v>
      </c>
      <c r="AA41" s="363"/>
    </row>
    <row r="42" spans="1:27" s="160" customFormat="1" ht="30" customHeight="1">
      <c r="A42" s="354">
        <v>35</v>
      </c>
      <c r="B42" s="364" t="s">
        <v>317</v>
      </c>
      <c r="C42" s="364" t="s">
        <v>176</v>
      </c>
      <c r="D42" s="367" t="s">
        <v>117</v>
      </c>
      <c r="E42" s="365">
        <v>30</v>
      </c>
      <c r="F42" s="364">
        <v>240</v>
      </c>
      <c r="G42" s="364">
        <v>90</v>
      </c>
      <c r="H42" s="364">
        <f t="shared" si="6"/>
        <v>11.25</v>
      </c>
      <c r="I42" s="361">
        <f t="shared" si="5"/>
        <v>2700</v>
      </c>
      <c r="J42" s="362"/>
      <c r="K42" s="362"/>
      <c r="L42" s="362"/>
      <c r="M42" s="362"/>
      <c r="N42" s="362"/>
      <c r="O42" s="357"/>
      <c r="P42" s="362"/>
      <c r="Q42" s="362"/>
      <c r="R42" s="362"/>
      <c r="S42" s="362"/>
      <c r="T42" s="362"/>
      <c r="U42" s="362"/>
      <c r="V42" s="355">
        <f t="shared" si="0"/>
        <v>0</v>
      </c>
      <c r="W42" s="365">
        <f t="shared" si="1"/>
        <v>30</v>
      </c>
      <c r="X42" s="361">
        <f t="shared" si="2"/>
        <v>240</v>
      </c>
      <c r="Y42" s="361">
        <f t="shared" si="3"/>
        <v>2700</v>
      </c>
      <c r="Z42" s="361">
        <f t="shared" si="4"/>
        <v>2700</v>
      </c>
      <c r="AA42" s="363"/>
    </row>
    <row r="43" spans="1:27" s="160" customFormat="1" ht="30" customHeight="1">
      <c r="A43" s="354">
        <v>36</v>
      </c>
      <c r="B43" s="364" t="s">
        <v>58</v>
      </c>
      <c r="C43" s="364" t="s">
        <v>176</v>
      </c>
      <c r="D43" s="364" t="s">
        <v>163</v>
      </c>
      <c r="E43" s="365">
        <v>30</v>
      </c>
      <c r="F43" s="364">
        <v>240</v>
      </c>
      <c r="G43" s="364">
        <v>90</v>
      </c>
      <c r="H43" s="364">
        <f t="shared" si="6"/>
        <v>11.25</v>
      </c>
      <c r="I43" s="361">
        <f t="shared" si="5"/>
        <v>2700</v>
      </c>
      <c r="J43" s="362"/>
      <c r="K43" s="362"/>
      <c r="L43" s="362">
        <v>2</v>
      </c>
      <c r="M43" s="362" t="s">
        <v>265</v>
      </c>
      <c r="N43" s="362"/>
      <c r="O43" s="357"/>
      <c r="P43" s="362"/>
      <c r="Q43" s="362"/>
      <c r="R43" s="362"/>
      <c r="S43" s="362"/>
      <c r="T43" s="362"/>
      <c r="U43" s="362"/>
      <c r="V43" s="355">
        <f t="shared" si="0"/>
        <v>2</v>
      </c>
      <c r="W43" s="365">
        <f t="shared" si="1"/>
        <v>28</v>
      </c>
      <c r="X43" s="361">
        <f t="shared" si="2"/>
        <v>224</v>
      </c>
      <c r="Y43" s="361">
        <f t="shared" si="3"/>
        <v>2520</v>
      </c>
      <c r="Z43" s="361">
        <f t="shared" si="4"/>
        <v>2520</v>
      </c>
      <c r="AA43" s="363"/>
    </row>
    <row r="44" spans="1:27" s="160" customFormat="1" ht="30" customHeight="1">
      <c r="A44" s="354">
        <v>37</v>
      </c>
      <c r="B44" s="364" t="s">
        <v>279</v>
      </c>
      <c r="C44" s="364" t="s">
        <v>176</v>
      </c>
      <c r="D44" s="364" t="s">
        <v>79</v>
      </c>
      <c r="E44" s="365">
        <v>30</v>
      </c>
      <c r="F44" s="364">
        <v>240</v>
      </c>
      <c r="G44" s="364">
        <v>90</v>
      </c>
      <c r="H44" s="364">
        <f t="shared" si="6"/>
        <v>11.25</v>
      </c>
      <c r="I44" s="361">
        <f t="shared" si="5"/>
        <v>2700</v>
      </c>
      <c r="J44" s="362"/>
      <c r="K44" s="362"/>
      <c r="L44" s="362">
        <v>2</v>
      </c>
      <c r="M44" s="362" t="s">
        <v>192</v>
      </c>
      <c r="N44" s="362"/>
      <c r="O44" s="357"/>
      <c r="P44" s="362"/>
      <c r="Q44" s="362"/>
      <c r="R44" s="362"/>
      <c r="S44" s="362"/>
      <c r="T44" s="362"/>
      <c r="U44" s="362"/>
      <c r="V44" s="355">
        <f t="shared" si="0"/>
        <v>2</v>
      </c>
      <c r="W44" s="365">
        <f t="shared" si="1"/>
        <v>28</v>
      </c>
      <c r="X44" s="361">
        <f t="shared" si="2"/>
        <v>224</v>
      </c>
      <c r="Y44" s="361">
        <f>X44*H44</f>
        <v>2520</v>
      </c>
      <c r="Z44" s="361">
        <f t="shared" si="4"/>
        <v>2520</v>
      </c>
      <c r="AA44" s="363"/>
    </row>
    <row r="45" spans="1:27" s="160" customFormat="1" ht="33.75" customHeight="1">
      <c r="A45" s="354">
        <v>38</v>
      </c>
      <c r="B45" s="364" t="s">
        <v>818</v>
      </c>
      <c r="C45" s="364" t="s">
        <v>176</v>
      </c>
      <c r="D45" s="364" t="s">
        <v>815</v>
      </c>
      <c r="E45" s="364">
        <v>30</v>
      </c>
      <c r="F45" s="364">
        <v>240</v>
      </c>
      <c r="G45" s="364">
        <v>90</v>
      </c>
      <c r="H45" s="364">
        <f t="shared" si="6"/>
        <v>11.25</v>
      </c>
      <c r="I45" s="361">
        <f t="shared" si="5"/>
        <v>2700</v>
      </c>
      <c r="J45" s="362"/>
      <c r="K45" s="362"/>
      <c r="L45" s="376">
        <v>4</v>
      </c>
      <c r="M45" s="376" t="s">
        <v>190</v>
      </c>
      <c r="N45" s="376"/>
      <c r="O45" s="377"/>
      <c r="P45" s="376">
        <v>1</v>
      </c>
      <c r="Q45" s="376">
        <v>23</v>
      </c>
      <c r="R45" s="362"/>
      <c r="S45" s="362"/>
      <c r="T45" s="362"/>
      <c r="U45" s="362"/>
      <c r="V45" s="361">
        <f t="shared" si="0"/>
        <v>5</v>
      </c>
      <c r="W45" s="364">
        <f t="shared" si="1"/>
        <v>25</v>
      </c>
      <c r="X45" s="361">
        <f t="shared" si="2"/>
        <v>200</v>
      </c>
      <c r="Y45" s="361">
        <f t="shared" ref="Y45" si="8">X45*H45</f>
        <v>2250</v>
      </c>
      <c r="Z45" s="361">
        <f t="shared" si="4"/>
        <v>2250</v>
      </c>
      <c r="AA45" s="363"/>
    </row>
    <row r="46" spans="1:27" s="160" customFormat="1" ht="30" customHeight="1">
      <c r="A46" s="354">
        <v>39</v>
      </c>
      <c r="B46" s="364" t="s">
        <v>309</v>
      </c>
      <c r="C46" s="364" t="s">
        <v>18</v>
      </c>
      <c r="D46" s="364" t="s">
        <v>165</v>
      </c>
      <c r="E46" s="365">
        <v>30</v>
      </c>
      <c r="F46" s="364">
        <v>240</v>
      </c>
      <c r="G46" s="364">
        <v>70</v>
      </c>
      <c r="H46" s="364">
        <f t="shared" si="6"/>
        <v>8.75</v>
      </c>
      <c r="I46" s="361">
        <f t="shared" si="5"/>
        <v>2100</v>
      </c>
      <c r="J46" s="362"/>
      <c r="K46" s="362"/>
      <c r="L46" s="362">
        <v>3</v>
      </c>
      <c r="M46" s="362" t="s">
        <v>824</v>
      </c>
      <c r="N46" s="362"/>
      <c r="O46" s="357"/>
      <c r="P46" s="362">
        <v>1</v>
      </c>
      <c r="Q46" s="362">
        <v>23</v>
      </c>
      <c r="R46" s="362"/>
      <c r="S46" s="362"/>
      <c r="T46" s="362"/>
      <c r="U46" s="362"/>
      <c r="V46" s="355">
        <f t="shared" si="0"/>
        <v>4</v>
      </c>
      <c r="W46" s="365">
        <f t="shared" si="1"/>
        <v>26</v>
      </c>
      <c r="X46" s="361">
        <f t="shared" si="2"/>
        <v>208</v>
      </c>
      <c r="Y46" s="361">
        <f t="shared" si="3"/>
        <v>1820</v>
      </c>
      <c r="Z46" s="361">
        <f t="shared" si="4"/>
        <v>1820</v>
      </c>
      <c r="AA46" s="363"/>
    </row>
    <row r="47" spans="1:27" s="160" customFormat="1" ht="30" customHeight="1">
      <c r="A47" s="354">
        <v>40</v>
      </c>
      <c r="B47" s="364" t="s">
        <v>850</v>
      </c>
      <c r="C47" s="364" t="s">
        <v>18</v>
      </c>
      <c r="D47" s="364" t="s">
        <v>237</v>
      </c>
      <c r="E47" s="365">
        <v>30</v>
      </c>
      <c r="F47" s="364">
        <v>240</v>
      </c>
      <c r="G47" s="364">
        <v>70</v>
      </c>
      <c r="H47" s="364">
        <f t="shared" si="6"/>
        <v>8.75</v>
      </c>
      <c r="I47" s="361">
        <f t="shared" si="5"/>
        <v>2100</v>
      </c>
      <c r="J47" s="417">
        <v>16</v>
      </c>
      <c r="K47" s="417" t="s">
        <v>842</v>
      </c>
      <c r="L47" s="362"/>
      <c r="M47" s="362"/>
      <c r="N47" s="362"/>
      <c r="O47" s="357"/>
      <c r="P47" s="362"/>
      <c r="Q47" s="362"/>
      <c r="R47" s="362"/>
      <c r="S47" s="362"/>
      <c r="T47" s="362"/>
      <c r="U47" s="362"/>
      <c r="V47" s="355">
        <f t="shared" si="0"/>
        <v>16</v>
      </c>
      <c r="W47" s="365">
        <f t="shared" si="1"/>
        <v>14</v>
      </c>
      <c r="X47" s="361">
        <f t="shared" si="2"/>
        <v>112</v>
      </c>
      <c r="Y47" s="361">
        <f t="shared" si="3"/>
        <v>980</v>
      </c>
      <c r="Z47" s="361">
        <f t="shared" si="4"/>
        <v>980</v>
      </c>
      <c r="AA47" s="363"/>
    </row>
    <row r="48" spans="1:27" s="160" customFormat="1" ht="41.25" customHeight="1">
      <c r="A48" s="250"/>
      <c r="B48" s="1427" t="s">
        <v>483</v>
      </c>
      <c r="C48" s="1427"/>
      <c r="D48" s="1427"/>
      <c r="E48" s="341"/>
      <c r="F48" s="341"/>
      <c r="G48" s="341"/>
      <c r="H48" s="341"/>
      <c r="I48" s="341"/>
      <c r="J48" s="932"/>
      <c r="K48" s="932"/>
      <c r="L48" s="932"/>
      <c r="M48" s="932"/>
      <c r="N48" s="1427" t="s">
        <v>484</v>
      </c>
      <c r="O48" s="1427"/>
      <c r="P48" s="1427"/>
      <c r="Q48" s="1427"/>
      <c r="R48" s="1427"/>
      <c r="S48" s="932"/>
      <c r="T48" s="932"/>
      <c r="U48" s="932"/>
      <c r="V48" s="341"/>
      <c r="W48" s="776"/>
      <c r="X48" s="1433" t="s">
        <v>485</v>
      </c>
      <c r="Y48" s="1433"/>
      <c r="Z48" s="1433"/>
      <c r="AA48" s="1433"/>
    </row>
    <row r="49" spans="1:27" s="160" customFormat="1" ht="39" customHeight="1">
      <c r="A49" s="250"/>
      <c r="B49" s="1427" t="s">
        <v>482</v>
      </c>
      <c r="C49" s="1427"/>
      <c r="D49" s="1427"/>
      <c r="E49" s="341"/>
      <c r="F49" s="341"/>
      <c r="G49" s="341"/>
      <c r="H49" s="341"/>
      <c r="I49" s="341"/>
      <c r="J49" s="932"/>
      <c r="K49" s="932"/>
      <c r="L49" s="932"/>
      <c r="M49" s="932"/>
      <c r="N49" s="1427" t="s">
        <v>482</v>
      </c>
      <c r="O49" s="1427"/>
      <c r="P49" s="1427"/>
      <c r="Q49" s="1427"/>
      <c r="R49" s="932"/>
      <c r="S49" s="932"/>
      <c r="T49" s="932"/>
      <c r="U49" s="932"/>
      <c r="V49" s="341"/>
      <c r="W49" s="776"/>
      <c r="X49" s="1427" t="s">
        <v>482</v>
      </c>
      <c r="Y49" s="1427"/>
      <c r="Z49" s="1427"/>
      <c r="AA49" s="1427"/>
    </row>
    <row r="50" spans="1:27" s="160" customFormat="1" ht="24" customHeight="1">
      <c r="A50" s="250"/>
      <c r="B50" s="1427"/>
      <c r="C50" s="1427"/>
      <c r="D50" s="1427"/>
      <c r="E50" s="341"/>
      <c r="F50" s="341"/>
      <c r="G50" s="341"/>
      <c r="H50" s="341"/>
      <c r="I50" s="341"/>
      <c r="J50" s="932"/>
      <c r="K50" s="932"/>
      <c r="L50" s="932"/>
      <c r="M50" s="932"/>
      <c r="N50" s="1434">
        <v>1</v>
      </c>
      <c r="O50" s="1434"/>
      <c r="P50" s="1434"/>
      <c r="Q50" s="1434"/>
      <c r="R50" s="932"/>
      <c r="S50" s="932"/>
      <c r="T50" s="932"/>
      <c r="U50" s="932"/>
      <c r="V50" s="341"/>
      <c r="W50" s="776"/>
      <c r="X50" s="1427"/>
      <c r="Y50" s="1427"/>
      <c r="Z50" s="1427"/>
      <c r="AA50" s="1427"/>
    </row>
    <row r="51" spans="1:27" s="160" customFormat="1" ht="30" customHeight="1">
      <c r="A51" s="354">
        <v>41</v>
      </c>
      <c r="B51" s="364" t="s">
        <v>307</v>
      </c>
      <c r="C51" s="364" t="s">
        <v>176</v>
      </c>
      <c r="D51" s="364" t="s">
        <v>67</v>
      </c>
      <c r="E51" s="365">
        <v>30</v>
      </c>
      <c r="F51" s="364">
        <v>240</v>
      </c>
      <c r="G51" s="364">
        <v>90</v>
      </c>
      <c r="H51" s="364">
        <f t="shared" ref="H51:H86" si="9">G51/8</f>
        <v>11.25</v>
      </c>
      <c r="I51" s="361">
        <f t="shared" ref="I51:I86" si="10">G51*E51</f>
        <v>2700</v>
      </c>
      <c r="J51" s="362"/>
      <c r="K51" s="362"/>
      <c r="L51" s="362"/>
      <c r="M51" s="362"/>
      <c r="N51" s="362"/>
      <c r="O51" s="357"/>
      <c r="P51" s="362"/>
      <c r="Q51" s="362"/>
      <c r="R51" s="362"/>
      <c r="S51" s="362"/>
      <c r="T51" s="362"/>
      <c r="U51" s="362"/>
      <c r="V51" s="355">
        <f>J51+L51+N51+P51+R51+T51</f>
        <v>0</v>
      </c>
      <c r="W51" s="365">
        <f>E51-V51</f>
        <v>30</v>
      </c>
      <c r="X51" s="361">
        <f>W51*8</f>
        <v>240</v>
      </c>
      <c r="Y51" s="361">
        <f>X51*H51</f>
        <v>2700</v>
      </c>
      <c r="Z51" s="361">
        <f>Y51</f>
        <v>2700</v>
      </c>
      <c r="AA51" s="363"/>
    </row>
    <row r="52" spans="1:27" s="160" customFormat="1" ht="30" customHeight="1">
      <c r="A52" s="354">
        <v>42</v>
      </c>
      <c r="B52" s="364" t="s">
        <v>305</v>
      </c>
      <c r="C52" s="364" t="s">
        <v>176</v>
      </c>
      <c r="D52" s="364" t="s">
        <v>159</v>
      </c>
      <c r="E52" s="365">
        <v>30</v>
      </c>
      <c r="F52" s="364">
        <v>240</v>
      </c>
      <c r="G52" s="364">
        <v>90</v>
      </c>
      <c r="H52" s="364">
        <f t="shared" si="9"/>
        <v>11.25</v>
      </c>
      <c r="I52" s="361">
        <f t="shared" si="10"/>
        <v>2700</v>
      </c>
      <c r="J52" s="362"/>
      <c r="K52" s="362"/>
      <c r="L52" s="362">
        <v>3</v>
      </c>
      <c r="M52" s="362" t="s">
        <v>189</v>
      </c>
      <c r="N52" s="362"/>
      <c r="O52" s="357"/>
      <c r="P52" s="362"/>
      <c r="Q52" s="362"/>
      <c r="R52" s="362"/>
      <c r="S52" s="362"/>
      <c r="T52" s="362"/>
      <c r="U52" s="362"/>
      <c r="V52" s="355">
        <f>J52+L52+N52+P52+R52+T52</f>
        <v>3</v>
      </c>
      <c r="W52" s="365">
        <f>E52-V52</f>
        <v>27</v>
      </c>
      <c r="X52" s="361">
        <f>W52*8</f>
        <v>216</v>
      </c>
      <c r="Y52" s="361">
        <f>X52*H52</f>
        <v>2430</v>
      </c>
      <c r="Z52" s="361">
        <f>Y52</f>
        <v>2430</v>
      </c>
      <c r="AA52" s="363"/>
    </row>
    <row r="53" spans="1:27" s="160" customFormat="1" ht="27.75" customHeight="1">
      <c r="A53" s="354">
        <v>43</v>
      </c>
      <c r="B53" s="364" t="s">
        <v>360</v>
      </c>
      <c r="C53" s="364" t="s">
        <v>176</v>
      </c>
      <c r="D53" s="364" t="s">
        <v>151</v>
      </c>
      <c r="E53" s="365">
        <v>30</v>
      </c>
      <c r="F53" s="364">
        <v>240</v>
      </c>
      <c r="G53" s="364">
        <v>90</v>
      </c>
      <c r="H53" s="364">
        <f t="shared" si="9"/>
        <v>11.25</v>
      </c>
      <c r="I53" s="361">
        <f t="shared" si="10"/>
        <v>2700</v>
      </c>
      <c r="J53" s="362"/>
      <c r="K53" s="370"/>
      <c r="L53" s="362"/>
      <c r="M53" s="362"/>
      <c r="N53" s="362"/>
      <c r="O53" s="357"/>
      <c r="P53" s="362"/>
      <c r="Q53" s="362"/>
      <c r="R53" s="362"/>
      <c r="S53" s="362"/>
      <c r="T53" s="362"/>
      <c r="U53" s="362"/>
      <c r="V53" s="355">
        <f>J53+L53+N53+P53+R53+T53</f>
        <v>0</v>
      </c>
      <c r="W53" s="365">
        <f>E53-V53</f>
        <v>30</v>
      </c>
      <c r="X53" s="361">
        <f>W53*8</f>
        <v>240</v>
      </c>
      <c r="Y53" s="361">
        <f>X53*H53</f>
        <v>2700</v>
      </c>
      <c r="Z53" s="361">
        <f>Y53</f>
        <v>2700</v>
      </c>
      <c r="AA53" s="363"/>
    </row>
    <row r="54" spans="1:27" s="160" customFormat="1" ht="27.75" customHeight="1">
      <c r="A54" s="354">
        <v>44</v>
      </c>
      <c r="B54" s="364" t="s">
        <v>819</v>
      </c>
      <c r="C54" s="364" t="s">
        <v>176</v>
      </c>
      <c r="D54" s="364" t="s">
        <v>84</v>
      </c>
      <c r="E54" s="365">
        <v>30</v>
      </c>
      <c r="F54" s="364">
        <v>240</v>
      </c>
      <c r="G54" s="364">
        <v>90</v>
      </c>
      <c r="H54" s="364">
        <f t="shared" si="9"/>
        <v>11.25</v>
      </c>
      <c r="I54" s="361">
        <f t="shared" si="10"/>
        <v>2700</v>
      </c>
      <c r="J54" s="417">
        <v>11</v>
      </c>
      <c r="K54" s="630" t="s">
        <v>788</v>
      </c>
      <c r="L54" s="362"/>
      <c r="M54" s="362"/>
      <c r="N54" s="362"/>
      <c r="O54" s="357"/>
      <c r="P54" s="362">
        <v>1</v>
      </c>
      <c r="Q54" s="362">
        <v>23</v>
      </c>
      <c r="R54" s="362"/>
      <c r="S54" s="362"/>
      <c r="T54" s="362"/>
      <c r="U54" s="362"/>
      <c r="V54" s="355">
        <f>J54+L54+N54+P54+R54+T54</f>
        <v>12</v>
      </c>
      <c r="W54" s="365">
        <f>E54-V54</f>
        <v>18</v>
      </c>
      <c r="X54" s="361">
        <f>W54*8</f>
        <v>144</v>
      </c>
      <c r="Y54" s="361">
        <f>X54*H54</f>
        <v>1620</v>
      </c>
      <c r="Z54" s="361">
        <f>Y54</f>
        <v>1620</v>
      </c>
      <c r="AA54" s="876"/>
    </row>
    <row r="55" spans="1:27" s="160" customFormat="1" ht="30" customHeight="1">
      <c r="A55" s="354">
        <v>45</v>
      </c>
      <c r="B55" s="364" t="s">
        <v>735</v>
      </c>
      <c r="C55" s="364" t="s">
        <v>18</v>
      </c>
      <c r="D55" s="505" t="s">
        <v>149</v>
      </c>
      <c r="E55" s="365">
        <v>30</v>
      </c>
      <c r="F55" s="364">
        <v>240</v>
      </c>
      <c r="G55" s="364">
        <v>70</v>
      </c>
      <c r="H55" s="364">
        <f t="shared" si="9"/>
        <v>8.75</v>
      </c>
      <c r="I55" s="361">
        <f t="shared" si="10"/>
        <v>2100</v>
      </c>
      <c r="J55" s="417">
        <v>13</v>
      </c>
      <c r="K55" s="630" t="s">
        <v>269</v>
      </c>
      <c r="L55" s="362"/>
      <c r="M55" s="362"/>
      <c r="N55" s="362"/>
      <c r="O55" s="357"/>
      <c r="P55" s="362"/>
      <c r="Q55" s="362"/>
      <c r="R55" s="362"/>
      <c r="S55" s="362"/>
      <c r="T55" s="362"/>
      <c r="U55" s="362"/>
      <c r="V55" s="355">
        <f>J55+L55+N55+P55+R55+T55</f>
        <v>13</v>
      </c>
      <c r="W55" s="365">
        <f>E55-V55</f>
        <v>17</v>
      </c>
      <c r="X55" s="361">
        <f>W55*8</f>
        <v>136</v>
      </c>
      <c r="Y55" s="361">
        <f>X55*H55</f>
        <v>1190</v>
      </c>
      <c r="Z55" s="361">
        <f>Y55</f>
        <v>1190</v>
      </c>
      <c r="AA55" s="337"/>
    </row>
    <row r="56" spans="1:27" s="160" customFormat="1" ht="30" customHeight="1">
      <c r="A56" s="354">
        <v>46</v>
      </c>
      <c r="B56" s="365" t="s">
        <v>285</v>
      </c>
      <c r="C56" s="365" t="s">
        <v>176</v>
      </c>
      <c r="D56" s="365" t="s">
        <v>796</v>
      </c>
      <c r="E56" s="365">
        <v>30</v>
      </c>
      <c r="F56" s="365">
        <v>240</v>
      </c>
      <c r="G56" s="365">
        <v>90</v>
      </c>
      <c r="H56" s="364">
        <f t="shared" si="9"/>
        <v>11.25</v>
      </c>
      <c r="I56" s="361">
        <f t="shared" si="10"/>
        <v>2700</v>
      </c>
      <c r="J56" s="818"/>
      <c r="K56" s="818"/>
      <c r="L56" s="376"/>
      <c r="M56" s="376"/>
      <c r="N56" s="376"/>
      <c r="O56" s="377"/>
      <c r="P56" s="376">
        <v>1</v>
      </c>
      <c r="Q56" s="376">
        <v>23</v>
      </c>
      <c r="R56" s="818"/>
      <c r="S56" s="818"/>
      <c r="T56" s="818"/>
      <c r="U56" s="818"/>
      <c r="V56" s="355">
        <f t="shared" si="0"/>
        <v>1</v>
      </c>
      <c r="W56" s="365">
        <f t="shared" si="1"/>
        <v>29</v>
      </c>
      <c r="X56" s="355">
        <f t="shared" si="2"/>
        <v>232</v>
      </c>
      <c r="Y56" s="355">
        <f t="shared" si="3"/>
        <v>2610</v>
      </c>
      <c r="Z56" s="355">
        <f t="shared" si="4"/>
        <v>2610</v>
      </c>
      <c r="AA56" s="155"/>
    </row>
    <row r="57" spans="1:27" s="160" customFormat="1" ht="30" customHeight="1">
      <c r="A57" s="354">
        <v>47</v>
      </c>
      <c r="B57" s="365" t="s">
        <v>748</v>
      </c>
      <c r="C57" s="365" t="s">
        <v>176</v>
      </c>
      <c r="D57" s="364" t="s">
        <v>101</v>
      </c>
      <c r="E57" s="365">
        <v>30</v>
      </c>
      <c r="F57" s="365">
        <v>240</v>
      </c>
      <c r="G57" s="365">
        <v>90</v>
      </c>
      <c r="H57" s="364">
        <f t="shared" si="9"/>
        <v>11.25</v>
      </c>
      <c r="I57" s="361">
        <f t="shared" si="10"/>
        <v>2700</v>
      </c>
      <c r="J57" s="818"/>
      <c r="K57" s="818"/>
      <c r="L57" s="376"/>
      <c r="M57" s="376"/>
      <c r="N57" s="376"/>
      <c r="O57" s="377"/>
      <c r="P57" s="376">
        <v>1</v>
      </c>
      <c r="Q57" s="376">
        <v>23</v>
      </c>
      <c r="R57" s="818"/>
      <c r="S57" s="818"/>
      <c r="T57" s="818"/>
      <c r="U57" s="818"/>
      <c r="V57" s="355">
        <f t="shared" si="0"/>
        <v>1</v>
      </c>
      <c r="W57" s="365">
        <f t="shared" si="1"/>
        <v>29</v>
      </c>
      <c r="X57" s="355">
        <f t="shared" si="2"/>
        <v>232</v>
      </c>
      <c r="Y57" s="355">
        <f t="shared" si="3"/>
        <v>2610</v>
      </c>
      <c r="Z57" s="355">
        <f t="shared" si="4"/>
        <v>2610</v>
      </c>
      <c r="AA57" s="155"/>
    </row>
    <row r="58" spans="1:27" s="160" customFormat="1" ht="30" customHeight="1">
      <c r="A58" s="354">
        <v>48</v>
      </c>
      <c r="B58" s="364" t="s">
        <v>325</v>
      </c>
      <c r="C58" s="365" t="s">
        <v>176</v>
      </c>
      <c r="D58" s="364" t="s">
        <v>35</v>
      </c>
      <c r="E58" s="365">
        <v>30</v>
      </c>
      <c r="F58" s="365">
        <v>240</v>
      </c>
      <c r="G58" s="365">
        <v>90</v>
      </c>
      <c r="H58" s="364">
        <f t="shared" si="9"/>
        <v>11.25</v>
      </c>
      <c r="I58" s="361">
        <f t="shared" si="10"/>
        <v>2700</v>
      </c>
      <c r="J58" s="818"/>
      <c r="K58" s="818"/>
      <c r="L58" s="376"/>
      <c r="M58" s="376"/>
      <c r="N58" s="376"/>
      <c r="O58" s="377"/>
      <c r="P58" s="376"/>
      <c r="Q58" s="376"/>
      <c r="R58" s="818">
        <v>4</v>
      </c>
      <c r="S58" s="818" t="s">
        <v>839</v>
      </c>
      <c r="T58" s="818"/>
      <c r="U58" s="818"/>
      <c r="V58" s="355">
        <f t="shared" si="0"/>
        <v>4</v>
      </c>
      <c r="W58" s="365">
        <f t="shared" si="1"/>
        <v>26</v>
      </c>
      <c r="X58" s="355">
        <f t="shared" si="2"/>
        <v>208</v>
      </c>
      <c r="Y58" s="355">
        <f t="shared" si="3"/>
        <v>2340</v>
      </c>
      <c r="Z58" s="355">
        <f t="shared" si="4"/>
        <v>2340</v>
      </c>
      <c r="AA58" s="149"/>
    </row>
    <row r="59" spans="1:27" s="160" customFormat="1" ht="30" customHeight="1">
      <c r="A59" s="354">
        <v>49</v>
      </c>
      <c r="B59" s="364" t="s">
        <v>28</v>
      </c>
      <c r="C59" s="364" t="s">
        <v>176</v>
      </c>
      <c r="D59" s="364" t="s">
        <v>95</v>
      </c>
      <c r="E59" s="365">
        <v>30</v>
      </c>
      <c r="F59" s="364">
        <v>240</v>
      </c>
      <c r="G59" s="364">
        <v>90</v>
      </c>
      <c r="H59" s="364">
        <f t="shared" si="9"/>
        <v>11.25</v>
      </c>
      <c r="I59" s="361">
        <f t="shared" si="10"/>
        <v>2700</v>
      </c>
      <c r="J59" s="376"/>
      <c r="K59" s="376"/>
      <c r="L59" s="376"/>
      <c r="M59" s="376"/>
      <c r="N59" s="376"/>
      <c r="O59" s="377"/>
      <c r="P59" s="376">
        <v>1</v>
      </c>
      <c r="Q59" s="376">
        <v>23</v>
      </c>
      <c r="R59" s="376"/>
      <c r="S59" s="376"/>
      <c r="T59" s="376"/>
      <c r="U59" s="376"/>
      <c r="V59" s="355">
        <f t="shared" si="0"/>
        <v>1</v>
      </c>
      <c r="W59" s="365">
        <f t="shared" si="1"/>
        <v>29</v>
      </c>
      <c r="X59" s="361">
        <f t="shared" si="2"/>
        <v>232</v>
      </c>
      <c r="Y59" s="361">
        <f t="shared" si="3"/>
        <v>2610</v>
      </c>
      <c r="Z59" s="361">
        <f t="shared" si="4"/>
        <v>2610</v>
      </c>
      <c r="AA59" s="149"/>
    </row>
    <row r="60" spans="1:27" s="160" customFormat="1" ht="30" customHeight="1">
      <c r="A60" s="354">
        <v>50</v>
      </c>
      <c r="B60" s="364" t="s">
        <v>838</v>
      </c>
      <c r="C60" s="364" t="s">
        <v>176</v>
      </c>
      <c r="D60" s="364" t="s">
        <v>100</v>
      </c>
      <c r="E60" s="365">
        <v>30</v>
      </c>
      <c r="F60" s="364">
        <v>240</v>
      </c>
      <c r="G60" s="364">
        <v>90</v>
      </c>
      <c r="H60" s="364">
        <f t="shared" si="9"/>
        <v>11.25</v>
      </c>
      <c r="I60" s="361">
        <f t="shared" si="10"/>
        <v>2700</v>
      </c>
      <c r="J60" s="417">
        <v>23</v>
      </c>
      <c r="K60" s="417" t="s">
        <v>699</v>
      </c>
      <c r="L60" s="376"/>
      <c r="M60" s="376"/>
      <c r="N60" s="376"/>
      <c r="O60" s="377"/>
      <c r="P60" s="376"/>
      <c r="Q60" s="376"/>
      <c r="R60" s="376"/>
      <c r="S60" s="376"/>
      <c r="T60" s="376"/>
      <c r="U60" s="376"/>
      <c r="V60" s="355">
        <f t="shared" si="0"/>
        <v>23</v>
      </c>
      <c r="W60" s="365">
        <f t="shared" si="1"/>
        <v>7</v>
      </c>
      <c r="X60" s="361">
        <f t="shared" si="2"/>
        <v>56</v>
      </c>
      <c r="Y60" s="361">
        <f t="shared" si="3"/>
        <v>630</v>
      </c>
      <c r="Z60" s="361">
        <f t="shared" si="4"/>
        <v>630</v>
      </c>
      <c r="AA60" s="149"/>
    </row>
    <row r="61" spans="1:27" s="160" customFormat="1" ht="30" customHeight="1">
      <c r="A61" s="354">
        <v>51</v>
      </c>
      <c r="B61" s="364" t="s">
        <v>300</v>
      </c>
      <c r="C61" s="364" t="s">
        <v>176</v>
      </c>
      <c r="D61" s="364" t="s">
        <v>62</v>
      </c>
      <c r="E61" s="365">
        <v>30</v>
      </c>
      <c r="F61" s="364">
        <v>240</v>
      </c>
      <c r="G61" s="364">
        <v>90</v>
      </c>
      <c r="H61" s="364">
        <f t="shared" si="9"/>
        <v>11.25</v>
      </c>
      <c r="I61" s="361">
        <f t="shared" si="10"/>
        <v>2700</v>
      </c>
      <c r="J61" s="376"/>
      <c r="K61" s="376"/>
      <c r="L61" s="376">
        <v>2</v>
      </c>
      <c r="M61" s="362" t="s">
        <v>191</v>
      </c>
      <c r="N61" s="376"/>
      <c r="O61" s="377"/>
      <c r="P61" s="376">
        <v>1</v>
      </c>
      <c r="Q61" s="376">
        <v>23</v>
      </c>
      <c r="R61" s="376"/>
      <c r="S61" s="376"/>
      <c r="T61" s="376"/>
      <c r="U61" s="376"/>
      <c r="V61" s="365">
        <f t="shared" si="0"/>
        <v>3</v>
      </c>
      <c r="W61" s="365">
        <f t="shared" si="1"/>
        <v>27</v>
      </c>
      <c r="X61" s="364">
        <f t="shared" si="2"/>
        <v>216</v>
      </c>
      <c r="Y61" s="364">
        <f t="shared" si="3"/>
        <v>2430</v>
      </c>
      <c r="Z61" s="364">
        <f t="shared" si="4"/>
        <v>2430</v>
      </c>
      <c r="AA61" s="245"/>
    </row>
    <row r="62" spans="1:27" s="160" customFormat="1" ht="30" customHeight="1">
      <c r="A62" s="354">
        <v>52</v>
      </c>
      <c r="B62" s="364" t="s">
        <v>87</v>
      </c>
      <c r="C62" s="364" t="s">
        <v>176</v>
      </c>
      <c r="D62" s="364" t="s">
        <v>34</v>
      </c>
      <c r="E62" s="365">
        <v>30</v>
      </c>
      <c r="F62" s="364">
        <v>240</v>
      </c>
      <c r="G62" s="364">
        <v>90</v>
      </c>
      <c r="H62" s="364">
        <f t="shared" si="9"/>
        <v>11.25</v>
      </c>
      <c r="I62" s="361">
        <f t="shared" si="10"/>
        <v>2700</v>
      </c>
      <c r="J62" s="376"/>
      <c r="K62" s="376"/>
      <c r="L62" s="376">
        <v>4</v>
      </c>
      <c r="M62" s="376" t="s">
        <v>190</v>
      </c>
      <c r="N62" s="376"/>
      <c r="O62" s="377"/>
      <c r="P62" s="376">
        <v>1</v>
      </c>
      <c r="Q62" s="376">
        <v>23</v>
      </c>
      <c r="R62" s="376"/>
      <c r="S62" s="376"/>
      <c r="T62" s="376"/>
      <c r="U62" s="376"/>
      <c r="V62" s="355">
        <f t="shared" si="0"/>
        <v>5</v>
      </c>
      <c r="W62" s="365">
        <f t="shared" si="1"/>
        <v>25</v>
      </c>
      <c r="X62" s="361">
        <f t="shared" si="2"/>
        <v>200</v>
      </c>
      <c r="Y62" s="361">
        <f t="shared" si="3"/>
        <v>2250</v>
      </c>
      <c r="Z62" s="361">
        <f t="shared" si="4"/>
        <v>2250</v>
      </c>
      <c r="AA62" s="149"/>
    </row>
    <row r="63" spans="1:27" s="160" customFormat="1" ht="33.75" customHeight="1">
      <c r="A63" s="354">
        <v>53</v>
      </c>
      <c r="B63" s="364" t="s">
        <v>71</v>
      </c>
      <c r="C63" s="364" t="s">
        <v>267</v>
      </c>
      <c r="D63" s="364" t="s">
        <v>72</v>
      </c>
      <c r="E63" s="365">
        <v>30</v>
      </c>
      <c r="F63" s="364">
        <v>240</v>
      </c>
      <c r="G63" s="364">
        <v>75</v>
      </c>
      <c r="H63" s="364">
        <f t="shared" si="9"/>
        <v>9.375</v>
      </c>
      <c r="I63" s="361">
        <f t="shared" si="10"/>
        <v>2250</v>
      </c>
      <c r="J63" s="376"/>
      <c r="K63" s="376"/>
      <c r="L63" s="376">
        <v>2</v>
      </c>
      <c r="M63" s="376" t="s">
        <v>194</v>
      </c>
      <c r="N63" s="376">
        <v>1</v>
      </c>
      <c r="O63" s="377" t="s">
        <v>196</v>
      </c>
      <c r="P63" s="376">
        <v>1</v>
      </c>
      <c r="Q63" s="376">
        <v>23</v>
      </c>
      <c r="R63" s="376"/>
      <c r="S63" s="376"/>
      <c r="T63" s="376"/>
      <c r="U63" s="376"/>
      <c r="V63" s="355">
        <f t="shared" si="0"/>
        <v>4</v>
      </c>
      <c r="W63" s="365">
        <f t="shared" si="1"/>
        <v>26</v>
      </c>
      <c r="X63" s="361">
        <f t="shared" si="2"/>
        <v>208</v>
      </c>
      <c r="Y63" s="361">
        <f t="shared" si="3"/>
        <v>1950</v>
      </c>
      <c r="Z63" s="361">
        <f t="shared" si="4"/>
        <v>1950</v>
      </c>
      <c r="AA63" s="149"/>
    </row>
    <row r="64" spans="1:27" s="160" customFormat="1" ht="36" customHeight="1">
      <c r="A64" s="354">
        <v>54</v>
      </c>
      <c r="B64" s="364" t="s">
        <v>800</v>
      </c>
      <c r="C64" s="364" t="s">
        <v>18</v>
      </c>
      <c r="D64" s="918" t="s">
        <v>843</v>
      </c>
      <c r="E64" s="365">
        <v>30</v>
      </c>
      <c r="F64" s="364">
        <v>240</v>
      </c>
      <c r="G64" s="364">
        <v>70</v>
      </c>
      <c r="H64" s="364">
        <f t="shared" si="9"/>
        <v>8.75</v>
      </c>
      <c r="I64" s="361">
        <f t="shared" si="10"/>
        <v>2100</v>
      </c>
      <c r="J64" s="376"/>
      <c r="K64" s="376"/>
      <c r="L64" s="376">
        <v>3</v>
      </c>
      <c r="M64" s="376" t="s">
        <v>195</v>
      </c>
      <c r="N64" s="376"/>
      <c r="O64" s="377"/>
      <c r="P64" s="376"/>
      <c r="Q64" s="376"/>
      <c r="R64" s="376"/>
      <c r="S64" s="376"/>
      <c r="T64" s="376"/>
      <c r="U64" s="376"/>
      <c r="V64" s="355">
        <f t="shared" si="0"/>
        <v>3</v>
      </c>
      <c r="W64" s="365">
        <f t="shared" si="1"/>
        <v>27</v>
      </c>
      <c r="X64" s="361">
        <f t="shared" si="2"/>
        <v>216</v>
      </c>
      <c r="Y64" s="361">
        <f t="shared" si="3"/>
        <v>1890</v>
      </c>
      <c r="Z64" s="361">
        <f t="shared" si="4"/>
        <v>1890</v>
      </c>
      <c r="AA64" s="149"/>
    </row>
    <row r="65" spans="1:27" s="160" customFormat="1" ht="36" customHeight="1">
      <c r="A65" s="354">
        <v>55</v>
      </c>
      <c r="B65" s="364" t="s">
        <v>454</v>
      </c>
      <c r="C65" s="364" t="s">
        <v>207</v>
      </c>
      <c r="D65" s="364" t="s">
        <v>174</v>
      </c>
      <c r="E65" s="365">
        <v>30</v>
      </c>
      <c r="F65" s="364">
        <v>240</v>
      </c>
      <c r="G65" s="364">
        <v>40</v>
      </c>
      <c r="H65" s="364">
        <f t="shared" si="9"/>
        <v>5</v>
      </c>
      <c r="I65" s="361">
        <f t="shared" si="10"/>
        <v>1200</v>
      </c>
      <c r="J65" s="376"/>
      <c r="K65" s="376"/>
      <c r="L65" s="376">
        <v>4</v>
      </c>
      <c r="M65" s="376" t="s">
        <v>190</v>
      </c>
      <c r="N65" s="376"/>
      <c r="O65" s="377"/>
      <c r="P65" s="376">
        <v>1</v>
      </c>
      <c r="Q65" s="376">
        <v>23</v>
      </c>
      <c r="R65" s="376"/>
      <c r="S65" s="376"/>
      <c r="T65" s="376"/>
      <c r="U65" s="376"/>
      <c r="V65" s="355">
        <f>J65+L65+N65+P65+R65+T65</f>
        <v>5</v>
      </c>
      <c r="W65" s="365">
        <f>E65-V65</f>
        <v>25</v>
      </c>
      <c r="X65" s="361">
        <f>W65*8</f>
        <v>200</v>
      </c>
      <c r="Y65" s="361">
        <f>X65*H65</f>
        <v>1000</v>
      </c>
      <c r="Z65" s="361">
        <f t="shared" si="4"/>
        <v>1000</v>
      </c>
      <c r="AA65" s="149"/>
    </row>
    <row r="66" spans="1:27" s="160" customFormat="1" ht="30" customHeight="1">
      <c r="A66" s="354">
        <v>56</v>
      </c>
      <c r="B66" s="364" t="s">
        <v>198</v>
      </c>
      <c r="C66" s="364" t="s">
        <v>176</v>
      </c>
      <c r="D66" s="364" t="s">
        <v>181</v>
      </c>
      <c r="E66" s="365">
        <v>30</v>
      </c>
      <c r="F66" s="364">
        <v>240</v>
      </c>
      <c r="G66" s="364">
        <v>90</v>
      </c>
      <c r="H66" s="364">
        <f t="shared" si="9"/>
        <v>11.25</v>
      </c>
      <c r="I66" s="361">
        <f t="shared" si="10"/>
        <v>2700</v>
      </c>
      <c r="J66" s="376"/>
      <c r="K66" s="376"/>
      <c r="L66" s="376">
        <v>4</v>
      </c>
      <c r="M66" s="376" t="s">
        <v>190</v>
      </c>
      <c r="N66" s="376">
        <v>9</v>
      </c>
      <c r="O66" s="377" t="s">
        <v>852</v>
      </c>
      <c r="P66" s="376">
        <v>1</v>
      </c>
      <c r="Q66" s="376">
        <v>23</v>
      </c>
      <c r="R66" s="376"/>
      <c r="S66" s="377"/>
      <c r="T66" s="376"/>
      <c r="U66" s="376"/>
      <c r="V66" s="355">
        <f t="shared" si="0"/>
        <v>14</v>
      </c>
      <c r="W66" s="365">
        <f t="shared" si="1"/>
        <v>16</v>
      </c>
      <c r="X66" s="361">
        <f t="shared" si="2"/>
        <v>128</v>
      </c>
      <c r="Y66" s="361">
        <f t="shared" si="3"/>
        <v>1440</v>
      </c>
      <c r="Z66" s="361">
        <f t="shared" si="4"/>
        <v>1440</v>
      </c>
      <c r="AA66" s="149"/>
    </row>
    <row r="67" spans="1:27" s="160" customFormat="1" ht="30" customHeight="1">
      <c r="A67" s="354">
        <v>57</v>
      </c>
      <c r="B67" s="364" t="s">
        <v>262</v>
      </c>
      <c r="C67" s="364" t="s">
        <v>176</v>
      </c>
      <c r="D67" s="364" t="s">
        <v>241</v>
      </c>
      <c r="E67" s="365">
        <v>30</v>
      </c>
      <c r="F67" s="364">
        <v>240</v>
      </c>
      <c r="G67" s="364">
        <v>90</v>
      </c>
      <c r="H67" s="364">
        <f t="shared" si="9"/>
        <v>11.25</v>
      </c>
      <c r="I67" s="361">
        <f t="shared" si="10"/>
        <v>2700</v>
      </c>
      <c r="J67" s="376"/>
      <c r="K67" s="376"/>
      <c r="L67" s="376">
        <v>1</v>
      </c>
      <c r="M67" s="376">
        <v>11</v>
      </c>
      <c r="N67" s="376"/>
      <c r="O67" s="377"/>
      <c r="P67" s="376"/>
      <c r="Q67" s="376"/>
      <c r="R67" s="376"/>
      <c r="S67" s="376"/>
      <c r="T67" s="376"/>
      <c r="U67" s="376"/>
      <c r="V67" s="355">
        <f t="shared" si="0"/>
        <v>1</v>
      </c>
      <c r="W67" s="365">
        <f t="shared" si="1"/>
        <v>29</v>
      </c>
      <c r="X67" s="361">
        <f t="shared" si="2"/>
        <v>232</v>
      </c>
      <c r="Y67" s="361">
        <f t="shared" si="3"/>
        <v>2610</v>
      </c>
      <c r="Z67" s="361">
        <f t="shared" si="4"/>
        <v>2610</v>
      </c>
      <c r="AA67" s="149"/>
    </row>
    <row r="68" spans="1:27" s="160" customFormat="1" ht="30" customHeight="1">
      <c r="A68" s="354">
        <v>58</v>
      </c>
      <c r="B68" s="364" t="s">
        <v>821</v>
      </c>
      <c r="C68" s="364" t="s">
        <v>18</v>
      </c>
      <c r="D68" s="364" t="s">
        <v>106</v>
      </c>
      <c r="E68" s="365">
        <v>30</v>
      </c>
      <c r="F68" s="364">
        <v>240</v>
      </c>
      <c r="G68" s="364">
        <v>70</v>
      </c>
      <c r="H68" s="364">
        <f t="shared" si="9"/>
        <v>8.75</v>
      </c>
      <c r="I68" s="361">
        <f t="shared" si="10"/>
        <v>2100</v>
      </c>
      <c r="J68" s="417">
        <v>14</v>
      </c>
      <c r="K68" s="417" t="s">
        <v>538</v>
      </c>
      <c r="L68" s="376"/>
      <c r="M68" s="376"/>
      <c r="N68" s="376"/>
      <c r="O68" s="377"/>
      <c r="P68" s="376"/>
      <c r="Q68" s="376"/>
      <c r="R68" s="376"/>
      <c r="S68" s="376"/>
      <c r="T68" s="376"/>
      <c r="U68" s="376"/>
      <c r="V68" s="355">
        <f t="shared" si="0"/>
        <v>14</v>
      </c>
      <c r="W68" s="365">
        <f t="shared" si="1"/>
        <v>16</v>
      </c>
      <c r="X68" s="361">
        <f t="shared" si="2"/>
        <v>128</v>
      </c>
      <c r="Y68" s="361">
        <f t="shared" si="3"/>
        <v>1120</v>
      </c>
      <c r="Z68" s="361">
        <f t="shared" si="4"/>
        <v>1120</v>
      </c>
      <c r="AA68" s="149"/>
    </row>
    <row r="69" spans="1:27" s="160" customFormat="1" ht="30" customHeight="1">
      <c r="A69" s="354">
        <v>59</v>
      </c>
      <c r="B69" s="364" t="s">
        <v>341</v>
      </c>
      <c r="C69" s="364" t="s">
        <v>176</v>
      </c>
      <c r="D69" s="364" t="s">
        <v>679</v>
      </c>
      <c r="E69" s="365">
        <v>30</v>
      </c>
      <c r="F69" s="364">
        <v>240</v>
      </c>
      <c r="G69" s="364">
        <v>90</v>
      </c>
      <c r="H69" s="364">
        <f t="shared" si="9"/>
        <v>11.25</v>
      </c>
      <c r="I69" s="361">
        <f t="shared" si="10"/>
        <v>2700</v>
      </c>
      <c r="J69" s="376"/>
      <c r="K69" s="376"/>
      <c r="L69" s="376">
        <v>4</v>
      </c>
      <c r="M69" s="376" t="s">
        <v>190</v>
      </c>
      <c r="N69" s="376"/>
      <c r="O69" s="377"/>
      <c r="P69" s="376">
        <v>1</v>
      </c>
      <c r="Q69" s="376">
        <v>23</v>
      </c>
      <c r="R69" s="376"/>
      <c r="S69" s="376"/>
      <c r="T69" s="376"/>
      <c r="U69" s="376"/>
      <c r="V69" s="355">
        <f t="shared" si="0"/>
        <v>5</v>
      </c>
      <c r="W69" s="365">
        <f t="shared" si="1"/>
        <v>25</v>
      </c>
      <c r="X69" s="361">
        <f t="shared" si="2"/>
        <v>200</v>
      </c>
      <c r="Y69" s="361">
        <f t="shared" si="3"/>
        <v>2250</v>
      </c>
      <c r="Z69" s="361">
        <f t="shared" si="4"/>
        <v>2250</v>
      </c>
      <c r="AA69" s="149"/>
    </row>
    <row r="70" spans="1:27" s="160" customFormat="1" ht="30" customHeight="1">
      <c r="A70" s="354">
        <v>60</v>
      </c>
      <c r="B70" s="364" t="s">
        <v>21</v>
      </c>
      <c r="C70" s="364" t="s">
        <v>176</v>
      </c>
      <c r="D70" s="379" t="s">
        <v>238</v>
      </c>
      <c r="E70" s="365">
        <v>30</v>
      </c>
      <c r="F70" s="364">
        <v>240</v>
      </c>
      <c r="G70" s="364">
        <v>90</v>
      </c>
      <c r="H70" s="364">
        <f t="shared" si="9"/>
        <v>11.25</v>
      </c>
      <c r="I70" s="361">
        <f t="shared" si="10"/>
        <v>2700</v>
      </c>
      <c r="J70" s="376"/>
      <c r="K70" s="376"/>
      <c r="L70" s="376">
        <v>2</v>
      </c>
      <c r="M70" s="376" t="s">
        <v>191</v>
      </c>
      <c r="N70" s="376">
        <v>3</v>
      </c>
      <c r="O70" s="377" t="s">
        <v>832</v>
      </c>
      <c r="P70" s="376">
        <v>1</v>
      </c>
      <c r="Q70" s="376">
        <v>23</v>
      </c>
      <c r="R70" s="376"/>
      <c r="S70" s="376"/>
      <c r="T70" s="376"/>
      <c r="U70" s="819"/>
      <c r="V70" s="355">
        <f t="shared" si="0"/>
        <v>6</v>
      </c>
      <c r="W70" s="365">
        <f t="shared" si="1"/>
        <v>24</v>
      </c>
      <c r="X70" s="361">
        <f t="shared" si="2"/>
        <v>192</v>
      </c>
      <c r="Y70" s="361">
        <f t="shared" si="3"/>
        <v>2160</v>
      </c>
      <c r="Z70" s="361">
        <f t="shared" si="4"/>
        <v>2160</v>
      </c>
      <c r="AA70" s="149"/>
    </row>
    <row r="71" spans="1:27" s="160" customFormat="1" ht="33" customHeight="1">
      <c r="A71" s="354">
        <v>61</v>
      </c>
      <c r="B71" s="364" t="s">
        <v>250</v>
      </c>
      <c r="C71" s="364" t="s">
        <v>176</v>
      </c>
      <c r="D71" s="364" t="s">
        <v>84</v>
      </c>
      <c r="E71" s="365">
        <v>30</v>
      </c>
      <c r="F71" s="364">
        <v>240</v>
      </c>
      <c r="G71" s="364">
        <v>90</v>
      </c>
      <c r="H71" s="364">
        <f t="shared" si="9"/>
        <v>11.25</v>
      </c>
      <c r="I71" s="361">
        <f t="shared" si="10"/>
        <v>2700</v>
      </c>
      <c r="J71" s="376"/>
      <c r="K71" s="376"/>
      <c r="L71" s="376"/>
      <c r="M71" s="376"/>
      <c r="N71" s="376"/>
      <c r="O71" s="377"/>
      <c r="P71" s="376"/>
      <c r="Q71" s="376"/>
      <c r="R71" s="376"/>
      <c r="S71" s="376"/>
      <c r="T71" s="376"/>
      <c r="U71" s="819"/>
      <c r="V71" s="355">
        <f t="shared" si="0"/>
        <v>0</v>
      </c>
      <c r="W71" s="365">
        <f t="shared" si="1"/>
        <v>30</v>
      </c>
      <c r="X71" s="361">
        <f t="shared" si="2"/>
        <v>240</v>
      </c>
      <c r="Y71" s="361">
        <f t="shared" si="3"/>
        <v>2700</v>
      </c>
      <c r="Z71" s="361">
        <f t="shared" si="4"/>
        <v>2700</v>
      </c>
      <c r="AA71" s="149"/>
    </row>
    <row r="72" spans="1:27" s="160" customFormat="1" ht="30" customHeight="1">
      <c r="A72" s="354">
        <v>62</v>
      </c>
      <c r="B72" s="364" t="s">
        <v>301</v>
      </c>
      <c r="C72" s="364" t="s">
        <v>176</v>
      </c>
      <c r="D72" s="364" t="s">
        <v>54</v>
      </c>
      <c r="E72" s="365">
        <v>30</v>
      </c>
      <c r="F72" s="364">
        <v>240</v>
      </c>
      <c r="G72" s="364">
        <v>90</v>
      </c>
      <c r="H72" s="364">
        <f t="shared" si="9"/>
        <v>11.25</v>
      </c>
      <c r="I72" s="361">
        <f t="shared" si="10"/>
        <v>2700</v>
      </c>
      <c r="J72" s="376"/>
      <c r="K72" s="376"/>
      <c r="L72" s="376">
        <v>2</v>
      </c>
      <c r="M72" s="362" t="s">
        <v>194</v>
      </c>
      <c r="N72" s="376"/>
      <c r="O72" s="377"/>
      <c r="P72" s="376">
        <v>1</v>
      </c>
      <c r="Q72" s="376">
        <v>23</v>
      </c>
      <c r="R72" s="376"/>
      <c r="S72" s="376"/>
      <c r="T72" s="376"/>
      <c r="U72" s="819"/>
      <c r="V72" s="355">
        <f t="shared" si="0"/>
        <v>3</v>
      </c>
      <c r="W72" s="365">
        <f t="shared" si="1"/>
        <v>27</v>
      </c>
      <c r="X72" s="361">
        <f t="shared" si="2"/>
        <v>216</v>
      </c>
      <c r="Y72" s="361">
        <f t="shared" si="3"/>
        <v>2430</v>
      </c>
      <c r="Z72" s="361">
        <f t="shared" si="4"/>
        <v>2430</v>
      </c>
      <c r="AA72" s="149"/>
    </row>
    <row r="73" spans="1:27" s="160" customFormat="1" ht="30" customHeight="1">
      <c r="A73" s="354">
        <v>63</v>
      </c>
      <c r="B73" s="118" t="s">
        <v>326</v>
      </c>
      <c r="C73" s="364" t="s">
        <v>18</v>
      </c>
      <c r="D73" s="364" t="s">
        <v>846</v>
      </c>
      <c r="E73" s="365">
        <v>30</v>
      </c>
      <c r="F73" s="364">
        <v>240</v>
      </c>
      <c r="G73" s="364">
        <v>70</v>
      </c>
      <c r="H73" s="364">
        <f t="shared" si="9"/>
        <v>8.75</v>
      </c>
      <c r="I73" s="361">
        <f t="shared" si="10"/>
        <v>2100</v>
      </c>
      <c r="J73" s="376"/>
      <c r="K73" s="376"/>
      <c r="L73" s="376">
        <v>2</v>
      </c>
      <c r="M73" s="376" t="s">
        <v>192</v>
      </c>
      <c r="N73" s="376"/>
      <c r="O73" s="377"/>
      <c r="P73" s="376">
        <v>1</v>
      </c>
      <c r="Q73" s="376">
        <v>23</v>
      </c>
      <c r="R73" s="376"/>
      <c r="S73" s="376"/>
      <c r="T73" s="376"/>
      <c r="U73" s="376"/>
      <c r="V73" s="355">
        <f t="shared" si="0"/>
        <v>3</v>
      </c>
      <c r="W73" s="365">
        <f t="shared" si="1"/>
        <v>27</v>
      </c>
      <c r="X73" s="361">
        <f t="shared" si="2"/>
        <v>216</v>
      </c>
      <c r="Y73" s="361">
        <f t="shared" si="3"/>
        <v>1890</v>
      </c>
      <c r="Z73" s="361">
        <f t="shared" si="4"/>
        <v>1890</v>
      </c>
      <c r="AA73" s="149"/>
    </row>
    <row r="74" spans="1:27" s="160" customFormat="1" ht="30" customHeight="1">
      <c r="A74" s="354">
        <v>64</v>
      </c>
      <c r="B74" s="415" t="s">
        <v>24</v>
      </c>
      <c r="C74" s="364" t="s">
        <v>176</v>
      </c>
      <c r="D74" s="364" t="s">
        <v>41</v>
      </c>
      <c r="E74" s="365">
        <v>30</v>
      </c>
      <c r="F74" s="364">
        <v>240</v>
      </c>
      <c r="G74" s="364">
        <v>90</v>
      </c>
      <c r="H74" s="364">
        <f t="shared" si="9"/>
        <v>11.25</v>
      </c>
      <c r="I74" s="361">
        <f t="shared" si="10"/>
        <v>2700</v>
      </c>
      <c r="J74" s="376"/>
      <c r="K74" s="376"/>
      <c r="L74" s="376">
        <v>1</v>
      </c>
      <c r="M74" s="376">
        <v>25</v>
      </c>
      <c r="N74" s="376"/>
      <c r="O74" s="377"/>
      <c r="P74" s="376">
        <v>1</v>
      </c>
      <c r="Q74" s="376">
        <v>23</v>
      </c>
      <c r="R74" s="376">
        <v>4</v>
      </c>
      <c r="S74" s="376" t="s">
        <v>840</v>
      </c>
      <c r="T74" s="376"/>
      <c r="U74" s="376"/>
      <c r="V74" s="355">
        <f t="shared" si="0"/>
        <v>6</v>
      </c>
      <c r="W74" s="365">
        <f t="shared" si="1"/>
        <v>24</v>
      </c>
      <c r="X74" s="361">
        <f t="shared" si="2"/>
        <v>192</v>
      </c>
      <c r="Y74" s="361">
        <f t="shared" si="3"/>
        <v>2160</v>
      </c>
      <c r="Z74" s="361">
        <f t="shared" si="4"/>
        <v>2160</v>
      </c>
      <c r="AA74" s="149"/>
    </row>
    <row r="75" spans="1:27" s="160" customFormat="1" ht="30" customHeight="1">
      <c r="A75" s="354">
        <v>65</v>
      </c>
      <c r="B75" s="415" t="s">
        <v>851</v>
      </c>
      <c r="C75" s="364" t="s">
        <v>176</v>
      </c>
      <c r="D75" s="364" t="s">
        <v>90</v>
      </c>
      <c r="E75" s="365">
        <v>30</v>
      </c>
      <c r="F75" s="364">
        <v>240</v>
      </c>
      <c r="G75" s="364">
        <v>90</v>
      </c>
      <c r="H75" s="364">
        <f t="shared" si="9"/>
        <v>11.25</v>
      </c>
      <c r="I75" s="361">
        <f t="shared" si="10"/>
        <v>2700</v>
      </c>
      <c r="J75" s="417">
        <v>23</v>
      </c>
      <c r="K75" s="417" t="s">
        <v>699</v>
      </c>
      <c r="L75" s="376">
        <v>1</v>
      </c>
      <c r="M75" s="376">
        <v>25</v>
      </c>
      <c r="N75" s="376"/>
      <c r="O75" s="377"/>
      <c r="P75" s="376">
        <v>1</v>
      </c>
      <c r="Q75" s="376">
        <v>23</v>
      </c>
      <c r="R75" s="376"/>
      <c r="S75" s="376"/>
      <c r="T75" s="376"/>
      <c r="U75" s="376"/>
      <c r="V75" s="355">
        <f t="shared" si="0"/>
        <v>25</v>
      </c>
      <c r="W75" s="365">
        <f t="shared" si="1"/>
        <v>5</v>
      </c>
      <c r="X75" s="361">
        <f t="shared" si="2"/>
        <v>40</v>
      </c>
      <c r="Y75" s="361">
        <f t="shared" si="3"/>
        <v>450</v>
      </c>
      <c r="Z75" s="361">
        <f t="shared" si="4"/>
        <v>450</v>
      </c>
      <c r="AA75" s="149"/>
    </row>
    <row r="76" spans="1:27" s="160" customFormat="1" ht="30" customHeight="1">
      <c r="A76" s="354">
        <v>66</v>
      </c>
      <c r="B76" s="415" t="s">
        <v>774</v>
      </c>
      <c r="C76" s="364" t="s">
        <v>176</v>
      </c>
      <c r="D76" s="364" t="s">
        <v>39</v>
      </c>
      <c r="E76" s="365">
        <v>30</v>
      </c>
      <c r="F76" s="364">
        <v>240</v>
      </c>
      <c r="G76" s="364">
        <v>90</v>
      </c>
      <c r="H76" s="364">
        <f t="shared" si="9"/>
        <v>11.25</v>
      </c>
      <c r="I76" s="361">
        <f t="shared" si="10"/>
        <v>2700</v>
      </c>
      <c r="J76" s="376"/>
      <c r="K76" s="376"/>
      <c r="L76" s="376"/>
      <c r="M76" s="376"/>
      <c r="N76" s="376"/>
      <c r="O76" s="376"/>
      <c r="P76" s="376"/>
      <c r="Q76" s="376"/>
      <c r="R76" s="376"/>
      <c r="S76" s="376"/>
      <c r="T76" s="376"/>
      <c r="U76" s="376"/>
      <c r="V76" s="355">
        <f t="shared" si="0"/>
        <v>0</v>
      </c>
      <c r="W76" s="365">
        <f t="shared" si="1"/>
        <v>30</v>
      </c>
      <c r="X76" s="361">
        <f t="shared" si="2"/>
        <v>240</v>
      </c>
      <c r="Y76" s="361">
        <f t="shared" si="3"/>
        <v>2700</v>
      </c>
      <c r="Z76" s="361">
        <f t="shared" si="4"/>
        <v>2700</v>
      </c>
      <c r="AA76" s="149"/>
    </row>
    <row r="77" spans="1:27" s="160" customFormat="1" ht="30" customHeight="1">
      <c r="A77" s="354">
        <v>67</v>
      </c>
      <c r="B77" s="364" t="s">
        <v>548</v>
      </c>
      <c r="C77" s="364" t="s">
        <v>18</v>
      </c>
      <c r="D77" s="364" t="s">
        <v>73</v>
      </c>
      <c r="E77" s="365">
        <v>30</v>
      </c>
      <c r="F77" s="364">
        <v>240</v>
      </c>
      <c r="G77" s="364">
        <v>70</v>
      </c>
      <c r="H77" s="364">
        <f t="shared" si="9"/>
        <v>8.75</v>
      </c>
      <c r="I77" s="361">
        <f t="shared" si="10"/>
        <v>2100</v>
      </c>
      <c r="J77" s="376"/>
      <c r="K77" s="376"/>
      <c r="L77" s="376">
        <v>2</v>
      </c>
      <c r="M77" s="376" t="s">
        <v>157</v>
      </c>
      <c r="N77" s="376"/>
      <c r="O77" s="377"/>
      <c r="P77" s="376"/>
      <c r="Q77" s="376"/>
      <c r="R77" s="376"/>
      <c r="S77" s="376"/>
      <c r="T77" s="376"/>
      <c r="U77" s="376"/>
      <c r="V77" s="355">
        <f>J77+L77+N77+P77+R77+T77</f>
        <v>2</v>
      </c>
      <c r="W77" s="365">
        <f t="shared" si="1"/>
        <v>28</v>
      </c>
      <c r="X77" s="361">
        <f t="shared" si="2"/>
        <v>224</v>
      </c>
      <c r="Y77" s="361">
        <f t="shared" si="3"/>
        <v>1960</v>
      </c>
      <c r="Z77" s="361">
        <f t="shared" si="4"/>
        <v>1960</v>
      </c>
      <c r="AA77" s="149"/>
    </row>
    <row r="78" spans="1:27" s="160" customFormat="1" ht="30" customHeight="1">
      <c r="A78" s="354">
        <v>68</v>
      </c>
      <c r="B78" s="364" t="s">
        <v>802</v>
      </c>
      <c r="C78" s="364" t="s">
        <v>18</v>
      </c>
      <c r="D78" s="919" t="s">
        <v>77</v>
      </c>
      <c r="E78" s="365">
        <v>30</v>
      </c>
      <c r="F78" s="364">
        <v>240</v>
      </c>
      <c r="G78" s="364">
        <v>70</v>
      </c>
      <c r="H78" s="364">
        <f t="shared" si="9"/>
        <v>8.75</v>
      </c>
      <c r="I78" s="361">
        <f t="shared" si="10"/>
        <v>2100</v>
      </c>
      <c r="J78" s="376"/>
      <c r="K78" s="376"/>
      <c r="L78" s="376">
        <v>4</v>
      </c>
      <c r="M78" s="376" t="s">
        <v>190</v>
      </c>
      <c r="N78" s="376"/>
      <c r="O78" s="376"/>
      <c r="P78" s="376">
        <v>1</v>
      </c>
      <c r="Q78" s="376">
        <v>23</v>
      </c>
      <c r="R78" s="376"/>
      <c r="S78" s="376"/>
      <c r="T78" s="376"/>
      <c r="U78" s="376"/>
      <c r="V78" s="355">
        <f>J78+L78+N78+P78+R78+T78</f>
        <v>5</v>
      </c>
      <c r="W78" s="365">
        <f t="shared" si="1"/>
        <v>25</v>
      </c>
      <c r="X78" s="361">
        <f t="shared" si="2"/>
        <v>200</v>
      </c>
      <c r="Y78" s="361">
        <f t="shared" si="3"/>
        <v>1750</v>
      </c>
      <c r="Z78" s="361">
        <f t="shared" si="4"/>
        <v>1750</v>
      </c>
      <c r="AA78" s="149"/>
    </row>
    <row r="79" spans="1:27" s="160" customFormat="1" ht="30" customHeight="1">
      <c r="A79" s="354">
        <v>69</v>
      </c>
      <c r="B79" s="364" t="s">
        <v>519</v>
      </c>
      <c r="C79" s="364" t="s">
        <v>18</v>
      </c>
      <c r="D79" s="364" t="s">
        <v>373</v>
      </c>
      <c r="E79" s="365">
        <v>30</v>
      </c>
      <c r="F79" s="364">
        <v>240</v>
      </c>
      <c r="G79" s="364">
        <v>70</v>
      </c>
      <c r="H79" s="364">
        <f t="shared" si="9"/>
        <v>8.75</v>
      </c>
      <c r="I79" s="361">
        <f t="shared" si="10"/>
        <v>2100</v>
      </c>
      <c r="J79" s="376"/>
      <c r="K79" s="376"/>
      <c r="L79" s="376">
        <v>4</v>
      </c>
      <c r="M79" s="376" t="s">
        <v>190</v>
      </c>
      <c r="N79" s="376"/>
      <c r="O79" s="377"/>
      <c r="P79" s="376">
        <v>1</v>
      </c>
      <c r="Q79" s="376">
        <v>23</v>
      </c>
      <c r="R79" s="376"/>
      <c r="S79" s="376"/>
      <c r="T79" s="376"/>
      <c r="U79" s="376"/>
      <c r="V79" s="355">
        <f>J79+L79+N79+P79+R79+T79</f>
        <v>5</v>
      </c>
      <c r="W79" s="365">
        <f t="shared" si="1"/>
        <v>25</v>
      </c>
      <c r="X79" s="361">
        <f t="shared" si="2"/>
        <v>200</v>
      </c>
      <c r="Y79" s="361">
        <f t="shared" si="3"/>
        <v>1750</v>
      </c>
      <c r="Z79" s="361">
        <f t="shared" si="4"/>
        <v>1750</v>
      </c>
      <c r="AA79" s="149"/>
    </row>
    <row r="80" spans="1:27" s="160" customFormat="1" ht="30" customHeight="1">
      <c r="A80" s="354">
        <v>70</v>
      </c>
      <c r="B80" s="364" t="s">
        <v>40</v>
      </c>
      <c r="C80" s="364" t="s">
        <v>176</v>
      </c>
      <c r="D80" s="364" t="s">
        <v>161</v>
      </c>
      <c r="E80" s="365">
        <v>30</v>
      </c>
      <c r="F80" s="364">
        <v>240</v>
      </c>
      <c r="G80" s="364">
        <v>90</v>
      </c>
      <c r="H80" s="364">
        <f t="shared" si="9"/>
        <v>11.25</v>
      </c>
      <c r="I80" s="361">
        <f t="shared" si="10"/>
        <v>2700</v>
      </c>
      <c r="J80" s="376"/>
      <c r="K80" s="376"/>
      <c r="L80" s="376">
        <v>3</v>
      </c>
      <c r="M80" s="362" t="s">
        <v>825</v>
      </c>
      <c r="N80" s="376"/>
      <c r="O80" s="377"/>
      <c r="P80" s="376">
        <v>1</v>
      </c>
      <c r="Q80" s="376">
        <v>23</v>
      </c>
      <c r="R80" s="376"/>
      <c r="S80" s="376"/>
      <c r="T80" s="376"/>
      <c r="U80" s="376"/>
      <c r="V80" s="355">
        <f t="shared" si="0"/>
        <v>4</v>
      </c>
      <c r="W80" s="365">
        <f t="shared" si="1"/>
        <v>26</v>
      </c>
      <c r="X80" s="361">
        <f t="shared" si="2"/>
        <v>208</v>
      </c>
      <c r="Y80" s="361">
        <f t="shared" si="3"/>
        <v>2340</v>
      </c>
      <c r="Z80" s="361">
        <f t="shared" si="4"/>
        <v>2340</v>
      </c>
      <c r="AA80" s="149"/>
    </row>
    <row r="81" spans="1:30" s="160" customFormat="1" ht="30" customHeight="1">
      <c r="A81" s="354">
        <v>71</v>
      </c>
      <c r="B81" s="364" t="s">
        <v>303</v>
      </c>
      <c r="C81" s="364" t="s">
        <v>176</v>
      </c>
      <c r="D81" s="364" t="s">
        <v>162</v>
      </c>
      <c r="E81" s="365">
        <v>30</v>
      </c>
      <c r="F81" s="364">
        <v>240</v>
      </c>
      <c r="G81" s="364">
        <v>90</v>
      </c>
      <c r="H81" s="364">
        <f t="shared" si="9"/>
        <v>11.25</v>
      </c>
      <c r="I81" s="361">
        <f t="shared" si="10"/>
        <v>2700</v>
      </c>
      <c r="J81" s="376"/>
      <c r="K81" s="376"/>
      <c r="L81" s="376"/>
      <c r="M81" s="376"/>
      <c r="N81" s="376"/>
      <c r="O81" s="377"/>
      <c r="P81" s="376"/>
      <c r="Q81" s="376"/>
      <c r="R81" s="376"/>
      <c r="S81" s="376"/>
      <c r="T81" s="376"/>
      <c r="U81" s="376"/>
      <c r="V81" s="355">
        <f t="shared" si="0"/>
        <v>0</v>
      </c>
      <c r="W81" s="365">
        <f t="shared" si="1"/>
        <v>30</v>
      </c>
      <c r="X81" s="361">
        <f t="shared" si="2"/>
        <v>240</v>
      </c>
      <c r="Y81" s="361">
        <f t="shared" si="3"/>
        <v>2700</v>
      </c>
      <c r="Z81" s="361">
        <f t="shared" si="4"/>
        <v>2700</v>
      </c>
      <c r="AA81" s="149"/>
    </row>
    <row r="82" spans="1:30" s="160" customFormat="1" ht="30" customHeight="1">
      <c r="A82" s="354">
        <v>72</v>
      </c>
      <c r="B82" s="364" t="s">
        <v>277</v>
      </c>
      <c r="C82" s="364" t="s">
        <v>176</v>
      </c>
      <c r="D82" s="364" t="s">
        <v>93</v>
      </c>
      <c r="E82" s="365">
        <v>30</v>
      </c>
      <c r="F82" s="364">
        <v>240</v>
      </c>
      <c r="G82" s="364">
        <v>90</v>
      </c>
      <c r="H82" s="364">
        <f t="shared" si="9"/>
        <v>11.25</v>
      </c>
      <c r="I82" s="361">
        <f t="shared" si="10"/>
        <v>2700</v>
      </c>
      <c r="J82" s="376"/>
      <c r="K82" s="376"/>
      <c r="L82" s="376">
        <v>3</v>
      </c>
      <c r="M82" s="376" t="s">
        <v>195</v>
      </c>
      <c r="N82" s="376"/>
      <c r="O82" s="377"/>
      <c r="P82" s="376"/>
      <c r="Q82" s="376"/>
      <c r="R82" s="376"/>
      <c r="S82" s="819"/>
      <c r="T82" s="376"/>
      <c r="U82" s="376"/>
      <c r="V82" s="355">
        <f t="shared" si="0"/>
        <v>3</v>
      </c>
      <c r="W82" s="365">
        <f t="shared" si="1"/>
        <v>27</v>
      </c>
      <c r="X82" s="361">
        <f t="shared" si="2"/>
        <v>216</v>
      </c>
      <c r="Y82" s="361">
        <f t="shared" si="3"/>
        <v>2430</v>
      </c>
      <c r="Z82" s="361">
        <f t="shared" si="4"/>
        <v>2430</v>
      </c>
      <c r="AA82" s="149"/>
    </row>
    <row r="83" spans="1:30" s="160" customFormat="1" ht="30" customHeight="1">
      <c r="A83" s="354">
        <v>73</v>
      </c>
      <c r="B83" s="364" t="s">
        <v>306</v>
      </c>
      <c r="C83" s="364" t="s">
        <v>176</v>
      </c>
      <c r="D83" s="632" t="s">
        <v>62</v>
      </c>
      <c r="E83" s="365">
        <v>30</v>
      </c>
      <c r="F83" s="364">
        <v>240</v>
      </c>
      <c r="G83" s="364">
        <v>90</v>
      </c>
      <c r="H83" s="364">
        <f t="shared" si="9"/>
        <v>11.25</v>
      </c>
      <c r="I83" s="361">
        <f t="shared" si="10"/>
        <v>2700</v>
      </c>
      <c r="J83" s="376"/>
      <c r="K83" s="376"/>
      <c r="L83" s="376">
        <v>2</v>
      </c>
      <c r="M83" s="376" t="s">
        <v>191</v>
      </c>
      <c r="N83" s="376"/>
      <c r="O83" s="377"/>
      <c r="P83" s="376">
        <v>1</v>
      </c>
      <c r="Q83" s="376">
        <v>23</v>
      </c>
      <c r="R83" s="376"/>
      <c r="S83" s="376"/>
      <c r="T83" s="376"/>
      <c r="U83" s="376"/>
      <c r="V83" s="355">
        <f>J83+L83+N83+P83+R83+T83</f>
        <v>3</v>
      </c>
      <c r="W83" s="365">
        <f>E83-V83</f>
        <v>27</v>
      </c>
      <c r="X83" s="361">
        <f>W83*8</f>
        <v>216</v>
      </c>
      <c r="Y83" s="361">
        <f>X83*H83</f>
        <v>2430</v>
      </c>
      <c r="Z83" s="361">
        <f t="shared" si="4"/>
        <v>2430</v>
      </c>
      <c r="AA83" s="149"/>
    </row>
    <row r="84" spans="1:30" s="160" customFormat="1" ht="30" customHeight="1">
      <c r="A84" s="354">
        <v>74</v>
      </c>
      <c r="B84" s="364" t="s">
        <v>684</v>
      </c>
      <c r="C84" s="364" t="s">
        <v>18</v>
      </c>
      <c r="D84" s="364" t="s">
        <v>70</v>
      </c>
      <c r="E84" s="365">
        <v>30</v>
      </c>
      <c r="F84" s="364">
        <v>240</v>
      </c>
      <c r="G84" s="364">
        <v>70</v>
      </c>
      <c r="H84" s="364">
        <f t="shared" si="9"/>
        <v>8.75</v>
      </c>
      <c r="I84" s="361">
        <f t="shared" si="10"/>
        <v>2100</v>
      </c>
      <c r="J84" s="376"/>
      <c r="K84" s="376"/>
      <c r="L84" s="376">
        <v>2</v>
      </c>
      <c r="M84" s="376" t="s">
        <v>192</v>
      </c>
      <c r="N84" s="376"/>
      <c r="O84" s="377"/>
      <c r="P84" s="376">
        <v>1</v>
      </c>
      <c r="Q84" s="376">
        <v>23</v>
      </c>
      <c r="R84" s="376"/>
      <c r="S84" s="819"/>
      <c r="T84" s="376"/>
      <c r="U84" s="376"/>
      <c r="V84" s="355">
        <f>J84+L84+N84+P84+R84+T84</f>
        <v>3</v>
      </c>
      <c r="W84" s="365">
        <f>E84-V84</f>
        <v>27</v>
      </c>
      <c r="X84" s="361">
        <f>W84*8</f>
        <v>216</v>
      </c>
      <c r="Y84" s="361">
        <f>X84*H84</f>
        <v>1890</v>
      </c>
      <c r="Z84" s="361">
        <f t="shared" si="4"/>
        <v>1890</v>
      </c>
      <c r="AA84" s="149"/>
    </row>
    <row r="85" spans="1:30" s="160" customFormat="1" ht="30" customHeight="1">
      <c r="A85" s="354">
        <v>75</v>
      </c>
      <c r="B85" s="364" t="s">
        <v>280</v>
      </c>
      <c r="C85" s="364" t="s">
        <v>176</v>
      </c>
      <c r="D85" s="364" t="s">
        <v>49</v>
      </c>
      <c r="E85" s="365">
        <v>30</v>
      </c>
      <c r="F85" s="364">
        <v>240</v>
      </c>
      <c r="G85" s="364">
        <v>90</v>
      </c>
      <c r="H85" s="364">
        <f t="shared" si="9"/>
        <v>11.25</v>
      </c>
      <c r="I85" s="361">
        <f t="shared" si="10"/>
        <v>2700</v>
      </c>
      <c r="J85" s="376"/>
      <c r="K85" s="376"/>
      <c r="L85" s="376">
        <v>2</v>
      </c>
      <c r="M85" s="376" t="s">
        <v>157</v>
      </c>
      <c r="N85" s="376"/>
      <c r="O85" s="377"/>
      <c r="P85" s="376"/>
      <c r="Q85" s="376"/>
      <c r="R85" s="376"/>
      <c r="S85" s="376"/>
      <c r="T85" s="376"/>
      <c r="U85" s="376"/>
      <c r="V85" s="355">
        <f t="shared" si="0"/>
        <v>2</v>
      </c>
      <c r="W85" s="365">
        <f t="shared" si="1"/>
        <v>28</v>
      </c>
      <c r="X85" s="361">
        <f t="shared" si="2"/>
        <v>224</v>
      </c>
      <c r="Y85" s="361">
        <f t="shared" si="3"/>
        <v>2520</v>
      </c>
      <c r="Z85" s="361">
        <f t="shared" si="4"/>
        <v>2520</v>
      </c>
      <c r="AA85" s="149"/>
    </row>
    <row r="86" spans="1:30" s="160" customFormat="1" ht="30" customHeight="1">
      <c r="A86" s="354">
        <v>76</v>
      </c>
      <c r="B86" s="364" t="s">
        <v>726</v>
      </c>
      <c r="C86" s="364" t="s">
        <v>18</v>
      </c>
      <c r="D86" s="409" t="s">
        <v>112</v>
      </c>
      <c r="E86" s="365">
        <v>30</v>
      </c>
      <c r="F86" s="364">
        <v>240</v>
      </c>
      <c r="G86" s="364">
        <v>70</v>
      </c>
      <c r="H86" s="364">
        <f t="shared" si="9"/>
        <v>8.75</v>
      </c>
      <c r="I86" s="361">
        <f t="shared" si="10"/>
        <v>2100</v>
      </c>
      <c r="J86" s="376"/>
      <c r="K86" s="819"/>
      <c r="L86" s="376">
        <v>1</v>
      </c>
      <c r="M86" s="376">
        <v>4</v>
      </c>
      <c r="N86" s="376"/>
      <c r="O86" s="377"/>
      <c r="P86" s="376">
        <v>1</v>
      </c>
      <c r="Q86" s="376">
        <v>23</v>
      </c>
      <c r="R86" s="376"/>
      <c r="S86" s="376"/>
      <c r="T86" s="376"/>
      <c r="U86" s="376"/>
      <c r="V86" s="355">
        <f t="shared" si="0"/>
        <v>2</v>
      </c>
      <c r="W86" s="365">
        <f t="shared" si="1"/>
        <v>28</v>
      </c>
      <c r="X86" s="361">
        <f t="shared" si="2"/>
        <v>224</v>
      </c>
      <c r="Y86" s="361">
        <f t="shared" si="3"/>
        <v>1960</v>
      </c>
      <c r="Z86" s="361">
        <f t="shared" si="4"/>
        <v>1960</v>
      </c>
      <c r="AA86" s="149"/>
    </row>
    <row r="87" spans="1:30" s="160" customFormat="1" ht="16.5" customHeight="1">
      <c r="A87" s="250"/>
      <c r="B87" s="461"/>
      <c r="C87" s="334"/>
      <c r="D87" s="334"/>
      <c r="E87" s="250"/>
      <c r="F87" s="334"/>
      <c r="G87" s="334"/>
      <c r="H87" s="334"/>
      <c r="I87" s="334"/>
      <c r="J87" s="335"/>
      <c r="K87" s="335"/>
      <c r="L87" s="335"/>
      <c r="M87" s="335"/>
      <c r="N87" s="335"/>
      <c r="O87" s="336"/>
      <c r="P87" s="335"/>
      <c r="Q87" s="335"/>
      <c r="R87" s="335"/>
      <c r="S87" s="335"/>
      <c r="T87" s="335"/>
      <c r="U87" s="335"/>
      <c r="V87" s="250"/>
      <c r="W87" s="462"/>
      <c r="X87" s="334"/>
      <c r="Y87" s="334"/>
      <c r="Z87" s="334"/>
      <c r="AA87" s="337"/>
    </row>
    <row r="88" spans="1:30" s="160" customFormat="1" ht="36.75" customHeight="1">
      <c r="A88" s="250"/>
      <c r="B88" s="1427" t="s">
        <v>483</v>
      </c>
      <c r="C88" s="1427"/>
      <c r="D88" s="1427"/>
      <c r="E88" s="341"/>
      <c r="F88" s="341"/>
      <c r="G88" s="341"/>
      <c r="H88" s="341"/>
      <c r="I88" s="341"/>
      <c r="J88" s="932"/>
      <c r="K88" s="932"/>
      <c r="L88" s="932"/>
      <c r="M88" s="932"/>
      <c r="N88" s="1427" t="s">
        <v>484</v>
      </c>
      <c r="O88" s="1427"/>
      <c r="P88" s="1427"/>
      <c r="Q88" s="1427"/>
      <c r="R88" s="1427"/>
      <c r="S88" s="932"/>
      <c r="T88" s="932"/>
      <c r="U88" s="932"/>
      <c r="V88" s="341"/>
      <c r="W88" s="776"/>
      <c r="X88" s="1427" t="s">
        <v>485</v>
      </c>
      <c r="Y88" s="1427"/>
      <c r="Z88" s="1427"/>
      <c r="AA88" s="1427"/>
    </row>
    <row r="89" spans="1:30" s="160" customFormat="1" ht="46.5" customHeight="1">
      <c r="A89" s="250"/>
      <c r="B89" s="1427" t="s">
        <v>482</v>
      </c>
      <c r="C89" s="1427"/>
      <c r="D89" s="1427"/>
      <c r="E89" s="341"/>
      <c r="F89" s="341"/>
      <c r="G89" s="341"/>
      <c r="H89" s="341"/>
      <c r="I89" s="341"/>
      <c r="J89" s="932"/>
      <c r="K89" s="932"/>
      <c r="L89" s="932"/>
      <c r="M89" s="932"/>
      <c r="N89" s="1427" t="s">
        <v>482</v>
      </c>
      <c r="O89" s="1427"/>
      <c r="P89" s="1427"/>
      <c r="Q89" s="1427"/>
      <c r="R89" s="932"/>
      <c r="S89" s="932"/>
      <c r="T89" s="932"/>
      <c r="U89" s="932"/>
      <c r="V89" s="341"/>
      <c r="W89" s="776"/>
      <c r="X89" s="1427" t="s">
        <v>482</v>
      </c>
      <c r="Y89" s="1427"/>
      <c r="Z89" s="1427"/>
      <c r="AA89" s="1427"/>
    </row>
    <row r="90" spans="1:30" s="160" customFormat="1" ht="22.5" customHeight="1">
      <c r="A90" s="250"/>
      <c r="B90" s="462"/>
      <c r="C90" s="250"/>
      <c r="D90" s="250"/>
      <c r="E90" s="250"/>
      <c r="F90" s="250"/>
      <c r="G90" s="250"/>
      <c r="H90" s="250"/>
      <c r="I90" s="250"/>
      <c r="J90" s="338"/>
      <c r="K90" s="338"/>
      <c r="L90" s="338"/>
      <c r="M90" s="338"/>
      <c r="N90" s="1427">
        <v>2</v>
      </c>
      <c r="O90" s="1427"/>
      <c r="P90" s="1427"/>
      <c r="Q90" s="1427"/>
      <c r="R90" s="338"/>
      <c r="S90" s="338"/>
      <c r="T90" s="338"/>
      <c r="U90" s="338"/>
      <c r="V90" s="250"/>
      <c r="W90" s="462"/>
      <c r="X90" s="250"/>
      <c r="Y90" s="250"/>
      <c r="Z90" s="250"/>
      <c r="AA90" s="340"/>
      <c r="AD90" s="160">
        <f>60*27</f>
        <v>1620</v>
      </c>
    </row>
    <row r="91" spans="1:30" s="160" customFormat="1" ht="30" customHeight="1">
      <c r="A91" s="354">
        <v>77</v>
      </c>
      <c r="B91" s="118" t="s">
        <v>808</v>
      </c>
      <c r="C91" s="364" t="s">
        <v>18</v>
      </c>
      <c r="D91" s="920" t="s">
        <v>44</v>
      </c>
      <c r="E91" s="365">
        <v>30</v>
      </c>
      <c r="F91" s="364">
        <v>240</v>
      </c>
      <c r="G91" s="364">
        <v>70</v>
      </c>
      <c r="H91" s="364">
        <f t="shared" ref="H91:H120" si="11">G91/8</f>
        <v>8.75</v>
      </c>
      <c r="I91" s="361">
        <f t="shared" ref="I91:I120" si="12">G91*E91</f>
        <v>2100</v>
      </c>
      <c r="J91" s="376"/>
      <c r="K91" s="819"/>
      <c r="L91" s="376">
        <v>3</v>
      </c>
      <c r="M91" s="376" t="s">
        <v>195</v>
      </c>
      <c r="N91" s="376"/>
      <c r="O91" s="377"/>
      <c r="P91" s="376"/>
      <c r="Q91" s="376"/>
      <c r="R91" s="376"/>
      <c r="S91" s="376"/>
      <c r="T91" s="376">
        <v>2</v>
      </c>
      <c r="U91" s="376" t="s">
        <v>841</v>
      </c>
      <c r="V91" s="355">
        <f>J91+L91+N91+P91+R91+T91</f>
        <v>5</v>
      </c>
      <c r="W91" s="365">
        <f>E91-V91</f>
        <v>25</v>
      </c>
      <c r="X91" s="361">
        <f t="shared" ref="X91:X120" si="13">W91*8</f>
        <v>200</v>
      </c>
      <c r="Y91" s="361">
        <f t="shared" ref="Y91:Y120" si="14">X91*H91</f>
        <v>1750</v>
      </c>
      <c r="Z91" s="361">
        <f t="shared" ref="Z91:Z99" si="15">Y91</f>
        <v>1750</v>
      </c>
      <c r="AA91" s="149"/>
    </row>
    <row r="92" spans="1:30" s="160" customFormat="1" ht="30" customHeight="1">
      <c r="A92" s="825">
        <v>78</v>
      </c>
      <c r="B92" s="364" t="s">
        <v>64</v>
      </c>
      <c r="C92" s="364" t="s">
        <v>176</v>
      </c>
      <c r="D92" s="364" t="s">
        <v>65</v>
      </c>
      <c r="E92" s="365">
        <v>30</v>
      </c>
      <c r="F92" s="364">
        <v>240</v>
      </c>
      <c r="G92" s="364">
        <v>90</v>
      </c>
      <c r="H92" s="364">
        <f t="shared" si="11"/>
        <v>11.25</v>
      </c>
      <c r="I92" s="361">
        <f t="shared" si="12"/>
        <v>2700</v>
      </c>
      <c r="J92" s="376"/>
      <c r="K92" s="819"/>
      <c r="L92" s="376">
        <v>1</v>
      </c>
      <c r="M92" s="376">
        <v>4</v>
      </c>
      <c r="N92" s="376"/>
      <c r="O92" s="377"/>
      <c r="P92" s="376"/>
      <c r="Q92" s="376"/>
      <c r="R92" s="376"/>
      <c r="S92" s="376"/>
      <c r="T92" s="376"/>
      <c r="U92" s="376"/>
      <c r="V92" s="355">
        <f>J92+L92+N92+P92+R92+T92</f>
        <v>1</v>
      </c>
      <c r="W92" s="365">
        <f>E92-V92</f>
        <v>29</v>
      </c>
      <c r="X92" s="361">
        <f t="shared" si="13"/>
        <v>232</v>
      </c>
      <c r="Y92" s="361">
        <f t="shared" si="14"/>
        <v>2610</v>
      </c>
      <c r="Z92" s="361">
        <f t="shared" si="15"/>
        <v>2610</v>
      </c>
      <c r="AA92" s="149"/>
    </row>
    <row r="93" spans="1:30" s="160" customFormat="1" ht="35.25" customHeight="1">
      <c r="A93" s="354">
        <v>79</v>
      </c>
      <c r="B93" s="364" t="s">
        <v>817</v>
      </c>
      <c r="C93" s="364" t="s">
        <v>176</v>
      </c>
      <c r="D93" s="364" t="s">
        <v>816</v>
      </c>
      <c r="E93" s="364">
        <v>30</v>
      </c>
      <c r="F93" s="364">
        <v>240</v>
      </c>
      <c r="G93" s="364">
        <v>90</v>
      </c>
      <c r="H93" s="364">
        <f t="shared" si="11"/>
        <v>11.25</v>
      </c>
      <c r="I93" s="361">
        <f t="shared" si="12"/>
        <v>2700</v>
      </c>
      <c r="J93" s="376"/>
      <c r="K93" s="819"/>
      <c r="L93" s="376">
        <v>4</v>
      </c>
      <c r="M93" s="376" t="s">
        <v>190</v>
      </c>
      <c r="N93" s="376"/>
      <c r="O93" s="377"/>
      <c r="P93" s="376">
        <v>1</v>
      </c>
      <c r="Q93" s="376">
        <v>23</v>
      </c>
      <c r="R93" s="362"/>
      <c r="S93" s="362"/>
      <c r="T93" s="362"/>
      <c r="U93" s="362"/>
      <c r="V93" s="361">
        <f t="shared" ref="V93" si="16">J93+L93+N93+P93+R93+T93</f>
        <v>5</v>
      </c>
      <c r="W93" s="364">
        <f>E93-V93</f>
        <v>25</v>
      </c>
      <c r="X93" s="361">
        <f t="shared" si="13"/>
        <v>200</v>
      </c>
      <c r="Y93" s="361">
        <f t="shared" si="14"/>
        <v>2250</v>
      </c>
      <c r="Z93" s="361">
        <f t="shared" si="15"/>
        <v>2250</v>
      </c>
      <c r="AA93" s="363"/>
    </row>
    <row r="94" spans="1:30" s="160" customFormat="1" ht="30" customHeight="1">
      <c r="A94" s="825">
        <v>80</v>
      </c>
      <c r="B94" s="364" t="s">
        <v>188</v>
      </c>
      <c r="C94" s="364" t="s">
        <v>176</v>
      </c>
      <c r="D94" s="364" t="s">
        <v>30</v>
      </c>
      <c r="E94" s="365">
        <v>30</v>
      </c>
      <c r="F94" s="364">
        <v>240</v>
      </c>
      <c r="G94" s="364">
        <v>90</v>
      </c>
      <c r="H94" s="364">
        <f t="shared" si="11"/>
        <v>11.25</v>
      </c>
      <c r="I94" s="361">
        <f t="shared" si="12"/>
        <v>2700</v>
      </c>
      <c r="J94" s="376"/>
      <c r="K94" s="376"/>
      <c r="L94" s="376">
        <v>2</v>
      </c>
      <c r="M94" s="376" t="s">
        <v>191</v>
      </c>
      <c r="N94" s="376"/>
      <c r="O94" s="377"/>
      <c r="P94" s="376">
        <v>1</v>
      </c>
      <c r="Q94" s="376">
        <v>23</v>
      </c>
      <c r="R94" s="376"/>
      <c r="S94" s="376"/>
      <c r="T94" s="376"/>
      <c r="U94" s="376"/>
      <c r="V94" s="355">
        <f>J94+L94+N94+P94+R94+T94</f>
        <v>3</v>
      </c>
      <c r="W94" s="365">
        <f>E94-V94</f>
        <v>27</v>
      </c>
      <c r="X94" s="361">
        <f t="shared" si="13"/>
        <v>216</v>
      </c>
      <c r="Y94" s="361">
        <f t="shared" si="14"/>
        <v>2430</v>
      </c>
      <c r="Z94" s="361">
        <f t="shared" si="15"/>
        <v>2430</v>
      </c>
      <c r="AA94" s="149"/>
    </row>
    <row r="95" spans="1:30" s="160" customFormat="1" ht="30" customHeight="1">
      <c r="A95" s="354">
        <v>81</v>
      </c>
      <c r="B95" s="364" t="s">
        <v>328</v>
      </c>
      <c r="C95" s="364" t="s">
        <v>18</v>
      </c>
      <c r="D95" s="505" t="s">
        <v>149</v>
      </c>
      <c r="E95" s="365">
        <v>30</v>
      </c>
      <c r="F95" s="364">
        <v>240</v>
      </c>
      <c r="G95" s="364">
        <v>70</v>
      </c>
      <c r="H95" s="364">
        <f t="shared" si="11"/>
        <v>8.75</v>
      </c>
      <c r="I95" s="361">
        <f t="shared" si="12"/>
        <v>2100</v>
      </c>
      <c r="J95" s="376"/>
      <c r="K95" s="376"/>
      <c r="L95" s="376">
        <v>1</v>
      </c>
      <c r="M95" s="376">
        <v>25</v>
      </c>
      <c r="N95" s="376">
        <v>1</v>
      </c>
      <c r="O95" s="377" t="s">
        <v>158</v>
      </c>
      <c r="P95" s="376"/>
      <c r="Q95" s="376"/>
      <c r="R95" s="376"/>
      <c r="S95" s="819"/>
      <c r="T95" s="376"/>
      <c r="U95" s="376"/>
      <c r="V95" s="355">
        <f>J95+L95+N95+P95+R95+T95</f>
        <v>2</v>
      </c>
      <c r="W95" s="365">
        <f>E95-V95</f>
        <v>28</v>
      </c>
      <c r="X95" s="361">
        <f t="shared" si="13"/>
        <v>224</v>
      </c>
      <c r="Y95" s="361">
        <f t="shared" si="14"/>
        <v>1960</v>
      </c>
      <c r="Z95" s="361">
        <f t="shared" si="15"/>
        <v>1960</v>
      </c>
      <c r="AA95" s="149"/>
    </row>
    <row r="96" spans="1:30" s="160" customFormat="1" ht="30" customHeight="1">
      <c r="A96" s="825">
        <v>82</v>
      </c>
      <c r="B96" s="364" t="s">
        <v>206</v>
      </c>
      <c r="C96" s="364" t="s">
        <v>176</v>
      </c>
      <c r="D96" s="364" t="s">
        <v>240</v>
      </c>
      <c r="E96" s="365">
        <v>30</v>
      </c>
      <c r="F96" s="364">
        <v>240</v>
      </c>
      <c r="G96" s="364">
        <v>90</v>
      </c>
      <c r="H96" s="364">
        <f t="shared" si="11"/>
        <v>11.25</v>
      </c>
      <c r="I96" s="361">
        <f t="shared" si="12"/>
        <v>2700</v>
      </c>
      <c r="J96" s="376"/>
      <c r="K96" s="376"/>
      <c r="L96" s="376"/>
      <c r="M96" s="376"/>
      <c r="N96" s="376">
        <v>1</v>
      </c>
      <c r="O96" s="377" t="s">
        <v>834</v>
      </c>
      <c r="P96" s="376">
        <v>1</v>
      </c>
      <c r="Q96" s="376">
        <v>23</v>
      </c>
      <c r="R96" s="376"/>
      <c r="S96" s="376"/>
      <c r="T96" s="376"/>
      <c r="U96" s="376"/>
      <c r="V96" s="355">
        <f t="shared" ref="V96:V99" si="17">J96+L96+N96+P96+R96+T96</f>
        <v>2</v>
      </c>
      <c r="W96" s="365">
        <f t="shared" ref="W96:W99" si="18">E96-V96</f>
        <v>28</v>
      </c>
      <c r="X96" s="361">
        <f t="shared" si="13"/>
        <v>224</v>
      </c>
      <c r="Y96" s="361">
        <f t="shared" si="14"/>
        <v>2520</v>
      </c>
      <c r="Z96" s="361">
        <f t="shared" si="15"/>
        <v>2520</v>
      </c>
      <c r="AA96" s="149"/>
    </row>
    <row r="97" spans="1:30" s="160" customFormat="1" ht="30" customHeight="1">
      <c r="A97" s="354">
        <v>83</v>
      </c>
      <c r="B97" s="364" t="s">
        <v>787</v>
      </c>
      <c r="C97" s="364" t="s">
        <v>176</v>
      </c>
      <c r="D97" s="364" t="s">
        <v>116</v>
      </c>
      <c r="E97" s="365">
        <v>30</v>
      </c>
      <c r="F97" s="364">
        <v>240</v>
      </c>
      <c r="G97" s="364">
        <v>90</v>
      </c>
      <c r="H97" s="364">
        <f t="shared" si="11"/>
        <v>11.25</v>
      </c>
      <c r="I97" s="361">
        <f t="shared" si="12"/>
        <v>2700</v>
      </c>
      <c r="J97" s="376"/>
      <c r="K97" s="376"/>
      <c r="L97" s="376">
        <v>2</v>
      </c>
      <c r="M97" s="376" t="s">
        <v>191</v>
      </c>
      <c r="N97" s="376"/>
      <c r="O97" s="377"/>
      <c r="P97" s="376">
        <v>1</v>
      </c>
      <c r="Q97" s="376">
        <v>23</v>
      </c>
      <c r="R97" s="376"/>
      <c r="S97" s="376"/>
      <c r="T97" s="376"/>
      <c r="U97" s="376"/>
      <c r="V97" s="355">
        <f t="shared" si="17"/>
        <v>3</v>
      </c>
      <c r="W97" s="365">
        <f t="shared" si="18"/>
        <v>27</v>
      </c>
      <c r="X97" s="361">
        <f t="shared" si="13"/>
        <v>216</v>
      </c>
      <c r="Y97" s="361">
        <f t="shared" si="14"/>
        <v>2430</v>
      </c>
      <c r="Z97" s="361">
        <f t="shared" si="15"/>
        <v>2430</v>
      </c>
      <c r="AA97" s="149"/>
    </row>
    <row r="98" spans="1:30" s="160" customFormat="1" ht="30" customHeight="1">
      <c r="A98" s="825">
        <v>84</v>
      </c>
      <c r="B98" s="364" t="s">
        <v>828</v>
      </c>
      <c r="C98" s="364" t="s">
        <v>176</v>
      </c>
      <c r="D98" s="364" t="s">
        <v>63</v>
      </c>
      <c r="E98" s="365">
        <v>30</v>
      </c>
      <c r="F98" s="364">
        <v>240</v>
      </c>
      <c r="G98" s="364">
        <v>90</v>
      </c>
      <c r="H98" s="364">
        <f t="shared" si="11"/>
        <v>11.25</v>
      </c>
      <c r="I98" s="361">
        <f t="shared" si="12"/>
        <v>2700</v>
      </c>
      <c r="J98" s="417">
        <v>18</v>
      </c>
      <c r="K98" s="417" t="s">
        <v>831</v>
      </c>
      <c r="L98" s="376"/>
      <c r="M98" s="376"/>
      <c r="N98" s="376"/>
      <c r="O98" s="377"/>
      <c r="P98" s="376"/>
      <c r="Q98" s="376"/>
      <c r="R98" s="376"/>
      <c r="S98" s="376"/>
      <c r="T98" s="376"/>
      <c r="U98" s="376"/>
      <c r="V98" s="355">
        <f t="shared" si="17"/>
        <v>18</v>
      </c>
      <c r="W98" s="365">
        <f t="shared" si="18"/>
        <v>12</v>
      </c>
      <c r="X98" s="361">
        <f t="shared" si="13"/>
        <v>96</v>
      </c>
      <c r="Y98" s="361">
        <f t="shared" si="14"/>
        <v>1080</v>
      </c>
      <c r="Z98" s="361">
        <f t="shared" si="15"/>
        <v>1080</v>
      </c>
      <c r="AA98" s="149"/>
    </row>
    <row r="99" spans="1:30" s="160" customFormat="1" ht="30" customHeight="1">
      <c r="A99" s="354">
        <v>85</v>
      </c>
      <c r="B99" s="772" t="s">
        <v>826</v>
      </c>
      <c r="C99" s="364" t="s">
        <v>176</v>
      </c>
      <c r="D99" s="364" t="s">
        <v>20</v>
      </c>
      <c r="E99" s="365">
        <v>30</v>
      </c>
      <c r="F99" s="364">
        <v>240</v>
      </c>
      <c r="G99" s="364">
        <v>90</v>
      </c>
      <c r="H99" s="364">
        <f t="shared" si="11"/>
        <v>11.25</v>
      </c>
      <c r="I99" s="361">
        <f t="shared" si="12"/>
        <v>2700</v>
      </c>
      <c r="J99" s="417">
        <v>3</v>
      </c>
      <c r="K99" s="417" t="s">
        <v>501</v>
      </c>
      <c r="L99" s="376">
        <v>2</v>
      </c>
      <c r="M99" s="376" t="s">
        <v>191</v>
      </c>
      <c r="N99" s="376"/>
      <c r="O99" s="377"/>
      <c r="P99" s="376">
        <v>1</v>
      </c>
      <c r="Q99" s="376">
        <v>23</v>
      </c>
      <c r="R99" s="376"/>
      <c r="S99" s="376"/>
      <c r="T99" s="376"/>
      <c r="U99" s="376"/>
      <c r="V99" s="355">
        <f t="shared" si="17"/>
        <v>6</v>
      </c>
      <c r="W99" s="365">
        <f t="shared" si="18"/>
        <v>24</v>
      </c>
      <c r="X99" s="361">
        <f t="shared" si="13"/>
        <v>192</v>
      </c>
      <c r="Y99" s="361">
        <f t="shared" si="14"/>
        <v>2160</v>
      </c>
      <c r="Z99" s="361">
        <f t="shared" si="15"/>
        <v>2160</v>
      </c>
      <c r="AA99" s="149"/>
    </row>
    <row r="100" spans="1:30" s="160" customFormat="1" ht="30" customHeight="1">
      <c r="A100" s="825">
        <v>86</v>
      </c>
      <c r="B100" s="623" t="s">
        <v>369</v>
      </c>
      <c r="C100" s="364" t="s">
        <v>18</v>
      </c>
      <c r="D100" s="921" t="s">
        <v>27</v>
      </c>
      <c r="E100" s="364">
        <v>30</v>
      </c>
      <c r="F100" s="364">
        <v>240</v>
      </c>
      <c r="G100" s="364">
        <v>70</v>
      </c>
      <c r="H100" s="364">
        <f t="shared" si="11"/>
        <v>8.75</v>
      </c>
      <c r="I100" s="361">
        <f t="shared" si="12"/>
        <v>2100</v>
      </c>
      <c r="J100" s="376"/>
      <c r="K100" s="376"/>
      <c r="L100" s="376">
        <v>2</v>
      </c>
      <c r="M100" s="376" t="s">
        <v>192</v>
      </c>
      <c r="N100" s="376"/>
      <c r="O100" s="377"/>
      <c r="P100" s="376"/>
      <c r="Q100" s="376"/>
      <c r="R100" s="376"/>
      <c r="S100" s="376"/>
      <c r="T100" s="376"/>
      <c r="U100" s="376"/>
      <c r="V100" s="355">
        <f>J100+L100+N100+P100+R100+T100</f>
        <v>2</v>
      </c>
      <c r="W100" s="365">
        <f>E100-V100</f>
        <v>28</v>
      </c>
      <c r="X100" s="361">
        <f t="shared" si="13"/>
        <v>224</v>
      </c>
      <c r="Y100" s="361">
        <f t="shared" si="14"/>
        <v>1960</v>
      </c>
      <c r="Z100" s="361">
        <f>Y100</f>
        <v>1960</v>
      </c>
      <c r="AA100" s="149"/>
    </row>
    <row r="101" spans="1:30" s="160" customFormat="1" ht="30" customHeight="1">
      <c r="A101" s="354">
        <v>87</v>
      </c>
      <c r="B101" s="624" t="s">
        <v>552</v>
      </c>
      <c r="C101" s="365" t="s">
        <v>18</v>
      </c>
      <c r="D101" s="922" t="s">
        <v>19</v>
      </c>
      <c r="E101" s="365">
        <v>30</v>
      </c>
      <c r="F101" s="365">
        <v>240</v>
      </c>
      <c r="G101" s="364">
        <v>70</v>
      </c>
      <c r="H101" s="364">
        <f t="shared" si="11"/>
        <v>8.75</v>
      </c>
      <c r="I101" s="361">
        <f t="shared" si="12"/>
        <v>2100</v>
      </c>
      <c r="J101" s="376"/>
      <c r="K101" s="376"/>
      <c r="L101" s="376">
        <v>4</v>
      </c>
      <c r="M101" s="376" t="s">
        <v>190</v>
      </c>
      <c r="N101" s="376"/>
      <c r="O101" s="377"/>
      <c r="P101" s="376">
        <v>1</v>
      </c>
      <c r="Q101" s="376">
        <v>23</v>
      </c>
      <c r="R101" s="376"/>
      <c r="S101" s="376"/>
      <c r="T101" s="376"/>
      <c r="U101" s="376"/>
      <c r="V101" s="355">
        <f>J101+L101+N101+P101+R101+T101</f>
        <v>5</v>
      </c>
      <c r="W101" s="365">
        <f>E101-V101</f>
        <v>25</v>
      </c>
      <c r="X101" s="361">
        <f t="shared" si="13"/>
        <v>200</v>
      </c>
      <c r="Y101" s="361">
        <f t="shared" si="14"/>
        <v>1750</v>
      </c>
      <c r="Z101" s="361">
        <f>Y101</f>
        <v>1750</v>
      </c>
      <c r="AA101" s="149"/>
    </row>
    <row r="102" spans="1:30" s="160" customFormat="1" ht="30" customHeight="1">
      <c r="A102" s="825">
        <v>88</v>
      </c>
      <c r="B102" s="364" t="s">
        <v>118</v>
      </c>
      <c r="C102" s="364" t="s">
        <v>176</v>
      </c>
      <c r="D102" s="364" t="s">
        <v>59</v>
      </c>
      <c r="E102" s="365">
        <v>30</v>
      </c>
      <c r="F102" s="364">
        <v>240</v>
      </c>
      <c r="G102" s="364">
        <v>90</v>
      </c>
      <c r="H102" s="364">
        <f t="shared" si="11"/>
        <v>11.25</v>
      </c>
      <c r="I102" s="361">
        <f t="shared" si="12"/>
        <v>2700</v>
      </c>
      <c r="J102" s="376"/>
      <c r="K102" s="376"/>
      <c r="L102" s="376">
        <v>3</v>
      </c>
      <c r="M102" s="376" t="s">
        <v>825</v>
      </c>
      <c r="N102" s="376"/>
      <c r="O102" s="377"/>
      <c r="P102" s="376"/>
      <c r="Q102" s="376"/>
      <c r="R102" s="376"/>
      <c r="S102" s="376"/>
      <c r="T102" s="376"/>
      <c r="U102" s="376"/>
      <c r="V102" s="355">
        <f>J102+L102+N102+P102+R102+T102</f>
        <v>3</v>
      </c>
      <c r="W102" s="365">
        <f>E102-V102</f>
        <v>27</v>
      </c>
      <c r="X102" s="361">
        <f t="shared" si="13"/>
        <v>216</v>
      </c>
      <c r="Y102" s="361">
        <f t="shared" si="14"/>
        <v>2430</v>
      </c>
      <c r="Z102" s="361">
        <f>Y102</f>
        <v>2430</v>
      </c>
      <c r="AA102" s="149"/>
    </row>
    <row r="103" spans="1:30" s="160" customFormat="1" ht="30" customHeight="1">
      <c r="A103" s="354">
        <v>89</v>
      </c>
      <c r="B103" s="364" t="s">
        <v>296</v>
      </c>
      <c r="C103" s="364" t="s">
        <v>18</v>
      </c>
      <c r="D103" s="374" t="s">
        <v>149</v>
      </c>
      <c r="E103" s="365">
        <v>30</v>
      </c>
      <c r="F103" s="364">
        <v>240</v>
      </c>
      <c r="G103" s="364">
        <v>70</v>
      </c>
      <c r="H103" s="364">
        <f t="shared" si="11"/>
        <v>8.75</v>
      </c>
      <c r="I103" s="361">
        <f t="shared" si="12"/>
        <v>2100</v>
      </c>
      <c r="J103" s="376"/>
      <c r="K103" s="376"/>
      <c r="L103" s="376">
        <v>2</v>
      </c>
      <c r="M103" s="376" t="s">
        <v>157</v>
      </c>
      <c r="N103" s="376">
        <v>1</v>
      </c>
      <c r="O103" s="377" t="s">
        <v>703</v>
      </c>
      <c r="P103" s="376"/>
      <c r="Q103" s="376"/>
      <c r="R103" s="376"/>
      <c r="S103" s="376"/>
      <c r="T103" s="376"/>
      <c r="U103" s="376"/>
      <c r="V103" s="355">
        <f>J103+L103+N103+P103+R103+T103</f>
        <v>3</v>
      </c>
      <c r="W103" s="365">
        <f>E103-V103</f>
        <v>27</v>
      </c>
      <c r="X103" s="361">
        <f t="shared" si="13"/>
        <v>216</v>
      </c>
      <c r="Y103" s="361">
        <f t="shared" si="14"/>
        <v>1890</v>
      </c>
      <c r="Z103" s="361">
        <f>Y103</f>
        <v>1890</v>
      </c>
      <c r="AA103" s="149"/>
      <c r="AD103" s="353"/>
    </row>
    <row r="104" spans="1:30" s="160" customFormat="1" ht="30" customHeight="1">
      <c r="A104" s="825">
        <v>90</v>
      </c>
      <c r="B104" s="364" t="s">
        <v>444</v>
      </c>
      <c r="C104" s="364" t="s">
        <v>18</v>
      </c>
      <c r="D104" s="364" t="s">
        <v>334</v>
      </c>
      <c r="E104" s="364">
        <v>30</v>
      </c>
      <c r="F104" s="364">
        <v>240</v>
      </c>
      <c r="G104" s="364">
        <v>70</v>
      </c>
      <c r="H104" s="364">
        <f t="shared" si="11"/>
        <v>8.75</v>
      </c>
      <c r="I104" s="361">
        <f t="shared" si="12"/>
        <v>2100</v>
      </c>
      <c r="J104" s="362"/>
      <c r="K104" s="362"/>
      <c r="L104" s="362">
        <v>2</v>
      </c>
      <c r="M104" s="362" t="s">
        <v>157</v>
      </c>
      <c r="N104" s="362"/>
      <c r="O104" s="357"/>
      <c r="P104" s="376"/>
      <c r="Q104" s="376"/>
      <c r="R104" s="362"/>
      <c r="S104" s="362"/>
      <c r="T104" s="362"/>
      <c r="U104" s="362"/>
      <c r="V104" s="361">
        <f t="shared" ref="V104:V120" si="19">J104+L104+N104+P104+R104+T104</f>
        <v>2</v>
      </c>
      <c r="W104" s="364">
        <f t="shared" ref="W104:W120" si="20">E104-V104</f>
        <v>28</v>
      </c>
      <c r="X104" s="361">
        <f t="shared" si="13"/>
        <v>224</v>
      </c>
      <c r="Y104" s="361">
        <f t="shared" si="14"/>
        <v>1960</v>
      </c>
      <c r="Z104" s="361">
        <f t="shared" ref="Z104:Z120" si="21">Y104</f>
        <v>1960</v>
      </c>
      <c r="AA104" s="149"/>
    </row>
    <row r="105" spans="1:30" s="160" customFormat="1" ht="30" customHeight="1">
      <c r="A105" s="354">
        <v>91</v>
      </c>
      <c r="B105" s="364" t="s">
        <v>26</v>
      </c>
      <c r="C105" s="365" t="s">
        <v>31</v>
      </c>
      <c r="D105" s="364" t="s">
        <v>37</v>
      </c>
      <c r="E105" s="365">
        <v>30</v>
      </c>
      <c r="F105" s="364">
        <v>240</v>
      </c>
      <c r="G105" s="364">
        <v>75</v>
      </c>
      <c r="H105" s="364">
        <f t="shared" si="11"/>
        <v>9.375</v>
      </c>
      <c r="I105" s="361">
        <f t="shared" si="12"/>
        <v>2250</v>
      </c>
      <c r="J105" s="376"/>
      <c r="K105" s="376"/>
      <c r="L105" s="376"/>
      <c r="M105" s="376"/>
      <c r="N105" s="376"/>
      <c r="O105" s="377"/>
      <c r="P105" s="376"/>
      <c r="Q105" s="376"/>
      <c r="R105" s="376"/>
      <c r="S105" s="820"/>
      <c r="T105" s="376"/>
      <c r="U105" s="362"/>
      <c r="V105" s="355">
        <f t="shared" si="19"/>
        <v>0</v>
      </c>
      <c r="W105" s="365">
        <f t="shared" si="20"/>
        <v>30</v>
      </c>
      <c r="X105" s="361">
        <f t="shared" si="13"/>
        <v>240</v>
      </c>
      <c r="Y105" s="361">
        <f t="shared" si="14"/>
        <v>2250</v>
      </c>
      <c r="Z105" s="361">
        <f t="shared" si="21"/>
        <v>2250</v>
      </c>
      <c r="AA105" s="149"/>
    </row>
    <row r="106" spans="1:30" s="160" customFormat="1" ht="30" customHeight="1">
      <c r="A106" s="825">
        <v>92</v>
      </c>
      <c r="B106" s="364" t="s">
        <v>140</v>
      </c>
      <c r="C106" s="364" t="s">
        <v>176</v>
      </c>
      <c r="D106" s="364" t="s">
        <v>144</v>
      </c>
      <c r="E106" s="365">
        <v>30</v>
      </c>
      <c r="F106" s="364">
        <v>240</v>
      </c>
      <c r="G106" s="364">
        <v>90</v>
      </c>
      <c r="H106" s="364">
        <f t="shared" si="11"/>
        <v>11.25</v>
      </c>
      <c r="I106" s="361">
        <f t="shared" si="12"/>
        <v>2700</v>
      </c>
      <c r="J106" s="376"/>
      <c r="K106" s="376"/>
      <c r="L106" s="376">
        <v>3</v>
      </c>
      <c r="M106" s="376" t="s">
        <v>195</v>
      </c>
      <c r="N106" s="376"/>
      <c r="O106" s="377"/>
      <c r="P106" s="376">
        <v>1</v>
      </c>
      <c r="Q106" s="376">
        <v>23</v>
      </c>
      <c r="R106" s="376"/>
      <c r="S106" s="376"/>
      <c r="T106" s="376"/>
      <c r="U106" s="362"/>
      <c r="V106" s="355">
        <f t="shared" si="19"/>
        <v>4</v>
      </c>
      <c r="W106" s="365">
        <f t="shared" si="20"/>
        <v>26</v>
      </c>
      <c r="X106" s="361">
        <f t="shared" si="13"/>
        <v>208</v>
      </c>
      <c r="Y106" s="361">
        <f t="shared" si="14"/>
        <v>2340</v>
      </c>
      <c r="Z106" s="361">
        <f t="shared" si="21"/>
        <v>2340</v>
      </c>
      <c r="AA106" s="149"/>
    </row>
    <row r="107" spans="1:30" s="160" customFormat="1" ht="30" customHeight="1">
      <c r="A107" s="354">
        <v>93</v>
      </c>
      <c r="B107" s="364" t="s">
        <v>51</v>
      </c>
      <c r="C107" s="364" t="s">
        <v>176</v>
      </c>
      <c r="D107" s="364" t="s">
        <v>52</v>
      </c>
      <c r="E107" s="365">
        <v>30</v>
      </c>
      <c r="F107" s="364">
        <v>240</v>
      </c>
      <c r="G107" s="364">
        <v>90</v>
      </c>
      <c r="H107" s="364">
        <f t="shared" si="11"/>
        <v>11.25</v>
      </c>
      <c r="I107" s="361">
        <f t="shared" si="12"/>
        <v>2700</v>
      </c>
      <c r="J107" s="376"/>
      <c r="K107" s="376"/>
      <c r="L107" s="376">
        <v>1</v>
      </c>
      <c r="M107" s="376">
        <v>4</v>
      </c>
      <c r="N107" s="376"/>
      <c r="O107" s="377"/>
      <c r="P107" s="376"/>
      <c r="Q107" s="376"/>
      <c r="R107" s="376"/>
      <c r="S107" s="376"/>
      <c r="T107" s="376"/>
      <c r="U107" s="362"/>
      <c r="V107" s="355">
        <f t="shared" si="19"/>
        <v>1</v>
      </c>
      <c r="W107" s="365">
        <f t="shared" si="20"/>
        <v>29</v>
      </c>
      <c r="X107" s="361">
        <f t="shared" si="13"/>
        <v>232</v>
      </c>
      <c r="Y107" s="361">
        <f t="shared" si="14"/>
        <v>2610</v>
      </c>
      <c r="Z107" s="361">
        <f t="shared" si="21"/>
        <v>2610</v>
      </c>
      <c r="AA107" s="149"/>
    </row>
    <row r="108" spans="1:30" s="160" customFormat="1" ht="30" customHeight="1">
      <c r="A108" s="825">
        <v>94</v>
      </c>
      <c r="B108" s="364" t="s">
        <v>302</v>
      </c>
      <c r="C108" s="364" t="s">
        <v>176</v>
      </c>
      <c r="D108" s="364" t="s">
        <v>55</v>
      </c>
      <c r="E108" s="365">
        <v>30</v>
      </c>
      <c r="F108" s="364">
        <v>240</v>
      </c>
      <c r="G108" s="364">
        <v>90</v>
      </c>
      <c r="H108" s="364">
        <f t="shared" si="11"/>
        <v>11.25</v>
      </c>
      <c r="I108" s="361">
        <f t="shared" si="12"/>
        <v>2700</v>
      </c>
      <c r="J108" s="376"/>
      <c r="K108" s="376"/>
      <c r="L108" s="376">
        <v>3</v>
      </c>
      <c r="M108" s="376" t="s">
        <v>195</v>
      </c>
      <c r="N108" s="376"/>
      <c r="O108" s="377"/>
      <c r="P108" s="376"/>
      <c r="Q108" s="376"/>
      <c r="R108" s="376"/>
      <c r="S108" s="376"/>
      <c r="T108" s="376"/>
      <c r="U108" s="362"/>
      <c r="V108" s="355">
        <f t="shared" si="19"/>
        <v>3</v>
      </c>
      <c r="W108" s="365">
        <f t="shared" si="20"/>
        <v>27</v>
      </c>
      <c r="X108" s="361">
        <f t="shared" si="13"/>
        <v>216</v>
      </c>
      <c r="Y108" s="361">
        <f t="shared" si="14"/>
        <v>2430</v>
      </c>
      <c r="Z108" s="361">
        <f t="shared" si="21"/>
        <v>2430</v>
      </c>
      <c r="AA108" s="149"/>
    </row>
    <row r="109" spans="1:30" s="160" customFormat="1" ht="30" customHeight="1">
      <c r="A109" s="354">
        <v>95</v>
      </c>
      <c r="B109" s="364" t="s">
        <v>281</v>
      </c>
      <c r="C109" s="364" t="s">
        <v>176</v>
      </c>
      <c r="D109" s="364" t="s">
        <v>35</v>
      </c>
      <c r="E109" s="365">
        <v>30</v>
      </c>
      <c r="F109" s="364">
        <v>240</v>
      </c>
      <c r="G109" s="364">
        <v>90</v>
      </c>
      <c r="H109" s="364">
        <f t="shared" si="11"/>
        <v>11.25</v>
      </c>
      <c r="I109" s="361">
        <f t="shared" si="12"/>
        <v>2700</v>
      </c>
      <c r="J109" s="376"/>
      <c r="K109" s="376"/>
      <c r="L109" s="376">
        <v>2</v>
      </c>
      <c r="M109" s="376" t="s">
        <v>157</v>
      </c>
      <c r="N109" s="376"/>
      <c r="O109" s="377"/>
      <c r="P109" s="376">
        <v>1</v>
      </c>
      <c r="Q109" s="376">
        <v>23</v>
      </c>
      <c r="R109" s="376"/>
      <c r="S109" s="376"/>
      <c r="T109" s="376"/>
      <c r="U109" s="362"/>
      <c r="V109" s="355">
        <f t="shared" si="19"/>
        <v>3</v>
      </c>
      <c r="W109" s="365">
        <f t="shared" si="20"/>
        <v>27</v>
      </c>
      <c r="X109" s="361">
        <f t="shared" si="13"/>
        <v>216</v>
      </c>
      <c r="Y109" s="361">
        <f t="shared" si="14"/>
        <v>2430</v>
      </c>
      <c r="Z109" s="361">
        <f t="shared" si="21"/>
        <v>2430</v>
      </c>
      <c r="AA109" s="149"/>
    </row>
    <row r="110" spans="1:30" s="160" customFormat="1" ht="30" customHeight="1">
      <c r="A110" s="825">
        <v>96</v>
      </c>
      <c r="B110" s="364" t="s">
        <v>481</v>
      </c>
      <c r="C110" s="364" t="s">
        <v>267</v>
      </c>
      <c r="D110" s="364" t="s">
        <v>45</v>
      </c>
      <c r="E110" s="365">
        <v>30</v>
      </c>
      <c r="F110" s="364">
        <v>240</v>
      </c>
      <c r="G110" s="364">
        <v>75</v>
      </c>
      <c r="H110" s="364">
        <f t="shared" si="11"/>
        <v>9.375</v>
      </c>
      <c r="I110" s="361">
        <f t="shared" si="12"/>
        <v>2250</v>
      </c>
      <c r="J110" s="376"/>
      <c r="K110" s="376"/>
      <c r="L110" s="376">
        <v>1</v>
      </c>
      <c r="M110" s="376">
        <v>25</v>
      </c>
      <c r="N110" s="376"/>
      <c r="O110" s="377"/>
      <c r="P110" s="376">
        <v>1</v>
      </c>
      <c r="Q110" s="376">
        <v>23</v>
      </c>
      <c r="R110" s="376"/>
      <c r="S110" s="376"/>
      <c r="T110" s="376"/>
      <c r="U110" s="362"/>
      <c r="V110" s="355">
        <f t="shared" si="19"/>
        <v>2</v>
      </c>
      <c r="W110" s="365">
        <f t="shared" si="20"/>
        <v>28</v>
      </c>
      <c r="X110" s="361">
        <f>W110*8</f>
        <v>224</v>
      </c>
      <c r="Y110" s="361">
        <f>X110*H110</f>
        <v>2100</v>
      </c>
      <c r="Z110" s="361">
        <f>Y110</f>
        <v>2100</v>
      </c>
      <c r="AA110" s="149"/>
    </row>
    <row r="111" spans="1:30" s="160" customFormat="1" ht="33.75" customHeight="1">
      <c r="A111" s="354">
        <v>97</v>
      </c>
      <c r="B111" s="364" t="s">
        <v>102</v>
      </c>
      <c r="C111" s="364" t="s">
        <v>176</v>
      </c>
      <c r="D111" s="364" t="s">
        <v>154</v>
      </c>
      <c r="E111" s="365">
        <v>30</v>
      </c>
      <c r="F111" s="364">
        <v>240</v>
      </c>
      <c r="G111" s="364">
        <v>90</v>
      </c>
      <c r="H111" s="364">
        <f t="shared" si="11"/>
        <v>11.25</v>
      </c>
      <c r="I111" s="361">
        <f t="shared" si="12"/>
        <v>2700</v>
      </c>
      <c r="J111" s="376"/>
      <c r="K111" s="376"/>
      <c r="L111" s="376">
        <v>3</v>
      </c>
      <c r="M111" s="376" t="s">
        <v>195</v>
      </c>
      <c r="N111" s="376"/>
      <c r="O111" s="377"/>
      <c r="P111" s="376">
        <v>1</v>
      </c>
      <c r="Q111" s="376">
        <v>23</v>
      </c>
      <c r="R111" s="376"/>
      <c r="S111" s="821"/>
      <c r="T111" s="376"/>
      <c r="U111" s="362"/>
      <c r="V111" s="355">
        <f t="shared" si="19"/>
        <v>4</v>
      </c>
      <c r="W111" s="365">
        <f t="shared" si="20"/>
        <v>26</v>
      </c>
      <c r="X111" s="361">
        <f t="shared" si="13"/>
        <v>208</v>
      </c>
      <c r="Y111" s="361">
        <f t="shared" si="14"/>
        <v>2340</v>
      </c>
      <c r="Z111" s="361">
        <f t="shared" si="21"/>
        <v>2340</v>
      </c>
      <c r="AA111" s="149"/>
    </row>
    <row r="112" spans="1:30" s="160" customFormat="1" ht="30" customHeight="1">
      <c r="A112" s="825">
        <v>98</v>
      </c>
      <c r="B112" s="364" t="s">
        <v>724</v>
      </c>
      <c r="C112" s="364" t="s">
        <v>18</v>
      </c>
      <c r="D112" s="364" t="s">
        <v>175</v>
      </c>
      <c r="E112" s="365">
        <v>30</v>
      </c>
      <c r="F112" s="364">
        <v>240</v>
      </c>
      <c r="G112" s="364">
        <v>70</v>
      </c>
      <c r="H112" s="364">
        <f t="shared" si="11"/>
        <v>8.75</v>
      </c>
      <c r="I112" s="361">
        <f t="shared" si="12"/>
        <v>2100</v>
      </c>
      <c r="J112" s="376"/>
      <c r="K112" s="376"/>
      <c r="L112" s="376"/>
      <c r="M112" s="376"/>
      <c r="N112" s="376"/>
      <c r="O112" s="377"/>
      <c r="P112" s="376"/>
      <c r="Q112" s="376"/>
      <c r="R112" s="376"/>
      <c r="S112" s="376"/>
      <c r="T112" s="376"/>
      <c r="U112" s="362"/>
      <c r="V112" s="355">
        <f t="shared" si="19"/>
        <v>0</v>
      </c>
      <c r="W112" s="365">
        <f t="shared" si="20"/>
        <v>30</v>
      </c>
      <c r="X112" s="361">
        <f>W112*8</f>
        <v>240</v>
      </c>
      <c r="Y112" s="361">
        <f>X112*H112</f>
        <v>2100</v>
      </c>
      <c r="Z112" s="361">
        <f>Y112</f>
        <v>2100</v>
      </c>
      <c r="AA112" s="149"/>
    </row>
    <row r="113" spans="1:35" s="160" customFormat="1" ht="31.5" customHeight="1">
      <c r="A113" s="354">
        <v>99</v>
      </c>
      <c r="B113" s="364" t="s">
        <v>263</v>
      </c>
      <c r="C113" s="364" t="s">
        <v>18</v>
      </c>
      <c r="D113" s="364" t="s">
        <v>848</v>
      </c>
      <c r="E113" s="365">
        <v>30</v>
      </c>
      <c r="F113" s="364">
        <v>240</v>
      </c>
      <c r="G113" s="364">
        <v>70</v>
      </c>
      <c r="H113" s="364">
        <f t="shared" si="11"/>
        <v>8.75</v>
      </c>
      <c r="I113" s="361">
        <f t="shared" si="12"/>
        <v>2100</v>
      </c>
      <c r="J113" s="376"/>
      <c r="K113" s="376"/>
      <c r="L113" s="376">
        <v>3</v>
      </c>
      <c r="M113" s="376" t="s">
        <v>195</v>
      </c>
      <c r="N113" s="376"/>
      <c r="O113" s="377"/>
      <c r="P113" s="376"/>
      <c r="Q113" s="376"/>
      <c r="R113" s="376"/>
      <c r="S113" s="376"/>
      <c r="T113" s="376"/>
      <c r="U113" s="381"/>
      <c r="V113" s="355">
        <f t="shared" si="19"/>
        <v>3</v>
      </c>
      <c r="W113" s="365">
        <f t="shared" si="20"/>
        <v>27</v>
      </c>
      <c r="X113" s="361">
        <f>W113*8</f>
        <v>216</v>
      </c>
      <c r="Y113" s="361">
        <f>X113*H113</f>
        <v>1890</v>
      </c>
      <c r="Z113" s="361">
        <f>Y113</f>
        <v>1890</v>
      </c>
      <c r="AA113" s="149"/>
    </row>
    <row r="114" spans="1:35" s="160" customFormat="1" ht="30" customHeight="1">
      <c r="A114" s="825">
        <v>100</v>
      </c>
      <c r="B114" s="364" t="s">
        <v>278</v>
      </c>
      <c r="C114" s="364" t="s">
        <v>176</v>
      </c>
      <c r="D114" s="364" t="s">
        <v>50</v>
      </c>
      <c r="E114" s="365">
        <v>30</v>
      </c>
      <c r="F114" s="364">
        <v>240</v>
      </c>
      <c r="G114" s="364">
        <v>90</v>
      </c>
      <c r="H114" s="364">
        <f t="shared" si="11"/>
        <v>11.25</v>
      </c>
      <c r="I114" s="361">
        <f t="shared" si="12"/>
        <v>2700</v>
      </c>
      <c r="J114" s="376"/>
      <c r="K114" s="376"/>
      <c r="L114" s="376">
        <v>1</v>
      </c>
      <c r="M114" s="376">
        <v>4</v>
      </c>
      <c r="N114" s="376"/>
      <c r="O114" s="377"/>
      <c r="P114" s="376"/>
      <c r="Q114" s="376"/>
      <c r="R114" s="376"/>
      <c r="S114" s="376"/>
      <c r="T114" s="376"/>
      <c r="U114" s="362"/>
      <c r="V114" s="355">
        <f t="shared" si="19"/>
        <v>1</v>
      </c>
      <c r="W114" s="365">
        <f t="shared" si="20"/>
        <v>29</v>
      </c>
      <c r="X114" s="361">
        <f t="shared" si="13"/>
        <v>232</v>
      </c>
      <c r="Y114" s="361">
        <f t="shared" si="14"/>
        <v>2610</v>
      </c>
      <c r="Z114" s="361">
        <f t="shared" si="21"/>
        <v>2610</v>
      </c>
      <c r="AA114" s="149"/>
    </row>
    <row r="115" spans="1:35" s="160" customFormat="1" ht="30" customHeight="1">
      <c r="A115" s="354">
        <v>101</v>
      </c>
      <c r="B115" s="474" t="s">
        <v>588</v>
      </c>
      <c r="C115" s="364" t="s">
        <v>18</v>
      </c>
      <c r="D115" s="923" t="s">
        <v>185</v>
      </c>
      <c r="E115" s="364">
        <v>30</v>
      </c>
      <c r="F115" s="364">
        <v>240</v>
      </c>
      <c r="G115" s="364">
        <v>70</v>
      </c>
      <c r="H115" s="364">
        <f t="shared" si="11"/>
        <v>8.75</v>
      </c>
      <c r="I115" s="361">
        <f t="shared" si="12"/>
        <v>2100</v>
      </c>
      <c r="J115" s="417">
        <v>10</v>
      </c>
      <c r="K115" s="630" t="s">
        <v>652</v>
      </c>
      <c r="L115" s="362">
        <v>2</v>
      </c>
      <c r="M115" s="362" t="s">
        <v>157</v>
      </c>
      <c r="N115" s="362">
        <v>1</v>
      </c>
      <c r="O115" s="357" t="s">
        <v>364</v>
      </c>
      <c r="P115" s="362"/>
      <c r="Q115" s="362"/>
      <c r="R115" s="362">
        <v>6</v>
      </c>
      <c r="S115" s="362" t="s">
        <v>854</v>
      </c>
      <c r="T115" s="362"/>
      <c r="U115" s="362"/>
      <c r="V115" s="361">
        <f t="shared" si="19"/>
        <v>19</v>
      </c>
      <c r="W115" s="361">
        <f t="shared" si="20"/>
        <v>11</v>
      </c>
      <c r="X115" s="361">
        <f t="shared" si="13"/>
        <v>88</v>
      </c>
      <c r="Y115" s="361">
        <f t="shared" si="14"/>
        <v>770</v>
      </c>
      <c r="Z115" s="361">
        <f t="shared" si="21"/>
        <v>770</v>
      </c>
      <c r="AA115" s="681"/>
    </row>
    <row r="116" spans="1:35" s="160" customFormat="1" ht="30" customHeight="1">
      <c r="A116" s="825">
        <v>102</v>
      </c>
      <c r="B116" s="364" t="s">
        <v>352</v>
      </c>
      <c r="C116" s="364" t="s">
        <v>18</v>
      </c>
      <c r="D116" s="914" t="s">
        <v>853</v>
      </c>
      <c r="E116" s="365">
        <v>30</v>
      </c>
      <c r="F116" s="364">
        <v>240</v>
      </c>
      <c r="G116" s="364">
        <v>70</v>
      </c>
      <c r="H116" s="364">
        <f t="shared" si="11"/>
        <v>8.75</v>
      </c>
      <c r="I116" s="361">
        <f t="shared" si="12"/>
        <v>2100</v>
      </c>
      <c r="J116" s="376"/>
      <c r="K116" s="376"/>
      <c r="L116" s="376">
        <v>3</v>
      </c>
      <c r="M116" s="376" t="s">
        <v>195</v>
      </c>
      <c r="N116" s="376"/>
      <c r="O116" s="377"/>
      <c r="P116" s="376"/>
      <c r="Q116" s="376"/>
      <c r="R116" s="376">
        <v>2</v>
      </c>
      <c r="S116" s="376" t="s">
        <v>201</v>
      </c>
      <c r="T116" s="376"/>
      <c r="U116" s="362"/>
      <c r="V116" s="355">
        <f t="shared" si="19"/>
        <v>5</v>
      </c>
      <c r="W116" s="365">
        <f t="shared" si="20"/>
        <v>25</v>
      </c>
      <c r="X116" s="361">
        <f t="shared" si="13"/>
        <v>200</v>
      </c>
      <c r="Y116" s="361">
        <f t="shared" si="14"/>
        <v>1750</v>
      </c>
      <c r="Z116" s="361">
        <f t="shared" si="21"/>
        <v>1750</v>
      </c>
      <c r="AA116" s="149"/>
    </row>
    <row r="117" spans="1:35" s="160" customFormat="1" ht="30" customHeight="1">
      <c r="A117" s="354">
        <v>103</v>
      </c>
      <c r="B117" s="364" t="s">
        <v>288</v>
      </c>
      <c r="C117" s="364" t="s">
        <v>176</v>
      </c>
      <c r="D117" s="361" t="s">
        <v>91</v>
      </c>
      <c r="E117" s="355">
        <v>30</v>
      </c>
      <c r="F117" s="361">
        <v>240</v>
      </c>
      <c r="G117" s="361">
        <v>90</v>
      </c>
      <c r="H117" s="364">
        <f t="shared" si="11"/>
        <v>11.25</v>
      </c>
      <c r="I117" s="361">
        <f t="shared" si="12"/>
        <v>2700</v>
      </c>
      <c r="J117" s="376"/>
      <c r="K117" s="376"/>
      <c r="L117" s="376">
        <v>2</v>
      </c>
      <c r="M117" s="376" t="s">
        <v>191</v>
      </c>
      <c r="N117" s="376"/>
      <c r="O117" s="377"/>
      <c r="P117" s="376">
        <v>1</v>
      </c>
      <c r="Q117" s="376">
        <v>23</v>
      </c>
      <c r="R117" s="376"/>
      <c r="S117" s="819"/>
      <c r="T117" s="376"/>
      <c r="U117" s="362"/>
      <c r="V117" s="355">
        <f t="shared" si="19"/>
        <v>3</v>
      </c>
      <c r="W117" s="365">
        <f t="shared" si="20"/>
        <v>27</v>
      </c>
      <c r="X117" s="361">
        <f t="shared" si="13"/>
        <v>216</v>
      </c>
      <c r="Y117" s="361">
        <f t="shared" si="14"/>
        <v>2430</v>
      </c>
      <c r="Z117" s="361">
        <f t="shared" si="21"/>
        <v>2430</v>
      </c>
      <c r="AA117" s="149"/>
    </row>
    <row r="118" spans="1:35" s="160" customFormat="1" ht="30" customHeight="1">
      <c r="A118" s="825">
        <v>104</v>
      </c>
      <c r="B118" s="364" t="s">
        <v>664</v>
      </c>
      <c r="C118" s="364" t="s">
        <v>267</v>
      </c>
      <c r="D118" s="364" t="s">
        <v>99</v>
      </c>
      <c r="E118" s="355">
        <v>30</v>
      </c>
      <c r="F118" s="361">
        <v>240</v>
      </c>
      <c r="G118" s="361">
        <v>75</v>
      </c>
      <c r="H118" s="364">
        <f t="shared" si="11"/>
        <v>9.375</v>
      </c>
      <c r="I118" s="361">
        <f t="shared" si="12"/>
        <v>2250</v>
      </c>
      <c r="J118" s="417">
        <v>26</v>
      </c>
      <c r="K118" s="417" t="s">
        <v>658</v>
      </c>
      <c r="L118" s="376"/>
      <c r="M118" s="376"/>
      <c r="N118" s="376"/>
      <c r="O118" s="377"/>
      <c r="P118" s="376"/>
      <c r="Q118" s="376"/>
      <c r="R118" s="376"/>
      <c r="S118" s="376"/>
      <c r="T118" s="376"/>
      <c r="U118" s="362"/>
      <c r="V118" s="355">
        <f t="shared" si="19"/>
        <v>26</v>
      </c>
      <c r="W118" s="365">
        <f t="shared" si="20"/>
        <v>4</v>
      </c>
      <c r="X118" s="361">
        <f>W118*8</f>
        <v>32</v>
      </c>
      <c r="Y118" s="361">
        <f>X118*H118</f>
        <v>300</v>
      </c>
      <c r="Z118" s="361">
        <f>Y118</f>
        <v>300</v>
      </c>
      <c r="AA118" s="149"/>
    </row>
    <row r="119" spans="1:35" s="160" customFormat="1" ht="30" customHeight="1">
      <c r="A119" s="354">
        <v>105</v>
      </c>
      <c r="B119" s="379" t="s">
        <v>295</v>
      </c>
      <c r="C119" s="364" t="s">
        <v>176</v>
      </c>
      <c r="D119" s="364" t="s">
        <v>49</v>
      </c>
      <c r="E119" s="355">
        <v>30</v>
      </c>
      <c r="F119" s="361">
        <v>240</v>
      </c>
      <c r="G119" s="361">
        <v>90</v>
      </c>
      <c r="H119" s="364">
        <f t="shared" si="11"/>
        <v>11.25</v>
      </c>
      <c r="I119" s="361">
        <f t="shared" si="12"/>
        <v>2700</v>
      </c>
      <c r="J119" s="417">
        <v>14</v>
      </c>
      <c r="K119" s="417" t="s">
        <v>565</v>
      </c>
      <c r="L119" s="376">
        <v>4</v>
      </c>
      <c r="M119" s="376" t="s">
        <v>191</v>
      </c>
      <c r="N119" s="376"/>
      <c r="O119" s="377"/>
      <c r="P119" s="376"/>
      <c r="Q119" s="376"/>
      <c r="R119" s="376"/>
      <c r="S119" s="376"/>
      <c r="T119" s="376"/>
      <c r="U119" s="362"/>
      <c r="V119" s="355">
        <f t="shared" si="19"/>
        <v>18</v>
      </c>
      <c r="W119" s="917">
        <f t="shared" si="20"/>
        <v>12</v>
      </c>
      <c r="X119" s="382">
        <f t="shared" si="13"/>
        <v>96</v>
      </c>
      <c r="Y119" s="382">
        <f t="shared" si="14"/>
        <v>1080</v>
      </c>
      <c r="Z119" s="382">
        <f t="shared" si="21"/>
        <v>1080</v>
      </c>
      <c r="AA119" s="149"/>
    </row>
    <row r="120" spans="1:35" s="160" customFormat="1" ht="30" customHeight="1">
      <c r="A120" s="825">
        <v>106</v>
      </c>
      <c r="B120" s="365" t="s">
        <v>695</v>
      </c>
      <c r="C120" s="364" t="s">
        <v>18</v>
      </c>
      <c r="D120" s="361" t="s">
        <v>44</v>
      </c>
      <c r="E120" s="355">
        <v>30</v>
      </c>
      <c r="F120" s="361">
        <v>240</v>
      </c>
      <c r="G120" s="361">
        <v>70</v>
      </c>
      <c r="H120" s="364">
        <f t="shared" si="11"/>
        <v>8.75</v>
      </c>
      <c r="I120" s="361">
        <f t="shared" si="12"/>
        <v>2100</v>
      </c>
      <c r="J120" s="376"/>
      <c r="K120" s="376"/>
      <c r="L120" s="376"/>
      <c r="M120" s="376"/>
      <c r="N120" s="376"/>
      <c r="O120" s="377"/>
      <c r="P120" s="376"/>
      <c r="Q120" s="376"/>
      <c r="R120" s="376"/>
      <c r="S120" s="376"/>
      <c r="T120" s="376"/>
      <c r="U120" s="362"/>
      <c r="V120" s="355">
        <f t="shared" si="19"/>
        <v>0</v>
      </c>
      <c r="W120" s="365">
        <f t="shared" si="20"/>
        <v>30</v>
      </c>
      <c r="X120" s="361">
        <f t="shared" si="13"/>
        <v>240</v>
      </c>
      <c r="Y120" s="361">
        <f t="shared" si="14"/>
        <v>2100</v>
      </c>
      <c r="Z120" s="361">
        <f t="shared" si="21"/>
        <v>2100</v>
      </c>
      <c r="AA120" s="155"/>
    </row>
    <row r="121" spans="1:35" ht="34.5" customHeight="1" thickBot="1">
      <c r="A121" s="383"/>
      <c r="B121" s="416"/>
      <c r="C121" s="384"/>
      <c r="D121" s="384"/>
      <c r="E121" s="384"/>
      <c r="F121" s="384"/>
      <c r="G121" s="384"/>
      <c r="H121" s="384"/>
      <c r="I121" s="384"/>
      <c r="J121" s="385"/>
      <c r="K121" s="385"/>
      <c r="L121" s="385"/>
      <c r="M121" s="385"/>
      <c r="N121" s="385"/>
      <c r="O121" s="385"/>
      <c r="P121" s="385"/>
      <c r="Q121" s="385"/>
      <c r="R121" s="385"/>
      <c r="S121" s="385"/>
      <c r="T121" s="385"/>
      <c r="U121" s="385"/>
      <c r="V121" s="384"/>
      <c r="W121" s="416"/>
      <c r="X121" s="1436" t="s">
        <v>208</v>
      </c>
      <c r="Y121" s="1437"/>
      <c r="Z121" s="770">
        <f>SUM(Z8:Z120)</f>
        <v>220670</v>
      </c>
      <c r="AA121" s="159"/>
      <c r="AB121" s="150"/>
      <c r="AC121" s="150"/>
      <c r="AD121" s="352"/>
      <c r="AE121" s="150"/>
      <c r="AF121" s="150"/>
      <c r="AG121" s="150"/>
      <c r="AH121" s="150"/>
      <c r="AI121" s="150"/>
    </row>
    <row r="122" spans="1:35" ht="37.5" customHeight="1" thickBot="1">
      <c r="A122" s="383"/>
      <c r="B122" s="416" t="s">
        <v>342</v>
      </c>
      <c r="C122" s="119"/>
      <c r="D122" s="384"/>
      <c r="E122" s="384"/>
      <c r="F122" s="384"/>
      <c r="G122" s="384"/>
      <c r="H122" s="384"/>
      <c r="I122" s="384"/>
      <c r="J122" s="385"/>
      <c r="K122" s="385"/>
      <c r="L122" s="385"/>
      <c r="M122" s="385"/>
      <c r="N122" s="385"/>
      <c r="O122" s="385"/>
      <c r="P122" s="385"/>
      <c r="Q122" s="385"/>
      <c r="R122" s="385"/>
      <c r="S122" s="385"/>
      <c r="T122" s="385"/>
      <c r="U122" s="385"/>
      <c r="V122" s="384"/>
      <c r="W122" s="416"/>
      <c r="X122" s="384"/>
      <c r="Y122" s="384"/>
      <c r="Z122" s="384"/>
      <c r="AA122" s="159"/>
      <c r="AB122" s="150"/>
      <c r="AC122" s="150"/>
      <c r="AD122" s="160"/>
      <c r="AE122" s="150"/>
      <c r="AF122" s="150"/>
      <c r="AG122" s="150"/>
      <c r="AH122" s="150"/>
      <c r="AI122" s="150"/>
    </row>
    <row r="123" spans="1:35" s="160" customFormat="1" ht="27.75" customHeight="1">
      <c r="A123" s="250"/>
      <c r="B123" s="461"/>
      <c r="C123" s="334"/>
      <c r="D123" s="334"/>
      <c r="E123" s="250"/>
      <c r="F123" s="334"/>
      <c r="G123" s="334"/>
      <c r="H123" s="334"/>
      <c r="I123" s="334"/>
      <c r="J123" s="335"/>
      <c r="K123" s="335"/>
      <c r="L123" s="335"/>
      <c r="M123" s="335"/>
      <c r="N123" s="335"/>
      <c r="O123" s="336"/>
      <c r="P123" s="335"/>
      <c r="Q123" s="335"/>
      <c r="R123" s="335"/>
      <c r="S123" s="335"/>
      <c r="T123" s="335"/>
      <c r="U123" s="335"/>
      <c r="V123" s="250"/>
      <c r="W123" s="462"/>
      <c r="X123" s="334"/>
      <c r="Y123" s="334"/>
      <c r="Z123" s="334"/>
      <c r="AA123" s="337"/>
    </row>
    <row r="124" spans="1:35" s="160" customFormat="1" ht="27.75" customHeight="1">
      <c r="A124" s="250"/>
      <c r="B124" s="462"/>
      <c r="C124" s="250"/>
      <c r="D124" s="250"/>
      <c r="E124" s="250"/>
      <c r="F124" s="250"/>
      <c r="G124" s="250"/>
      <c r="H124" s="250"/>
      <c r="I124" s="250"/>
      <c r="J124" s="338"/>
      <c r="K124" s="338"/>
      <c r="L124" s="338"/>
      <c r="M124" s="338"/>
      <c r="N124" s="338"/>
      <c r="O124" s="339"/>
      <c r="P124" s="338"/>
      <c r="Q124" s="338"/>
      <c r="R124" s="338"/>
      <c r="S124" s="338"/>
      <c r="T124" s="338"/>
      <c r="U124" s="338"/>
      <c r="V124" s="250"/>
      <c r="W124" s="462"/>
      <c r="X124" s="250"/>
      <c r="Y124" s="250"/>
      <c r="Z124" s="250"/>
      <c r="AA124" s="340"/>
    </row>
    <row r="125" spans="1:35" s="160" customFormat="1" ht="27.75" customHeight="1">
      <c r="A125" s="250"/>
      <c r="B125" s="462"/>
      <c r="C125" s="250"/>
      <c r="D125" s="250"/>
      <c r="E125" s="250"/>
      <c r="F125" s="250"/>
      <c r="G125" s="250"/>
      <c r="H125" s="250"/>
      <c r="I125" s="250"/>
      <c r="J125" s="338"/>
      <c r="K125" s="338"/>
      <c r="L125" s="338"/>
      <c r="M125" s="338"/>
      <c r="N125" s="338"/>
      <c r="O125" s="339"/>
      <c r="P125" s="338"/>
      <c r="Q125" s="338"/>
      <c r="R125" s="338"/>
      <c r="S125" s="338"/>
      <c r="T125" s="338"/>
      <c r="U125" s="338"/>
      <c r="V125" s="250"/>
      <c r="W125" s="462"/>
      <c r="X125" s="250"/>
      <c r="Y125" s="250"/>
      <c r="Z125" s="250"/>
      <c r="AA125" s="340"/>
    </row>
    <row r="126" spans="1:35" s="160" customFormat="1" ht="27.75" customHeight="1">
      <c r="A126" s="250"/>
      <c r="B126" s="462"/>
      <c r="C126" s="250"/>
      <c r="D126" s="250"/>
      <c r="E126" s="250"/>
      <c r="F126" s="250"/>
      <c r="G126" s="250"/>
      <c r="H126" s="250"/>
      <c r="I126" s="250"/>
      <c r="J126" s="338"/>
      <c r="K126" s="338"/>
      <c r="L126" s="338"/>
      <c r="M126" s="338"/>
      <c r="N126" s="338"/>
      <c r="O126" s="339"/>
      <c r="P126" s="338"/>
      <c r="Q126" s="338"/>
      <c r="R126" s="338"/>
      <c r="S126" s="338"/>
      <c r="T126" s="338"/>
      <c r="U126" s="338"/>
      <c r="V126" s="250"/>
      <c r="W126" s="462"/>
      <c r="X126" s="250"/>
      <c r="Y126" s="250"/>
      <c r="Z126" s="250"/>
      <c r="AA126" s="340"/>
    </row>
    <row r="127" spans="1:35" s="160" customFormat="1" ht="54.75" customHeight="1">
      <c r="A127" s="250"/>
      <c r="B127" s="1427" t="s">
        <v>483</v>
      </c>
      <c r="C127" s="1427"/>
      <c r="D127" s="1427"/>
      <c r="E127" s="341"/>
      <c r="F127" s="341"/>
      <c r="G127" s="341"/>
      <c r="H127" s="341"/>
      <c r="I127" s="341"/>
      <c r="J127" s="932"/>
      <c r="K127" s="932"/>
      <c r="L127" s="932"/>
      <c r="M127" s="932"/>
      <c r="N127" s="1427" t="s">
        <v>484</v>
      </c>
      <c r="O127" s="1427"/>
      <c r="P127" s="1427"/>
      <c r="Q127" s="1427"/>
      <c r="R127" s="1427"/>
      <c r="S127" s="932"/>
      <c r="T127" s="932"/>
      <c r="U127" s="932"/>
      <c r="V127" s="341"/>
      <c r="W127" s="776"/>
      <c r="X127" s="1427" t="s">
        <v>485</v>
      </c>
      <c r="Y127" s="1427"/>
      <c r="Z127" s="1427"/>
      <c r="AA127" s="1427"/>
    </row>
    <row r="128" spans="1:35" s="160" customFormat="1" ht="60" customHeight="1">
      <c r="A128" s="250"/>
      <c r="B128" s="1427" t="s">
        <v>482</v>
      </c>
      <c r="C128" s="1427"/>
      <c r="D128" s="1427"/>
      <c r="E128" s="341"/>
      <c r="F128" s="341"/>
      <c r="G128" s="341"/>
      <c r="H128" s="341"/>
      <c r="I128" s="341"/>
      <c r="J128" s="932"/>
      <c r="K128" s="932"/>
      <c r="L128" s="932"/>
      <c r="M128" s="932"/>
      <c r="N128" s="1427" t="s">
        <v>482</v>
      </c>
      <c r="O128" s="1427"/>
      <c r="P128" s="1427"/>
      <c r="Q128" s="1427"/>
      <c r="R128" s="932"/>
      <c r="S128" s="932"/>
      <c r="T128" s="932"/>
      <c r="U128" s="932"/>
      <c r="V128" s="341"/>
      <c r="W128" s="776"/>
      <c r="X128" s="1427" t="s">
        <v>482</v>
      </c>
      <c r="Y128" s="1427"/>
      <c r="Z128" s="1427"/>
      <c r="AA128" s="1427"/>
    </row>
    <row r="129" spans="14:17" ht="45" customHeight="1">
      <c r="N129" s="1435">
        <v>3</v>
      </c>
      <c r="O129" s="1435"/>
      <c r="P129" s="1435"/>
      <c r="Q129" s="1435"/>
    </row>
    <row r="150" ht="30" customHeight="1"/>
    <row r="151" ht="30" customHeight="1"/>
  </sheetData>
  <mergeCells count="45">
    <mergeCell ref="B128:D128"/>
    <mergeCell ref="N128:Q128"/>
    <mergeCell ref="X128:AA128"/>
    <mergeCell ref="N129:Q129"/>
    <mergeCell ref="B89:D89"/>
    <mergeCell ref="N89:Q89"/>
    <mergeCell ref="X89:AA89"/>
    <mergeCell ref="N90:Q90"/>
    <mergeCell ref="X121:Y121"/>
    <mergeCell ref="B127:D127"/>
    <mergeCell ref="N127:R127"/>
    <mergeCell ref="X127:AA127"/>
    <mergeCell ref="B50:D50"/>
    <mergeCell ref="N50:Q50"/>
    <mergeCell ref="X50:AA50"/>
    <mergeCell ref="B88:D88"/>
    <mergeCell ref="N88:R88"/>
    <mergeCell ref="X88:AA88"/>
    <mergeCell ref="B48:D48"/>
    <mergeCell ref="N48:R48"/>
    <mergeCell ref="X48:AA48"/>
    <mergeCell ref="B49:D49"/>
    <mergeCell ref="N49:Q49"/>
    <mergeCell ref="X49:AA49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A1:AI1"/>
    <mergeCell ref="A2:AI2"/>
    <mergeCell ref="A3:C3"/>
    <mergeCell ref="AF3:AF4"/>
    <mergeCell ref="A4:C4"/>
    <mergeCell ref="A5:A7"/>
    <mergeCell ref="B5:B7"/>
    <mergeCell ref="C5:C7"/>
    <mergeCell ref="D5:D7"/>
    <mergeCell ref="E5:I6"/>
  </mergeCells>
  <conditionalFormatting sqref="B1:C4">
    <cfRule type="duplicateValues" dxfId="511" priority="5"/>
  </conditionalFormatting>
  <conditionalFormatting sqref="B100:B101">
    <cfRule type="duplicateValues" dxfId="510" priority="4"/>
  </conditionalFormatting>
  <conditionalFormatting sqref="B73:B76">
    <cfRule type="duplicateValues" dxfId="509" priority="3"/>
  </conditionalFormatting>
  <conditionalFormatting sqref="B38">
    <cfRule type="duplicateValues" dxfId="508" priority="2"/>
  </conditionalFormatting>
  <conditionalFormatting sqref="B91">
    <cfRule type="duplicateValues" dxfId="507" priority="1"/>
  </conditionalFormatting>
  <printOptions horizontalCentered="1" verticalCentered="1"/>
  <pageMargins left="0" right="0" top="0" bottom="0" header="0.23" footer="0"/>
  <pageSetup paperSize="9" scale="35" orientation="landscape" r:id="rId1"/>
  <rowBreaks count="2" manualBreakCount="2">
    <brk id="50" max="26" man="1"/>
    <brk id="90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B050"/>
  </sheetPr>
  <dimension ref="A1:AJ117"/>
  <sheetViews>
    <sheetView view="pageBreakPreview" zoomScale="80" zoomScaleSheetLayoutView="80" workbookViewId="0">
      <pane ySplit="6" topLeftCell="A40" activePane="bottomLeft" state="frozen"/>
      <selection activeCell="AL23" sqref="AL23"/>
      <selection pane="bottomLeft" activeCell="AL23" sqref="AL23"/>
    </sheetView>
  </sheetViews>
  <sheetFormatPr defaultRowHeight="15.75"/>
  <cols>
    <col min="1" max="1" width="6.140625" style="23" customWidth="1"/>
    <col min="2" max="2" width="32.42578125" style="24" customWidth="1"/>
    <col min="3" max="3" width="14.28515625" style="24" customWidth="1"/>
    <col min="4" max="4" width="19" style="24" customWidth="1"/>
    <col min="5" max="34" width="5" style="84" customWidth="1"/>
    <col min="35" max="35" width="10.5703125" style="113" customWidth="1"/>
    <col min="36" max="36" width="19.7109375" style="113" customWidth="1"/>
    <col min="37" max="16384" width="9.140625" style="22"/>
  </cols>
  <sheetData>
    <row r="1" spans="1:36" s="8" customFormat="1" ht="23.25" customHeight="1">
      <c r="A1" s="1455" t="s">
        <v>243</v>
      </c>
      <c r="B1" s="1455"/>
      <c r="C1" s="1455"/>
      <c r="D1" s="1455"/>
      <c r="E1" s="1455"/>
      <c r="F1" s="1455"/>
      <c r="G1" s="1455"/>
      <c r="H1" s="1455"/>
      <c r="I1" s="1455"/>
      <c r="J1" s="1455"/>
      <c r="K1" s="1455"/>
      <c r="L1" s="1455"/>
      <c r="M1" s="1455"/>
      <c r="N1" s="1455"/>
      <c r="O1" s="1455"/>
      <c r="P1" s="1455"/>
      <c r="Q1" s="1455"/>
      <c r="R1" s="1455"/>
      <c r="S1" s="1455"/>
      <c r="T1" s="1455"/>
      <c r="U1" s="1455"/>
      <c r="V1" s="1455"/>
      <c r="W1" s="1455"/>
      <c r="X1" s="1455"/>
      <c r="Y1" s="1455"/>
      <c r="Z1" s="1455"/>
      <c r="AA1" s="1455"/>
      <c r="AB1" s="1455"/>
      <c r="AC1" s="1455"/>
      <c r="AD1" s="1455"/>
      <c r="AE1" s="1455"/>
      <c r="AF1" s="1455"/>
      <c r="AG1" s="1455"/>
      <c r="AH1" s="1455"/>
      <c r="AI1" s="1455"/>
      <c r="AJ1" s="1455"/>
    </row>
    <row r="2" spans="1:36" s="8" customFormat="1" ht="18" customHeight="1">
      <c r="A2" s="1455" t="s">
        <v>259</v>
      </c>
      <c r="B2" s="1455"/>
      <c r="C2" s="1455"/>
      <c r="D2" s="1455"/>
      <c r="E2" s="1455"/>
      <c r="F2" s="1455"/>
      <c r="G2" s="1455"/>
      <c r="H2" s="1455"/>
      <c r="I2" s="1455"/>
      <c r="J2" s="1455"/>
      <c r="K2" s="1455"/>
      <c r="L2" s="1455"/>
      <c r="M2" s="1455"/>
      <c r="N2" s="1455"/>
      <c r="O2" s="1455"/>
      <c r="P2" s="1455"/>
      <c r="Q2" s="1455"/>
      <c r="R2" s="1455"/>
      <c r="S2" s="1455"/>
      <c r="T2" s="1455"/>
      <c r="U2" s="1455"/>
      <c r="V2" s="1455"/>
      <c r="W2" s="1455"/>
      <c r="X2" s="1455"/>
      <c r="Y2" s="1455"/>
      <c r="Z2" s="1455"/>
      <c r="AA2" s="1455"/>
      <c r="AB2" s="1455"/>
      <c r="AC2" s="1455"/>
      <c r="AD2" s="1455"/>
      <c r="AE2" s="1455"/>
      <c r="AF2" s="1455"/>
      <c r="AG2" s="1455"/>
      <c r="AH2" s="1455"/>
      <c r="AI2" s="1455"/>
      <c r="AJ2" s="1455"/>
    </row>
    <row r="3" spans="1:36" s="8" customFormat="1" ht="18" customHeight="1">
      <c r="A3" s="9" t="s">
        <v>260</v>
      </c>
      <c r="B3" s="9"/>
      <c r="C3" s="9"/>
      <c r="D3" s="189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87"/>
      <c r="AJ3" s="87"/>
    </row>
    <row r="4" spans="1:36" s="8" customFormat="1" ht="18" customHeight="1" thickBot="1">
      <c r="A4" s="10" t="s">
        <v>363</v>
      </c>
      <c r="B4" s="10"/>
      <c r="C4" s="10"/>
      <c r="D4" s="11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88"/>
      <c r="AJ4" s="88"/>
    </row>
    <row r="5" spans="1:36" s="12" customFormat="1" ht="17.25" thickTop="1">
      <c r="A5" s="1456" t="s">
        <v>261</v>
      </c>
      <c r="B5" s="1458" t="s">
        <v>244</v>
      </c>
      <c r="C5" s="190"/>
      <c r="D5" s="1460" t="s">
        <v>245</v>
      </c>
      <c r="E5" s="77" t="s">
        <v>311</v>
      </c>
      <c r="F5" s="77" t="s">
        <v>312</v>
      </c>
      <c r="G5" s="77" t="s">
        <v>313</v>
      </c>
      <c r="H5" s="77" t="s">
        <v>314</v>
      </c>
      <c r="I5" s="77" t="s">
        <v>315</v>
      </c>
      <c r="J5" s="77" t="s">
        <v>316</v>
      </c>
      <c r="K5" s="77" t="s">
        <v>310</v>
      </c>
      <c r="L5" s="77" t="s">
        <v>311</v>
      </c>
      <c r="M5" s="77" t="s">
        <v>312</v>
      </c>
      <c r="N5" s="77" t="s">
        <v>313</v>
      </c>
      <c r="O5" s="77" t="s">
        <v>314</v>
      </c>
      <c r="P5" s="77" t="s">
        <v>315</v>
      </c>
      <c r="Q5" s="77" t="s">
        <v>316</v>
      </c>
      <c r="R5" s="77" t="s">
        <v>310</v>
      </c>
      <c r="S5" s="77" t="s">
        <v>311</v>
      </c>
      <c r="T5" s="77" t="s">
        <v>312</v>
      </c>
      <c r="U5" s="77" t="s">
        <v>313</v>
      </c>
      <c r="V5" s="77" t="s">
        <v>314</v>
      </c>
      <c r="W5" s="77" t="s">
        <v>315</v>
      </c>
      <c r="X5" s="77" t="s">
        <v>316</v>
      </c>
      <c r="Y5" s="77" t="s">
        <v>310</v>
      </c>
      <c r="Z5" s="77" t="s">
        <v>311</v>
      </c>
      <c r="AA5" s="77" t="s">
        <v>312</v>
      </c>
      <c r="AB5" s="77" t="s">
        <v>313</v>
      </c>
      <c r="AC5" s="77" t="s">
        <v>314</v>
      </c>
      <c r="AD5" s="77" t="s">
        <v>315</v>
      </c>
      <c r="AE5" s="77" t="s">
        <v>316</v>
      </c>
      <c r="AF5" s="77" t="s">
        <v>310</v>
      </c>
      <c r="AG5" s="77" t="s">
        <v>311</v>
      </c>
      <c r="AH5" s="77" t="s">
        <v>312</v>
      </c>
      <c r="AI5" s="89"/>
      <c r="AJ5" s="1462" t="s">
        <v>210</v>
      </c>
    </row>
    <row r="6" spans="1:36" s="13" customFormat="1" ht="16.5">
      <c r="A6" s="1457"/>
      <c r="B6" s="1459"/>
      <c r="C6" s="203"/>
      <c r="D6" s="1461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  <c r="Y6" s="6">
        <v>21</v>
      </c>
      <c r="Z6" s="6">
        <v>22</v>
      </c>
      <c r="AA6" s="6">
        <v>23</v>
      </c>
      <c r="AB6" s="6">
        <v>24</v>
      </c>
      <c r="AC6" s="6">
        <v>25</v>
      </c>
      <c r="AD6" s="6">
        <v>26</v>
      </c>
      <c r="AE6" s="6">
        <v>27</v>
      </c>
      <c r="AF6" s="6">
        <v>28</v>
      </c>
      <c r="AG6" s="6">
        <v>29</v>
      </c>
      <c r="AH6" s="6">
        <v>30</v>
      </c>
      <c r="AI6" s="90" t="s">
        <v>208</v>
      </c>
      <c r="AJ6" s="1463"/>
    </row>
    <row r="7" spans="1:36" s="12" customFormat="1" ht="17.25" thickBot="1">
      <c r="A7" s="1450" t="s">
        <v>276</v>
      </c>
      <c r="B7" s="1451"/>
      <c r="C7" s="195"/>
      <c r="D7" s="25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91"/>
      <c r="AJ7" s="92"/>
    </row>
    <row r="8" spans="1:36" s="12" customFormat="1" ht="16.5">
      <c r="A8" s="26">
        <v>1</v>
      </c>
      <c r="B8" s="173" t="s">
        <v>277</v>
      </c>
      <c r="C8" s="27" t="s">
        <v>399</v>
      </c>
      <c r="D8" s="28" t="s">
        <v>211</v>
      </c>
      <c r="E8" s="179">
        <v>1</v>
      </c>
      <c r="F8" s="79">
        <v>1</v>
      </c>
      <c r="G8" s="79" t="s">
        <v>254</v>
      </c>
      <c r="H8" s="79">
        <v>1</v>
      </c>
      <c r="I8" s="79">
        <v>1</v>
      </c>
      <c r="J8" s="79" t="s">
        <v>257</v>
      </c>
      <c r="K8" s="79" t="s">
        <v>257</v>
      </c>
      <c r="L8" s="179" t="s">
        <v>257</v>
      </c>
      <c r="M8" s="79" t="s">
        <v>257</v>
      </c>
      <c r="N8" s="79">
        <v>1</v>
      </c>
      <c r="O8" s="79">
        <v>1</v>
      </c>
      <c r="P8" s="79">
        <v>1</v>
      </c>
      <c r="Q8" s="79">
        <v>1</v>
      </c>
      <c r="R8" s="79">
        <v>1</v>
      </c>
      <c r="S8" s="179">
        <v>1</v>
      </c>
      <c r="T8" s="79">
        <v>1</v>
      </c>
      <c r="U8" s="79">
        <v>1</v>
      </c>
      <c r="V8" s="79">
        <v>1</v>
      </c>
      <c r="W8" s="79">
        <v>1</v>
      </c>
      <c r="X8" s="79">
        <v>1</v>
      </c>
      <c r="Y8" s="79">
        <v>1</v>
      </c>
      <c r="Z8" s="179">
        <v>1</v>
      </c>
      <c r="AA8" s="79">
        <v>1</v>
      </c>
      <c r="AB8" s="79">
        <v>1</v>
      </c>
      <c r="AC8" s="79">
        <v>1</v>
      </c>
      <c r="AD8" s="79">
        <v>1</v>
      </c>
      <c r="AE8" s="79">
        <v>1</v>
      </c>
      <c r="AF8" s="79">
        <v>1</v>
      </c>
      <c r="AG8" s="179" t="s">
        <v>258</v>
      </c>
      <c r="AH8" s="79">
        <v>1</v>
      </c>
      <c r="AI8" s="20">
        <f>SUM(E8:AH8)</f>
        <v>24</v>
      </c>
      <c r="AJ8" s="93"/>
    </row>
    <row r="9" spans="1:36" s="12" customFormat="1" ht="16.5">
      <c r="A9" s="29">
        <v>2</v>
      </c>
      <c r="B9" s="174" t="s">
        <v>28</v>
      </c>
      <c r="C9" s="33" t="s">
        <v>381</v>
      </c>
      <c r="D9" s="31" t="s">
        <v>95</v>
      </c>
      <c r="E9" s="180">
        <v>1</v>
      </c>
      <c r="F9" s="4">
        <v>1</v>
      </c>
      <c r="G9" s="4">
        <v>1</v>
      </c>
      <c r="H9" s="4">
        <v>1</v>
      </c>
      <c r="I9" s="4">
        <v>1</v>
      </c>
      <c r="J9" s="4" t="s">
        <v>257</v>
      </c>
      <c r="K9" s="4" t="s">
        <v>257</v>
      </c>
      <c r="L9" s="180" t="s">
        <v>257</v>
      </c>
      <c r="M9" s="4" t="s">
        <v>257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180">
        <v>1</v>
      </c>
      <c r="T9" s="4">
        <v>1</v>
      </c>
      <c r="U9" s="4">
        <v>1</v>
      </c>
      <c r="V9" s="4">
        <v>1</v>
      </c>
      <c r="W9" s="4">
        <v>1</v>
      </c>
      <c r="X9" s="4">
        <v>1</v>
      </c>
      <c r="Y9" s="4">
        <v>1</v>
      </c>
      <c r="Z9" s="180">
        <v>1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  <c r="AG9" s="180" t="s">
        <v>258</v>
      </c>
      <c r="AH9" s="4">
        <v>1</v>
      </c>
      <c r="AI9" s="14">
        <f>SUM(E9:AH9)</f>
        <v>25</v>
      </c>
      <c r="AJ9" s="86"/>
    </row>
    <row r="10" spans="1:36" s="12" customFormat="1" ht="17.25" customHeight="1">
      <c r="A10" s="29">
        <v>3</v>
      </c>
      <c r="B10" s="30" t="s">
        <v>48</v>
      </c>
      <c r="C10" s="33" t="s">
        <v>381</v>
      </c>
      <c r="D10" s="31" t="s">
        <v>49</v>
      </c>
      <c r="E10" s="180">
        <v>1</v>
      </c>
      <c r="F10" s="4">
        <v>1</v>
      </c>
      <c r="G10" s="4">
        <v>1</v>
      </c>
      <c r="H10" s="4">
        <v>1</v>
      </c>
      <c r="I10" s="4">
        <v>1</v>
      </c>
      <c r="J10" s="4" t="s">
        <v>257</v>
      </c>
      <c r="K10" s="4" t="s">
        <v>257</v>
      </c>
      <c r="L10" s="180" t="s">
        <v>257</v>
      </c>
      <c r="M10" s="4" t="s">
        <v>257</v>
      </c>
      <c r="N10" s="4">
        <v>1</v>
      </c>
      <c r="O10" s="4">
        <v>1</v>
      </c>
      <c r="P10" s="4">
        <v>1</v>
      </c>
      <c r="Q10" s="4">
        <v>1</v>
      </c>
      <c r="R10" s="4">
        <v>1</v>
      </c>
      <c r="S10" s="180">
        <v>1</v>
      </c>
      <c r="T10" s="4">
        <v>1</v>
      </c>
      <c r="U10" s="4">
        <v>1</v>
      </c>
      <c r="V10" s="4">
        <v>1</v>
      </c>
      <c r="W10" s="4">
        <v>1</v>
      </c>
      <c r="X10" s="4" t="s">
        <v>254</v>
      </c>
      <c r="Y10" s="4">
        <v>0.5</v>
      </c>
      <c r="Z10" s="180">
        <v>1</v>
      </c>
      <c r="AA10" s="4">
        <v>1</v>
      </c>
      <c r="AB10" s="4">
        <v>1</v>
      </c>
      <c r="AC10" s="4">
        <v>1</v>
      </c>
      <c r="AD10" s="4">
        <v>1</v>
      </c>
      <c r="AE10" s="4">
        <v>0.5</v>
      </c>
      <c r="AF10" s="4">
        <v>1</v>
      </c>
      <c r="AG10" s="180" t="s">
        <v>258</v>
      </c>
      <c r="AH10" s="4">
        <v>1</v>
      </c>
      <c r="AI10" s="14">
        <f t="shared" ref="AI10:AI24" si="0">SUM(E10:AH10)</f>
        <v>23</v>
      </c>
      <c r="AJ10" s="86"/>
    </row>
    <row r="11" spans="1:36" s="12" customFormat="1" ht="17.25" customHeight="1">
      <c r="A11" s="29">
        <v>4</v>
      </c>
      <c r="B11" s="30" t="s">
        <v>204</v>
      </c>
      <c r="C11" s="30" t="s">
        <v>381</v>
      </c>
      <c r="D11" s="31" t="s">
        <v>34</v>
      </c>
      <c r="E11" s="180">
        <v>1</v>
      </c>
      <c r="F11" s="4">
        <v>1</v>
      </c>
      <c r="G11" s="4" t="s">
        <v>254</v>
      </c>
      <c r="H11" s="4" t="s">
        <v>254</v>
      </c>
      <c r="I11" s="4">
        <v>1</v>
      </c>
      <c r="J11" s="4" t="s">
        <v>257</v>
      </c>
      <c r="K11" s="4" t="s">
        <v>257</v>
      </c>
      <c r="L11" s="180" t="s">
        <v>257</v>
      </c>
      <c r="M11" s="4" t="s">
        <v>257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180">
        <v>1</v>
      </c>
      <c r="T11" s="4">
        <v>1</v>
      </c>
      <c r="U11" s="4">
        <v>1</v>
      </c>
      <c r="V11" s="4">
        <v>1</v>
      </c>
      <c r="W11" s="4">
        <v>1</v>
      </c>
      <c r="X11" s="4">
        <v>1</v>
      </c>
      <c r="Y11" s="4">
        <v>1</v>
      </c>
      <c r="Z11" s="180">
        <v>1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180" t="s">
        <v>258</v>
      </c>
      <c r="AH11" s="4" t="s">
        <v>255</v>
      </c>
      <c r="AI11" s="14">
        <f t="shared" si="0"/>
        <v>22</v>
      </c>
      <c r="AJ11" s="86"/>
    </row>
    <row r="12" spans="1:36" s="12" customFormat="1" ht="17.25" customHeight="1">
      <c r="A12" s="29">
        <v>5</v>
      </c>
      <c r="B12" s="30" t="s">
        <v>188</v>
      </c>
      <c r="C12" s="33" t="s">
        <v>381</v>
      </c>
      <c r="D12" s="32" t="s">
        <v>30</v>
      </c>
      <c r="E12" s="180">
        <v>1</v>
      </c>
      <c r="F12" s="4">
        <v>1</v>
      </c>
      <c r="G12" s="4">
        <v>1</v>
      </c>
      <c r="H12" s="4">
        <v>1</v>
      </c>
      <c r="I12" s="4">
        <v>1</v>
      </c>
      <c r="J12" s="4" t="s">
        <v>257</v>
      </c>
      <c r="K12" s="4" t="s">
        <v>257</v>
      </c>
      <c r="L12" s="180" t="s">
        <v>257</v>
      </c>
      <c r="M12" s="4" t="s">
        <v>257</v>
      </c>
      <c r="N12" s="4">
        <v>1</v>
      </c>
      <c r="O12" s="4">
        <v>1</v>
      </c>
      <c r="P12" s="4">
        <v>1</v>
      </c>
      <c r="Q12" s="4">
        <v>1</v>
      </c>
      <c r="R12" s="4">
        <v>1</v>
      </c>
      <c r="S12" s="180">
        <v>1</v>
      </c>
      <c r="T12" s="4">
        <v>1</v>
      </c>
      <c r="U12" s="4">
        <v>1</v>
      </c>
      <c r="V12" s="4">
        <v>1</v>
      </c>
      <c r="W12" s="4">
        <v>1</v>
      </c>
      <c r="X12" s="4">
        <v>1</v>
      </c>
      <c r="Y12" s="4">
        <v>1</v>
      </c>
      <c r="Z12" s="180">
        <v>1</v>
      </c>
      <c r="AA12" s="4">
        <v>1</v>
      </c>
      <c r="AB12" s="4">
        <v>1</v>
      </c>
      <c r="AC12" s="4">
        <v>1</v>
      </c>
      <c r="AD12" s="4">
        <v>1</v>
      </c>
      <c r="AE12" s="4">
        <v>1</v>
      </c>
      <c r="AF12" s="4">
        <v>1</v>
      </c>
      <c r="AG12" s="180" t="s">
        <v>258</v>
      </c>
      <c r="AH12" s="4">
        <v>1</v>
      </c>
      <c r="AI12" s="14">
        <f t="shared" si="0"/>
        <v>25</v>
      </c>
      <c r="AJ12" s="86"/>
    </row>
    <row r="13" spans="1:36" s="12" customFormat="1" ht="17.25" customHeight="1">
      <c r="A13" s="29">
        <v>6</v>
      </c>
      <c r="B13" s="30" t="s">
        <v>248</v>
      </c>
      <c r="C13" s="30" t="s">
        <v>381</v>
      </c>
      <c r="D13" s="47" t="s">
        <v>53</v>
      </c>
      <c r="E13" s="180">
        <v>1</v>
      </c>
      <c r="F13" s="4">
        <v>1</v>
      </c>
      <c r="G13" s="4">
        <v>1</v>
      </c>
      <c r="H13" s="4">
        <v>1</v>
      </c>
      <c r="I13" s="4">
        <v>1</v>
      </c>
      <c r="J13" s="4" t="s">
        <v>257</v>
      </c>
      <c r="K13" s="4" t="s">
        <v>257</v>
      </c>
      <c r="L13" s="180" t="s">
        <v>257</v>
      </c>
      <c r="M13" s="4" t="s">
        <v>257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180">
        <v>1</v>
      </c>
      <c r="T13" s="4">
        <v>1</v>
      </c>
      <c r="U13" s="4">
        <v>1</v>
      </c>
      <c r="V13" s="4">
        <v>1</v>
      </c>
      <c r="W13" s="4">
        <v>1</v>
      </c>
      <c r="X13" s="4">
        <v>1</v>
      </c>
      <c r="Y13" s="4">
        <v>1</v>
      </c>
      <c r="Z13" s="180">
        <v>1</v>
      </c>
      <c r="AA13" s="4">
        <v>1</v>
      </c>
      <c r="AB13" s="4">
        <v>1</v>
      </c>
      <c r="AC13" s="4">
        <v>1</v>
      </c>
      <c r="AD13" s="4">
        <v>1</v>
      </c>
      <c r="AE13" s="4">
        <v>1</v>
      </c>
      <c r="AF13" s="4">
        <v>1</v>
      </c>
      <c r="AG13" s="180" t="s">
        <v>258</v>
      </c>
      <c r="AH13" s="4">
        <v>1</v>
      </c>
      <c r="AI13" s="14">
        <f t="shared" si="0"/>
        <v>25</v>
      </c>
      <c r="AJ13" s="86"/>
    </row>
    <row r="14" spans="1:36" s="12" customFormat="1" ht="17.25" customHeight="1">
      <c r="A14" s="29">
        <v>7</v>
      </c>
      <c r="B14" s="142" t="s">
        <v>283</v>
      </c>
      <c r="C14" s="30" t="s">
        <v>381</v>
      </c>
      <c r="D14" s="31" t="s">
        <v>78</v>
      </c>
      <c r="E14" s="180">
        <v>1</v>
      </c>
      <c r="F14" s="4">
        <v>1</v>
      </c>
      <c r="G14" s="4">
        <v>1</v>
      </c>
      <c r="H14" s="4">
        <v>1</v>
      </c>
      <c r="I14" s="4">
        <v>1</v>
      </c>
      <c r="J14" s="4" t="s">
        <v>257</v>
      </c>
      <c r="K14" s="4" t="s">
        <v>257</v>
      </c>
      <c r="L14" s="180" t="s">
        <v>257</v>
      </c>
      <c r="M14" s="4" t="s">
        <v>257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180">
        <v>1</v>
      </c>
      <c r="T14" s="4">
        <v>1</v>
      </c>
      <c r="U14" s="4">
        <v>1</v>
      </c>
      <c r="V14" s="4" t="s">
        <v>254</v>
      </c>
      <c r="W14" s="4">
        <v>1</v>
      </c>
      <c r="X14" s="4">
        <v>1</v>
      </c>
      <c r="Y14" s="4">
        <v>1</v>
      </c>
      <c r="Z14" s="180">
        <v>1</v>
      </c>
      <c r="AA14" s="4">
        <v>1</v>
      </c>
      <c r="AB14" s="4">
        <v>1</v>
      </c>
      <c r="AC14" s="4">
        <v>1</v>
      </c>
      <c r="AD14" s="4">
        <v>1</v>
      </c>
      <c r="AE14" s="4">
        <v>1</v>
      </c>
      <c r="AF14" s="4">
        <v>1</v>
      </c>
      <c r="AG14" s="180" t="s">
        <v>258</v>
      </c>
      <c r="AH14" s="4">
        <v>1</v>
      </c>
      <c r="AI14" s="14">
        <f t="shared" si="0"/>
        <v>24</v>
      </c>
      <c r="AJ14" s="86"/>
    </row>
    <row r="15" spans="1:36" s="12" customFormat="1" ht="17.25" customHeight="1">
      <c r="A15" s="29">
        <v>8</v>
      </c>
      <c r="B15" s="33" t="s">
        <v>278</v>
      </c>
      <c r="C15" s="30" t="s">
        <v>381</v>
      </c>
      <c r="D15" s="198" t="s">
        <v>50</v>
      </c>
      <c r="E15" s="180" t="s">
        <v>255</v>
      </c>
      <c r="F15" s="4">
        <v>1</v>
      </c>
      <c r="G15" s="4">
        <v>1</v>
      </c>
      <c r="H15" s="4">
        <v>1</v>
      </c>
      <c r="I15" s="4">
        <v>1</v>
      </c>
      <c r="J15" s="4" t="s">
        <v>257</v>
      </c>
      <c r="K15" s="4" t="s">
        <v>257</v>
      </c>
      <c r="L15" s="180" t="s">
        <v>257</v>
      </c>
      <c r="M15" s="4" t="s">
        <v>257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180">
        <v>1</v>
      </c>
      <c r="T15" s="4">
        <v>1</v>
      </c>
      <c r="U15" s="4">
        <v>1</v>
      </c>
      <c r="V15" s="4">
        <v>1</v>
      </c>
      <c r="W15" s="4">
        <v>1</v>
      </c>
      <c r="X15" s="4">
        <v>1</v>
      </c>
      <c r="Y15" s="4">
        <v>1</v>
      </c>
      <c r="Z15" s="180">
        <v>1</v>
      </c>
      <c r="AA15" s="4">
        <v>1</v>
      </c>
      <c r="AB15" s="4">
        <v>1</v>
      </c>
      <c r="AC15" s="4">
        <v>1</v>
      </c>
      <c r="AD15" s="4">
        <v>1</v>
      </c>
      <c r="AE15" s="4">
        <v>1</v>
      </c>
      <c r="AF15" s="4">
        <v>1</v>
      </c>
      <c r="AG15" s="180" t="s">
        <v>258</v>
      </c>
      <c r="AH15" s="4">
        <v>1</v>
      </c>
      <c r="AI15" s="14">
        <f t="shared" si="0"/>
        <v>24</v>
      </c>
      <c r="AJ15" s="94"/>
    </row>
    <row r="16" spans="1:36" s="12" customFormat="1" ht="17.25" customHeight="1">
      <c r="A16" s="29">
        <v>9</v>
      </c>
      <c r="B16" s="35" t="s">
        <v>279</v>
      </c>
      <c r="C16" s="30" t="s">
        <v>381</v>
      </c>
      <c r="D16" s="198" t="s">
        <v>79</v>
      </c>
      <c r="E16" s="180">
        <v>1</v>
      </c>
      <c r="F16" s="4">
        <v>1</v>
      </c>
      <c r="G16" s="4">
        <v>1</v>
      </c>
      <c r="H16" s="4">
        <v>1</v>
      </c>
      <c r="I16" s="4">
        <v>1</v>
      </c>
      <c r="J16" s="4" t="s">
        <v>257</v>
      </c>
      <c r="K16" s="4" t="s">
        <v>257</v>
      </c>
      <c r="L16" s="180" t="s">
        <v>257</v>
      </c>
      <c r="M16" s="4" t="s">
        <v>257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180">
        <v>1</v>
      </c>
      <c r="T16" s="4">
        <v>1</v>
      </c>
      <c r="U16" s="4">
        <v>1</v>
      </c>
      <c r="V16" s="4">
        <v>1</v>
      </c>
      <c r="W16" s="4">
        <v>1</v>
      </c>
      <c r="X16" s="4">
        <v>1</v>
      </c>
      <c r="Y16" s="4">
        <v>1</v>
      </c>
      <c r="Z16" s="180">
        <v>1</v>
      </c>
      <c r="AA16" s="4">
        <v>1</v>
      </c>
      <c r="AB16" s="4">
        <v>1</v>
      </c>
      <c r="AC16" s="4">
        <v>1</v>
      </c>
      <c r="AD16" s="4">
        <v>1</v>
      </c>
      <c r="AE16" s="4">
        <v>1</v>
      </c>
      <c r="AF16" s="4">
        <v>1</v>
      </c>
      <c r="AG16" s="180" t="s">
        <v>258</v>
      </c>
      <c r="AH16" s="4">
        <v>1</v>
      </c>
      <c r="AI16" s="14">
        <f t="shared" si="0"/>
        <v>25</v>
      </c>
      <c r="AJ16" s="94"/>
    </row>
    <row r="17" spans="1:36" s="12" customFormat="1" ht="17.25" customHeight="1">
      <c r="A17" s="29">
        <v>10</v>
      </c>
      <c r="B17" s="36" t="s">
        <v>275</v>
      </c>
      <c r="C17" s="30" t="s">
        <v>381</v>
      </c>
      <c r="D17" s="222" t="s">
        <v>63</v>
      </c>
      <c r="E17" s="180">
        <v>1</v>
      </c>
      <c r="F17" s="4">
        <v>1</v>
      </c>
      <c r="G17" s="4">
        <v>1</v>
      </c>
      <c r="H17" s="4">
        <v>1</v>
      </c>
      <c r="I17" s="4">
        <v>1</v>
      </c>
      <c r="J17" s="4" t="s">
        <v>257</v>
      </c>
      <c r="K17" s="4" t="s">
        <v>257</v>
      </c>
      <c r="L17" s="180" t="s">
        <v>257</v>
      </c>
      <c r="M17" s="4" t="s">
        <v>257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180">
        <v>1</v>
      </c>
      <c r="T17" s="4">
        <v>1</v>
      </c>
      <c r="U17" s="4">
        <v>1</v>
      </c>
      <c r="V17" s="4">
        <v>1</v>
      </c>
      <c r="W17" s="4">
        <v>1</v>
      </c>
      <c r="X17" s="4">
        <v>1</v>
      </c>
      <c r="Y17" s="4">
        <v>1</v>
      </c>
      <c r="Z17" s="180">
        <v>1</v>
      </c>
      <c r="AA17" s="4">
        <v>1</v>
      </c>
      <c r="AB17" s="4">
        <v>1</v>
      </c>
      <c r="AC17" s="4">
        <v>1</v>
      </c>
      <c r="AD17" s="4">
        <v>1</v>
      </c>
      <c r="AE17" s="4">
        <v>1</v>
      </c>
      <c r="AF17" s="4">
        <v>1</v>
      </c>
      <c r="AG17" s="180" t="s">
        <v>258</v>
      </c>
      <c r="AH17" s="4">
        <v>1</v>
      </c>
      <c r="AI17" s="14">
        <f t="shared" si="0"/>
        <v>25</v>
      </c>
      <c r="AJ17" s="86"/>
    </row>
    <row r="18" spans="1:36" s="12" customFormat="1" ht="16.5">
      <c r="A18" s="29">
        <v>11</v>
      </c>
      <c r="B18" s="30" t="s">
        <v>292</v>
      </c>
      <c r="C18" s="30" t="s">
        <v>381</v>
      </c>
      <c r="D18" s="31" t="s">
        <v>90</v>
      </c>
      <c r="E18" s="180">
        <v>1</v>
      </c>
      <c r="F18" s="4">
        <v>1</v>
      </c>
      <c r="G18" s="4">
        <v>1</v>
      </c>
      <c r="H18" s="4">
        <v>1</v>
      </c>
      <c r="I18" s="4">
        <v>1</v>
      </c>
      <c r="J18" s="4" t="s">
        <v>257</v>
      </c>
      <c r="K18" s="4" t="s">
        <v>257</v>
      </c>
      <c r="L18" s="180" t="s">
        <v>257</v>
      </c>
      <c r="M18" s="4" t="s">
        <v>257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180">
        <v>1</v>
      </c>
      <c r="T18" s="4">
        <v>1</v>
      </c>
      <c r="U18" s="4">
        <v>1</v>
      </c>
      <c r="V18" s="4">
        <v>1</v>
      </c>
      <c r="W18" s="4">
        <v>1</v>
      </c>
      <c r="X18" s="4">
        <v>1</v>
      </c>
      <c r="Y18" s="4">
        <v>1</v>
      </c>
      <c r="Z18" s="180">
        <v>1</v>
      </c>
      <c r="AA18" s="4">
        <v>1</v>
      </c>
      <c r="AB18" s="4">
        <v>1</v>
      </c>
      <c r="AC18" s="4">
        <v>1</v>
      </c>
      <c r="AD18" s="4">
        <v>1</v>
      </c>
      <c r="AE18" s="4">
        <v>1</v>
      </c>
      <c r="AF18" s="4">
        <v>1</v>
      </c>
      <c r="AG18" s="180" t="s">
        <v>258</v>
      </c>
      <c r="AH18" s="4">
        <v>1</v>
      </c>
      <c r="AI18" s="14">
        <f t="shared" si="0"/>
        <v>25</v>
      </c>
      <c r="AJ18" s="86"/>
    </row>
    <row r="19" spans="1:36" s="12" customFormat="1" ht="17.25" customHeight="1">
      <c r="A19" s="29">
        <v>12</v>
      </c>
      <c r="B19" s="35" t="s">
        <v>51</v>
      </c>
      <c r="C19" s="30" t="s">
        <v>381</v>
      </c>
      <c r="D19" s="140" t="s">
        <v>52</v>
      </c>
      <c r="E19" s="180">
        <v>1</v>
      </c>
      <c r="F19" s="4">
        <v>1</v>
      </c>
      <c r="G19" s="4">
        <v>1</v>
      </c>
      <c r="H19" s="4">
        <v>1</v>
      </c>
      <c r="I19" s="4">
        <v>1</v>
      </c>
      <c r="J19" s="4" t="s">
        <v>257</v>
      </c>
      <c r="K19" s="4" t="s">
        <v>257</v>
      </c>
      <c r="L19" s="180" t="s">
        <v>257</v>
      </c>
      <c r="M19" s="4" t="s">
        <v>257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180">
        <v>1</v>
      </c>
      <c r="T19" s="4">
        <v>1</v>
      </c>
      <c r="U19" s="4">
        <v>1</v>
      </c>
      <c r="V19" s="4">
        <v>1</v>
      </c>
      <c r="W19" s="4">
        <v>1</v>
      </c>
      <c r="X19" s="4">
        <v>1</v>
      </c>
      <c r="Y19" s="4">
        <v>1</v>
      </c>
      <c r="Z19" s="180">
        <v>1</v>
      </c>
      <c r="AA19" s="4">
        <v>1</v>
      </c>
      <c r="AB19" s="4">
        <v>1</v>
      </c>
      <c r="AC19" s="4">
        <v>1</v>
      </c>
      <c r="AD19" s="4">
        <v>1</v>
      </c>
      <c r="AE19" s="4">
        <v>1</v>
      </c>
      <c r="AF19" s="4">
        <v>1</v>
      </c>
      <c r="AG19" s="180" t="s">
        <v>258</v>
      </c>
      <c r="AH19" s="4">
        <v>1</v>
      </c>
      <c r="AI19" s="14">
        <f t="shared" si="0"/>
        <v>25</v>
      </c>
      <c r="AJ19" s="95"/>
    </row>
    <row r="20" spans="1:36" s="12" customFormat="1" ht="17.25" customHeight="1">
      <c r="A20" s="29">
        <v>13</v>
      </c>
      <c r="B20" s="36" t="s">
        <v>281</v>
      </c>
      <c r="C20" s="33" t="s">
        <v>381</v>
      </c>
      <c r="D20" s="222" t="s">
        <v>35</v>
      </c>
      <c r="E20" s="180">
        <v>1</v>
      </c>
      <c r="F20" s="4">
        <v>1</v>
      </c>
      <c r="G20" s="4">
        <v>1</v>
      </c>
      <c r="H20" s="4">
        <v>1</v>
      </c>
      <c r="I20" s="4">
        <v>1</v>
      </c>
      <c r="J20" s="4" t="s">
        <v>257</v>
      </c>
      <c r="K20" s="4" t="s">
        <v>257</v>
      </c>
      <c r="L20" s="180" t="s">
        <v>257</v>
      </c>
      <c r="M20" s="4" t="s">
        <v>257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180">
        <v>1</v>
      </c>
      <c r="T20" s="4">
        <v>1</v>
      </c>
      <c r="U20" s="4">
        <v>1</v>
      </c>
      <c r="V20" s="4">
        <v>1</v>
      </c>
      <c r="W20" s="4">
        <v>1</v>
      </c>
      <c r="X20" s="4">
        <v>1</v>
      </c>
      <c r="Y20" s="4">
        <v>1</v>
      </c>
      <c r="Z20" s="180">
        <v>1</v>
      </c>
      <c r="AA20" s="4">
        <v>1</v>
      </c>
      <c r="AB20" s="4">
        <v>1</v>
      </c>
      <c r="AC20" s="4">
        <v>1</v>
      </c>
      <c r="AD20" s="4">
        <v>1</v>
      </c>
      <c r="AE20" s="4">
        <v>1</v>
      </c>
      <c r="AF20" s="4">
        <v>1</v>
      </c>
      <c r="AG20" s="180" t="s">
        <v>258</v>
      </c>
      <c r="AH20" s="4">
        <v>1</v>
      </c>
      <c r="AI20" s="14">
        <f t="shared" si="0"/>
        <v>25</v>
      </c>
      <c r="AJ20" s="86"/>
    </row>
    <row r="21" spans="1:36" s="12" customFormat="1" ht="17.25" customHeight="1">
      <c r="A21" s="29">
        <v>14</v>
      </c>
      <c r="B21" s="30" t="s">
        <v>206</v>
      </c>
      <c r="C21" s="33" t="s">
        <v>381</v>
      </c>
      <c r="D21" s="31" t="s">
        <v>91</v>
      </c>
      <c r="E21" s="180">
        <v>1</v>
      </c>
      <c r="F21" s="4">
        <v>1</v>
      </c>
      <c r="G21" s="4">
        <v>1</v>
      </c>
      <c r="H21" s="4">
        <v>1</v>
      </c>
      <c r="I21" s="4">
        <v>1</v>
      </c>
      <c r="J21" s="4" t="s">
        <v>257</v>
      </c>
      <c r="K21" s="4" t="s">
        <v>257</v>
      </c>
      <c r="L21" s="180" t="s">
        <v>257</v>
      </c>
      <c r="M21" s="4" t="s">
        <v>257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180">
        <v>1</v>
      </c>
      <c r="T21" s="4">
        <v>1</v>
      </c>
      <c r="U21" s="4">
        <v>1</v>
      </c>
      <c r="V21" s="4">
        <v>1</v>
      </c>
      <c r="W21" s="4" t="s">
        <v>255</v>
      </c>
      <c r="X21" s="4" t="s">
        <v>255</v>
      </c>
      <c r="Y21" s="4" t="s">
        <v>255</v>
      </c>
      <c r="Z21" s="180" t="s">
        <v>255</v>
      </c>
      <c r="AA21" s="4" t="s">
        <v>255</v>
      </c>
      <c r="AB21" s="4" t="s">
        <v>255</v>
      </c>
      <c r="AC21" s="4" t="s">
        <v>255</v>
      </c>
      <c r="AD21" s="4">
        <v>1</v>
      </c>
      <c r="AE21" s="4">
        <v>1</v>
      </c>
      <c r="AF21" s="4">
        <v>1</v>
      </c>
      <c r="AG21" s="180" t="s">
        <v>258</v>
      </c>
      <c r="AH21" s="4">
        <v>1</v>
      </c>
      <c r="AI21" s="14">
        <f t="shared" si="0"/>
        <v>18</v>
      </c>
      <c r="AJ21" s="86"/>
    </row>
    <row r="22" spans="1:36" s="12" customFormat="1" ht="16.5">
      <c r="A22" s="29">
        <v>15</v>
      </c>
      <c r="B22" s="30" t="s">
        <v>87</v>
      </c>
      <c r="C22" s="30" t="s">
        <v>381</v>
      </c>
      <c r="D22" s="32" t="s">
        <v>32</v>
      </c>
      <c r="E22" s="180">
        <v>1</v>
      </c>
      <c r="F22" s="4">
        <v>1</v>
      </c>
      <c r="G22" s="4">
        <v>1</v>
      </c>
      <c r="H22" s="4">
        <v>1</v>
      </c>
      <c r="I22" s="4">
        <v>1</v>
      </c>
      <c r="J22" s="4" t="s">
        <v>257</v>
      </c>
      <c r="K22" s="4" t="s">
        <v>257</v>
      </c>
      <c r="L22" s="180" t="s">
        <v>257</v>
      </c>
      <c r="M22" s="4" t="s">
        <v>257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180">
        <v>1</v>
      </c>
      <c r="T22" s="4">
        <v>1</v>
      </c>
      <c r="U22" s="4">
        <v>1</v>
      </c>
      <c r="V22" s="4">
        <v>1</v>
      </c>
      <c r="W22" s="4">
        <v>1</v>
      </c>
      <c r="X22" s="4">
        <v>1</v>
      </c>
      <c r="Y22" s="4">
        <v>1</v>
      </c>
      <c r="Z22" s="180">
        <v>1</v>
      </c>
      <c r="AA22" s="4">
        <v>1</v>
      </c>
      <c r="AB22" s="4">
        <v>1</v>
      </c>
      <c r="AC22" s="4">
        <v>1</v>
      </c>
      <c r="AD22" s="4">
        <v>1</v>
      </c>
      <c r="AE22" s="4">
        <v>1</v>
      </c>
      <c r="AF22" s="4">
        <v>1</v>
      </c>
      <c r="AG22" s="180" t="s">
        <v>258</v>
      </c>
      <c r="AH22" s="4">
        <v>1</v>
      </c>
      <c r="AI22" s="14">
        <f t="shared" si="0"/>
        <v>25</v>
      </c>
      <c r="AJ22" s="17"/>
    </row>
    <row r="23" spans="1:36" s="12" customFormat="1" ht="17.25" customHeight="1">
      <c r="A23" s="29">
        <v>16</v>
      </c>
      <c r="B23" s="30" t="s">
        <v>282</v>
      </c>
      <c r="C23" s="49" t="s">
        <v>394</v>
      </c>
      <c r="D23" s="31" t="s">
        <v>43</v>
      </c>
      <c r="E23" s="180">
        <v>1</v>
      </c>
      <c r="F23" s="4">
        <v>1</v>
      </c>
      <c r="G23" s="4">
        <v>1</v>
      </c>
      <c r="H23" s="4">
        <v>1</v>
      </c>
      <c r="I23" s="4">
        <v>1</v>
      </c>
      <c r="J23" s="4" t="s">
        <v>257</v>
      </c>
      <c r="K23" s="4" t="s">
        <v>257</v>
      </c>
      <c r="L23" s="180" t="s">
        <v>257</v>
      </c>
      <c r="M23" s="4" t="s">
        <v>257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180">
        <v>1</v>
      </c>
      <c r="T23" s="4">
        <v>1</v>
      </c>
      <c r="U23" s="4">
        <v>1</v>
      </c>
      <c r="V23" s="4" t="s">
        <v>254</v>
      </c>
      <c r="W23" s="4">
        <v>1</v>
      </c>
      <c r="X23" s="4">
        <v>1</v>
      </c>
      <c r="Y23" s="4">
        <v>1</v>
      </c>
      <c r="Z23" s="180">
        <v>1</v>
      </c>
      <c r="AA23" s="4">
        <v>1</v>
      </c>
      <c r="AB23" s="4">
        <v>1</v>
      </c>
      <c r="AC23" s="4">
        <v>1</v>
      </c>
      <c r="AD23" s="4">
        <v>1</v>
      </c>
      <c r="AE23" s="4">
        <v>1</v>
      </c>
      <c r="AF23" s="4">
        <v>1</v>
      </c>
      <c r="AG23" s="180" t="s">
        <v>258</v>
      </c>
      <c r="AH23" s="4">
        <v>1</v>
      </c>
      <c r="AI23" s="14">
        <f t="shared" si="0"/>
        <v>24</v>
      </c>
      <c r="AJ23" s="86"/>
    </row>
    <row r="24" spans="1:36" s="12" customFormat="1" ht="17.25" customHeight="1">
      <c r="A24" s="29">
        <v>17</v>
      </c>
      <c r="B24" s="137" t="s">
        <v>357</v>
      </c>
      <c r="C24" s="49" t="s">
        <v>398</v>
      </c>
      <c r="D24" s="138" t="s">
        <v>166</v>
      </c>
      <c r="E24" s="180">
        <v>1</v>
      </c>
      <c r="F24" s="4">
        <v>1</v>
      </c>
      <c r="G24" s="4">
        <v>1</v>
      </c>
      <c r="H24" s="4">
        <v>1</v>
      </c>
      <c r="I24" s="4">
        <v>1</v>
      </c>
      <c r="J24" s="4">
        <v>1</v>
      </c>
      <c r="K24" s="4" t="s">
        <v>257</v>
      </c>
      <c r="L24" s="180" t="s">
        <v>257</v>
      </c>
      <c r="M24" s="4" t="s">
        <v>257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180">
        <v>1</v>
      </c>
      <c r="T24" s="4">
        <v>1</v>
      </c>
      <c r="U24" s="4">
        <v>1</v>
      </c>
      <c r="V24" s="4">
        <v>1</v>
      </c>
      <c r="W24" s="4">
        <v>1</v>
      </c>
      <c r="X24" s="4">
        <v>1</v>
      </c>
      <c r="Y24" s="4">
        <v>1</v>
      </c>
      <c r="Z24" s="180">
        <v>1</v>
      </c>
      <c r="AA24" s="4">
        <v>1</v>
      </c>
      <c r="AB24" s="4">
        <v>1</v>
      </c>
      <c r="AC24" s="4">
        <v>1</v>
      </c>
      <c r="AD24" s="4">
        <v>1</v>
      </c>
      <c r="AE24" s="4">
        <v>1</v>
      </c>
      <c r="AF24" s="4">
        <v>1</v>
      </c>
      <c r="AG24" s="180" t="s">
        <v>258</v>
      </c>
      <c r="AH24" s="4">
        <v>1</v>
      </c>
      <c r="AI24" s="14">
        <f t="shared" si="0"/>
        <v>26</v>
      </c>
      <c r="AJ24" s="95"/>
    </row>
    <row r="25" spans="1:36" s="12" customFormat="1" ht="17.25" customHeight="1" thickBot="1">
      <c r="A25" s="38"/>
      <c r="B25" s="39"/>
      <c r="C25" s="39"/>
      <c r="D25" s="40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97"/>
      <c r="AJ25" s="98"/>
    </row>
    <row r="26" spans="1:36" s="12" customFormat="1" ht="17.25" thickBot="1">
      <c r="A26" s="1452" t="s">
        <v>358</v>
      </c>
      <c r="B26" s="1453"/>
      <c r="C26" s="1453"/>
      <c r="D26" s="145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16"/>
      <c r="AJ26" s="99"/>
    </row>
    <row r="27" spans="1:36" s="12" customFormat="1" ht="16.5">
      <c r="A27" s="26">
        <v>1</v>
      </c>
      <c r="B27" s="41" t="s">
        <v>272</v>
      </c>
      <c r="C27" s="49" t="s">
        <v>381</v>
      </c>
      <c r="D27" s="42" t="s">
        <v>47</v>
      </c>
      <c r="E27" s="179">
        <v>1</v>
      </c>
      <c r="F27" s="79">
        <v>1</v>
      </c>
      <c r="G27" s="79">
        <v>1</v>
      </c>
      <c r="H27" s="79">
        <v>1</v>
      </c>
      <c r="I27" s="79">
        <v>1</v>
      </c>
      <c r="J27" s="79" t="s">
        <v>257</v>
      </c>
      <c r="K27" s="79" t="s">
        <v>257</v>
      </c>
      <c r="L27" s="179" t="s">
        <v>257</v>
      </c>
      <c r="M27" s="79" t="s">
        <v>257</v>
      </c>
      <c r="N27" s="79">
        <v>1</v>
      </c>
      <c r="O27" s="79">
        <v>1</v>
      </c>
      <c r="P27" s="79">
        <v>1</v>
      </c>
      <c r="Q27" s="79">
        <v>1</v>
      </c>
      <c r="R27" s="79">
        <v>1</v>
      </c>
      <c r="S27" s="179">
        <v>1</v>
      </c>
      <c r="T27" s="79">
        <v>1</v>
      </c>
      <c r="U27" s="177">
        <v>1</v>
      </c>
      <c r="V27" s="177">
        <v>1</v>
      </c>
      <c r="W27" s="177">
        <v>1</v>
      </c>
      <c r="X27" s="177">
        <v>1</v>
      </c>
      <c r="Y27" s="177">
        <v>1</v>
      </c>
      <c r="Z27" s="179">
        <v>1</v>
      </c>
      <c r="AA27" s="177">
        <v>1</v>
      </c>
      <c r="AB27" s="79">
        <v>1</v>
      </c>
      <c r="AC27" s="79">
        <v>1</v>
      </c>
      <c r="AD27" s="79">
        <v>1</v>
      </c>
      <c r="AE27" s="79">
        <v>1</v>
      </c>
      <c r="AF27" s="79">
        <v>1</v>
      </c>
      <c r="AG27" s="179">
        <v>1</v>
      </c>
      <c r="AH27" s="79">
        <v>1</v>
      </c>
      <c r="AI27" s="100">
        <f>SUM(E27:AH27)</f>
        <v>26</v>
      </c>
      <c r="AJ27" s="93"/>
    </row>
    <row r="28" spans="1:36" s="12" customFormat="1" ht="16.5">
      <c r="A28" s="29">
        <v>2</v>
      </c>
      <c r="B28" s="30" t="s">
        <v>104</v>
      </c>
      <c r="C28" s="49" t="s">
        <v>411</v>
      </c>
      <c r="D28" s="31" t="s">
        <v>37</v>
      </c>
      <c r="E28" s="180">
        <v>1</v>
      </c>
      <c r="F28" s="4">
        <v>1</v>
      </c>
      <c r="G28" s="4">
        <v>1</v>
      </c>
      <c r="H28" s="4">
        <v>1</v>
      </c>
      <c r="I28" s="4">
        <v>1</v>
      </c>
      <c r="J28" s="4" t="s">
        <v>257</v>
      </c>
      <c r="K28" s="4" t="s">
        <v>257</v>
      </c>
      <c r="L28" s="180" t="s">
        <v>257</v>
      </c>
      <c r="M28" s="4" t="s">
        <v>257</v>
      </c>
      <c r="N28" s="4">
        <v>1</v>
      </c>
      <c r="O28" s="4">
        <v>1</v>
      </c>
      <c r="P28" s="4" t="s">
        <v>254</v>
      </c>
      <c r="Q28" s="4" t="s">
        <v>254</v>
      </c>
      <c r="R28" s="4">
        <v>1</v>
      </c>
      <c r="S28" s="180">
        <v>1</v>
      </c>
      <c r="T28" s="4">
        <v>1</v>
      </c>
      <c r="U28" s="4">
        <v>1</v>
      </c>
      <c r="V28" s="4">
        <v>1</v>
      </c>
      <c r="W28" s="4">
        <v>1</v>
      </c>
      <c r="X28" s="4">
        <v>1</v>
      </c>
      <c r="Y28" s="4">
        <v>1</v>
      </c>
      <c r="Z28" s="180">
        <v>1</v>
      </c>
      <c r="AA28" s="4">
        <v>1</v>
      </c>
      <c r="AB28" s="4">
        <v>1</v>
      </c>
      <c r="AC28" s="4">
        <v>1</v>
      </c>
      <c r="AD28" s="4">
        <v>1</v>
      </c>
      <c r="AE28" s="4" t="s">
        <v>257</v>
      </c>
      <c r="AF28" s="4" t="s">
        <v>255</v>
      </c>
      <c r="AG28" s="180" t="s">
        <v>258</v>
      </c>
      <c r="AH28" s="4">
        <v>1</v>
      </c>
      <c r="AI28" s="101">
        <f>SUM(E28:AH28)</f>
        <v>21</v>
      </c>
      <c r="AJ28" s="86"/>
    </row>
    <row r="29" spans="1:36" s="12" customFormat="1" ht="18" customHeight="1" thickBot="1">
      <c r="A29" s="38"/>
      <c r="B29" s="39"/>
      <c r="C29" s="39"/>
      <c r="D29" s="44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97"/>
      <c r="AJ29" s="98"/>
    </row>
    <row r="30" spans="1:36" s="12" customFormat="1" ht="18" customHeight="1">
      <c r="A30" s="1450" t="s">
        <v>287</v>
      </c>
      <c r="B30" s="1451"/>
      <c r="C30" s="205"/>
      <c r="D30" s="45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16"/>
      <c r="AJ30" s="102"/>
    </row>
    <row r="31" spans="1:36" s="12" customFormat="1" ht="16.5">
      <c r="A31" s="46">
        <v>1</v>
      </c>
      <c r="B31" s="30" t="s">
        <v>46</v>
      </c>
      <c r="C31" s="49" t="s">
        <v>381</v>
      </c>
      <c r="D31" s="31" t="s">
        <v>20</v>
      </c>
      <c r="E31" s="180" t="s">
        <v>258</v>
      </c>
      <c r="F31" s="4">
        <v>1</v>
      </c>
      <c r="G31" s="4">
        <v>1</v>
      </c>
      <c r="H31" s="4">
        <v>1</v>
      </c>
      <c r="I31" s="4">
        <v>1</v>
      </c>
      <c r="J31" s="4" t="s">
        <v>257</v>
      </c>
      <c r="K31" s="4" t="s">
        <v>257</v>
      </c>
      <c r="L31" s="180" t="s">
        <v>257</v>
      </c>
      <c r="M31" s="4" t="s">
        <v>257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180">
        <v>1</v>
      </c>
      <c r="T31" s="4">
        <v>1</v>
      </c>
      <c r="U31" s="4">
        <v>1</v>
      </c>
      <c r="V31" s="4" t="s">
        <v>254</v>
      </c>
      <c r="W31" s="4">
        <v>1</v>
      </c>
      <c r="X31" s="4">
        <v>1</v>
      </c>
      <c r="Y31" s="4">
        <v>1</v>
      </c>
      <c r="Z31" s="180">
        <v>1</v>
      </c>
      <c r="AA31" s="4">
        <v>1</v>
      </c>
      <c r="AB31" s="4">
        <v>1</v>
      </c>
      <c r="AC31" s="4">
        <v>1</v>
      </c>
      <c r="AD31" s="4">
        <v>1</v>
      </c>
      <c r="AE31" s="4">
        <v>1</v>
      </c>
      <c r="AF31" s="4">
        <v>1</v>
      </c>
      <c r="AG31" s="180">
        <v>1</v>
      </c>
      <c r="AH31" s="4">
        <v>1</v>
      </c>
      <c r="AI31" s="14">
        <f t="shared" ref="AI31:AI36" si="1">SUM(E31:AH31)</f>
        <v>24</v>
      </c>
      <c r="AJ31" s="103"/>
    </row>
    <row r="32" spans="1:36" s="12" customFormat="1" ht="16.5">
      <c r="A32" s="46">
        <v>2</v>
      </c>
      <c r="B32" s="30" t="s">
        <v>21</v>
      </c>
      <c r="C32" s="49" t="s">
        <v>381</v>
      </c>
      <c r="D32" s="31" t="s">
        <v>22</v>
      </c>
      <c r="E32" s="180">
        <v>1</v>
      </c>
      <c r="F32" s="4">
        <v>1</v>
      </c>
      <c r="G32" s="4">
        <v>1</v>
      </c>
      <c r="H32" s="4">
        <v>1</v>
      </c>
      <c r="I32" s="4">
        <v>1</v>
      </c>
      <c r="J32" s="4" t="s">
        <v>257</v>
      </c>
      <c r="K32" s="4" t="s">
        <v>257</v>
      </c>
      <c r="L32" s="180" t="s">
        <v>257</v>
      </c>
      <c r="M32" s="4" t="s">
        <v>257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180">
        <v>1</v>
      </c>
      <c r="T32" s="4">
        <v>1</v>
      </c>
      <c r="U32" s="4">
        <v>1</v>
      </c>
      <c r="V32" s="4">
        <v>1</v>
      </c>
      <c r="W32" s="4">
        <v>1</v>
      </c>
      <c r="X32" s="4">
        <v>1</v>
      </c>
      <c r="Y32" s="4">
        <v>1</v>
      </c>
      <c r="Z32" s="180" t="s">
        <v>258</v>
      </c>
      <c r="AA32" s="4" t="s">
        <v>257</v>
      </c>
      <c r="AB32" s="4">
        <v>1</v>
      </c>
      <c r="AC32" s="4">
        <v>1</v>
      </c>
      <c r="AD32" s="4">
        <v>1</v>
      </c>
      <c r="AE32" s="4">
        <v>1</v>
      </c>
      <c r="AF32" s="4">
        <v>1</v>
      </c>
      <c r="AG32" s="180" t="s">
        <v>258</v>
      </c>
      <c r="AH32" s="4" t="s">
        <v>254</v>
      </c>
      <c r="AI32" s="14">
        <f t="shared" si="1"/>
        <v>22</v>
      </c>
      <c r="AJ32" s="103"/>
    </row>
    <row r="33" spans="1:36" s="12" customFormat="1" ht="16.5">
      <c r="A33" s="46">
        <v>3</v>
      </c>
      <c r="B33" s="30" t="s">
        <v>288</v>
      </c>
      <c r="C33" s="49" t="s">
        <v>381</v>
      </c>
      <c r="D33" s="31" t="s">
        <v>372</v>
      </c>
      <c r="E33" s="180">
        <v>1</v>
      </c>
      <c r="F33" s="4">
        <v>1</v>
      </c>
      <c r="G33" s="4">
        <v>1</v>
      </c>
      <c r="H33" s="4">
        <v>1</v>
      </c>
      <c r="I33" s="4">
        <v>1</v>
      </c>
      <c r="J33" s="4" t="s">
        <v>257</v>
      </c>
      <c r="K33" s="4" t="s">
        <v>257</v>
      </c>
      <c r="L33" s="180" t="s">
        <v>257</v>
      </c>
      <c r="M33" s="4" t="s">
        <v>257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180">
        <v>1</v>
      </c>
      <c r="T33" s="4">
        <v>1</v>
      </c>
      <c r="U33" s="4">
        <v>1</v>
      </c>
      <c r="V33" s="4">
        <v>1</v>
      </c>
      <c r="W33" s="4">
        <v>1</v>
      </c>
      <c r="X33" s="4">
        <v>1</v>
      </c>
      <c r="Y33" s="4">
        <v>1</v>
      </c>
      <c r="Z33" s="180" t="s">
        <v>258</v>
      </c>
      <c r="AA33" s="4">
        <v>1</v>
      </c>
      <c r="AB33" s="4">
        <v>1</v>
      </c>
      <c r="AC33" s="4">
        <v>1</v>
      </c>
      <c r="AD33" s="4">
        <v>1</v>
      </c>
      <c r="AE33" s="4">
        <v>1</v>
      </c>
      <c r="AF33" s="4">
        <v>1</v>
      </c>
      <c r="AG33" s="180">
        <v>1</v>
      </c>
      <c r="AH33" s="4">
        <v>1</v>
      </c>
      <c r="AI33" s="14">
        <f t="shared" si="1"/>
        <v>25</v>
      </c>
      <c r="AJ33" s="103"/>
    </row>
    <row r="34" spans="1:36" s="12" customFormat="1" ht="16.5">
      <c r="A34" s="46">
        <v>4</v>
      </c>
      <c r="B34" s="30" t="s">
        <v>141</v>
      </c>
      <c r="C34" s="49" t="s">
        <v>381</v>
      </c>
      <c r="D34" s="31" t="s">
        <v>239</v>
      </c>
      <c r="E34" s="180">
        <v>1</v>
      </c>
      <c r="F34" s="4">
        <v>1</v>
      </c>
      <c r="G34" s="4">
        <v>1</v>
      </c>
      <c r="H34" s="4">
        <v>1</v>
      </c>
      <c r="I34" s="4">
        <v>1</v>
      </c>
      <c r="J34" s="4" t="s">
        <v>257</v>
      </c>
      <c r="K34" s="4" t="s">
        <v>257</v>
      </c>
      <c r="L34" s="180" t="s">
        <v>257</v>
      </c>
      <c r="M34" s="4" t="s">
        <v>257</v>
      </c>
      <c r="N34" s="4">
        <v>1</v>
      </c>
      <c r="O34" s="4">
        <v>1</v>
      </c>
      <c r="P34" s="4">
        <v>1</v>
      </c>
      <c r="Q34" s="4" t="s">
        <v>255</v>
      </c>
      <c r="R34" s="4" t="s">
        <v>255</v>
      </c>
      <c r="S34" s="180" t="s">
        <v>258</v>
      </c>
      <c r="T34" s="4" t="s">
        <v>255</v>
      </c>
      <c r="U34" s="4" t="s">
        <v>255</v>
      </c>
      <c r="V34" s="4" t="s">
        <v>255</v>
      </c>
      <c r="W34" s="4" t="s">
        <v>255</v>
      </c>
      <c r="X34" s="4" t="s">
        <v>255</v>
      </c>
      <c r="Y34" s="4" t="s">
        <v>255</v>
      </c>
      <c r="Z34" s="180" t="s">
        <v>255</v>
      </c>
      <c r="AA34" s="4" t="s">
        <v>255</v>
      </c>
      <c r="AB34" s="4" t="s">
        <v>255</v>
      </c>
      <c r="AC34" s="4" t="s">
        <v>255</v>
      </c>
      <c r="AD34" s="4" t="s">
        <v>255</v>
      </c>
      <c r="AE34" s="4" t="s">
        <v>255</v>
      </c>
      <c r="AF34" s="4" t="s">
        <v>255</v>
      </c>
      <c r="AG34" s="180" t="s">
        <v>258</v>
      </c>
      <c r="AH34" s="4" t="s">
        <v>255</v>
      </c>
      <c r="AI34" s="14">
        <f t="shared" si="1"/>
        <v>8</v>
      </c>
      <c r="AJ34" s="103"/>
    </row>
    <row r="35" spans="1:36" s="12" customFormat="1" ht="16.5">
      <c r="A35" s="46">
        <v>5</v>
      </c>
      <c r="B35" s="30" t="s">
        <v>318</v>
      </c>
      <c r="C35" s="49" t="s">
        <v>381</v>
      </c>
      <c r="D35" s="47" t="s">
        <v>359</v>
      </c>
      <c r="E35" s="180">
        <v>1</v>
      </c>
      <c r="F35" s="4">
        <v>1</v>
      </c>
      <c r="G35" s="4">
        <v>1</v>
      </c>
      <c r="H35" s="4">
        <v>0.5</v>
      </c>
      <c r="I35" s="4" t="s">
        <v>255</v>
      </c>
      <c r="J35" s="4" t="s">
        <v>257</v>
      </c>
      <c r="K35" s="4" t="s">
        <v>257</v>
      </c>
      <c r="L35" s="180" t="s">
        <v>257</v>
      </c>
      <c r="M35" s="4" t="s">
        <v>257</v>
      </c>
      <c r="N35" s="4">
        <v>1</v>
      </c>
      <c r="O35" s="4">
        <v>1</v>
      </c>
      <c r="P35" s="4">
        <v>1</v>
      </c>
      <c r="Q35" s="4" t="s">
        <v>255</v>
      </c>
      <c r="R35" s="4" t="s">
        <v>255</v>
      </c>
      <c r="S35" s="180" t="s">
        <v>255</v>
      </c>
      <c r="T35" s="4" t="s">
        <v>255</v>
      </c>
      <c r="U35" s="4">
        <v>1</v>
      </c>
      <c r="V35" s="4">
        <v>1</v>
      </c>
      <c r="W35" s="4">
        <v>1</v>
      </c>
      <c r="X35" s="4">
        <v>1</v>
      </c>
      <c r="Y35" s="4">
        <v>1</v>
      </c>
      <c r="Z35" s="180" t="s">
        <v>258</v>
      </c>
      <c r="AA35" s="4" t="s">
        <v>257</v>
      </c>
      <c r="AB35" s="4">
        <v>1</v>
      </c>
      <c r="AC35" s="4">
        <v>1</v>
      </c>
      <c r="AD35" s="4">
        <v>1</v>
      </c>
      <c r="AE35" s="4">
        <v>1</v>
      </c>
      <c r="AF35" s="4">
        <v>1</v>
      </c>
      <c r="AG35" s="180">
        <v>1</v>
      </c>
      <c r="AH35" s="4">
        <v>1</v>
      </c>
      <c r="AI35" s="14">
        <f t="shared" si="1"/>
        <v>18.5</v>
      </c>
      <c r="AJ35" s="103"/>
    </row>
    <row r="36" spans="1:36" s="12" customFormat="1" ht="16.5">
      <c r="A36" s="46">
        <v>6</v>
      </c>
      <c r="B36" s="33" t="s">
        <v>369</v>
      </c>
      <c r="C36" s="142" t="s">
        <v>385</v>
      </c>
      <c r="D36" s="140" t="s">
        <v>27</v>
      </c>
      <c r="E36" s="1445" t="s">
        <v>370</v>
      </c>
      <c r="F36" s="1446"/>
      <c r="G36" s="1446"/>
      <c r="H36" s="1446"/>
      <c r="I36" s="1446"/>
      <c r="J36" s="1446"/>
      <c r="K36" s="1446"/>
      <c r="L36" s="1446"/>
      <c r="M36" s="1446"/>
      <c r="N36" s="1446"/>
      <c r="O36" s="1446"/>
      <c r="P36" s="1447"/>
      <c r="Q36" s="191">
        <v>1</v>
      </c>
      <c r="R36" s="192">
        <v>1</v>
      </c>
      <c r="S36" s="216">
        <v>1</v>
      </c>
      <c r="T36" s="193">
        <v>1</v>
      </c>
      <c r="U36" s="4">
        <v>1</v>
      </c>
      <c r="V36" s="4">
        <v>1</v>
      </c>
      <c r="W36" s="4">
        <v>1</v>
      </c>
      <c r="X36" s="4">
        <v>1</v>
      </c>
      <c r="Y36" s="4">
        <v>1</v>
      </c>
      <c r="Z36" s="180">
        <v>1</v>
      </c>
      <c r="AA36" s="4">
        <v>1</v>
      </c>
      <c r="AB36" s="4">
        <v>1</v>
      </c>
      <c r="AC36" s="4">
        <v>1</v>
      </c>
      <c r="AD36" s="4">
        <v>1</v>
      </c>
      <c r="AE36" s="4">
        <v>1</v>
      </c>
      <c r="AF36" s="4">
        <v>1</v>
      </c>
      <c r="AG36" s="180">
        <v>1</v>
      </c>
      <c r="AH36" s="4">
        <v>1</v>
      </c>
      <c r="AI36" s="220">
        <f t="shared" si="1"/>
        <v>18</v>
      </c>
      <c r="AJ36" s="94"/>
    </row>
    <row r="37" spans="1:36" s="12" customFormat="1" ht="18" customHeight="1">
      <c r="A37" s="46">
        <v>7</v>
      </c>
      <c r="B37" s="30" t="s">
        <v>24</v>
      </c>
      <c r="C37" s="49" t="s">
        <v>381</v>
      </c>
      <c r="D37" s="43" t="s">
        <v>271</v>
      </c>
      <c r="E37" s="180" t="s">
        <v>258</v>
      </c>
      <c r="F37" s="4" t="s">
        <v>354</v>
      </c>
      <c r="G37" s="4" t="s">
        <v>354</v>
      </c>
      <c r="H37" s="4">
        <v>1</v>
      </c>
      <c r="I37" s="4">
        <v>1</v>
      </c>
      <c r="J37" s="4" t="s">
        <v>257</v>
      </c>
      <c r="K37" s="4" t="s">
        <v>257</v>
      </c>
      <c r="L37" s="180" t="s">
        <v>257</v>
      </c>
      <c r="M37" s="4" t="s">
        <v>257</v>
      </c>
      <c r="N37" s="4" t="s">
        <v>354</v>
      </c>
      <c r="O37" s="4" t="s">
        <v>354</v>
      </c>
      <c r="P37" s="4" t="s">
        <v>354</v>
      </c>
      <c r="Q37" s="4">
        <v>15</v>
      </c>
      <c r="R37" s="4">
        <v>15</v>
      </c>
      <c r="S37" s="180">
        <v>15</v>
      </c>
      <c r="T37" s="4">
        <v>15</v>
      </c>
      <c r="U37" s="4">
        <v>15</v>
      </c>
      <c r="V37" s="4">
        <v>15</v>
      </c>
      <c r="W37" s="4">
        <v>15</v>
      </c>
      <c r="X37" s="4">
        <v>15</v>
      </c>
      <c r="Y37" s="4">
        <v>15</v>
      </c>
      <c r="Z37" s="180">
        <v>15</v>
      </c>
      <c r="AA37" s="4">
        <v>15</v>
      </c>
      <c r="AB37" s="4">
        <v>15</v>
      </c>
      <c r="AC37" s="4">
        <v>15</v>
      </c>
      <c r="AD37" s="4">
        <v>15</v>
      </c>
      <c r="AE37" s="4">
        <v>15</v>
      </c>
      <c r="AF37" s="4">
        <v>15</v>
      </c>
      <c r="AG37" s="180">
        <v>15</v>
      </c>
      <c r="AH37" s="4">
        <v>1</v>
      </c>
      <c r="AI37" s="14">
        <v>18</v>
      </c>
      <c r="AJ37" s="86"/>
    </row>
    <row r="38" spans="1:36" s="12" customFormat="1" ht="18" customHeight="1">
      <c r="A38" s="46">
        <v>8</v>
      </c>
      <c r="B38" s="30" t="s">
        <v>325</v>
      </c>
      <c r="C38" s="142" t="s">
        <v>385</v>
      </c>
      <c r="D38" s="198" t="s">
        <v>373</v>
      </c>
      <c r="E38" s="180">
        <v>1</v>
      </c>
      <c r="F38" s="144">
        <v>1</v>
      </c>
      <c r="G38" s="144">
        <v>1</v>
      </c>
      <c r="H38" s="144">
        <v>1</v>
      </c>
      <c r="I38" s="144">
        <v>1</v>
      </c>
      <c r="J38" s="144">
        <v>1</v>
      </c>
      <c r="K38" s="144">
        <v>1</v>
      </c>
      <c r="L38" s="180" t="s">
        <v>257</v>
      </c>
      <c r="M38" s="144">
        <v>1</v>
      </c>
      <c r="N38" s="144">
        <v>1</v>
      </c>
      <c r="O38" s="144">
        <v>1</v>
      </c>
      <c r="P38" s="144">
        <v>1</v>
      </c>
      <c r="Q38" s="144">
        <v>1</v>
      </c>
      <c r="R38" s="144">
        <v>1</v>
      </c>
      <c r="S38" s="180">
        <v>1</v>
      </c>
      <c r="T38" s="144">
        <v>1</v>
      </c>
      <c r="U38" s="144">
        <v>1</v>
      </c>
      <c r="V38" s="144">
        <v>1</v>
      </c>
      <c r="W38" s="144">
        <v>1</v>
      </c>
      <c r="X38" s="144">
        <v>1</v>
      </c>
      <c r="Y38" s="6">
        <v>1</v>
      </c>
      <c r="Z38" s="185">
        <v>1</v>
      </c>
      <c r="AA38" s="6">
        <v>1</v>
      </c>
      <c r="AB38" s="6">
        <v>1</v>
      </c>
      <c r="AC38" s="6">
        <v>1</v>
      </c>
      <c r="AD38" s="6">
        <v>1</v>
      </c>
      <c r="AE38" s="6">
        <v>1</v>
      </c>
      <c r="AF38" s="6">
        <v>1</v>
      </c>
      <c r="AG38" s="185">
        <v>1</v>
      </c>
      <c r="AH38" s="6" t="s">
        <v>255</v>
      </c>
      <c r="AI38" s="14">
        <f>SUM(E38:AH38)</f>
        <v>28</v>
      </c>
      <c r="AJ38" s="134"/>
    </row>
    <row r="39" spans="1:36" s="12" customFormat="1" ht="17.25" thickBot="1">
      <c r="A39" s="48"/>
      <c r="B39" s="49"/>
      <c r="C39" s="204"/>
      <c r="D39" s="47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13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16"/>
      <c r="AJ39" s="104"/>
    </row>
    <row r="40" spans="1:36" s="12" customFormat="1" ht="16.5">
      <c r="A40" s="1448" t="s">
        <v>289</v>
      </c>
      <c r="B40" s="1449"/>
      <c r="C40" s="188"/>
      <c r="D40" s="50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105"/>
      <c r="AJ40" s="106"/>
    </row>
    <row r="41" spans="1:36" s="12" customFormat="1" ht="16.5">
      <c r="A41" s="51">
        <v>1</v>
      </c>
      <c r="B41" s="30" t="s">
        <v>290</v>
      </c>
      <c r="C41" s="49" t="s">
        <v>381</v>
      </c>
      <c r="D41" s="31" t="s">
        <v>29</v>
      </c>
      <c r="E41" s="180">
        <v>1</v>
      </c>
      <c r="F41" s="4">
        <v>1</v>
      </c>
      <c r="G41" s="4">
        <v>1</v>
      </c>
      <c r="H41" s="4">
        <v>1</v>
      </c>
      <c r="I41" s="4">
        <v>1</v>
      </c>
      <c r="J41" s="4" t="s">
        <v>257</v>
      </c>
      <c r="K41" s="4" t="s">
        <v>257</v>
      </c>
      <c r="L41" s="180" t="s">
        <v>257</v>
      </c>
      <c r="M41" s="4" t="s">
        <v>257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180" t="s">
        <v>258</v>
      </c>
      <c r="T41" s="4">
        <v>1</v>
      </c>
      <c r="U41" s="4">
        <v>1</v>
      </c>
      <c r="V41" s="4">
        <v>1</v>
      </c>
      <c r="W41" s="4">
        <v>1</v>
      </c>
      <c r="X41" s="4">
        <v>1</v>
      </c>
      <c r="Y41" s="4">
        <v>1</v>
      </c>
      <c r="Z41" s="180" t="s">
        <v>258</v>
      </c>
      <c r="AA41" s="4" t="s">
        <v>257</v>
      </c>
      <c r="AB41" s="4">
        <v>1</v>
      </c>
      <c r="AC41" s="4">
        <v>1</v>
      </c>
      <c r="AD41" s="4">
        <v>1</v>
      </c>
      <c r="AE41" s="4">
        <v>1</v>
      </c>
      <c r="AF41" s="4">
        <v>1</v>
      </c>
      <c r="AG41" s="180">
        <v>1</v>
      </c>
      <c r="AH41" s="4">
        <v>1</v>
      </c>
      <c r="AI41" s="14">
        <f>SUM(E41:AH41)</f>
        <v>23</v>
      </c>
      <c r="AJ41" s="86"/>
    </row>
    <row r="42" spans="1:36" s="12" customFormat="1" ht="16.5">
      <c r="A42" s="51">
        <v>2</v>
      </c>
      <c r="B42" s="30" t="s">
        <v>291</v>
      </c>
      <c r="C42" s="49" t="s">
        <v>381</v>
      </c>
      <c r="D42" s="31" t="s">
        <v>88</v>
      </c>
      <c r="E42" s="180">
        <v>1</v>
      </c>
      <c r="F42" s="4">
        <v>1</v>
      </c>
      <c r="G42" s="4">
        <v>1</v>
      </c>
      <c r="H42" s="4">
        <v>1</v>
      </c>
      <c r="I42" s="4">
        <v>1</v>
      </c>
      <c r="J42" s="4" t="s">
        <v>257</v>
      </c>
      <c r="K42" s="4" t="s">
        <v>257</v>
      </c>
      <c r="L42" s="180" t="s">
        <v>257</v>
      </c>
      <c r="M42" s="4" t="s">
        <v>257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180" t="s">
        <v>258</v>
      </c>
      <c r="T42" s="4">
        <v>1</v>
      </c>
      <c r="U42" s="4">
        <v>1</v>
      </c>
      <c r="V42" s="4">
        <v>1</v>
      </c>
      <c r="W42" s="4">
        <v>1</v>
      </c>
      <c r="X42" s="4">
        <v>1</v>
      </c>
      <c r="Y42" s="4">
        <v>1</v>
      </c>
      <c r="Z42" s="180" t="s">
        <v>258</v>
      </c>
      <c r="AA42" s="4" t="s">
        <v>257</v>
      </c>
      <c r="AB42" s="4">
        <v>1</v>
      </c>
      <c r="AC42" s="4">
        <v>1</v>
      </c>
      <c r="AD42" s="4">
        <v>1</v>
      </c>
      <c r="AE42" s="4">
        <v>1</v>
      </c>
      <c r="AF42" s="4">
        <v>1</v>
      </c>
      <c r="AG42" s="180">
        <v>1</v>
      </c>
      <c r="AH42" s="4">
        <v>1</v>
      </c>
      <c r="AI42" s="14">
        <f t="shared" ref="AI42:AI53" si="2">SUM(E42:AH42)</f>
        <v>23</v>
      </c>
      <c r="AJ42" s="86"/>
    </row>
    <row r="43" spans="1:36" s="12" customFormat="1" ht="17.25" customHeight="1">
      <c r="A43" s="51">
        <v>3</v>
      </c>
      <c r="B43" s="36" t="s">
        <v>280</v>
      </c>
      <c r="C43" s="49" t="s">
        <v>381</v>
      </c>
      <c r="D43" s="37" t="s">
        <v>116</v>
      </c>
      <c r="E43" s="180">
        <v>1</v>
      </c>
      <c r="F43" s="4">
        <v>1</v>
      </c>
      <c r="G43" s="4">
        <v>1</v>
      </c>
      <c r="H43" s="4">
        <v>1</v>
      </c>
      <c r="I43" s="4">
        <v>1</v>
      </c>
      <c r="J43" s="4" t="s">
        <v>257</v>
      </c>
      <c r="K43" s="4" t="s">
        <v>257</v>
      </c>
      <c r="L43" s="180" t="s">
        <v>257</v>
      </c>
      <c r="M43" s="4" t="s">
        <v>257</v>
      </c>
      <c r="N43" s="4">
        <v>1</v>
      </c>
      <c r="O43" s="4">
        <v>1</v>
      </c>
      <c r="P43" s="4">
        <v>1</v>
      </c>
      <c r="Q43" s="4" t="s">
        <v>254</v>
      </c>
      <c r="R43" s="4">
        <v>1</v>
      </c>
      <c r="S43" s="180" t="s">
        <v>258</v>
      </c>
      <c r="T43" s="4">
        <v>1</v>
      </c>
      <c r="U43" s="4">
        <v>1</v>
      </c>
      <c r="V43" s="4">
        <v>1</v>
      </c>
      <c r="W43" s="4">
        <v>1</v>
      </c>
      <c r="X43" s="4">
        <v>1</v>
      </c>
      <c r="Y43" s="4">
        <v>1</v>
      </c>
      <c r="Z43" s="180" t="s">
        <v>258</v>
      </c>
      <c r="AA43" s="4" t="s">
        <v>257</v>
      </c>
      <c r="AB43" s="4">
        <v>1</v>
      </c>
      <c r="AC43" s="4">
        <v>1</v>
      </c>
      <c r="AD43" s="4">
        <v>1</v>
      </c>
      <c r="AE43" s="4">
        <v>1</v>
      </c>
      <c r="AF43" s="4">
        <v>1</v>
      </c>
      <c r="AG43" s="180">
        <v>1</v>
      </c>
      <c r="AH43" s="4">
        <v>1</v>
      </c>
      <c r="AI43" s="14">
        <f t="shared" si="2"/>
        <v>22</v>
      </c>
      <c r="AJ43" s="86"/>
    </row>
    <row r="44" spans="1:36" s="12" customFormat="1" ht="16.5">
      <c r="A44" s="51">
        <v>4</v>
      </c>
      <c r="B44" s="30" t="s">
        <v>273</v>
      </c>
      <c r="C44" s="49" t="s">
        <v>376</v>
      </c>
      <c r="D44" s="31" t="s">
        <v>41</v>
      </c>
      <c r="E44" s="180">
        <v>1</v>
      </c>
      <c r="F44" s="4">
        <v>1</v>
      </c>
      <c r="G44" s="4">
        <v>1</v>
      </c>
      <c r="H44" s="4">
        <v>1</v>
      </c>
      <c r="I44" s="4">
        <v>1</v>
      </c>
      <c r="J44" s="4" t="s">
        <v>257</v>
      </c>
      <c r="K44" s="4" t="s">
        <v>257</v>
      </c>
      <c r="L44" s="180" t="s">
        <v>257</v>
      </c>
      <c r="M44" s="4" t="s">
        <v>257</v>
      </c>
      <c r="N44" s="4">
        <v>1</v>
      </c>
      <c r="O44" s="4">
        <v>1</v>
      </c>
      <c r="P44" s="4">
        <v>1</v>
      </c>
      <c r="Q44" s="4">
        <v>1</v>
      </c>
      <c r="R44" s="4">
        <v>1</v>
      </c>
      <c r="S44" s="180" t="s">
        <v>258</v>
      </c>
      <c r="T44" s="4">
        <v>1</v>
      </c>
      <c r="U44" s="4">
        <v>1</v>
      </c>
      <c r="V44" s="4">
        <v>1</v>
      </c>
      <c r="W44" s="4">
        <v>1</v>
      </c>
      <c r="X44" s="4">
        <v>1</v>
      </c>
      <c r="Y44" s="4">
        <v>1</v>
      </c>
      <c r="Z44" s="180" t="s">
        <v>258</v>
      </c>
      <c r="AA44" s="4" t="s">
        <v>257</v>
      </c>
      <c r="AB44" s="4">
        <v>1</v>
      </c>
      <c r="AC44" s="4">
        <v>1</v>
      </c>
      <c r="AD44" s="4">
        <v>1</v>
      </c>
      <c r="AE44" s="4">
        <v>1</v>
      </c>
      <c r="AF44" s="4">
        <v>1</v>
      </c>
      <c r="AG44" s="180">
        <v>1</v>
      </c>
      <c r="AH44" s="4">
        <v>1</v>
      </c>
      <c r="AI44" s="14">
        <f t="shared" si="2"/>
        <v>23</v>
      </c>
      <c r="AJ44" s="86"/>
    </row>
    <row r="45" spans="1:36" s="12" customFormat="1" ht="16.5">
      <c r="A45" s="51">
        <v>5</v>
      </c>
      <c r="B45" s="30" t="s">
        <v>294</v>
      </c>
      <c r="C45" s="49" t="s">
        <v>395</v>
      </c>
      <c r="D45" s="31" t="s">
        <v>199</v>
      </c>
      <c r="E45" s="180">
        <v>1</v>
      </c>
      <c r="F45" s="4">
        <v>1</v>
      </c>
      <c r="G45" s="4">
        <v>1</v>
      </c>
      <c r="H45" s="4">
        <v>1</v>
      </c>
      <c r="I45" s="4">
        <v>1</v>
      </c>
      <c r="J45" s="4" t="s">
        <v>257</v>
      </c>
      <c r="K45" s="4" t="s">
        <v>257</v>
      </c>
      <c r="L45" s="180" t="s">
        <v>257</v>
      </c>
      <c r="M45" s="4" t="s">
        <v>257</v>
      </c>
      <c r="N45" s="4">
        <v>1</v>
      </c>
      <c r="O45" s="4">
        <v>1</v>
      </c>
      <c r="P45" s="4">
        <v>1</v>
      </c>
      <c r="Q45" s="4">
        <v>1</v>
      </c>
      <c r="R45" s="4">
        <v>1</v>
      </c>
      <c r="S45" s="180" t="s">
        <v>258</v>
      </c>
      <c r="T45" s="4">
        <v>1</v>
      </c>
      <c r="U45" s="4">
        <v>1</v>
      </c>
      <c r="V45" s="4">
        <v>1</v>
      </c>
      <c r="W45" s="4">
        <v>1</v>
      </c>
      <c r="X45" s="4">
        <v>1</v>
      </c>
      <c r="Y45" s="4">
        <v>1</v>
      </c>
      <c r="Z45" s="180" t="s">
        <v>258</v>
      </c>
      <c r="AA45" s="178" t="s">
        <v>257</v>
      </c>
      <c r="AB45" s="178">
        <v>1</v>
      </c>
      <c r="AC45" s="178">
        <v>1</v>
      </c>
      <c r="AD45" s="4">
        <v>1</v>
      </c>
      <c r="AE45" s="4">
        <v>1</v>
      </c>
      <c r="AF45" s="4">
        <v>1</v>
      </c>
      <c r="AG45" s="180">
        <v>1</v>
      </c>
      <c r="AH45" s="4">
        <v>1</v>
      </c>
      <c r="AI45" s="14">
        <f t="shared" si="2"/>
        <v>23</v>
      </c>
      <c r="AJ45" s="86"/>
    </row>
    <row r="46" spans="1:36" s="12" customFormat="1" ht="16.5">
      <c r="A46" s="51">
        <v>6</v>
      </c>
      <c r="B46" s="30" t="s">
        <v>295</v>
      </c>
      <c r="C46" s="49" t="s">
        <v>396</v>
      </c>
      <c r="D46" s="31" t="s">
        <v>45</v>
      </c>
      <c r="E46" s="180">
        <v>1</v>
      </c>
      <c r="F46" s="4">
        <v>1</v>
      </c>
      <c r="G46" s="4">
        <v>1</v>
      </c>
      <c r="H46" s="4">
        <v>1</v>
      </c>
      <c r="I46" s="4">
        <v>1</v>
      </c>
      <c r="J46" s="4" t="s">
        <v>257</v>
      </c>
      <c r="K46" s="4" t="s">
        <v>257</v>
      </c>
      <c r="L46" s="180" t="s">
        <v>257</v>
      </c>
      <c r="M46" s="4" t="s">
        <v>257</v>
      </c>
      <c r="N46" s="4">
        <v>1</v>
      </c>
      <c r="O46" s="4">
        <v>1</v>
      </c>
      <c r="P46" s="4">
        <v>1</v>
      </c>
      <c r="Q46" s="4">
        <v>1</v>
      </c>
      <c r="R46" s="4">
        <v>1</v>
      </c>
      <c r="S46" s="180" t="s">
        <v>258</v>
      </c>
      <c r="T46" s="4">
        <v>1</v>
      </c>
      <c r="U46" s="4">
        <v>1</v>
      </c>
      <c r="V46" s="4">
        <v>1</v>
      </c>
      <c r="W46" s="4">
        <v>1</v>
      </c>
      <c r="X46" s="4">
        <v>1</v>
      </c>
      <c r="Y46" s="4">
        <v>1</v>
      </c>
      <c r="Z46" s="180" t="s">
        <v>258</v>
      </c>
      <c r="AA46" s="178" t="s">
        <v>257</v>
      </c>
      <c r="AB46" s="178">
        <v>1</v>
      </c>
      <c r="AC46" s="178">
        <v>1</v>
      </c>
      <c r="AD46" s="4">
        <v>1</v>
      </c>
      <c r="AE46" s="4">
        <v>1</v>
      </c>
      <c r="AF46" s="4">
        <v>1</v>
      </c>
      <c r="AG46" s="180">
        <v>1</v>
      </c>
      <c r="AH46" s="4">
        <v>1</v>
      </c>
      <c r="AI46" s="14">
        <f t="shared" si="2"/>
        <v>23</v>
      </c>
      <c r="AJ46" s="86"/>
    </row>
    <row r="47" spans="1:36" s="12" customFormat="1" ht="16.5">
      <c r="A47" s="51">
        <v>7</v>
      </c>
      <c r="B47" s="30" t="s">
        <v>296</v>
      </c>
      <c r="C47" s="30" t="s">
        <v>384</v>
      </c>
      <c r="D47" s="31" t="s">
        <v>19</v>
      </c>
      <c r="E47" s="180">
        <v>1</v>
      </c>
      <c r="F47" s="4">
        <v>1</v>
      </c>
      <c r="G47" s="4">
        <v>1</v>
      </c>
      <c r="H47" s="4">
        <v>1</v>
      </c>
      <c r="I47" s="4">
        <v>1</v>
      </c>
      <c r="J47" s="4" t="s">
        <v>257</v>
      </c>
      <c r="K47" s="4" t="s">
        <v>257</v>
      </c>
      <c r="L47" s="180" t="s">
        <v>257</v>
      </c>
      <c r="M47" s="4" t="s">
        <v>257</v>
      </c>
      <c r="N47" s="4">
        <v>1</v>
      </c>
      <c r="O47" s="4">
        <v>1</v>
      </c>
      <c r="P47" s="4">
        <v>1</v>
      </c>
      <c r="Q47" s="4">
        <v>1</v>
      </c>
      <c r="R47" s="4">
        <v>1</v>
      </c>
      <c r="S47" s="180">
        <v>1</v>
      </c>
      <c r="T47" s="4">
        <v>1</v>
      </c>
      <c r="U47" s="4">
        <v>1</v>
      </c>
      <c r="V47" s="4">
        <v>1</v>
      </c>
      <c r="W47" s="4">
        <v>1</v>
      </c>
      <c r="X47" s="4">
        <v>1</v>
      </c>
      <c r="Y47" s="4">
        <v>1</v>
      </c>
      <c r="Z47" s="180">
        <v>1</v>
      </c>
      <c r="AA47" s="178">
        <v>1</v>
      </c>
      <c r="AB47" s="178">
        <v>1</v>
      </c>
      <c r="AC47" s="178">
        <v>1</v>
      </c>
      <c r="AD47" s="4">
        <v>1</v>
      </c>
      <c r="AE47" s="4" t="s">
        <v>257</v>
      </c>
      <c r="AF47" s="4">
        <v>1</v>
      </c>
      <c r="AG47" s="180">
        <v>1</v>
      </c>
      <c r="AH47" s="4">
        <v>1</v>
      </c>
      <c r="AI47" s="14">
        <f t="shared" si="2"/>
        <v>25</v>
      </c>
      <c r="AJ47" s="86"/>
    </row>
    <row r="48" spans="1:36" s="12" customFormat="1" ht="16.5">
      <c r="A48" s="51">
        <v>8</v>
      </c>
      <c r="B48" s="30" t="s">
        <v>347</v>
      </c>
      <c r="C48" s="33" t="s">
        <v>380</v>
      </c>
      <c r="D48" s="31" t="s">
        <v>162</v>
      </c>
      <c r="E48" s="180">
        <v>1</v>
      </c>
      <c r="F48" s="4">
        <v>1</v>
      </c>
      <c r="G48" s="4">
        <v>1</v>
      </c>
      <c r="H48" s="4">
        <v>1</v>
      </c>
      <c r="I48" s="4">
        <v>1</v>
      </c>
      <c r="J48" s="4" t="s">
        <v>257</v>
      </c>
      <c r="K48" s="4" t="s">
        <v>257</v>
      </c>
      <c r="L48" s="180" t="s">
        <v>257</v>
      </c>
      <c r="M48" s="4" t="s">
        <v>257</v>
      </c>
      <c r="N48" s="4">
        <v>1</v>
      </c>
      <c r="O48" s="4">
        <v>1</v>
      </c>
      <c r="P48" s="4">
        <v>1</v>
      </c>
      <c r="Q48" s="4">
        <v>1</v>
      </c>
      <c r="R48" s="4">
        <v>1</v>
      </c>
      <c r="S48" s="180" t="s">
        <v>258</v>
      </c>
      <c r="T48" s="4">
        <v>1</v>
      </c>
      <c r="U48" s="4">
        <v>1</v>
      </c>
      <c r="V48" s="4">
        <v>1</v>
      </c>
      <c r="W48" s="4">
        <v>1</v>
      </c>
      <c r="X48" s="4">
        <v>1</v>
      </c>
      <c r="Y48" s="4">
        <v>1</v>
      </c>
      <c r="Z48" s="180" t="s">
        <v>258</v>
      </c>
      <c r="AA48" s="178" t="s">
        <v>257</v>
      </c>
      <c r="AB48" s="178">
        <v>1</v>
      </c>
      <c r="AC48" s="178">
        <v>1</v>
      </c>
      <c r="AD48" s="4">
        <v>1</v>
      </c>
      <c r="AE48" s="4">
        <v>1</v>
      </c>
      <c r="AF48" s="4">
        <v>1</v>
      </c>
      <c r="AG48" s="180">
        <v>1</v>
      </c>
      <c r="AH48" s="4">
        <v>1</v>
      </c>
      <c r="AI48" s="14">
        <f t="shared" si="2"/>
        <v>23</v>
      </c>
      <c r="AJ48" s="86"/>
    </row>
    <row r="49" spans="1:36" s="12" customFormat="1" ht="16.5">
      <c r="A49" s="51">
        <v>9</v>
      </c>
      <c r="B49" s="30" t="s">
        <v>58</v>
      </c>
      <c r="C49" s="33" t="s">
        <v>380</v>
      </c>
      <c r="D49" s="31" t="s">
        <v>271</v>
      </c>
      <c r="E49" s="180" t="s">
        <v>354</v>
      </c>
      <c r="F49" s="4" t="s">
        <v>354</v>
      </c>
      <c r="G49" s="4" t="s">
        <v>354</v>
      </c>
      <c r="H49" s="4" t="s">
        <v>354</v>
      </c>
      <c r="I49" s="4" t="s">
        <v>354</v>
      </c>
      <c r="J49" s="4" t="s">
        <v>257</v>
      </c>
      <c r="K49" s="4" t="s">
        <v>257</v>
      </c>
      <c r="L49" s="180" t="s">
        <v>257</v>
      </c>
      <c r="M49" s="4" t="s">
        <v>257</v>
      </c>
      <c r="N49" s="4" t="s">
        <v>354</v>
      </c>
      <c r="O49" s="4" t="s">
        <v>354</v>
      </c>
      <c r="P49" s="4" t="s">
        <v>354</v>
      </c>
      <c r="Q49" s="4" t="s">
        <v>354</v>
      </c>
      <c r="R49" s="4" t="s">
        <v>354</v>
      </c>
      <c r="S49" s="180" t="s">
        <v>258</v>
      </c>
      <c r="T49" s="4" t="s">
        <v>354</v>
      </c>
      <c r="U49" s="4" t="s">
        <v>354</v>
      </c>
      <c r="V49" s="4" t="s">
        <v>354</v>
      </c>
      <c r="W49" s="4" t="s">
        <v>354</v>
      </c>
      <c r="X49" s="4" t="s">
        <v>354</v>
      </c>
      <c r="Y49" s="4" t="s">
        <v>354</v>
      </c>
      <c r="Z49" s="180" t="s">
        <v>258</v>
      </c>
      <c r="AA49" s="4" t="s">
        <v>257</v>
      </c>
      <c r="AB49" s="4">
        <v>1</v>
      </c>
      <c r="AC49" s="4">
        <v>1</v>
      </c>
      <c r="AD49" s="4">
        <v>1</v>
      </c>
      <c r="AE49" s="4">
        <v>1</v>
      </c>
      <c r="AF49" s="4">
        <v>1</v>
      </c>
      <c r="AG49" s="180">
        <v>1</v>
      </c>
      <c r="AH49" s="4">
        <v>1</v>
      </c>
      <c r="AI49" s="14">
        <v>15</v>
      </c>
      <c r="AJ49" s="95"/>
    </row>
    <row r="50" spans="1:36" s="12" customFormat="1" ht="16.5">
      <c r="A50" s="51">
        <v>10</v>
      </c>
      <c r="B50" s="30" t="s">
        <v>297</v>
      </c>
      <c r="C50" s="33" t="s">
        <v>410</v>
      </c>
      <c r="D50" s="31" t="s">
        <v>163</v>
      </c>
      <c r="E50" s="180">
        <v>1</v>
      </c>
      <c r="F50" s="4">
        <v>1</v>
      </c>
      <c r="G50" s="4">
        <v>1</v>
      </c>
      <c r="H50" s="4">
        <v>1</v>
      </c>
      <c r="I50" s="4">
        <v>1</v>
      </c>
      <c r="J50" s="4" t="s">
        <v>257</v>
      </c>
      <c r="K50" s="4" t="s">
        <v>257</v>
      </c>
      <c r="L50" s="180" t="s">
        <v>257</v>
      </c>
      <c r="M50" s="4" t="s">
        <v>257</v>
      </c>
      <c r="N50" s="4">
        <v>1</v>
      </c>
      <c r="O50" s="4">
        <v>1</v>
      </c>
      <c r="P50" s="4">
        <v>1</v>
      </c>
      <c r="Q50" s="4">
        <v>1</v>
      </c>
      <c r="R50" s="4">
        <v>1</v>
      </c>
      <c r="S50" s="180" t="s">
        <v>258</v>
      </c>
      <c r="T50" s="4">
        <v>1</v>
      </c>
      <c r="U50" s="4">
        <v>1</v>
      </c>
      <c r="V50" s="4">
        <v>1</v>
      </c>
      <c r="W50" s="4">
        <v>1</v>
      </c>
      <c r="X50" s="4">
        <v>1</v>
      </c>
      <c r="Y50" s="4">
        <v>1</v>
      </c>
      <c r="Z50" s="180" t="s">
        <v>258</v>
      </c>
      <c r="AA50" s="4" t="s">
        <v>257</v>
      </c>
      <c r="AB50" s="4">
        <v>1</v>
      </c>
      <c r="AC50" s="4">
        <v>1</v>
      </c>
      <c r="AD50" s="4">
        <v>1</v>
      </c>
      <c r="AE50" s="4">
        <v>1</v>
      </c>
      <c r="AF50" s="4">
        <v>1</v>
      </c>
      <c r="AG50" s="180">
        <v>1</v>
      </c>
      <c r="AH50" s="4">
        <v>1</v>
      </c>
      <c r="AI50" s="14">
        <f t="shared" si="2"/>
        <v>23</v>
      </c>
      <c r="AJ50" s="134"/>
    </row>
    <row r="51" spans="1:36" s="12" customFormat="1" ht="16.5">
      <c r="A51" s="51">
        <v>11</v>
      </c>
      <c r="B51" s="30" t="s">
        <v>262</v>
      </c>
      <c r="C51" s="133" t="s">
        <v>381</v>
      </c>
      <c r="D51" s="31" t="s">
        <v>241</v>
      </c>
      <c r="E51" s="180">
        <v>1</v>
      </c>
      <c r="F51" s="4">
        <v>1</v>
      </c>
      <c r="G51" s="4">
        <v>1</v>
      </c>
      <c r="H51" s="4">
        <v>1</v>
      </c>
      <c r="I51" s="4">
        <v>1</v>
      </c>
      <c r="J51" s="4" t="s">
        <v>257</v>
      </c>
      <c r="K51" s="4" t="s">
        <v>257</v>
      </c>
      <c r="L51" s="180" t="s">
        <v>257</v>
      </c>
      <c r="M51" s="4" t="s">
        <v>257</v>
      </c>
      <c r="N51" s="4">
        <v>1</v>
      </c>
      <c r="O51" s="4">
        <v>1</v>
      </c>
      <c r="P51" s="4">
        <v>1</v>
      </c>
      <c r="Q51" s="4">
        <v>1</v>
      </c>
      <c r="R51" s="4">
        <v>1</v>
      </c>
      <c r="S51" s="180" t="s">
        <v>258</v>
      </c>
      <c r="T51" s="4">
        <v>1</v>
      </c>
      <c r="U51" s="4">
        <v>1</v>
      </c>
      <c r="V51" s="4">
        <v>1</v>
      </c>
      <c r="W51" s="4">
        <v>1</v>
      </c>
      <c r="X51" s="4">
        <v>1</v>
      </c>
      <c r="Y51" s="4">
        <v>1</v>
      </c>
      <c r="Z51" s="180" t="s">
        <v>258</v>
      </c>
      <c r="AA51" s="4" t="s">
        <v>257</v>
      </c>
      <c r="AB51" s="4">
        <v>1</v>
      </c>
      <c r="AC51" s="4">
        <v>1</v>
      </c>
      <c r="AD51" s="4">
        <v>1</v>
      </c>
      <c r="AE51" s="4">
        <v>1</v>
      </c>
      <c r="AF51" s="4">
        <v>1</v>
      </c>
      <c r="AG51" s="180">
        <v>1</v>
      </c>
      <c r="AH51" s="4">
        <v>1</v>
      </c>
      <c r="AI51" s="14">
        <f t="shared" si="2"/>
        <v>23</v>
      </c>
      <c r="AJ51" s="103"/>
    </row>
    <row r="52" spans="1:36" s="127" customFormat="1" ht="16.5">
      <c r="A52" s="51">
        <v>12</v>
      </c>
      <c r="B52" s="30" t="s">
        <v>249</v>
      </c>
      <c r="C52" s="133" t="s">
        <v>381</v>
      </c>
      <c r="D52" s="32" t="s">
        <v>242</v>
      </c>
      <c r="E52" s="180">
        <v>1</v>
      </c>
      <c r="F52" s="4">
        <v>1</v>
      </c>
      <c r="G52" s="4">
        <v>1</v>
      </c>
      <c r="H52" s="4">
        <v>1</v>
      </c>
      <c r="I52" s="4">
        <v>1</v>
      </c>
      <c r="J52" s="4" t="s">
        <v>257</v>
      </c>
      <c r="K52" s="4" t="s">
        <v>257</v>
      </c>
      <c r="L52" s="180" t="s">
        <v>257</v>
      </c>
      <c r="M52" s="4" t="s">
        <v>257</v>
      </c>
      <c r="N52" s="4">
        <v>1</v>
      </c>
      <c r="O52" s="4">
        <v>1</v>
      </c>
      <c r="P52" s="4">
        <v>1</v>
      </c>
      <c r="Q52" s="4">
        <v>1</v>
      </c>
      <c r="R52" s="4">
        <v>1</v>
      </c>
      <c r="S52" s="180" t="s">
        <v>258</v>
      </c>
      <c r="T52" s="4">
        <v>1</v>
      </c>
      <c r="U52" s="4">
        <v>1</v>
      </c>
      <c r="V52" s="4">
        <v>1</v>
      </c>
      <c r="W52" s="4">
        <v>1</v>
      </c>
      <c r="X52" s="4">
        <v>1</v>
      </c>
      <c r="Y52" s="4">
        <v>1</v>
      </c>
      <c r="Z52" s="180" t="s">
        <v>258</v>
      </c>
      <c r="AA52" s="4" t="s">
        <v>257</v>
      </c>
      <c r="AB52" s="4">
        <v>1</v>
      </c>
      <c r="AC52" s="4">
        <v>1</v>
      </c>
      <c r="AD52" s="4">
        <v>1</v>
      </c>
      <c r="AE52" s="4">
        <v>1</v>
      </c>
      <c r="AF52" s="4">
        <v>1</v>
      </c>
      <c r="AG52" s="180">
        <v>1</v>
      </c>
      <c r="AH52" s="4">
        <v>1</v>
      </c>
      <c r="AI52" s="14">
        <f t="shared" si="2"/>
        <v>23</v>
      </c>
      <c r="AJ52" s="128"/>
    </row>
    <row r="53" spans="1:36" s="127" customFormat="1" ht="18">
      <c r="A53" s="51">
        <v>13</v>
      </c>
      <c r="B53" s="30" t="s">
        <v>397</v>
      </c>
      <c r="C53" s="133" t="s">
        <v>381</v>
      </c>
      <c r="D53" s="135" t="s">
        <v>346</v>
      </c>
      <c r="E53" s="180">
        <v>1</v>
      </c>
      <c r="F53" s="4">
        <v>1</v>
      </c>
      <c r="G53" s="4">
        <v>1</v>
      </c>
      <c r="H53" s="4">
        <v>1</v>
      </c>
      <c r="I53" s="4">
        <v>1</v>
      </c>
      <c r="J53" s="4" t="s">
        <v>257</v>
      </c>
      <c r="K53" s="4" t="s">
        <v>257</v>
      </c>
      <c r="L53" s="180" t="s">
        <v>257</v>
      </c>
      <c r="M53" s="4" t="s">
        <v>257</v>
      </c>
      <c r="N53" s="4">
        <v>1</v>
      </c>
      <c r="O53" s="4">
        <v>1</v>
      </c>
      <c r="P53" s="4">
        <v>1</v>
      </c>
      <c r="Q53" s="4">
        <v>1</v>
      </c>
      <c r="R53" s="4">
        <v>1</v>
      </c>
      <c r="S53" s="180" t="s">
        <v>258</v>
      </c>
      <c r="T53" s="4">
        <v>1</v>
      </c>
      <c r="U53" s="4">
        <v>1</v>
      </c>
      <c r="V53" s="4">
        <v>1</v>
      </c>
      <c r="W53" s="4">
        <v>1</v>
      </c>
      <c r="X53" s="4">
        <v>1</v>
      </c>
      <c r="Y53" s="4">
        <v>1</v>
      </c>
      <c r="Z53" s="180" t="s">
        <v>258</v>
      </c>
      <c r="AA53" s="4" t="s">
        <v>257</v>
      </c>
      <c r="AB53" s="4">
        <v>1</v>
      </c>
      <c r="AC53" s="4">
        <v>1</v>
      </c>
      <c r="AD53" s="4">
        <v>1</v>
      </c>
      <c r="AE53" s="4">
        <v>1</v>
      </c>
      <c r="AF53" s="4">
        <v>1</v>
      </c>
      <c r="AG53" s="180">
        <v>1</v>
      </c>
      <c r="AH53" s="4">
        <v>1</v>
      </c>
      <c r="AI53" s="14">
        <f t="shared" si="2"/>
        <v>23</v>
      </c>
      <c r="AJ53" s="128"/>
    </row>
    <row r="54" spans="1:36" s="127" customFormat="1" ht="18">
      <c r="A54" s="51">
        <v>14</v>
      </c>
      <c r="B54" s="49" t="s">
        <v>362</v>
      </c>
      <c r="C54" s="49"/>
      <c r="D54" s="135" t="s">
        <v>271</v>
      </c>
      <c r="E54" s="180" t="s">
        <v>354</v>
      </c>
      <c r="F54" s="4" t="s">
        <v>354</v>
      </c>
      <c r="G54" s="4" t="s">
        <v>354</v>
      </c>
      <c r="H54" s="4" t="s">
        <v>354</v>
      </c>
      <c r="I54" s="4" t="s">
        <v>354</v>
      </c>
      <c r="J54" s="4" t="s">
        <v>257</v>
      </c>
      <c r="K54" s="4" t="s">
        <v>257</v>
      </c>
      <c r="L54" s="180" t="s">
        <v>257</v>
      </c>
      <c r="M54" s="4" t="s">
        <v>257</v>
      </c>
      <c r="N54" s="4" t="s">
        <v>354</v>
      </c>
      <c r="O54" s="4" t="s">
        <v>354</v>
      </c>
      <c r="P54" s="4" t="s">
        <v>354</v>
      </c>
      <c r="Q54" s="4" t="s">
        <v>354</v>
      </c>
      <c r="R54" s="4" t="s">
        <v>354</v>
      </c>
      <c r="S54" s="180" t="s">
        <v>258</v>
      </c>
      <c r="T54" s="4" t="s">
        <v>354</v>
      </c>
      <c r="U54" s="6" t="s">
        <v>354</v>
      </c>
      <c r="V54" s="6" t="s">
        <v>354</v>
      </c>
      <c r="W54" s="215">
        <v>1</v>
      </c>
      <c r="X54" s="1">
        <v>1</v>
      </c>
      <c r="Y54" s="215">
        <v>1</v>
      </c>
      <c r="Z54" s="180" t="s">
        <v>258</v>
      </c>
      <c r="AA54" s="6" t="s">
        <v>354</v>
      </c>
      <c r="AB54" s="6" t="s">
        <v>354</v>
      </c>
      <c r="AC54" s="6" t="s">
        <v>354</v>
      </c>
      <c r="AD54" s="6" t="s">
        <v>354</v>
      </c>
      <c r="AE54" s="6" t="s">
        <v>354</v>
      </c>
      <c r="AF54" s="4" t="s">
        <v>354</v>
      </c>
      <c r="AG54" s="180" t="s">
        <v>354</v>
      </c>
      <c r="AH54" s="4" t="s">
        <v>354</v>
      </c>
      <c r="AI54" s="14">
        <v>15</v>
      </c>
      <c r="AJ54" s="151"/>
    </row>
    <row r="55" spans="1:36" s="12" customFormat="1" ht="17.25" thickBot="1">
      <c r="A55" s="129"/>
      <c r="B55" s="39"/>
      <c r="C55" s="39"/>
      <c r="D55" s="40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15"/>
      <c r="AJ55" s="15"/>
    </row>
    <row r="56" spans="1:36" s="12" customFormat="1" ht="16.5">
      <c r="A56" s="1448" t="s">
        <v>298</v>
      </c>
      <c r="B56" s="1449"/>
      <c r="C56" s="188"/>
      <c r="D56" s="50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  <c r="AI56" s="105"/>
      <c r="AJ56" s="106"/>
    </row>
    <row r="57" spans="1:36" s="12" customFormat="1" ht="16.5">
      <c r="A57" s="130">
        <v>1</v>
      </c>
      <c r="B57" s="133" t="s">
        <v>64</v>
      </c>
      <c r="C57" s="133" t="s">
        <v>381</v>
      </c>
      <c r="D57" s="131" t="s">
        <v>65</v>
      </c>
      <c r="E57" s="182">
        <v>1</v>
      </c>
      <c r="F57" s="80">
        <v>1</v>
      </c>
      <c r="G57" s="80">
        <v>1</v>
      </c>
      <c r="H57" s="80">
        <v>1</v>
      </c>
      <c r="I57" s="80">
        <v>1</v>
      </c>
      <c r="J57" s="80" t="s">
        <v>257</v>
      </c>
      <c r="K57" s="80" t="s">
        <v>257</v>
      </c>
      <c r="L57" s="182" t="s">
        <v>257</v>
      </c>
      <c r="M57" s="80" t="s">
        <v>257</v>
      </c>
      <c r="N57" s="80">
        <v>1</v>
      </c>
      <c r="O57" s="80">
        <v>1</v>
      </c>
      <c r="P57" s="80">
        <v>1</v>
      </c>
      <c r="Q57" s="80">
        <v>1</v>
      </c>
      <c r="R57" s="80">
        <v>1</v>
      </c>
      <c r="S57" s="182">
        <v>1</v>
      </c>
      <c r="T57" s="80">
        <v>1</v>
      </c>
      <c r="U57" s="80">
        <v>1</v>
      </c>
      <c r="V57" s="80">
        <v>1</v>
      </c>
      <c r="W57" s="80">
        <v>1</v>
      </c>
      <c r="X57" s="80">
        <v>1</v>
      </c>
      <c r="Y57" s="80">
        <v>1</v>
      </c>
      <c r="Z57" s="182">
        <v>1</v>
      </c>
      <c r="AA57" s="80">
        <v>1</v>
      </c>
      <c r="AB57" s="80">
        <v>1</v>
      </c>
      <c r="AC57" s="80">
        <v>1</v>
      </c>
      <c r="AD57" s="80">
        <v>1</v>
      </c>
      <c r="AE57" s="80">
        <v>1</v>
      </c>
      <c r="AF57" s="80">
        <v>1</v>
      </c>
      <c r="AG57" s="182">
        <v>1</v>
      </c>
      <c r="AH57" s="80">
        <v>1</v>
      </c>
      <c r="AI57" s="14">
        <f t="shared" ref="AI57:AI62" si="3">SUM(E57:AH57)</f>
        <v>26</v>
      </c>
      <c r="AJ57" s="94"/>
    </row>
    <row r="58" spans="1:36" s="12" customFormat="1" ht="16.5">
      <c r="A58" s="51">
        <v>2</v>
      </c>
      <c r="B58" s="132" t="s">
        <v>250</v>
      </c>
      <c r="C58" s="132" t="s">
        <v>376</v>
      </c>
      <c r="D58" s="54" t="s">
        <v>84</v>
      </c>
      <c r="E58" s="182">
        <v>1</v>
      </c>
      <c r="F58" s="80">
        <v>1</v>
      </c>
      <c r="G58" s="80">
        <v>1</v>
      </c>
      <c r="H58" s="80">
        <v>1</v>
      </c>
      <c r="I58" s="80">
        <v>1</v>
      </c>
      <c r="J58" s="80">
        <v>1</v>
      </c>
      <c r="K58" s="80">
        <v>1</v>
      </c>
      <c r="L58" s="182" t="s">
        <v>257</v>
      </c>
      <c r="M58" s="80" t="s">
        <v>257</v>
      </c>
      <c r="N58" s="80">
        <v>1</v>
      </c>
      <c r="O58" s="80">
        <v>1</v>
      </c>
      <c r="P58" s="80">
        <v>1</v>
      </c>
      <c r="Q58" s="80">
        <v>1</v>
      </c>
      <c r="R58" s="80">
        <v>1</v>
      </c>
      <c r="S58" s="182">
        <v>1</v>
      </c>
      <c r="T58" s="80">
        <v>1</v>
      </c>
      <c r="U58" s="80">
        <v>1</v>
      </c>
      <c r="V58" s="80">
        <v>1</v>
      </c>
      <c r="W58" s="80">
        <v>1</v>
      </c>
      <c r="X58" s="80">
        <v>1</v>
      </c>
      <c r="Y58" s="80">
        <v>1</v>
      </c>
      <c r="Z58" s="182">
        <v>1</v>
      </c>
      <c r="AA58" s="80">
        <v>1</v>
      </c>
      <c r="AB58" s="80">
        <v>1</v>
      </c>
      <c r="AC58" s="80">
        <v>1</v>
      </c>
      <c r="AD58" s="80">
        <v>1</v>
      </c>
      <c r="AE58" s="80">
        <v>1</v>
      </c>
      <c r="AF58" s="80">
        <v>1</v>
      </c>
      <c r="AG58" s="182">
        <v>1</v>
      </c>
      <c r="AH58" s="80">
        <v>1</v>
      </c>
      <c r="AI58" s="14">
        <f t="shared" si="3"/>
        <v>28</v>
      </c>
      <c r="AJ58" s="94"/>
    </row>
    <row r="59" spans="1:36" s="12" customFormat="1" ht="17.25" customHeight="1">
      <c r="A59" s="130">
        <v>3</v>
      </c>
      <c r="B59" s="174" t="s">
        <v>247</v>
      </c>
      <c r="C59" s="133" t="s">
        <v>381</v>
      </c>
      <c r="D59" s="32" t="s">
        <v>98</v>
      </c>
      <c r="E59" s="180">
        <v>1</v>
      </c>
      <c r="F59" s="4">
        <v>1</v>
      </c>
      <c r="G59" s="4">
        <v>1</v>
      </c>
      <c r="H59" s="4">
        <v>1</v>
      </c>
      <c r="I59" s="4">
        <v>1</v>
      </c>
      <c r="J59" s="4" t="s">
        <v>257</v>
      </c>
      <c r="K59" s="4" t="s">
        <v>257</v>
      </c>
      <c r="L59" s="180" t="s">
        <v>257</v>
      </c>
      <c r="M59" s="4" t="s">
        <v>257</v>
      </c>
      <c r="N59" s="4" t="s">
        <v>254</v>
      </c>
      <c r="O59" s="4" t="s">
        <v>254</v>
      </c>
      <c r="P59" s="4">
        <v>1</v>
      </c>
      <c r="Q59" s="4">
        <v>1</v>
      </c>
      <c r="R59" s="4">
        <v>1</v>
      </c>
      <c r="S59" s="180">
        <v>1</v>
      </c>
      <c r="T59" s="4">
        <v>1</v>
      </c>
      <c r="U59" s="4">
        <v>1</v>
      </c>
      <c r="V59" s="4">
        <v>1</v>
      </c>
      <c r="W59" s="4">
        <v>1</v>
      </c>
      <c r="X59" s="4">
        <v>1</v>
      </c>
      <c r="Y59" s="4">
        <v>1</v>
      </c>
      <c r="Z59" s="182">
        <v>1</v>
      </c>
      <c r="AA59" s="80">
        <v>1</v>
      </c>
      <c r="AB59" s="80">
        <v>1</v>
      </c>
      <c r="AC59" s="80">
        <v>1</v>
      </c>
      <c r="AD59" s="80">
        <v>1</v>
      </c>
      <c r="AE59" s="80">
        <v>1</v>
      </c>
      <c r="AF59" s="80">
        <v>1</v>
      </c>
      <c r="AG59" s="180" t="s">
        <v>258</v>
      </c>
      <c r="AH59" s="4">
        <v>1</v>
      </c>
      <c r="AI59" s="14">
        <f t="shared" si="3"/>
        <v>23</v>
      </c>
      <c r="AJ59" s="86"/>
    </row>
    <row r="60" spans="1:36" s="12" customFormat="1" ht="16.5">
      <c r="A60" s="51">
        <v>4</v>
      </c>
      <c r="B60" s="30" t="s">
        <v>263</v>
      </c>
      <c r="C60" s="30" t="s">
        <v>383</v>
      </c>
      <c r="D60" s="31" t="s">
        <v>42</v>
      </c>
      <c r="E60" s="180">
        <v>1</v>
      </c>
      <c r="F60" s="4">
        <v>1</v>
      </c>
      <c r="G60" s="4">
        <v>1</v>
      </c>
      <c r="H60" s="4">
        <v>1</v>
      </c>
      <c r="I60" s="4">
        <v>1</v>
      </c>
      <c r="J60" s="4">
        <v>1</v>
      </c>
      <c r="K60" s="4" t="s">
        <v>257</v>
      </c>
      <c r="L60" s="180" t="s">
        <v>257</v>
      </c>
      <c r="M60" s="4" t="s">
        <v>257</v>
      </c>
      <c r="N60" s="4">
        <v>1</v>
      </c>
      <c r="O60" s="4">
        <v>1</v>
      </c>
      <c r="P60" s="4">
        <v>1</v>
      </c>
      <c r="Q60" s="4">
        <v>1</v>
      </c>
      <c r="R60" s="4">
        <v>1</v>
      </c>
      <c r="S60" s="180">
        <v>1</v>
      </c>
      <c r="T60" s="4">
        <v>1</v>
      </c>
      <c r="U60" s="4">
        <v>1</v>
      </c>
      <c r="V60" s="4">
        <v>1</v>
      </c>
      <c r="W60" s="4">
        <v>1</v>
      </c>
      <c r="X60" s="4">
        <v>1</v>
      </c>
      <c r="Y60" s="4">
        <v>1</v>
      </c>
      <c r="Z60" s="180">
        <v>1</v>
      </c>
      <c r="AA60" s="4" t="s">
        <v>257</v>
      </c>
      <c r="AB60" s="4">
        <v>1</v>
      </c>
      <c r="AC60" s="4">
        <v>1</v>
      </c>
      <c r="AD60" s="4">
        <v>1</v>
      </c>
      <c r="AE60" s="4">
        <v>1</v>
      </c>
      <c r="AF60" s="4">
        <v>1</v>
      </c>
      <c r="AG60" s="180">
        <v>1</v>
      </c>
      <c r="AH60" s="4">
        <v>1</v>
      </c>
      <c r="AI60" s="14">
        <f t="shared" si="3"/>
        <v>26</v>
      </c>
      <c r="AJ60" s="86"/>
    </row>
    <row r="61" spans="1:36" s="12" customFormat="1" ht="16.5">
      <c r="A61" s="130">
        <v>5</v>
      </c>
      <c r="B61" s="30" t="s">
        <v>322</v>
      </c>
      <c r="C61" s="30" t="s">
        <v>383</v>
      </c>
      <c r="D61" s="62" t="s">
        <v>186</v>
      </c>
      <c r="E61" s="182">
        <v>1</v>
      </c>
      <c r="F61" s="80">
        <v>1</v>
      </c>
      <c r="G61" s="80">
        <v>1</v>
      </c>
      <c r="H61" s="80">
        <v>1</v>
      </c>
      <c r="I61" s="80">
        <v>1</v>
      </c>
      <c r="J61" s="80">
        <v>1</v>
      </c>
      <c r="K61" s="80" t="s">
        <v>257</v>
      </c>
      <c r="L61" s="182" t="s">
        <v>257</v>
      </c>
      <c r="M61" s="80" t="s">
        <v>257</v>
      </c>
      <c r="N61" s="80">
        <v>1</v>
      </c>
      <c r="O61" s="80">
        <v>1</v>
      </c>
      <c r="P61" s="80">
        <v>1</v>
      </c>
      <c r="Q61" s="80">
        <v>1</v>
      </c>
      <c r="R61" s="80">
        <v>1</v>
      </c>
      <c r="S61" s="182">
        <v>1</v>
      </c>
      <c r="T61" s="80">
        <v>1</v>
      </c>
      <c r="U61" s="80"/>
      <c r="V61" s="80">
        <v>1</v>
      </c>
      <c r="W61" s="80">
        <v>1</v>
      </c>
      <c r="X61" s="80">
        <v>1</v>
      </c>
      <c r="Y61" s="80">
        <v>1</v>
      </c>
      <c r="Z61" s="182">
        <v>1</v>
      </c>
      <c r="AA61" s="80">
        <v>1</v>
      </c>
      <c r="AB61" s="80">
        <v>1</v>
      </c>
      <c r="AC61" s="80">
        <v>1</v>
      </c>
      <c r="AD61" s="80">
        <v>1</v>
      </c>
      <c r="AE61" s="80">
        <v>1</v>
      </c>
      <c r="AF61" s="80">
        <v>1</v>
      </c>
      <c r="AG61" s="180">
        <v>1</v>
      </c>
      <c r="AH61" s="4">
        <v>1</v>
      </c>
      <c r="AI61" s="14">
        <f t="shared" si="3"/>
        <v>26</v>
      </c>
      <c r="AJ61" s="17"/>
    </row>
    <row r="62" spans="1:36" s="12" customFormat="1" ht="16.5">
      <c r="A62" s="51">
        <v>6</v>
      </c>
      <c r="B62" s="55" t="s">
        <v>198</v>
      </c>
      <c r="C62" s="141" t="s">
        <v>380</v>
      </c>
      <c r="D62" s="56" t="s">
        <v>181</v>
      </c>
      <c r="E62" s="182">
        <v>1</v>
      </c>
      <c r="F62" s="214">
        <v>1</v>
      </c>
      <c r="G62" s="214">
        <v>1</v>
      </c>
      <c r="H62" s="214">
        <v>1</v>
      </c>
      <c r="I62" s="214">
        <v>1</v>
      </c>
      <c r="J62" s="214" t="s">
        <v>257</v>
      </c>
      <c r="K62" s="214" t="s">
        <v>257</v>
      </c>
      <c r="L62" s="182" t="s">
        <v>257</v>
      </c>
      <c r="M62" s="214" t="s">
        <v>257</v>
      </c>
      <c r="N62" s="214">
        <v>1</v>
      </c>
      <c r="O62" s="214">
        <v>1</v>
      </c>
      <c r="P62" s="214">
        <v>1</v>
      </c>
      <c r="Q62" s="214">
        <v>1</v>
      </c>
      <c r="R62" s="214">
        <v>1</v>
      </c>
      <c r="S62" s="182">
        <v>1</v>
      </c>
      <c r="T62" s="214">
        <v>1</v>
      </c>
      <c r="U62" s="214">
        <v>1</v>
      </c>
      <c r="V62" s="175">
        <v>1</v>
      </c>
      <c r="W62" s="175">
        <v>1</v>
      </c>
      <c r="X62" s="175">
        <v>1</v>
      </c>
      <c r="Y62" s="175" t="s">
        <v>354</v>
      </c>
      <c r="Z62" s="175" t="s">
        <v>354</v>
      </c>
      <c r="AA62" s="175" t="s">
        <v>354</v>
      </c>
      <c r="AB62" s="80">
        <v>1</v>
      </c>
      <c r="AC62" s="80">
        <v>1</v>
      </c>
      <c r="AD62" s="80">
        <v>1</v>
      </c>
      <c r="AE62" s="80">
        <v>1</v>
      </c>
      <c r="AF62" s="80">
        <v>1</v>
      </c>
      <c r="AG62" s="182" t="s">
        <v>258</v>
      </c>
      <c r="AH62" s="4">
        <v>1</v>
      </c>
      <c r="AI62" s="14">
        <f t="shared" si="3"/>
        <v>22</v>
      </c>
      <c r="AJ62" s="94"/>
    </row>
    <row r="63" spans="1:36" s="12" customFormat="1" ht="17.25" thickBot="1">
      <c r="A63" s="38"/>
      <c r="B63" s="39"/>
      <c r="C63" s="39"/>
      <c r="D63" s="40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14"/>
      <c r="AJ63" s="98"/>
    </row>
    <row r="64" spans="1:36" s="12" customFormat="1" ht="17.25" thickBot="1">
      <c r="A64" s="57"/>
      <c r="B64" s="58"/>
      <c r="C64" s="58"/>
      <c r="D64" s="59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14"/>
      <c r="AJ64" s="108"/>
    </row>
    <row r="65" spans="1:36" s="12" customFormat="1" ht="16.5">
      <c r="A65" s="1440" t="s">
        <v>299</v>
      </c>
      <c r="B65" s="1441"/>
      <c r="C65" s="194"/>
      <c r="D65" s="60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105"/>
      <c r="AJ65" s="109"/>
    </row>
    <row r="66" spans="1:36" s="12" customFormat="1" ht="16.5">
      <c r="A66" s="61">
        <v>1</v>
      </c>
      <c r="B66" s="30" t="s">
        <v>300</v>
      </c>
      <c r="C66" s="30" t="s">
        <v>389</v>
      </c>
      <c r="D66" s="62" t="s">
        <v>62</v>
      </c>
      <c r="E66" s="182" t="s">
        <v>258</v>
      </c>
      <c r="F66" s="80">
        <v>1</v>
      </c>
      <c r="G66" s="80">
        <v>1</v>
      </c>
      <c r="H66" s="80">
        <v>1</v>
      </c>
      <c r="I66" s="80">
        <v>1</v>
      </c>
      <c r="J66" s="80" t="s">
        <v>257</v>
      </c>
      <c r="K66" s="80" t="s">
        <v>257</v>
      </c>
      <c r="L66" s="182" t="s">
        <v>257</v>
      </c>
      <c r="M66" s="80" t="s">
        <v>257</v>
      </c>
      <c r="N66" s="80">
        <v>1</v>
      </c>
      <c r="O66" s="80">
        <v>1</v>
      </c>
      <c r="P66" s="80">
        <v>1</v>
      </c>
      <c r="Q66" s="4">
        <v>1</v>
      </c>
      <c r="R66" s="4">
        <v>1</v>
      </c>
      <c r="S66" s="180">
        <v>1</v>
      </c>
      <c r="T66" s="4">
        <v>1</v>
      </c>
      <c r="U66" s="4">
        <v>1</v>
      </c>
      <c r="V66" s="4" t="s">
        <v>254</v>
      </c>
      <c r="W66" s="4">
        <v>1</v>
      </c>
      <c r="X66" s="4">
        <v>1</v>
      </c>
      <c r="Y66" s="4">
        <v>1</v>
      </c>
      <c r="Z66" s="180" t="s">
        <v>258</v>
      </c>
      <c r="AA66" s="4" t="s">
        <v>257</v>
      </c>
      <c r="AB66" s="4">
        <v>1</v>
      </c>
      <c r="AC66" s="4">
        <v>1</v>
      </c>
      <c r="AD66" s="4">
        <v>1</v>
      </c>
      <c r="AE66" s="4" t="s">
        <v>257</v>
      </c>
      <c r="AF66" s="4">
        <v>1</v>
      </c>
      <c r="AG66" s="180" t="s">
        <v>258</v>
      </c>
      <c r="AH66" s="4">
        <v>1</v>
      </c>
      <c r="AI66" s="14">
        <f>SUM(E66:AH66)</f>
        <v>20</v>
      </c>
      <c r="AJ66" s="17"/>
    </row>
    <row r="67" spans="1:36" s="12" customFormat="1" ht="16.5">
      <c r="A67" s="61">
        <v>2</v>
      </c>
      <c r="B67" s="30" t="s">
        <v>203</v>
      </c>
      <c r="C67" s="30" t="s">
        <v>389</v>
      </c>
      <c r="D67" s="62" t="s">
        <v>62</v>
      </c>
      <c r="E67" s="180" t="s">
        <v>258</v>
      </c>
      <c r="F67" s="80">
        <v>1</v>
      </c>
      <c r="G67" s="80">
        <v>1</v>
      </c>
      <c r="H67" s="80">
        <v>1</v>
      </c>
      <c r="I67" s="80">
        <v>1</v>
      </c>
      <c r="J67" s="80" t="s">
        <v>257</v>
      </c>
      <c r="K67" s="80" t="s">
        <v>257</v>
      </c>
      <c r="L67" s="182" t="s">
        <v>257</v>
      </c>
      <c r="M67" s="80" t="s">
        <v>257</v>
      </c>
      <c r="N67" s="80">
        <v>1</v>
      </c>
      <c r="O67" s="80">
        <v>1</v>
      </c>
      <c r="P67" s="80">
        <v>1</v>
      </c>
      <c r="Q67" s="4">
        <v>1</v>
      </c>
      <c r="R67" s="4">
        <v>1</v>
      </c>
      <c r="S67" s="180">
        <v>1</v>
      </c>
      <c r="T67" s="4">
        <v>1</v>
      </c>
      <c r="U67" s="4">
        <v>1</v>
      </c>
      <c r="V67" s="4" t="s">
        <v>254</v>
      </c>
      <c r="W67" s="4">
        <v>1</v>
      </c>
      <c r="X67" s="4">
        <v>1</v>
      </c>
      <c r="Y67" s="4">
        <v>1</v>
      </c>
      <c r="Z67" s="180" t="s">
        <v>258</v>
      </c>
      <c r="AA67" s="4" t="s">
        <v>257</v>
      </c>
      <c r="AB67" s="4">
        <v>1</v>
      </c>
      <c r="AC67" s="4">
        <v>1</v>
      </c>
      <c r="AD67" s="4">
        <v>1</v>
      </c>
      <c r="AE67" s="4" t="s">
        <v>257</v>
      </c>
      <c r="AF67" s="4">
        <v>1</v>
      </c>
      <c r="AG67" s="180" t="s">
        <v>255</v>
      </c>
      <c r="AH67" s="4">
        <v>1</v>
      </c>
      <c r="AI67" s="14">
        <f t="shared" ref="AI67:AI84" si="4">SUM(E67:AH67)</f>
        <v>20</v>
      </c>
      <c r="AJ67" s="17"/>
    </row>
    <row r="68" spans="1:36" s="12" customFormat="1" ht="16.5">
      <c r="A68" s="61">
        <v>3</v>
      </c>
      <c r="B68" s="30" t="s">
        <v>301</v>
      </c>
      <c r="C68" s="30" t="s">
        <v>378</v>
      </c>
      <c r="D68" s="62" t="s">
        <v>54</v>
      </c>
      <c r="E68" s="180" t="s">
        <v>258</v>
      </c>
      <c r="F68" s="80">
        <v>1</v>
      </c>
      <c r="G68" s="80">
        <v>1</v>
      </c>
      <c r="H68" s="80">
        <v>1</v>
      </c>
      <c r="I68" s="80">
        <v>1</v>
      </c>
      <c r="J68" s="80" t="s">
        <v>257</v>
      </c>
      <c r="K68" s="80" t="s">
        <v>257</v>
      </c>
      <c r="L68" s="182" t="s">
        <v>257</v>
      </c>
      <c r="M68" s="80" t="s">
        <v>257</v>
      </c>
      <c r="N68" s="80">
        <v>1</v>
      </c>
      <c r="O68" s="80">
        <v>1</v>
      </c>
      <c r="P68" s="80">
        <v>1</v>
      </c>
      <c r="Q68" s="4">
        <v>1</v>
      </c>
      <c r="R68" s="4">
        <v>1</v>
      </c>
      <c r="S68" s="180">
        <v>1</v>
      </c>
      <c r="T68" s="4">
        <v>1</v>
      </c>
      <c r="U68" s="4">
        <v>1</v>
      </c>
      <c r="V68" s="4">
        <v>1</v>
      </c>
      <c r="W68" s="4">
        <v>1</v>
      </c>
      <c r="X68" s="4">
        <v>1</v>
      </c>
      <c r="Y68" s="4">
        <v>1</v>
      </c>
      <c r="Z68" s="180" t="s">
        <v>258</v>
      </c>
      <c r="AA68" s="4" t="s">
        <v>257</v>
      </c>
      <c r="AB68" s="4">
        <v>1</v>
      </c>
      <c r="AC68" s="4">
        <v>1</v>
      </c>
      <c r="AD68" s="4">
        <v>1</v>
      </c>
      <c r="AE68" s="4" t="s">
        <v>257</v>
      </c>
      <c r="AF68" s="4">
        <v>1</v>
      </c>
      <c r="AG68" s="180" t="s">
        <v>258</v>
      </c>
      <c r="AH68" s="4">
        <v>1</v>
      </c>
      <c r="AI68" s="14">
        <f t="shared" si="4"/>
        <v>21</v>
      </c>
      <c r="AJ68" s="17"/>
    </row>
    <row r="69" spans="1:36" s="12" customFormat="1" ht="16.5">
      <c r="A69" s="61">
        <v>4</v>
      </c>
      <c r="B69" s="30" t="s">
        <v>302</v>
      </c>
      <c r="C69" s="30" t="s">
        <v>378</v>
      </c>
      <c r="D69" s="62" t="s">
        <v>55</v>
      </c>
      <c r="E69" s="182" t="s">
        <v>258</v>
      </c>
      <c r="F69" s="80">
        <v>1</v>
      </c>
      <c r="G69" s="80">
        <v>1</v>
      </c>
      <c r="H69" s="80">
        <v>1</v>
      </c>
      <c r="I69" s="80">
        <v>1</v>
      </c>
      <c r="J69" s="80" t="s">
        <v>257</v>
      </c>
      <c r="K69" s="80" t="s">
        <v>257</v>
      </c>
      <c r="L69" s="182" t="s">
        <v>257</v>
      </c>
      <c r="M69" s="80" t="s">
        <v>257</v>
      </c>
      <c r="N69" s="80">
        <v>1</v>
      </c>
      <c r="O69" s="80">
        <v>1</v>
      </c>
      <c r="P69" s="80">
        <v>1</v>
      </c>
      <c r="Q69" s="4">
        <v>1</v>
      </c>
      <c r="R69" s="4">
        <v>1</v>
      </c>
      <c r="S69" s="180">
        <v>1</v>
      </c>
      <c r="T69" s="4">
        <v>1</v>
      </c>
      <c r="U69" s="4">
        <v>1</v>
      </c>
      <c r="V69" s="4">
        <v>1</v>
      </c>
      <c r="W69" s="4">
        <v>1</v>
      </c>
      <c r="X69" s="4">
        <v>1</v>
      </c>
      <c r="Y69" s="4">
        <v>1</v>
      </c>
      <c r="Z69" s="180" t="s">
        <v>258</v>
      </c>
      <c r="AA69" s="4" t="s">
        <v>257</v>
      </c>
      <c r="AB69" s="4">
        <v>1</v>
      </c>
      <c r="AC69" s="4">
        <v>1</v>
      </c>
      <c r="AD69" s="4">
        <v>1</v>
      </c>
      <c r="AE69" s="4" t="s">
        <v>257</v>
      </c>
      <c r="AF69" s="4">
        <v>1</v>
      </c>
      <c r="AG69" s="180" t="s">
        <v>258</v>
      </c>
      <c r="AH69" s="4">
        <v>1</v>
      </c>
      <c r="AI69" s="14">
        <f t="shared" si="4"/>
        <v>21</v>
      </c>
      <c r="AJ69" s="17"/>
    </row>
    <row r="70" spans="1:36" s="12" customFormat="1" ht="16.5">
      <c r="A70" s="61">
        <v>5</v>
      </c>
      <c r="B70" s="30" t="s">
        <v>284</v>
      </c>
      <c r="C70" s="30" t="s">
        <v>378</v>
      </c>
      <c r="D70" s="31" t="s">
        <v>56</v>
      </c>
      <c r="E70" s="180" t="s">
        <v>258</v>
      </c>
      <c r="F70" s="80">
        <v>1</v>
      </c>
      <c r="G70" s="80">
        <v>1</v>
      </c>
      <c r="H70" s="80">
        <v>1</v>
      </c>
      <c r="I70" s="80">
        <v>1</v>
      </c>
      <c r="J70" s="80" t="s">
        <v>257</v>
      </c>
      <c r="K70" s="80" t="s">
        <v>257</v>
      </c>
      <c r="L70" s="182" t="s">
        <v>257</v>
      </c>
      <c r="M70" s="80" t="s">
        <v>257</v>
      </c>
      <c r="N70" s="80">
        <v>1</v>
      </c>
      <c r="O70" s="80">
        <v>1</v>
      </c>
      <c r="P70" s="80">
        <v>1</v>
      </c>
      <c r="Q70" s="4">
        <v>1</v>
      </c>
      <c r="R70" s="4">
        <v>1</v>
      </c>
      <c r="S70" s="180">
        <v>1</v>
      </c>
      <c r="T70" s="4">
        <v>1</v>
      </c>
      <c r="U70" s="4">
        <v>1</v>
      </c>
      <c r="V70" s="4">
        <v>1</v>
      </c>
      <c r="W70" s="4">
        <v>1</v>
      </c>
      <c r="X70" s="4">
        <v>1</v>
      </c>
      <c r="Y70" s="4">
        <v>1</v>
      </c>
      <c r="Z70" s="180" t="s">
        <v>258</v>
      </c>
      <c r="AA70" s="4" t="s">
        <v>257</v>
      </c>
      <c r="AB70" s="4">
        <v>1</v>
      </c>
      <c r="AC70" s="4">
        <v>1</v>
      </c>
      <c r="AD70" s="4">
        <v>1</v>
      </c>
      <c r="AE70" s="4" t="s">
        <v>257</v>
      </c>
      <c r="AF70" s="4">
        <v>1</v>
      </c>
      <c r="AG70" s="180" t="s">
        <v>258</v>
      </c>
      <c r="AH70" s="4">
        <v>1</v>
      </c>
      <c r="AI70" s="14">
        <f t="shared" si="4"/>
        <v>21</v>
      </c>
      <c r="AJ70" s="86"/>
    </row>
    <row r="71" spans="1:36" s="12" customFormat="1" ht="16.5">
      <c r="A71" s="61">
        <v>6</v>
      </c>
      <c r="B71" s="30" t="s">
        <v>345</v>
      </c>
      <c r="C71" s="30" t="s">
        <v>378</v>
      </c>
      <c r="D71" s="62" t="s">
        <v>57</v>
      </c>
      <c r="E71" s="180" t="s">
        <v>258</v>
      </c>
      <c r="F71" s="80">
        <v>1</v>
      </c>
      <c r="G71" s="80">
        <v>1</v>
      </c>
      <c r="H71" s="80">
        <v>1</v>
      </c>
      <c r="I71" s="80">
        <v>1</v>
      </c>
      <c r="J71" s="80" t="s">
        <v>257</v>
      </c>
      <c r="K71" s="80" t="s">
        <v>257</v>
      </c>
      <c r="L71" s="182" t="s">
        <v>257</v>
      </c>
      <c r="M71" s="80" t="s">
        <v>257</v>
      </c>
      <c r="N71" s="80">
        <v>1</v>
      </c>
      <c r="O71" s="80">
        <v>1</v>
      </c>
      <c r="P71" s="80">
        <v>1</v>
      </c>
      <c r="Q71" s="4">
        <v>1</v>
      </c>
      <c r="R71" s="4">
        <v>1</v>
      </c>
      <c r="S71" s="180">
        <v>1</v>
      </c>
      <c r="T71" s="4">
        <v>1</v>
      </c>
      <c r="U71" s="4">
        <v>1</v>
      </c>
      <c r="V71" s="4">
        <v>1</v>
      </c>
      <c r="W71" s="4">
        <v>1</v>
      </c>
      <c r="X71" s="4">
        <v>1</v>
      </c>
      <c r="Y71" s="4">
        <v>1</v>
      </c>
      <c r="Z71" s="180" t="s">
        <v>258</v>
      </c>
      <c r="AA71" s="4" t="s">
        <v>257</v>
      </c>
      <c r="AB71" s="4">
        <v>1</v>
      </c>
      <c r="AC71" s="4">
        <v>1</v>
      </c>
      <c r="AD71" s="4">
        <v>1</v>
      </c>
      <c r="AE71" s="4" t="s">
        <v>257</v>
      </c>
      <c r="AF71" s="4">
        <v>1</v>
      </c>
      <c r="AG71" s="180" t="s">
        <v>258</v>
      </c>
      <c r="AH71" s="4">
        <v>1</v>
      </c>
      <c r="AI71" s="14">
        <f t="shared" si="4"/>
        <v>21</v>
      </c>
      <c r="AJ71" s="17"/>
    </row>
    <row r="72" spans="1:36" s="12" customFormat="1" ht="16.5">
      <c r="A72" s="61">
        <v>7</v>
      </c>
      <c r="B72" s="30" t="s">
        <v>118</v>
      </c>
      <c r="C72" s="30" t="s">
        <v>378</v>
      </c>
      <c r="D72" s="62" t="s">
        <v>59</v>
      </c>
      <c r="E72" s="182" t="s">
        <v>258</v>
      </c>
      <c r="F72" s="80">
        <v>1</v>
      </c>
      <c r="G72" s="80">
        <v>1</v>
      </c>
      <c r="H72" s="80">
        <v>1</v>
      </c>
      <c r="I72" s="80">
        <v>1</v>
      </c>
      <c r="J72" s="80" t="s">
        <v>257</v>
      </c>
      <c r="K72" s="80" t="s">
        <v>257</v>
      </c>
      <c r="L72" s="182" t="s">
        <v>257</v>
      </c>
      <c r="M72" s="80" t="s">
        <v>257</v>
      </c>
      <c r="N72" s="80">
        <v>1</v>
      </c>
      <c r="O72" s="80">
        <v>1</v>
      </c>
      <c r="P72" s="80">
        <v>1</v>
      </c>
      <c r="Q72" s="4">
        <v>1</v>
      </c>
      <c r="R72" s="4">
        <v>1</v>
      </c>
      <c r="S72" s="180">
        <v>1</v>
      </c>
      <c r="T72" s="4">
        <v>1</v>
      </c>
      <c r="U72" s="4">
        <v>1</v>
      </c>
      <c r="V72" s="4">
        <v>1</v>
      </c>
      <c r="W72" s="4">
        <v>1</v>
      </c>
      <c r="X72" s="4">
        <v>1</v>
      </c>
      <c r="Y72" s="4">
        <v>1</v>
      </c>
      <c r="Z72" s="180" t="s">
        <v>258</v>
      </c>
      <c r="AA72" s="4" t="s">
        <v>257</v>
      </c>
      <c r="AB72" s="4">
        <v>1</v>
      </c>
      <c r="AC72" s="4">
        <v>1</v>
      </c>
      <c r="AD72" s="4">
        <v>1</v>
      </c>
      <c r="AE72" s="4" t="s">
        <v>257</v>
      </c>
      <c r="AF72" s="4">
        <v>1</v>
      </c>
      <c r="AG72" s="180" t="s">
        <v>258</v>
      </c>
      <c r="AH72" s="4">
        <v>1</v>
      </c>
      <c r="AI72" s="14">
        <f t="shared" si="4"/>
        <v>21</v>
      </c>
      <c r="AJ72" s="17"/>
    </row>
    <row r="73" spans="1:36" s="12" customFormat="1" ht="16.5">
      <c r="A73" s="61">
        <v>8</v>
      </c>
      <c r="B73" s="30" t="s">
        <v>140</v>
      </c>
      <c r="C73" s="30" t="s">
        <v>378</v>
      </c>
      <c r="D73" s="62" t="s">
        <v>144</v>
      </c>
      <c r="E73" s="180" t="s">
        <v>258</v>
      </c>
      <c r="F73" s="80">
        <v>1</v>
      </c>
      <c r="G73" s="80">
        <v>1</v>
      </c>
      <c r="H73" s="80">
        <v>1</v>
      </c>
      <c r="I73" s="80">
        <v>1</v>
      </c>
      <c r="J73" s="80" t="s">
        <v>257</v>
      </c>
      <c r="K73" s="80" t="s">
        <v>257</v>
      </c>
      <c r="L73" s="182" t="s">
        <v>257</v>
      </c>
      <c r="M73" s="80" t="s">
        <v>257</v>
      </c>
      <c r="N73" s="80">
        <v>1</v>
      </c>
      <c r="O73" s="80">
        <v>1</v>
      </c>
      <c r="P73" s="80">
        <v>1</v>
      </c>
      <c r="Q73" s="4">
        <v>1</v>
      </c>
      <c r="R73" s="4">
        <v>1</v>
      </c>
      <c r="S73" s="180">
        <v>1</v>
      </c>
      <c r="T73" s="4">
        <v>1</v>
      </c>
      <c r="U73" s="4">
        <v>1</v>
      </c>
      <c r="V73" s="4">
        <v>1</v>
      </c>
      <c r="W73" s="4">
        <v>1</v>
      </c>
      <c r="X73" s="4">
        <v>1</v>
      </c>
      <c r="Y73" s="4">
        <v>1</v>
      </c>
      <c r="Z73" s="180" t="s">
        <v>258</v>
      </c>
      <c r="AA73" s="4" t="s">
        <v>257</v>
      </c>
      <c r="AB73" s="4">
        <v>1</v>
      </c>
      <c r="AC73" s="4">
        <v>1</v>
      </c>
      <c r="AD73" s="4">
        <v>1</v>
      </c>
      <c r="AE73" s="4" t="s">
        <v>257</v>
      </c>
      <c r="AF73" s="4">
        <v>1</v>
      </c>
      <c r="AG73" s="180" t="s">
        <v>258</v>
      </c>
      <c r="AH73" s="4">
        <v>1</v>
      </c>
      <c r="AI73" s="14">
        <f t="shared" si="4"/>
        <v>21</v>
      </c>
      <c r="AJ73" s="17"/>
    </row>
    <row r="74" spans="1:36" s="12" customFormat="1" ht="16.5">
      <c r="A74" s="61">
        <v>9</v>
      </c>
      <c r="B74" s="30" t="s">
        <v>94</v>
      </c>
      <c r="C74" s="30" t="s">
        <v>378</v>
      </c>
      <c r="D74" s="62" t="s">
        <v>138</v>
      </c>
      <c r="E74" s="180" t="s">
        <v>258</v>
      </c>
      <c r="F74" s="80">
        <v>1</v>
      </c>
      <c r="G74" s="80">
        <v>1</v>
      </c>
      <c r="H74" s="80">
        <v>1</v>
      </c>
      <c r="I74" s="80">
        <v>1</v>
      </c>
      <c r="J74" s="80" t="s">
        <v>257</v>
      </c>
      <c r="K74" s="80" t="s">
        <v>257</v>
      </c>
      <c r="L74" s="182" t="s">
        <v>257</v>
      </c>
      <c r="M74" s="80" t="s">
        <v>257</v>
      </c>
      <c r="N74" s="80">
        <v>1</v>
      </c>
      <c r="O74" s="80">
        <v>1</v>
      </c>
      <c r="P74" s="80">
        <v>1</v>
      </c>
      <c r="Q74" s="4">
        <v>1</v>
      </c>
      <c r="R74" s="4">
        <v>1</v>
      </c>
      <c r="S74" s="180">
        <v>1</v>
      </c>
      <c r="T74" s="4">
        <v>1</v>
      </c>
      <c r="U74" s="4">
        <v>1</v>
      </c>
      <c r="V74" s="4">
        <v>1</v>
      </c>
      <c r="W74" s="4">
        <v>1</v>
      </c>
      <c r="X74" s="4">
        <v>1</v>
      </c>
      <c r="Y74" s="4">
        <v>1</v>
      </c>
      <c r="Z74" s="180" t="s">
        <v>258</v>
      </c>
      <c r="AA74" s="4" t="s">
        <v>257</v>
      </c>
      <c r="AB74" s="4">
        <v>1</v>
      </c>
      <c r="AC74" s="4">
        <v>1</v>
      </c>
      <c r="AD74" s="4">
        <v>1</v>
      </c>
      <c r="AE74" s="4" t="s">
        <v>257</v>
      </c>
      <c r="AF74" s="4">
        <v>1</v>
      </c>
      <c r="AG74" s="180" t="s">
        <v>258</v>
      </c>
      <c r="AH74" s="4">
        <v>1</v>
      </c>
      <c r="AI74" s="14">
        <f t="shared" si="4"/>
        <v>21</v>
      </c>
      <c r="AJ74" s="17"/>
    </row>
    <row r="75" spans="1:36" s="12" customFormat="1" ht="16.5">
      <c r="A75" s="61">
        <v>10</v>
      </c>
      <c r="B75" s="30" t="s">
        <v>33</v>
      </c>
      <c r="C75" s="30" t="s">
        <v>378</v>
      </c>
      <c r="D75" s="62" t="s">
        <v>153</v>
      </c>
      <c r="E75" s="182" t="s">
        <v>258</v>
      </c>
      <c r="F75" s="80">
        <v>1</v>
      </c>
      <c r="G75" s="80">
        <v>1</v>
      </c>
      <c r="H75" s="80">
        <v>1</v>
      </c>
      <c r="I75" s="80">
        <v>1</v>
      </c>
      <c r="J75" s="80" t="s">
        <v>257</v>
      </c>
      <c r="K75" s="80" t="s">
        <v>257</v>
      </c>
      <c r="L75" s="182" t="s">
        <v>257</v>
      </c>
      <c r="M75" s="80" t="s">
        <v>257</v>
      </c>
      <c r="N75" s="80">
        <v>1</v>
      </c>
      <c r="O75" s="80">
        <v>1</v>
      </c>
      <c r="P75" s="80" t="s">
        <v>255</v>
      </c>
      <c r="Q75" s="4">
        <v>1</v>
      </c>
      <c r="R75" s="4">
        <v>1</v>
      </c>
      <c r="S75" s="180">
        <v>1</v>
      </c>
      <c r="T75" s="4">
        <v>1</v>
      </c>
      <c r="U75" s="4">
        <v>1</v>
      </c>
      <c r="V75" s="4">
        <v>1</v>
      </c>
      <c r="W75" s="4">
        <v>1</v>
      </c>
      <c r="X75" s="4">
        <v>1</v>
      </c>
      <c r="Y75" s="4" t="s">
        <v>255</v>
      </c>
      <c r="Z75" s="180" t="s">
        <v>258</v>
      </c>
      <c r="AA75" s="4" t="s">
        <v>257</v>
      </c>
      <c r="AB75" s="4" t="s">
        <v>255</v>
      </c>
      <c r="AC75" s="4" t="s">
        <v>255</v>
      </c>
      <c r="AD75" s="4" t="s">
        <v>255</v>
      </c>
      <c r="AE75" s="4" t="s">
        <v>257</v>
      </c>
      <c r="AF75" s="4" t="s">
        <v>255</v>
      </c>
      <c r="AG75" s="180" t="s">
        <v>255</v>
      </c>
      <c r="AH75" s="4" t="s">
        <v>255</v>
      </c>
      <c r="AI75" s="14">
        <f t="shared" si="4"/>
        <v>14</v>
      </c>
      <c r="AJ75" s="17"/>
    </row>
    <row r="76" spans="1:36" s="12" customFormat="1" ht="16.5">
      <c r="A76" s="61">
        <v>11</v>
      </c>
      <c r="B76" s="30" t="s">
        <v>305</v>
      </c>
      <c r="C76" s="30" t="s">
        <v>378</v>
      </c>
      <c r="D76" s="62" t="s">
        <v>159</v>
      </c>
      <c r="E76" s="182" t="s">
        <v>258</v>
      </c>
      <c r="F76" s="80">
        <v>1</v>
      </c>
      <c r="G76" s="80">
        <v>1</v>
      </c>
      <c r="H76" s="80">
        <v>1</v>
      </c>
      <c r="I76" s="80">
        <v>1</v>
      </c>
      <c r="J76" s="80" t="s">
        <v>257</v>
      </c>
      <c r="K76" s="80" t="s">
        <v>257</v>
      </c>
      <c r="L76" s="182" t="s">
        <v>257</v>
      </c>
      <c r="M76" s="80" t="s">
        <v>257</v>
      </c>
      <c r="N76" s="80">
        <v>1</v>
      </c>
      <c r="O76" s="80">
        <v>1</v>
      </c>
      <c r="P76" s="197">
        <v>1</v>
      </c>
      <c r="Q76" s="4">
        <v>1</v>
      </c>
      <c r="R76" s="4">
        <v>1</v>
      </c>
      <c r="S76" s="180">
        <v>1</v>
      </c>
      <c r="T76" s="4">
        <v>1</v>
      </c>
      <c r="U76" s="4">
        <v>1</v>
      </c>
      <c r="V76" s="4">
        <v>1</v>
      </c>
      <c r="W76" s="4">
        <v>1</v>
      </c>
      <c r="X76" s="4">
        <v>1</v>
      </c>
      <c r="Y76" s="212">
        <v>1</v>
      </c>
      <c r="Z76" s="180" t="s">
        <v>258</v>
      </c>
      <c r="AA76" s="4" t="s">
        <v>257</v>
      </c>
      <c r="AB76" s="197">
        <v>1</v>
      </c>
      <c r="AC76" s="197">
        <v>1</v>
      </c>
      <c r="AD76" s="197">
        <v>1</v>
      </c>
      <c r="AE76" s="4">
        <v>1</v>
      </c>
      <c r="AF76" s="4">
        <v>1</v>
      </c>
      <c r="AG76" s="216">
        <v>1</v>
      </c>
      <c r="AH76" s="209">
        <v>1</v>
      </c>
      <c r="AI76" s="14">
        <f t="shared" si="4"/>
        <v>23</v>
      </c>
      <c r="AJ76" s="17"/>
    </row>
    <row r="77" spans="1:36" s="12" customFormat="1" ht="16.5">
      <c r="A77" s="61">
        <v>12</v>
      </c>
      <c r="B77" s="30" t="s">
        <v>306</v>
      </c>
      <c r="C77" s="30" t="s">
        <v>378</v>
      </c>
      <c r="D77" s="62" t="s">
        <v>154</v>
      </c>
      <c r="E77" s="182" t="s">
        <v>258</v>
      </c>
      <c r="F77" s="80">
        <v>1</v>
      </c>
      <c r="G77" s="80">
        <v>1</v>
      </c>
      <c r="H77" s="80">
        <v>1</v>
      </c>
      <c r="I77" s="80">
        <v>1</v>
      </c>
      <c r="J77" s="80" t="s">
        <v>257</v>
      </c>
      <c r="K77" s="80" t="s">
        <v>257</v>
      </c>
      <c r="L77" s="182" t="s">
        <v>257</v>
      </c>
      <c r="M77" s="80" t="s">
        <v>257</v>
      </c>
      <c r="N77" s="80">
        <v>1</v>
      </c>
      <c r="O77" s="80">
        <v>1</v>
      </c>
      <c r="P77" s="197">
        <v>1</v>
      </c>
      <c r="Q77" s="4">
        <v>1</v>
      </c>
      <c r="R77" s="4">
        <v>1</v>
      </c>
      <c r="S77" s="180">
        <v>1</v>
      </c>
      <c r="T77" s="4">
        <v>1</v>
      </c>
      <c r="U77" s="4">
        <v>1</v>
      </c>
      <c r="V77" s="4">
        <v>1</v>
      </c>
      <c r="W77" s="4">
        <v>1</v>
      </c>
      <c r="X77" s="4">
        <v>1</v>
      </c>
      <c r="Y77" s="212">
        <v>1</v>
      </c>
      <c r="Z77" s="180" t="s">
        <v>258</v>
      </c>
      <c r="AA77" s="4" t="s">
        <v>257</v>
      </c>
      <c r="AB77" s="197">
        <v>1</v>
      </c>
      <c r="AC77" s="197">
        <v>1</v>
      </c>
      <c r="AD77" s="197">
        <v>1</v>
      </c>
      <c r="AE77" s="4" t="s">
        <v>257</v>
      </c>
      <c r="AF77" s="4">
        <v>1</v>
      </c>
      <c r="AG77" s="180" t="s">
        <v>258</v>
      </c>
      <c r="AH77" s="209">
        <v>1</v>
      </c>
      <c r="AI77" s="14">
        <f t="shared" si="4"/>
        <v>21</v>
      </c>
      <c r="AJ77" s="17"/>
    </row>
    <row r="78" spans="1:36" s="12" customFormat="1" ht="16.5">
      <c r="A78" s="61">
        <v>13</v>
      </c>
      <c r="B78" s="30" t="s">
        <v>97</v>
      </c>
      <c r="C78" s="30" t="s">
        <v>390</v>
      </c>
      <c r="D78" s="62" t="s">
        <v>160</v>
      </c>
      <c r="E78" s="180" t="s">
        <v>258</v>
      </c>
      <c r="F78" s="4">
        <v>1</v>
      </c>
      <c r="G78" s="4">
        <v>1</v>
      </c>
      <c r="H78" s="4">
        <v>1</v>
      </c>
      <c r="I78" s="4">
        <v>1</v>
      </c>
      <c r="J78" s="4" t="s">
        <v>257</v>
      </c>
      <c r="K78" s="4" t="s">
        <v>257</v>
      </c>
      <c r="L78" s="180" t="s">
        <v>257</v>
      </c>
      <c r="M78" s="4" t="s">
        <v>257</v>
      </c>
      <c r="N78" s="4">
        <v>1</v>
      </c>
      <c r="O78" s="4">
        <v>1</v>
      </c>
      <c r="P78" s="4">
        <v>1</v>
      </c>
      <c r="Q78" s="4">
        <v>1</v>
      </c>
      <c r="R78" s="4">
        <v>1</v>
      </c>
      <c r="S78" s="180">
        <v>1</v>
      </c>
      <c r="T78" s="4">
        <v>1</v>
      </c>
      <c r="U78" s="4">
        <v>1</v>
      </c>
      <c r="V78" s="4">
        <v>1</v>
      </c>
      <c r="W78" s="4">
        <v>1</v>
      </c>
      <c r="X78" s="4">
        <v>1</v>
      </c>
      <c r="Y78" s="4">
        <v>1</v>
      </c>
      <c r="Z78" s="180" t="s">
        <v>258</v>
      </c>
      <c r="AA78" s="4" t="s">
        <v>257</v>
      </c>
      <c r="AB78" s="197">
        <v>1</v>
      </c>
      <c r="AC78" s="197">
        <v>1</v>
      </c>
      <c r="AD78" s="197">
        <v>1</v>
      </c>
      <c r="AE78" s="4" t="s">
        <v>257</v>
      </c>
      <c r="AF78" s="4">
        <v>1</v>
      </c>
      <c r="AG78" s="180" t="s">
        <v>258</v>
      </c>
      <c r="AH78" s="4">
        <v>1</v>
      </c>
      <c r="AI78" s="14">
        <f t="shared" si="4"/>
        <v>21</v>
      </c>
      <c r="AJ78" s="17"/>
    </row>
    <row r="79" spans="1:36" s="12" customFormat="1" ht="16.5">
      <c r="A79" s="61">
        <v>14</v>
      </c>
      <c r="B79" s="30" t="s">
        <v>102</v>
      </c>
      <c r="C79" s="30" t="s">
        <v>378</v>
      </c>
      <c r="D79" s="213" t="s">
        <v>393</v>
      </c>
      <c r="E79" s="180">
        <v>55</v>
      </c>
      <c r="F79" s="4" t="s">
        <v>255</v>
      </c>
      <c r="G79" s="4" t="s">
        <v>354</v>
      </c>
      <c r="H79" s="4">
        <v>1</v>
      </c>
      <c r="I79" s="4">
        <v>1</v>
      </c>
      <c r="J79" s="4" t="s">
        <v>257</v>
      </c>
      <c r="K79" s="4" t="s">
        <v>257</v>
      </c>
      <c r="L79" s="180" t="s">
        <v>257</v>
      </c>
      <c r="M79" s="4" t="s">
        <v>257</v>
      </c>
      <c r="N79" s="4" t="s">
        <v>354</v>
      </c>
      <c r="O79" s="4" t="s">
        <v>354</v>
      </c>
      <c r="P79" s="4">
        <v>45</v>
      </c>
      <c r="Q79" s="4" t="s">
        <v>354</v>
      </c>
      <c r="R79" s="4" t="s">
        <v>354</v>
      </c>
      <c r="S79" s="180" t="s">
        <v>354</v>
      </c>
      <c r="T79" s="4" t="s">
        <v>354</v>
      </c>
      <c r="U79" s="4" t="s">
        <v>354</v>
      </c>
      <c r="V79" s="4" t="s">
        <v>354</v>
      </c>
      <c r="W79" s="4" t="s">
        <v>354</v>
      </c>
      <c r="X79" s="4" t="s">
        <v>354</v>
      </c>
      <c r="Y79" s="4">
        <v>45</v>
      </c>
      <c r="Z79" s="180">
        <v>1</v>
      </c>
      <c r="AA79" s="4" t="s">
        <v>257</v>
      </c>
      <c r="AB79" s="197">
        <v>45</v>
      </c>
      <c r="AC79" s="197">
        <v>45</v>
      </c>
      <c r="AD79" s="197">
        <v>45</v>
      </c>
      <c r="AE79" s="4" t="s">
        <v>257</v>
      </c>
      <c r="AF79" s="4">
        <v>45</v>
      </c>
      <c r="AG79" s="180" t="s">
        <v>258</v>
      </c>
      <c r="AH79" s="4">
        <v>1</v>
      </c>
      <c r="AI79" s="14">
        <v>15</v>
      </c>
      <c r="AJ79" s="17"/>
    </row>
    <row r="80" spans="1:36" s="12" customFormat="1" ht="16.5">
      <c r="A80" s="61">
        <v>15</v>
      </c>
      <c r="B80" s="142" t="s">
        <v>60</v>
      </c>
      <c r="C80" s="142" t="s">
        <v>380</v>
      </c>
      <c r="D80" s="143" t="s">
        <v>61</v>
      </c>
      <c r="E80" s="180">
        <v>1</v>
      </c>
      <c r="F80" s="4">
        <v>1</v>
      </c>
      <c r="G80" s="4">
        <v>1</v>
      </c>
      <c r="H80" s="4">
        <v>1</v>
      </c>
      <c r="I80" s="4">
        <v>1</v>
      </c>
      <c r="J80" s="4">
        <v>1</v>
      </c>
      <c r="K80" s="4">
        <v>1</v>
      </c>
      <c r="L80" s="180" t="s">
        <v>257</v>
      </c>
      <c r="M80" s="4">
        <v>1</v>
      </c>
      <c r="N80" s="4">
        <v>1</v>
      </c>
      <c r="O80" s="4">
        <v>1</v>
      </c>
      <c r="P80" s="4">
        <v>1</v>
      </c>
      <c r="Q80" s="4">
        <v>1</v>
      </c>
      <c r="R80" s="4">
        <v>1</v>
      </c>
      <c r="S80" s="180">
        <v>1</v>
      </c>
      <c r="T80" s="4">
        <v>1</v>
      </c>
      <c r="U80" s="4">
        <v>1</v>
      </c>
      <c r="V80" s="4">
        <v>1</v>
      </c>
      <c r="W80" s="4">
        <v>1</v>
      </c>
      <c r="X80" s="4">
        <v>1</v>
      </c>
      <c r="Y80" s="4">
        <v>1</v>
      </c>
      <c r="Z80" s="180">
        <v>1</v>
      </c>
      <c r="AA80" s="4" t="s">
        <v>257</v>
      </c>
      <c r="AB80" s="197">
        <v>1</v>
      </c>
      <c r="AC80" s="197">
        <v>1</v>
      </c>
      <c r="AD80" s="197">
        <v>1</v>
      </c>
      <c r="AE80" s="4">
        <v>1</v>
      </c>
      <c r="AF80" s="4">
        <v>1</v>
      </c>
      <c r="AG80" s="180">
        <v>1</v>
      </c>
      <c r="AH80" s="4">
        <v>1</v>
      </c>
      <c r="AI80" s="14">
        <f t="shared" si="4"/>
        <v>28</v>
      </c>
      <c r="AJ80" s="17"/>
    </row>
    <row r="81" spans="1:36" s="12" customFormat="1" ht="17.25" customHeight="1">
      <c r="A81" s="61">
        <v>16</v>
      </c>
      <c r="B81" s="30" t="s">
        <v>205</v>
      </c>
      <c r="C81" s="30" t="s">
        <v>379</v>
      </c>
      <c r="D81" s="32" t="s">
        <v>83</v>
      </c>
      <c r="E81" s="180" t="s">
        <v>258</v>
      </c>
      <c r="F81" s="4" t="s">
        <v>255</v>
      </c>
      <c r="G81" s="4" t="s">
        <v>255</v>
      </c>
      <c r="H81" s="4" t="s">
        <v>255</v>
      </c>
      <c r="I81" s="4" t="s">
        <v>255</v>
      </c>
      <c r="J81" s="4" t="s">
        <v>257</v>
      </c>
      <c r="K81" s="4" t="s">
        <v>257</v>
      </c>
      <c r="L81" s="180" t="s">
        <v>257</v>
      </c>
      <c r="M81" s="4" t="s">
        <v>257</v>
      </c>
      <c r="N81" s="4" t="s">
        <v>255</v>
      </c>
      <c r="O81" s="4" t="s">
        <v>255</v>
      </c>
      <c r="P81" s="4" t="s">
        <v>255</v>
      </c>
      <c r="Q81" s="4" t="s">
        <v>255</v>
      </c>
      <c r="R81" s="4" t="s">
        <v>255</v>
      </c>
      <c r="S81" s="180" t="s">
        <v>255</v>
      </c>
      <c r="T81" s="4" t="s">
        <v>255</v>
      </c>
      <c r="U81" s="4" t="s">
        <v>255</v>
      </c>
      <c r="V81" s="4" t="s">
        <v>255</v>
      </c>
      <c r="W81" s="4" t="s">
        <v>255</v>
      </c>
      <c r="X81" s="4" t="s">
        <v>255</v>
      </c>
      <c r="Y81" s="178" t="s">
        <v>255</v>
      </c>
      <c r="Z81" s="180" t="s">
        <v>258</v>
      </c>
      <c r="AA81" s="4" t="s">
        <v>257</v>
      </c>
      <c r="AB81" s="208" t="s">
        <v>255</v>
      </c>
      <c r="AC81" s="208" t="s">
        <v>255</v>
      </c>
      <c r="AD81" s="208" t="s">
        <v>255</v>
      </c>
      <c r="AE81" s="4" t="s">
        <v>257</v>
      </c>
      <c r="AF81" s="4" t="s">
        <v>255</v>
      </c>
      <c r="AG81" s="180" t="s">
        <v>255</v>
      </c>
      <c r="AH81" s="4" t="s">
        <v>255</v>
      </c>
      <c r="AI81" s="14">
        <f t="shared" si="4"/>
        <v>0</v>
      </c>
      <c r="AJ81" s="94"/>
    </row>
    <row r="82" spans="1:36" s="12" customFormat="1" ht="16.5">
      <c r="A82" s="61">
        <v>17</v>
      </c>
      <c r="B82" s="30" t="s">
        <v>40</v>
      </c>
      <c r="C82" s="30" t="s">
        <v>390</v>
      </c>
      <c r="D82" s="32" t="s">
        <v>161</v>
      </c>
      <c r="E82" s="180" t="s">
        <v>258</v>
      </c>
      <c r="F82" s="4">
        <v>1</v>
      </c>
      <c r="G82" s="4">
        <v>1</v>
      </c>
      <c r="H82" s="4">
        <v>1</v>
      </c>
      <c r="I82" s="4">
        <v>1</v>
      </c>
      <c r="J82" s="4" t="s">
        <v>257</v>
      </c>
      <c r="K82" s="4" t="s">
        <v>257</v>
      </c>
      <c r="L82" s="180" t="s">
        <v>257</v>
      </c>
      <c r="M82" s="4" t="s">
        <v>257</v>
      </c>
      <c r="N82" s="4">
        <v>1</v>
      </c>
      <c r="O82" s="4">
        <v>1</v>
      </c>
      <c r="P82" s="4">
        <v>1</v>
      </c>
      <c r="Q82" s="4">
        <v>1</v>
      </c>
      <c r="R82" s="4">
        <v>1</v>
      </c>
      <c r="S82" s="180">
        <v>1</v>
      </c>
      <c r="T82" s="4">
        <v>1</v>
      </c>
      <c r="U82" s="4">
        <v>1</v>
      </c>
      <c r="V82" s="4">
        <v>1</v>
      </c>
      <c r="W82" s="4">
        <v>1</v>
      </c>
      <c r="X82" s="4">
        <v>1</v>
      </c>
      <c r="Y82" s="178">
        <v>1</v>
      </c>
      <c r="Z82" s="180" t="s">
        <v>258</v>
      </c>
      <c r="AA82" s="4" t="s">
        <v>257</v>
      </c>
      <c r="AB82" s="197">
        <v>1</v>
      </c>
      <c r="AC82" s="197">
        <v>1</v>
      </c>
      <c r="AD82" s="197">
        <v>1</v>
      </c>
      <c r="AE82" s="4" t="s">
        <v>257</v>
      </c>
      <c r="AF82" s="4">
        <v>1</v>
      </c>
      <c r="AG82" s="180" t="s">
        <v>258</v>
      </c>
      <c r="AH82" s="4">
        <v>1</v>
      </c>
      <c r="AI82" s="14">
        <f t="shared" si="4"/>
        <v>21</v>
      </c>
      <c r="AJ82" s="17"/>
    </row>
    <row r="83" spans="1:36" s="12" customFormat="1" ht="16.5">
      <c r="A83" s="61">
        <v>18</v>
      </c>
      <c r="B83" s="142" t="s">
        <v>307</v>
      </c>
      <c r="C83" s="142" t="s">
        <v>391</v>
      </c>
      <c r="D83" s="143" t="s">
        <v>67</v>
      </c>
      <c r="E83" s="180">
        <v>1</v>
      </c>
      <c r="F83" s="4">
        <v>1</v>
      </c>
      <c r="G83" s="4">
        <v>1</v>
      </c>
      <c r="H83" s="4">
        <v>1</v>
      </c>
      <c r="I83" s="4">
        <v>1</v>
      </c>
      <c r="J83" s="4">
        <v>1</v>
      </c>
      <c r="K83" s="4">
        <v>1</v>
      </c>
      <c r="L83" s="180" t="s">
        <v>257</v>
      </c>
      <c r="M83" s="4" t="s">
        <v>257</v>
      </c>
      <c r="N83" s="4">
        <v>1</v>
      </c>
      <c r="O83" s="4">
        <v>1</v>
      </c>
      <c r="P83" s="4">
        <v>1</v>
      </c>
      <c r="Q83" s="4">
        <v>1</v>
      </c>
      <c r="R83" s="4">
        <v>1</v>
      </c>
      <c r="S83" s="180">
        <v>1</v>
      </c>
      <c r="T83" s="4">
        <v>1</v>
      </c>
      <c r="U83" s="4">
        <v>1</v>
      </c>
      <c r="V83" s="4">
        <v>1</v>
      </c>
      <c r="W83" s="4">
        <v>1</v>
      </c>
      <c r="X83" s="4">
        <v>1</v>
      </c>
      <c r="Y83" s="178">
        <v>1</v>
      </c>
      <c r="Z83" s="180">
        <v>1</v>
      </c>
      <c r="AA83" s="4">
        <v>1</v>
      </c>
      <c r="AB83" s="197">
        <v>1</v>
      </c>
      <c r="AC83" s="197">
        <v>1</v>
      </c>
      <c r="AD83" s="197">
        <v>1</v>
      </c>
      <c r="AE83" s="4">
        <v>1</v>
      </c>
      <c r="AF83" s="4">
        <v>1</v>
      </c>
      <c r="AG83" s="180">
        <v>1</v>
      </c>
      <c r="AH83" s="4">
        <v>1</v>
      </c>
      <c r="AI83" s="14">
        <f t="shared" si="4"/>
        <v>28</v>
      </c>
      <c r="AJ83" s="19"/>
    </row>
    <row r="84" spans="1:36" s="12" customFormat="1" ht="16.5">
      <c r="A84" s="61">
        <v>19</v>
      </c>
      <c r="B84" s="33" t="s">
        <v>356</v>
      </c>
      <c r="C84" s="30" t="s">
        <v>379</v>
      </c>
      <c r="D84" s="32" t="s">
        <v>151</v>
      </c>
      <c r="E84" s="180">
        <v>1</v>
      </c>
      <c r="F84" s="4">
        <v>1</v>
      </c>
      <c r="G84" s="4">
        <v>1</v>
      </c>
      <c r="H84" s="4">
        <v>1</v>
      </c>
      <c r="I84" s="4">
        <v>1</v>
      </c>
      <c r="J84" s="4" t="s">
        <v>257</v>
      </c>
      <c r="K84" s="4" t="s">
        <v>257</v>
      </c>
      <c r="L84" s="180" t="s">
        <v>257</v>
      </c>
      <c r="M84" s="4" t="s">
        <v>257</v>
      </c>
      <c r="N84" s="4">
        <v>1</v>
      </c>
      <c r="O84" s="4">
        <v>1</v>
      </c>
      <c r="P84" s="4">
        <v>1</v>
      </c>
      <c r="Q84" s="4">
        <v>1</v>
      </c>
      <c r="R84" s="4" t="s">
        <v>255</v>
      </c>
      <c r="S84" s="180">
        <v>1</v>
      </c>
      <c r="T84" s="4">
        <v>1</v>
      </c>
      <c r="U84" s="4">
        <v>1</v>
      </c>
      <c r="V84" s="4">
        <v>1</v>
      </c>
      <c r="W84" s="4">
        <v>1</v>
      </c>
      <c r="X84" s="4">
        <v>1</v>
      </c>
      <c r="Y84" s="178">
        <v>1</v>
      </c>
      <c r="Z84" s="180" t="s">
        <v>258</v>
      </c>
      <c r="AA84" s="4" t="s">
        <v>257</v>
      </c>
      <c r="AB84" s="197">
        <v>1</v>
      </c>
      <c r="AC84" s="197">
        <v>1</v>
      </c>
      <c r="AD84" s="197">
        <v>1</v>
      </c>
      <c r="AE84" s="4" t="s">
        <v>257</v>
      </c>
      <c r="AF84" s="4">
        <v>1</v>
      </c>
      <c r="AG84" s="180" t="s">
        <v>258</v>
      </c>
      <c r="AH84" s="4">
        <v>1</v>
      </c>
      <c r="AI84" s="14">
        <f t="shared" si="4"/>
        <v>21</v>
      </c>
      <c r="AJ84" s="19"/>
    </row>
    <row r="85" spans="1:36" s="12" customFormat="1" ht="16.5">
      <c r="A85" s="61">
        <v>20</v>
      </c>
      <c r="B85" s="30" t="s">
        <v>285</v>
      </c>
      <c r="C85" s="30" t="s">
        <v>377</v>
      </c>
      <c r="D85" s="32" t="s">
        <v>39</v>
      </c>
      <c r="E85" s="180">
        <v>1</v>
      </c>
      <c r="F85" s="4">
        <v>1</v>
      </c>
      <c r="G85" s="4">
        <v>1</v>
      </c>
      <c r="H85" s="4">
        <v>1</v>
      </c>
      <c r="I85" s="4">
        <v>1</v>
      </c>
      <c r="J85" s="4" t="s">
        <v>257</v>
      </c>
      <c r="K85" s="4" t="s">
        <v>257</v>
      </c>
      <c r="L85" s="180" t="s">
        <v>257</v>
      </c>
      <c r="M85" s="4" t="s">
        <v>257</v>
      </c>
      <c r="N85" s="4">
        <v>1</v>
      </c>
      <c r="O85" s="4">
        <v>1</v>
      </c>
      <c r="P85" s="4">
        <v>1</v>
      </c>
      <c r="Q85" s="4">
        <v>1</v>
      </c>
      <c r="R85" s="4">
        <v>1</v>
      </c>
      <c r="S85" s="180">
        <v>1</v>
      </c>
      <c r="T85" s="4">
        <v>1</v>
      </c>
      <c r="U85" s="4">
        <v>1</v>
      </c>
      <c r="V85" s="4">
        <v>1</v>
      </c>
      <c r="W85" s="4">
        <v>1</v>
      </c>
      <c r="X85" s="4">
        <v>1</v>
      </c>
      <c r="Y85" s="178">
        <v>1</v>
      </c>
      <c r="Z85" s="180" t="s">
        <v>258</v>
      </c>
      <c r="AA85" s="4">
        <v>1</v>
      </c>
      <c r="AB85" s="197">
        <v>1</v>
      </c>
      <c r="AC85" s="197">
        <v>1</v>
      </c>
      <c r="AD85" s="197">
        <v>1</v>
      </c>
      <c r="AE85" s="4">
        <v>1</v>
      </c>
      <c r="AF85" s="4">
        <v>1</v>
      </c>
      <c r="AG85" s="180" t="s">
        <v>258</v>
      </c>
      <c r="AH85" s="4">
        <v>1</v>
      </c>
      <c r="AI85" s="101">
        <f>SUM(E85:AH85)</f>
        <v>24</v>
      </c>
      <c r="AJ85" s="86"/>
    </row>
    <row r="86" spans="1:36" s="12" customFormat="1" ht="16.5">
      <c r="A86" s="61">
        <v>21</v>
      </c>
      <c r="B86" s="30" t="s">
        <v>169</v>
      </c>
      <c r="C86" s="30" t="s">
        <v>379</v>
      </c>
      <c r="D86" s="32" t="s">
        <v>392</v>
      </c>
      <c r="E86" s="180" t="s">
        <v>354</v>
      </c>
      <c r="F86" s="4">
        <v>55</v>
      </c>
      <c r="G86" s="4">
        <v>55</v>
      </c>
      <c r="H86" s="4">
        <v>55</v>
      </c>
      <c r="I86" s="4">
        <v>55</v>
      </c>
      <c r="J86" s="4" t="s">
        <v>257</v>
      </c>
      <c r="K86" s="4" t="s">
        <v>257</v>
      </c>
      <c r="L86" s="180" t="s">
        <v>257</v>
      </c>
      <c r="M86" s="4" t="s">
        <v>257</v>
      </c>
      <c r="N86" s="4">
        <v>55</v>
      </c>
      <c r="O86" s="4">
        <v>55</v>
      </c>
      <c r="P86" s="4">
        <v>55</v>
      </c>
      <c r="Q86" s="4">
        <v>55</v>
      </c>
      <c r="R86" s="4">
        <v>55</v>
      </c>
      <c r="S86" s="180">
        <v>55</v>
      </c>
      <c r="T86" s="4">
        <v>55</v>
      </c>
      <c r="U86" s="4">
        <v>55</v>
      </c>
      <c r="V86" s="4">
        <v>55</v>
      </c>
      <c r="W86" s="4">
        <v>55</v>
      </c>
      <c r="X86" s="4">
        <v>55</v>
      </c>
      <c r="Y86" s="178">
        <v>55</v>
      </c>
      <c r="Z86" s="180" t="s">
        <v>258</v>
      </c>
      <c r="AA86" s="4">
        <v>55</v>
      </c>
      <c r="AB86" s="4">
        <v>55</v>
      </c>
      <c r="AC86" s="4">
        <v>55</v>
      </c>
      <c r="AD86" s="4">
        <v>55</v>
      </c>
      <c r="AE86" s="4">
        <v>55</v>
      </c>
      <c r="AF86" s="4">
        <v>55</v>
      </c>
      <c r="AG86" s="180">
        <v>55</v>
      </c>
      <c r="AH86" s="4">
        <v>55</v>
      </c>
      <c r="AI86" s="14">
        <v>24</v>
      </c>
      <c r="AJ86" s="17"/>
    </row>
    <row r="87" spans="1:36" s="12" customFormat="1" ht="17.25" thickBot="1">
      <c r="A87" s="63"/>
      <c r="B87" s="52"/>
      <c r="C87" s="52"/>
      <c r="D87" s="5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14"/>
      <c r="AJ87" s="2"/>
    </row>
    <row r="88" spans="1:36" s="12" customFormat="1" ht="16.5">
      <c r="A88" s="1440" t="s">
        <v>308</v>
      </c>
      <c r="B88" s="1441"/>
      <c r="C88" s="194"/>
      <c r="D88" s="60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179"/>
      <c r="AA88" s="79"/>
      <c r="AB88" s="79"/>
      <c r="AC88" s="79"/>
      <c r="AD88" s="79"/>
      <c r="AE88" s="79"/>
      <c r="AF88" s="79"/>
      <c r="AG88" s="179"/>
      <c r="AH88" s="79"/>
      <c r="AI88" s="105"/>
      <c r="AJ88" s="109"/>
    </row>
    <row r="89" spans="1:36" s="12" customFormat="1" ht="16.5">
      <c r="A89" s="61">
        <v>1</v>
      </c>
      <c r="B89" s="30" t="s">
        <v>71</v>
      </c>
      <c r="C89" s="30" t="s">
        <v>394</v>
      </c>
      <c r="D89" s="32" t="s">
        <v>72</v>
      </c>
      <c r="E89" s="182">
        <v>1</v>
      </c>
      <c r="F89" s="80">
        <v>1</v>
      </c>
      <c r="G89" s="80">
        <v>1</v>
      </c>
      <c r="H89" s="80">
        <v>1</v>
      </c>
      <c r="I89" s="80">
        <v>1</v>
      </c>
      <c r="J89" s="80" t="s">
        <v>257</v>
      </c>
      <c r="K89" s="80" t="s">
        <v>257</v>
      </c>
      <c r="L89" s="182" t="s">
        <v>257</v>
      </c>
      <c r="M89" s="80" t="s">
        <v>257</v>
      </c>
      <c r="N89" s="80">
        <v>1</v>
      </c>
      <c r="O89" s="80">
        <v>1</v>
      </c>
      <c r="P89" s="80">
        <v>1</v>
      </c>
      <c r="Q89" s="80">
        <v>1</v>
      </c>
      <c r="R89" s="80">
        <v>1</v>
      </c>
      <c r="S89" s="182">
        <v>1</v>
      </c>
      <c r="T89" s="80">
        <v>1</v>
      </c>
      <c r="U89" s="80">
        <v>1</v>
      </c>
      <c r="V89" s="80">
        <v>1</v>
      </c>
      <c r="W89" s="80">
        <v>1</v>
      </c>
      <c r="X89" s="80">
        <v>1</v>
      </c>
      <c r="Y89" s="80">
        <v>1</v>
      </c>
      <c r="Z89" s="182">
        <v>1</v>
      </c>
      <c r="AA89" s="80">
        <v>1</v>
      </c>
      <c r="AB89" s="80">
        <v>1</v>
      </c>
      <c r="AC89" s="80">
        <v>1</v>
      </c>
      <c r="AD89" s="80">
        <v>1</v>
      </c>
      <c r="AE89" s="80">
        <v>1</v>
      </c>
      <c r="AF89" s="80">
        <v>1</v>
      </c>
      <c r="AG89" s="182">
        <v>1</v>
      </c>
      <c r="AH89" s="80">
        <v>1</v>
      </c>
      <c r="AI89" s="14">
        <f>SUM(E89:AH89)</f>
        <v>26</v>
      </c>
      <c r="AJ89" s="17"/>
    </row>
    <row r="90" spans="1:36" s="12" customFormat="1" ht="16.5">
      <c r="A90" s="61">
        <v>2</v>
      </c>
      <c r="B90" s="30" t="s">
        <v>68</v>
      </c>
      <c r="C90" s="30" t="s">
        <v>382</v>
      </c>
      <c r="D90" s="32" t="s">
        <v>69</v>
      </c>
      <c r="E90" s="180">
        <v>1</v>
      </c>
      <c r="F90" s="4">
        <v>1</v>
      </c>
      <c r="G90" s="4">
        <v>1</v>
      </c>
      <c r="H90" s="4">
        <v>1</v>
      </c>
      <c r="I90" s="4">
        <v>1</v>
      </c>
      <c r="J90" s="4" t="s">
        <v>257</v>
      </c>
      <c r="K90" s="4" t="s">
        <v>257</v>
      </c>
      <c r="L90" s="180" t="s">
        <v>257</v>
      </c>
      <c r="M90" s="4" t="s">
        <v>257</v>
      </c>
      <c r="N90" s="4">
        <v>1</v>
      </c>
      <c r="O90" s="4">
        <v>1</v>
      </c>
      <c r="P90" s="4">
        <v>1</v>
      </c>
      <c r="Q90" s="4">
        <v>1</v>
      </c>
      <c r="R90" s="4">
        <v>1</v>
      </c>
      <c r="S90" s="180">
        <v>1</v>
      </c>
      <c r="T90" s="4">
        <v>1</v>
      </c>
      <c r="U90" s="4">
        <v>1</v>
      </c>
      <c r="V90" s="4">
        <v>1</v>
      </c>
      <c r="W90" s="4">
        <v>1</v>
      </c>
      <c r="X90" s="4">
        <v>1</v>
      </c>
      <c r="Y90" s="4">
        <v>1</v>
      </c>
      <c r="Z90" s="180">
        <v>1</v>
      </c>
      <c r="AA90" s="4">
        <v>1</v>
      </c>
      <c r="AB90" s="4">
        <v>1</v>
      </c>
      <c r="AC90" s="4">
        <v>1</v>
      </c>
      <c r="AD90" s="80">
        <v>1</v>
      </c>
      <c r="AE90" s="80">
        <v>1</v>
      </c>
      <c r="AF90" s="80">
        <v>1</v>
      </c>
      <c r="AG90" s="180">
        <v>1</v>
      </c>
      <c r="AH90" s="4">
        <v>1</v>
      </c>
      <c r="AI90" s="14">
        <f>SUM(E90:AH90)</f>
        <v>26</v>
      </c>
      <c r="AJ90" s="17"/>
    </row>
    <row r="91" spans="1:36" s="12" customFormat="1" ht="16.5">
      <c r="A91" s="61">
        <v>3</v>
      </c>
      <c r="B91" s="30" t="s">
        <v>164</v>
      </c>
      <c r="C91" s="30" t="s">
        <v>387</v>
      </c>
      <c r="D91" s="32" t="s">
        <v>70</v>
      </c>
      <c r="E91" s="180" t="s">
        <v>258</v>
      </c>
      <c r="F91" s="4">
        <v>1</v>
      </c>
      <c r="G91" s="4" t="s">
        <v>254</v>
      </c>
      <c r="H91" s="4">
        <v>1</v>
      </c>
      <c r="I91" s="4">
        <v>1</v>
      </c>
      <c r="J91" s="4" t="s">
        <v>257</v>
      </c>
      <c r="K91" s="4" t="s">
        <v>257</v>
      </c>
      <c r="L91" s="180" t="s">
        <v>257</v>
      </c>
      <c r="M91" s="4" t="s">
        <v>257</v>
      </c>
      <c r="N91" s="4">
        <v>1</v>
      </c>
      <c r="O91" s="4">
        <v>1</v>
      </c>
      <c r="P91" s="4">
        <v>1</v>
      </c>
      <c r="Q91" s="4">
        <v>1</v>
      </c>
      <c r="R91" s="4">
        <v>1</v>
      </c>
      <c r="S91" s="180">
        <v>1</v>
      </c>
      <c r="T91" s="4">
        <v>1</v>
      </c>
      <c r="U91" s="4">
        <v>1</v>
      </c>
      <c r="V91" s="4">
        <v>1</v>
      </c>
      <c r="W91" s="4">
        <v>1</v>
      </c>
      <c r="X91" s="4">
        <v>1</v>
      </c>
      <c r="Y91" s="4">
        <v>1</v>
      </c>
      <c r="Z91" s="180">
        <v>1</v>
      </c>
      <c r="AA91" s="4">
        <v>1</v>
      </c>
      <c r="AB91" s="4">
        <v>1</v>
      </c>
      <c r="AC91" s="4">
        <v>1</v>
      </c>
      <c r="AD91" s="4" t="s">
        <v>256</v>
      </c>
      <c r="AE91" s="4" t="s">
        <v>256</v>
      </c>
      <c r="AF91" s="4" t="s">
        <v>256</v>
      </c>
      <c r="AG91" s="180" t="s">
        <v>256</v>
      </c>
      <c r="AH91" s="4" t="s">
        <v>256</v>
      </c>
      <c r="AI91" s="14">
        <f>SUM(E91:AH91)</f>
        <v>19</v>
      </c>
      <c r="AJ91" s="17"/>
    </row>
    <row r="92" spans="1:36" s="12" customFormat="1" ht="17.25" thickBot="1">
      <c r="A92" s="64">
        <v>4</v>
      </c>
      <c r="B92" s="49" t="s">
        <v>309</v>
      </c>
      <c r="C92" s="49" t="s">
        <v>388</v>
      </c>
      <c r="D92" s="31" t="s">
        <v>165</v>
      </c>
      <c r="E92" s="180" t="s">
        <v>258</v>
      </c>
      <c r="F92" s="4">
        <v>1</v>
      </c>
      <c r="G92" s="4">
        <v>1</v>
      </c>
      <c r="H92" s="4">
        <v>1</v>
      </c>
      <c r="I92" s="4">
        <v>1</v>
      </c>
      <c r="J92" s="4" t="s">
        <v>257</v>
      </c>
      <c r="K92" s="4" t="s">
        <v>257</v>
      </c>
      <c r="L92" s="180" t="s">
        <v>257</v>
      </c>
      <c r="M92" s="4" t="s">
        <v>257</v>
      </c>
      <c r="N92" s="4">
        <v>1</v>
      </c>
      <c r="O92" s="4">
        <v>1</v>
      </c>
      <c r="P92" s="4">
        <v>1</v>
      </c>
      <c r="Q92" s="4">
        <v>1</v>
      </c>
      <c r="R92" s="4">
        <v>1</v>
      </c>
      <c r="S92" s="180" t="s">
        <v>258</v>
      </c>
      <c r="T92" s="4">
        <v>1</v>
      </c>
      <c r="U92" s="4">
        <v>1</v>
      </c>
      <c r="V92" s="4">
        <v>1</v>
      </c>
      <c r="W92" s="4">
        <v>1</v>
      </c>
      <c r="X92" s="4">
        <v>1</v>
      </c>
      <c r="Y92" s="4">
        <v>1</v>
      </c>
      <c r="Z92" s="180" t="s">
        <v>258</v>
      </c>
      <c r="AA92" s="4">
        <v>1</v>
      </c>
      <c r="AB92" s="4">
        <v>1</v>
      </c>
      <c r="AC92" s="4">
        <v>1</v>
      </c>
      <c r="AD92" s="4">
        <v>1</v>
      </c>
      <c r="AE92" s="4" t="s">
        <v>257</v>
      </c>
      <c r="AF92" s="4">
        <v>1</v>
      </c>
      <c r="AG92" s="180" t="s">
        <v>258</v>
      </c>
      <c r="AH92" s="4">
        <v>1</v>
      </c>
      <c r="AI92" s="14">
        <f>SUM(E92:AH92)</f>
        <v>21</v>
      </c>
      <c r="AJ92" s="19"/>
    </row>
    <row r="93" spans="1:36" s="12" customFormat="1" ht="16.5">
      <c r="A93" s="1438" t="s">
        <v>367</v>
      </c>
      <c r="B93" s="1439"/>
      <c r="C93" s="206"/>
      <c r="D93" s="65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20"/>
      <c r="AJ93" s="21"/>
    </row>
    <row r="94" spans="1:36" s="12" customFormat="1" ht="16.5">
      <c r="A94" s="61">
        <v>1</v>
      </c>
      <c r="B94" s="30" t="s">
        <v>321</v>
      </c>
      <c r="C94" s="30" t="s">
        <v>385</v>
      </c>
      <c r="D94" s="62" t="s">
        <v>38</v>
      </c>
      <c r="E94" s="4">
        <v>1</v>
      </c>
      <c r="F94" s="4">
        <v>1</v>
      </c>
      <c r="G94" s="4">
        <v>1</v>
      </c>
      <c r="H94" s="4">
        <v>1</v>
      </c>
      <c r="I94" s="4">
        <v>1</v>
      </c>
      <c r="J94" s="4">
        <v>1</v>
      </c>
      <c r="K94" s="4" t="s">
        <v>257</v>
      </c>
      <c r="L94" s="180" t="s">
        <v>257</v>
      </c>
      <c r="M94" s="4" t="s">
        <v>257</v>
      </c>
      <c r="N94" s="4">
        <v>1</v>
      </c>
      <c r="O94" s="4">
        <v>1</v>
      </c>
      <c r="P94" s="4">
        <v>1</v>
      </c>
      <c r="Q94" s="178">
        <v>1</v>
      </c>
      <c r="R94" s="178">
        <v>1</v>
      </c>
      <c r="S94" s="178">
        <v>1</v>
      </c>
      <c r="T94" s="178">
        <v>1</v>
      </c>
      <c r="U94" s="178">
        <v>1</v>
      </c>
      <c r="V94" s="178">
        <v>1</v>
      </c>
      <c r="W94" s="178">
        <v>1</v>
      </c>
      <c r="X94" s="178">
        <v>1</v>
      </c>
      <c r="Y94" s="178">
        <v>1</v>
      </c>
      <c r="Z94" s="178">
        <v>1</v>
      </c>
      <c r="AA94" s="4">
        <v>1</v>
      </c>
      <c r="AB94" s="4">
        <v>1</v>
      </c>
      <c r="AC94" s="4">
        <v>1</v>
      </c>
      <c r="AD94" s="4">
        <v>1</v>
      </c>
      <c r="AE94" s="4">
        <v>1</v>
      </c>
      <c r="AF94" s="4">
        <v>1</v>
      </c>
      <c r="AG94" s="180">
        <v>1</v>
      </c>
      <c r="AH94" s="4">
        <v>1</v>
      </c>
      <c r="AI94" s="14">
        <f>SUM(E94:AH94)</f>
        <v>27</v>
      </c>
      <c r="AJ94" s="17"/>
    </row>
    <row r="95" spans="1:36" s="12" customFormat="1" ht="17.25" thickBot="1">
      <c r="A95" s="170">
        <v>2</v>
      </c>
      <c r="B95" s="33" t="s">
        <v>286</v>
      </c>
      <c r="C95" s="30" t="s">
        <v>385</v>
      </c>
      <c r="D95" s="171" t="s">
        <v>368</v>
      </c>
      <c r="E95" s="4" t="s">
        <v>258</v>
      </c>
      <c r="F95" s="4">
        <v>1</v>
      </c>
      <c r="G95" s="4">
        <v>1</v>
      </c>
      <c r="H95" s="4">
        <v>1</v>
      </c>
      <c r="I95" s="4">
        <v>1</v>
      </c>
      <c r="J95" s="4">
        <v>1</v>
      </c>
      <c r="K95" s="4" t="s">
        <v>257</v>
      </c>
      <c r="L95" s="180" t="s">
        <v>257</v>
      </c>
      <c r="M95" s="4" t="s">
        <v>257</v>
      </c>
      <c r="N95" s="4">
        <v>1</v>
      </c>
      <c r="O95" s="4">
        <v>1</v>
      </c>
      <c r="P95" s="4">
        <v>1</v>
      </c>
      <c r="Q95" s="219">
        <v>1</v>
      </c>
      <c r="R95" s="219">
        <v>1</v>
      </c>
      <c r="S95" s="219">
        <v>1</v>
      </c>
      <c r="T95" s="219">
        <v>1</v>
      </c>
      <c r="U95" s="219">
        <v>1</v>
      </c>
      <c r="V95" s="219">
        <v>1</v>
      </c>
      <c r="W95" s="219">
        <v>1</v>
      </c>
      <c r="X95" s="219">
        <v>1</v>
      </c>
      <c r="Y95" s="219">
        <v>1</v>
      </c>
      <c r="Z95" s="178">
        <v>1</v>
      </c>
      <c r="AA95" s="4">
        <v>1</v>
      </c>
      <c r="AB95" s="4">
        <v>1</v>
      </c>
      <c r="AC95" s="4">
        <v>1</v>
      </c>
      <c r="AD95" s="4">
        <v>1</v>
      </c>
      <c r="AE95" s="4">
        <v>1</v>
      </c>
      <c r="AF95" s="4">
        <v>1</v>
      </c>
      <c r="AG95" s="180">
        <v>1</v>
      </c>
      <c r="AH95" s="4">
        <v>1</v>
      </c>
      <c r="AI95" s="14">
        <f>SUM(E95:AH95)</f>
        <v>26</v>
      </c>
      <c r="AJ95" s="172"/>
    </row>
    <row r="96" spans="1:36" s="12" customFormat="1" ht="16.5">
      <c r="A96" s="1438" t="s">
        <v>335</v>
      </c>
      <c r="B96" s="1439"/>
      <c r="C96" s="206"/>
      <c r="D96" s="65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20"/>
      <c r="AJ96" s="21"/>
    </row>
    <row r="97" spans="1:36" s="12" customFormat="1" ht="16.5">
      <c r="A97" s="61">
        <v>1</v>
      </c>
      <c r="B97" s="30" t="s">
        <v>319</v>
      </c>
      <c r="C97" s="30" t="s">
        <v>404</v>
      </c>
      <c r="D97" s="62" t="s">
        <v>185</v>
      </c>
      <c r="E97" s="180">
        <v>1</v>
      </c>
      <c r="F97" s="4">
        <v>1</v>
      </c>
      <c r="G97" s="4">
        <v>1</v>
      </c>
      <c r="H97" s="4">
        <v>1</v>
      </c>
      <c r="I97" s="4">
        <v>1</v>
      </c>
      <c r="J97" s="4" t="s">
        <v>257</v>
      </c>
      <c r="K97" s="4" t="s">
        <v>257</v>
      </c>
      <c r="L97" s="180" t="s">
        <v>257</v>
      </c>
      <c r="M97" s="4" t="s">
        <v>257</v>
      </c>
      <c r="N97" s="4">
        <v>1</v>
      </c>
      <c r="O97" s="4">
        <v>1</v>
      </c>
      <c r="P97" s="4">
        <v>1</v>
      </c>
      <c r="Q97" s="4">
        <v>1</v>
      </c>
      <c r="R97" s="4">
        <v>1</v>
      </c>
      <c r="S97" s="178">
        <v>1</v>
      </c>
      <c r="T97" s="4">
        <v>1</v>
      </c>
      <c r="U97" s="4">
        <v>1</v>
      </c>
      <c r="V97" s="4">
        <v>1</v>
      </c>
      <c r="W97" s="4">
        <v>1</v>
      </c>
      <c r="X97" s="4">
        <v>1</v>
      </c>
      <c r="Y97" s="4">
        <v>1</v>
      </c>
      <c r="Z97" s="180" t="s">
        <v>258</v>
      </c>
      <c r="AA97" s="4">
        <v>1</v>
      </c>
      <c r="AB97" s="4">
        <v>1</v>
      </c>
      <c r="AC97" s="4">
        <v>1</v>
      </c>
      <c r="AD97" s="4">
        <v>1</v>
      </c>
      <c r="AE97" s="4" t="s">
        <v>257</v>
      </c>
      <c r="AF97" s="4">
        <v>1</v>
      </c>
      <c r="AG97" s="180" t="s">
        <v>258</v>
      </c>
      <c r="AH97" s="4">
        <v>1</v>
      </c>
      <c r="AI97" s="14">
        <f>SUM(E97:AH97)</f>
        <v>23</v>
      </c>
      <c r="AJ97" s="17"/>
    </row>
    <row r="98" spans="1:36" s="12" customFormat="1" ht="16.5">
      <c r="A98" s="61">
        <v>2</v>
      </c>
      <c r="B98" s="30" t="s">
        <v>320</v>
      </c>
      <c r="C98" s="30" t="s">
        <v>383</v>
      </c>
      <c r="D98" s="62" t="s">
        <v>374</v>
      </c>
      <c r="E98" s="180">
        <v>1</v>
      </c>
      <c r="F98" s="4">
        <v>1</v>
      </c>
      <c r="G98" s="4">
        <v>1</v>
      </c>
      <c r="H98" s="4">
        <v>1</v>
      </c>
      <c r="I98" s="4">
        <v>1</v>
      </c>
      <c r="J98" s="4" t="s">
        <v>257</v>
      </c>
      <c r="K98" s="4" t="s">
        <v>257</v>
      </c>
      <c r="L98" s="180" t="s">
        <v>257</v>
      </c>
      <c r="M98" s="4" t="s">
        <v>257</v>
      </c>
      <c r="N98" s="4">
        <v>1</v>
      </c>
      <c r="O98" s="4">
        <v>1</v>
      </c>
      <c r="P98" s="4">
        <v>1</v>
      </c>
      <c r="Q98" s="4">
        <v>1</v>
      </c>
      <c r="R98" s="4">
        <v>1</v>
      </c>
      <c r="S98" s="180">
        <v>1</v>
      </c>
      <c r="T98" s="4">
        <v>1</v>
      </c>
      <c r="U98" s="4">
        <v>1</v>
      </c>
      <c r="V98" s="4">
        <v>1</v>
      </c>
      <c r="W98" s="4">
        <v>1</v>
      </c>
      <c r="X98" s="4">
        <v>1</v>
      </c>
      <c r="Y98" s="4">
        <v>1</v>
      </c>
      <c r="Z98" s="180">
        <v>1</v>
      </c>
      <c r="AA98" s="4">
        <v>1</v>
      </c>
      <c r="AB98" s="4">
        <v>1</v>
      </c>
      <c r="AC98" s="4">
        <v>1</v>
      </c>
      <c r="AD98" s="4">
        <v>1</v>
      </c>
      <c r="AE98" s="4">
        <v>1</v>
      </c>
      <c r="AF98" s="4">
        <v>1</v>
      </c>
      <c r="AG98" s="180">
        <v>1</v>
      </c>
      <c r="AH98" s="4">
        <v>1</v>
      </c>
      <c r="AI98" s="14">
        <f t="shared" ref="AI98:AI111" si="5">SUM(E98:AH98)</f>
        <v>26</v>
      </c>
      <c r="AJ98" s="17"/>
    </row>
    <row r="99" spans="1:36" ht="19.5" customHeight="1">
      <c r="A99" s="61">
        <v>3</v>
      </c>
      <c r="B99" s="30" t="s">
        <v>371</v>
      </c>
      <c r="C99" s="30" t="s">
        <v>383</v>
      </c>
      <c r="D99" s="62" t="s">
        <v>400</v>
      </c>
      <c r="E99" s="1445" t="s">
        <v>375</v>
      </c>
      <c r="F99" s="1446"/>
      <c r="G99" s="1446"/>
      <c r="H99" s="1446"/>
      <c r="I99" s="1446"/>
      <c r="J99" s="1446"/>
      <c r="K99" s="1446"/>
      <c r="L99" s="1446"/>
      <c r="M99" s="1446"/>
      <c r="N99" s="1446"/>
      <c r="O99" s="1446"/>
      <c r="P99" s="1446"/>
      <c r="Q99" s="1446"/>
      <c r="R99" s="1446"/>
      <c r="S99" s="1447"/>
      <c r="T99" s="80">
        <v>1</v>
      </c>
      <c r="U99" s="80">
        <v>1</v>
      </c>
      <c r="V99" s="80">
        <v>1</v>
      </c>
      <c r="W99" s="80">
        <v>1</v>
      </c>
      <c r="X99" s="80">
        <v>1</v>
      </c>
      <c r="Y99" s="80">
        <v>1</v>
      </c>
      <c r="Z99" s="182">
        <v>1</v>
      </c>
      <c r="AA99" s="80">
        <v>1</v>
      </c>
      <c r="AB99" s="80">
        <v>1</v>
      </c>
      <c r="AC99" s="80">
        <v>1</v>
      </c>
      <c r="AD99" s="80">
        <v>1</v>
      </c>
      <c r="AE99" s="80">
        <v>1</v>
      </c>
      <c r="AF99" s="80">
        <v>1</v>
      </c>
      <c r="AG99" s="182" t="s">
        <v>258</v>
      </c>
      <c r="AH99" s="80">
        <v>1</v>
      </c>
      <c r="AI99" s="14">
        <f>SUM(E99:AH99)</f>
        <v>14</v>
      </c>
      <c r="AJ99" s="176"/>
    </row>
    <row r="100" spans="1:36" s="12" customFormat="1" ht="19.5" customHeight="1">
      <c r="A100" s="61">
        <v>4</v>
      </c>
      <c r="B100" s="217" t="s">
        <v>438</v>
      </c>
      <c r="C100" s="217" t="s">
        <v>385</v>
      </c>
      <c r="D100" s="218" t="s">
        <v>114</v>
      </c>
      <c r="E100" s="182">
        <v>1</v>
      </c>
      <c r="F100" s="80">
        <v>1</v>
      </c>
      <c r="G100" s="80">
        <v>1</v>
      </c>
      <c r="H100" s="80">
        <v>1</v>
      </c>
      <c r="I100" s="80">
        <v>1</v>
      </c>
      <c r="J100" s="80">
        <v>1</v>
      </c>
      <c r="K100" s="80">
        <v>1</v>
      </c>
      <c r="L100" s="182">
        <v>1</v>
      </c>
      <c r="M100" s="80">
        <v>1</v>
      </c>
      <c r="N100" s="80">
        <v>1</v>
      </c>
      <c r="O100" s="80">
        <v>1</v>
      </c>
      <c r="P100" s="80">
        <v>1</v>
      </c>
      <c r="Q100" s="80">
        <v>1</v>
      </c>
      <c r="R100" s="80">
        <v>1</v>
      </c>
      <c r="S100" s="182">
        <v>1</v>
      </c>
      <c r="T100" s="4">
        <v>1</v>
      </c>
      <c r="U100" s="80">
        <v>1</v>
      </c>
      <c r="V100" s="80">
        <v>1</v>
      </c>
      <c r="W100" s="80">
        <v>1</v>
      </c>
      <c r="X100" s="80">
        <v>1</v>
      </c>
      <c r="Y100" s="80">
        <v>1</v>
      </c>
      <c r="Z100" s="180">
        <v>1</v>
      </c>
      <c r="AA100" s="4">
        <v>1</v>
      </c>
      <c r="AB100" s="4">
        <v>1</v>
      </c>
      <c r="AC100" s="4">
        <v>1</v>
      </c>
      <c r="AD100" s="4">
        <v>1</v>
      </c>
      <c r="AE100" s="4">
        <v>1</v>
      </c>
      <c r="AF100" s="4">
        <v>1</v>
      </c>
      <c r="AG100" s="180">
        <v>1</v>
      </c>
      <c r="AH100" s="4">
        <v>1</v>
      </c>
      <c r="AI100" s="14">
        <f t="shared" si="5"/>
        <v>30</v>
      </c>
      <c r="AJ100" s="17"/>
    </row>
    <row r="101" spans="1:36" ht="16.5">
      <c r="A101" s="61">
        <v>5</v>
      </c>
      <c r="B101" s="30" t="s">
        <v>409</v>
      </c>
      <c r="C101" s="30" t="s">
        <v>405</v>
      </c>
      <c r="D101" s="62" t="s">
        <v>73</v>
      </c>
      <c r="E101" s="180">
        <v>1</v>
      </c>
      <c r="F101" s="4">
        <v>1</v>
      </c>
      <c r="G101" s="4">
        <v>1</v>
      </c>
      <c r="H101" s="4">
        <v>1</v>
      </c>
      <c r="I101" s="4">
        <v>1</v>
      </c>
      <c r="J101" s="4" t="s">
        <v>257</v>
      </c>
      <c r="K101" s="4">
        <v>1</v>
      </c>
      <c r="L101" s="180" t="s">
        <v>257</v>
      </c>
      <c r="M101" s="4" t="s">
        <v>257</v>
      </c>
      <c r="N101" s="4">
        <v>1</v>
      </c>
      <c r="O101" s="4">
        <v>1</v>
      </c>
      <c r="P101" s="4">
        <v>1</v>
      </c>
      <c r="Q101" s="4">
        <v>1</v>
      </c>
      <c r="R101" s="4">
        <v>1</v>
      </c>
      <c r="S101" s="180">
        <v>1</v>
      </c>
      <c r="T101" s="4">
        <v>1</v>
      </c>
      <c r="U101" s="80">
        <v>1</v>
      </c>
      <c r="V101" s="80">
        <v>1</v>
      </c>
      <c r="W101" s="80">
        <v>1</v>
      </c>
      <c r="X101" s="80">
        <v>1</v>
      </c>
      <c r="Y101" s="80">
        <v>1</v>
      </c>
      <c r="Z101" s="180">
        <v>1</v>
      </c>
      <c r="AA101" s="4">
        <v>1</v>
      </c>
      <c r="AB101" s="4">
        <v>1</v>
      </c>
      <c r="AC101" s="4">
        <v>1</v>
      </c>
      <c r="AD101" s="4">
        <v>1</v>
      </c>
      <c r="AE101" s="4">
        <v>1</v>
      </c>
      <c r="AF101" s="4">
        <v>1</v>
      </c>
      <c r="AG101" s="180">
        <v>1</v>
      </c>
      <c r="AH101" s="4">
        <v>1</v>
      </c>
      <c r="AI101" s="14">
        <f t="shared" si="5"/>
        <v>27</v>
      </c>
      <c r="AJ101" s="17"/>
    </row>
    <row r="102" spans="1:36" ht="16.5">
      <c r="A102" s="61">
        <v>6</v>
      </c>
      <c r="B102" s="30" t="s">
        <v>326</v>
      </c>
      <c r="C102" s="30" t="s">
        <v>385</v>
      </c>
      <c r="D102" s="62" t="s">
        <v>271</v>
      </c>
      <c r="E102" s="180" t="s">
        <v>354</v>
      </c>
      <c r="F102" s="4" t="s">
        <v>354</v>
      </c>
      <c r="G102" s="4" t="s">
        <v>354</v>
      </c>
      <c r="H102" s="4" t="s">
        <v>354</v>
      </c>
      <c r="I102" s="4" t="s">
        <v>354</v>
      </c>
      <c r="J102" s="4" t="s">
        <v>257</v>
      </c>
      <c r="K102" s="4" t="s">
        <v>257</v>
      </c>
      <c r="L102" s="180" t="s">
        <v>257</v>
      </c>
      <c r="M102" s="4" t="s">
        <v>257</v>
      </c>
      <c r="N102" s="4" t="s">
        <v>354</v>
      </c>
      <c r="O102" s="4" t="s">
        <v>354</v>
      </c>
      <c r="P102" s="4" t="s">
        <v>354</v>
      </c>
      <c r="Q102" s="4" t="s">
        <v>354</v>
      </c>
      <c r="R102" s="4" t="s">
        <v>354</v>
      </c>
      <c r="S102" s="180" t="s">
        <v>354</v>
      </c>
      <c r="T102" s="4" t="s">
        <v>354</v>
      </c>
      <c r="U102" s="178" t="s">
        <v>354</v>
      </c>
      <c r="V102" s="178" t="s">
        <v>354</v>
      </c>
      <c r="W102" s="178" t="s">
        <v>354</v>
      </c>
      <c r="X102" s="178" t="s">
        <v>354</v>
      </c>
      <c r="Y102" s="178" t="s">
        <v>354</v>
      </c>
      <c r="Z102" s="180" t="s">
        <v>258</v>
      </c>
      <c r="AA102" s="178" t="s">
        <v>354</v>
      </c>
      <c r="AB102" s="178" t="s">
        <v>354</v>
      </c>
      <c r="AC102" s="178" t="s">
        <v>354</v>
      </c>
      <c r="AD102" s="178" t="s">
        <v>354</v>
      </c>
      <c r="AE102" s="4" t="s">
        <v>257</v>
      </c>
      <c r="AF102" s="4" t="s">
        <v>354</v>
      </c>
      <c r="AG102" s="180" t="s">
        <v>354</v>
      </c>
      <c r="AH102" s="4" t="s">
        <v>354</v>
      </c>
      <c r="AI102" s="14">
        <f t="shared" si="5"/>
        <v>0</v>
      </c>
      <c r="AJ102" s="17"/>
    </row>
    <row r="103" spans="1:36" ht="16.5">
      <c r="A103" s="61">
        <v>7</v>
      </c>
      <c r="B103" s="30" t="s">
        <v>327</v>
      </c>
      <c r="C103" s="30" t="s">
        <v>382</v>
      </c>
      <c r="D103" s="62" t="s">
        <v>77</v>
      </c>
      <c r="E103" s="180">
        <v>1</v>
      </c>
      <c r="F103" s="4">
        <v>1</v>
      </c>
      <c r="G103" s="4">
        <v>1</v>
      </c>
      <c r="H103" s="4">
        <v>1</v>
      </c>
      <c r="I103" s="4">
        <v>1</v>
      </c>
      <c r="J103" s="4" t="s">
        <v>257</v>
      </c>
      <c r="K103" s="4" t="s">
        <v>257</v>
      </c>
      <c r="L103" s="180" t="s">
        <v>257</v>
      </c>
      <c r="M103" s="4" t="s">
        <v>257</v>
      </c>
      <c r="N103" s="4" t="s">
        <v>256</v>
      </c>
      <c r="O103" s="4">
        <v>1</v>
      </c>
      <c r="P103" s="4">
        <v>1</v>
      </c>
      <c r="Q103" s="4">
        <v>1</v>
      </c>
      <c r="R103" s="4">
        <v>1</v>
      </c>
      <c r="S103" s="180" t="s">
        <v>258</v>
      </c>
      <c r="T103" s="4">
        <v>1</v>
      </c>
      <c r="U103" s="4">
        <v>1</v>
      </c>
      <c r="V103" s="4">
        <v>1</v>
      </c>
      <c r="W103" s="4">
        <v>1</v>
      </c>
      <c r="X103" s="4">
        <v>1</v>
      </c>
      <c r="Y103" s="4">
        <v>1</v>
      </c>
      <c r="Z103" s="180" t="s">
        <v>258</v>
      </c>
      <c r="AA103" s="4" t="s">
        <v>257</v>
      </c>
      <c r="AB103" s="4">
        <v>1</v>
      </c>
      <c r="AC103" s="4">
        <v>1</v>
      </c>
      <c r="AD103" s="4">
        <v>1</v>
      </c>
      <c r="AE103" s="4" t="s">
        <v>257</v>
      </c>
      <c r="AF103" s="4">
        <v>1</v>
      </c>
      <c r="AG103" s="180" t="s">
        <v>258</v>
      </c>
      <c r="AH103" s="4">
        <v>1</v>
      </c>
      <c r="AI103" s="14">
        <f t="shared" si="5"/>
        <v>20</v>
      </c>
      <c r="AJ103" s="17"/>
    </row>
    <row r="104" spans="1:36" ht="16.5">
      <c r="A104" s="61">
        <v>8</v>
      </c>
      <c r="B104" s="30" t="s">
        <v>328</v>
      </c>
      <c r="C104" s="30" t="s">
        <v>385</v>
      </c>
      <c r="D104" s="62" t="s">
        <v>402</v>
      </c>
      <c r="E104" s="180">
        <v>1</v>
      </c>
      <c r="F104" s="4">
        <v>1</v>
      </c>
      <c r="G104" s="4">
        <v>1</v>
      </c>
      <c r="H104" s="4">
        <v>1</v>
      </c>
      <c r="I104" s="4">
        <v>1</v>
      </c>
      <c r="J104" s="4">
        <v>1</v>
      </c>
      <c r="K104" s="4">
        <v>1</v>
      </c>
      <c r="L104" s="180" t="s">
        <v>257</v>
      </c>
      <c r="M104" s="4" t="s">
        <v>257</v>
      </c>
      <c r="N104" s="4">
        <v>1</v>
      </c>
      <c r="O104" s="4">
        <v>1</v>
      </c>
      <c r="P104" s="4">
        <v>1</v>
      </c>
      <c r="Q104" s="4">
        <v>1</v>
      </c>
      <c r="R104" s="4">
        <v>1</v>
      </c>
      <c r="S104" s="180">
        <v>1</v>
      </c>
      <c r="T104" s="4">
        <v>1</v>
      </c>
      <c r="U104" s="4">
        <v>1</v>
      </c>
      <c r="V104" s="4">
        <v>1</v>
      </c>
      <c r="W104" s="4">
        <v>1</v>
      </c>
      <c r="X104" s="4">
        <v>1</v>
      </c>
      <c r="Y104" s="4">
        <v>1</v>
      </c>
      <c r="Z104" s="180">
        <v>1</v>
      </c>
      <c r="AA104" s="4">
        <v>1</v>
      </c>
      <c r="AB104" s="4">
        <v>1</v>
      </c>
      <c r="AC104" s="4">
        <v>1</v>
      </c>
      <c r="AD104" s="4">
        <v>1</v>
      </c>
      <c r="AE104" s="4">
        <v>1</v>
      </c>
      <c r="AF104" s="4">
        <v>1</v>
      </c>
      <c r="AG104" s="180">
        <v>1</v>
      </c>
      <c r="AH104" s="4">
        <v>1</v>
      </c>
      <c r="AI104" s="14">
        <f t="shared" si="5"/>
        <v>28</v>
      </c>
      <c r="AJ104" s="17"/>
    </row>
    <row r="105" spans="1:36" ht="16.5">
      <c r="A105" s="61">
        <v>9</v>
      </c>
      <c r="B105" s="30" t="s">
        <v>401</v>
      </c>
      <c r="C105" s="30" t="s">
        <v>385</v>
      </c>
      <c r="D105" s="62" t="s">
        <v>403</v>
      </c>
      <c r="E105" s="180">
        <v>1</v>
      </c>
      <c r="F105" s="4">
        <v>1</v>
      </c>
      <c r="G105" s="4">
        <v>1</v>
      </c>
      <c r="H105" s="4">
        <v>1</v>
      </c>
      <c r="I105" s="4">
        <v>1</v>
      </c>
      <c r="J105" s="4" t="s">
        <v>257</v>
      </c>
      <c r="K105" s="4" t="s">
        <v>257</v>
      </c>
      <c r="L105" s="180" t="s">
        <v>257</v>
      </c>
      <c r="M105" s="4" t="s">
        <v>257</v>
      </c>
      <c r="N105" s="4">
        <v>1</v>
      </c>
      <c r="O105" s="4">
        <v>1</v>
      </c>
      <c r="P105" s="4">
        <v>1</v>
      </c>
      <c r="Q105" s="4">
        <v>1</v>
      </c>
      <c r="R105" s="4">
        <v>1</v>
      </c>
      <c r="S105" s="180">
        <v>1</v>
      </c>
      <c r="T105" s="4">
        <v>1</v>
      </c>
      <c r="U105" s="4">
        <v>1</v>
      </c>
      <c r="V105" s="4">
        <v>1</v>
      </c>
      <c r="W105" s="4">
        <v>1</v>
      </c>
      <c r="X105" s="4">
        <v>1</v>
      </c>
      <c r="Y105" s="4">
        <v>1</v>
      </c>
      <c r="Z105" s="180">
        <v>1</v>
      </c>
      <c r="AA105" s="4">
        <v>1</v>
      </c>
      <c r="AB105" s="4">
        <v>1</v>
      </c>
      <c r="AC105" s="4">
        <v>1</v>
      </c>
      <c r="AD105" s="4">
        <v>1</v>
      </c>
      <c r="AE105" s="4">
        <v>1</v>
      </c>
      <c r="AF105" s="4">
        <v>1</v>
      </c>
      <c r="AG105" s="180">
        <v>1</v>
      </c>
      <c r="AH105" s="4">
        <v>1</v>
      </c>
      <c r="AI105" s="14">
        <f t="shared" si="5"/>
        <v>26</v>
      </c>
      <c r="AJ105" s="17"/>
    </row>
    <row r="106" spans="1:36" s="12" customFormat="1" ht="16.5">
      <c r="A106" s="61">
        <v>10</v>
      </c>
      <c r="B106" s="30" t="s">
        <v>413</v>
      </c>
      <c r="C106" s="30" t="s">
        <v>383</v>
      </c>
      <c r="D106" s="31" t="s">
        <v>412</v>
      </c>
      <c r="E106" s="1445" t="s">
        <v>375</v>
      </c>
      <c r="F106" s="1446"/>
      <c r="G106" s="1446"/>
      <c r="H106" s="1446"/>
      <c r="I106" s="1446"/>
      <c r="J106" s="1446"/>
      <c r="K106" s="1446"/>
      <c r="L106" s="1446"/>
      <c r="M106" s="1446"/>
      <c r="N106" s="1446"/>
      <c r="O106" s="1446"/>
      <c r="P106" s="1446"/>
      <c r="Q106" s="1446"/>
      <c r="R106" s="1446"/>
      <c r="S106" s="1446"/>
      <c r="T106" s="178">
        <v>1</v>
      </c>
      <c r="U106" s="4">
        <v>1</v>
      </c>
      <c r="V106" s="4">
        <v>1</v>
      </c>
      <c r="W106" s="4">
        <v>1</v>
      </c>
      <c r="X106" s="4">
        <v>1</v>
      </c>
      <c r="Y106" s="4">
        <v>1</v>
      </c>
      <c r="Z106" s="180">
        <v>1</v>
      </c>
      <c r="AA106" s="4">
        <v>1</v>
      </c>
      <c r="AB106" s="4">
        <v>1</v>
      </c>
      <c r="AC106" s="4">
        <v>1</v>
      </c>
      <c r="AD106" s="4">
        <v>1</v>
      </c>
      <c r="AE106" s="4">
        <v>1</v>
      </c>
      <c r="AF106" s="4">
        <v>1</v>
      </c>
      <c r="AG106" s="180">
        <v>1</v>
      </c>
      <c r="AH106" s="4">
        <v>1</v>
      </c>
      <c r="AI106" s="14">
        <f>SUM(E106:AH106)</f>
        <v>15</v>
      </c>
      <c r="AJ106" s="86"/>
    </row>
    <row r="107" spans="1:36" ht="19.5" customHeight="1">
      <c r="A107" s="61">
        <v>11</v>
      </c>
      <c r="B107" s="249" t="s">
        <v>330</v>
      </c>
      <c r="C107" s="30" t="s">
        <v>385</v>
      </c>
      <c r="D107" s="62" t="s">
        <v>236</v>
      </c>
      <c r="E107" s="180">
        <v>1</v>
      </c>
      <c r="F107" s="4">
        <v>1</v>
      </c>
      <c r="G107" s="4">
        <v>1</v>
      </c>
      <c r="H107" s="4">
        <v>1</v>
      </c>
      <c r="I107" s="4">
        <v>1</v>
      </c>
      <c r="J107" s="4">
        <v>1</v>
      </c>
      <c r="K107" s="4">
        <v>1</v>
      </c>
      <c r="L107" s="180" t="s">
        <v>257</v>
      </c>
      <c r="M107" s="4">
        <v>1</v>
      </c>
      <c r="N107" s="4">
        <v>1</v>
      </c>
      <c r="O107" s="4">
        <v>1</v>
      </c>
      <c r="P107" s="4">
        <v>1</v>
      </c>
      <c r="Q107" s="4">
        <v>1</v>
      </c>
      <c r="R107" s="4">
        <v>1</v>
      </c>
      <c r="S107" s="180">
        <v>1</v>
      </c>
      <c r="T107" s="4">
        <v>1</v>
      </c>
      <c r="U107" s="4">
        <v>1</v>
      </c>
      <c r="V107" s="4">
        <v>1</v>
      </c>
      <c r="W107" s="4">
        <v>1</v>
      </c>
      <c r="X107" s="4">
        <v>1</v>
      </c>
      <c r="Y107" s="4">
        <v>1</v>
      </c>
      <c r="Z107" s="180">
        <v>1</v>
      </c>
      <c r="AA107" s="4">
        <v>1</v>
      </c>
      <c r="AB107" s="4">
        <v>1</v>
      </c>
      <c r="AC107" s="4">
        <v>1</v>
      </c>
      <c r="AD107" s="4">
        <v>1</v>
      </c>
      <c r="AE107" s="4">
        <v>1</v>
      </c>
      <c r="AF107" s="4">
        <v>1</v>
      </c>
      <c r="AG107" s="180">
        <v>1</v>
      </c>
      <c r="AH107" s="4">
        <v>1</v>
      </c>
      <c r="AI107" s="14">
        <f t="shared" si="5"/>
        <v>29</v>
      </c>
      <c r="AJ107" s="17"/>
    </row>
    <row r="108" spans="1:36" ht="19.5" customHeight="1">
      <c r="A108" s="61">
        <v>12</v>
      </c>
      <c r="B108" s="30" t="s">
        <v>407</v>
      </c>
      <c r="C108" s="30" t="s">
        <v>385</v>
      </c>
      <c r="D108" s="62" t="s">
        <v>348</v>
      </c>
      <c r="E108" s="180">
        <v>1</v>
      </c>
      <c r="F108" s="4">
        <v>1</v>
      </c>
      <c r="G108" s="4">
        <v>1</v>
      </c>
      <c r="H108" s="4">
        <v>1</v>
      </c>
      <c r="I108" s="4">
        <v>1</v>
      </c>
      <c r="J108" s="4" t="s">
        <v>257</v>
      </c>
      <c r="K108" s="4" t="s">
        <v>257</v>
      </c>
      <c r="L108" s="180" t="s">
        <v>257</v>
      </c>
      <c r="M108" s="4" t="s">
        <v>257</v>
      </c>
      <c r="N108" s="4">
        <v>1</v>
      </c>
      <c r="O108" s="4">
        <v>1</v>
      </c>
      <c r="P108" s="4">
        <v>1</v>
      </c>
      <c r="Q108" s="4">
        <v>1</v>
      </c>
      <c r="R108" s="4">
        <v>1</v>
      </c>
      <c r="S108" s="180" t="s">
        <v>258</v>
      </c>
      <c r="T108" s="4">
        <v>1</v>
      </c>
      <c r="U108" s="4">
        <v>1</v>
      </c>
      <c r="V108" s="4">
        <v>1</v>
      </c>
      <c r="W108" s="4">
        <v>1</v>
      </c>
      <c r="X108" s="4">
        <v>1</v>
      </c>
      <c r="Y108" s="4">
        <v>1</v>
      </c>
      <c r="Z108" s="180" t="s">
        <v>258</v>
      </c>
      <c r="AA108" s="4">
        <v>1</v>
      </c>
      <c r="AB108" s="4">
        <v>1</v>
      </c>
      <c r="AC108" s="4">
        <v>1</v>
      </c>
      <c r="AD108" s="4">
        <v>1</v>
      </c>
      <c r="AE108" s="4" t="s">
        <v>257</v>
      </c>
      <c r="AF108" s="4">
        <v>1</v>
      </c>
      <c r="AG108" s="180" t="s">
        <v>258</v>
      </c>
      <c r="AH108" s="4">
        <v>1</v>
      </c>
      <c r="AI108" s="14">
        <f t="shared" si="5"/>
        <v>22</v>
      </c>
      <c r="AJ108" s="17"/>
    </row>
    <row r="109" spans="1:36" ht="19.5" customHeight="1">
      <c r="A109" s="61">
        <v>13</v>
      </c>
      <c r="B109" s="30" t="s">
        <v>355</v>
      </c>
      <c r="C109" s="30" t="s">
        <v>386</v>
      </c>
      <c r="D109" s="62" t="s">
        <v>168</v>
      </c>
      <c r="E109" s="180">
        <v>1</v>
      </c>
      <c r="F109" s="4">
        <v>1</v>
      </c>
      <c r="G109" s="4">
        <v>1</v>
      </c>
      <c r="H109" s="4">
        <v>1</v>
      </c>
      <c r="I109" s="4">
        <v>1</v>
      </c>
      <c r="J109" s="4">
        <v>1</v>
      </c>
      <c r="K109" s="4">
        <v>1</v>
      </c>
      <c r="L109" s="180">
        <v>1</v>
      </c>
      <c r="M109" s="4">
        <v>1</v>
      </c>
      <c r="N109" s="4">
        <v>1</v>
      </c>
      <c r="O109" s="4">
        <v>1</v>
      </c>
      <c r="P109" s="4">
        <v>1</v>
      </c>
      <c r="Q109" s="4">
        <v>1</v>
      </c>
      <c r="R109" s="4">
        <v>1</v>
      </c>
      <c r="S109" s="180">
        <v>1</v>
      </c>
      <c r="T109" s="4">
        <v>1</v>
      </c>
      <c r="U109" s="4">
        <v>1</v>
      </c>
      <c r="V109" s="4">
        <v>1</v>
      </c>
      <c r="W109" s="4">
        <v>1</v>
      </c>
      <c r="X109" s="4">
        <v>1</v>
      </c>
      <c r="Y109" s="4">
        <v>1</v>
      </c>
      <c r="Z109" s="180">
        <v>1</v>
      </c>
      <c r="AA109" s="4">
        <v>1</v>
      </c>
      <c r="AB109" s="4">
        <v>1</v>
      </c>
      <c r="AC109" s="4">
        <v>1</v>
      </c>
      <c r="AD109" s="4">
        <v>1</v>
      </c>
      <c r="AE109" s="4">
        <v>1</v>
      </c>
      <c r="AF109" s="4">
        <v>1</v>
      </c>
      <c r="AG109" s="180">
        <v>1</v>
      </c>
      <c r="AH109" s="4">
        <v>1</v>
      </c>
      <c r="AI109" s="14">
        <f t="shared" si="5"/>
        <v>30</v>
      </c>
      <c r="AJ109" s="17"/>
    </row>
    <row r="110" spans="1:36" ht="19.5" customHeight="1">
      <c r="A110" s="61">
        <v>14</v>
      </c>
      <c r="B110" s="30" t="s">
        <v>406</v>
      </c>
      <c r="C110" s="30" t="s">
        <v>383</v>
      </c>
      <c r="D110" s="62" t="s">
        <v>175</v>
      </c>
      <c r="E110" s="180">
        <v>1</v>
      </c>
      <c r="F110" s="4">
        <v>1</v>
      </c>
      <c r="G110" s="4">
        <v>1</v>
      </c>
      <c r="H110" s="4">
        <v>1</v>
      </c>
      <c r="I110" s="4">
        <v>1</v>
      </c>
      <c r="J110" s="4">
        <v>1</v>
      </c>
      <c r="K110" s="4">
        <v>1</v>
      </c>
      <c r="L110" s="180">
        <v>1</v>
      </c>
      <c r="M110" s="4">
        <v>1</v>
      </c>
      <c r="N110" s="4">
        <v>1</v>
      </c>
      <c r="O110" s="4">
        <v>1</v>
      </c>
      <c r="P110" s="4">
        <v>1</v>
      </c>
      <c r="Q110" s="4">
        <v>1</v>
      </c>
      <c r="R110" s="4">
        <v>1</v>
      </c>
      <c r="S110" s="180">
        <v>1</v>
      </c>
      <c r="T110" s="4">
        <v>1</v>
      </c>
      <c r="U110" s="4">
        <v>1</v>
      </c>
      <c r="V110" s="4">
        <v>1</v>
      </c>
      <c r="W110" s="4">
        <v>1</v>
      </c>
      <c r="X110" s="4">
        <v>1</v>
      </c>
      <c r="Y110" s="4">
        <v>1</v>
      </c>
      <c r="Z110" s="180">
        <v>1</v>
      </c>
      <c r="AA110" s="4">
        <v>1</v>
      </c>
      <c r="AB110" s="4">
        <v>1</v>
      </c>
      <c r="AC110" s="4">
        <v>1</v>
      </c>
      <c r="AD110" s="4">
        <v>1</v>
      </c>
      <c r="AE110" s="4">
        <v>1</v>
      </c>
      <c r="AF110" s="4">
        <v>1</v>
      </c>
      <c r="AG110" s="180">
        <v>1</v>
      </c>
      <c r="AH110" s="4">
        <v>1</v>
      </c>
      <c r="AI110" s="14">
        <f t="shared" si="5"/>
        <v>30</v>
      </c>
      <c r="AJ110" s="17"/>
    </row>
    <row r="111" spans="1:36" ht="19.5" customHeight="1" thickBot="1">
      <c r="A111" s="61">
        <v>15</v>
      </c>
      <c r="B111" s="49" t="s">
        <v>332</v>
      </c>
      <c r="C111" s="30" t="s">
        <v>404</v>
      </c>
      <c r="D111" s="196" t="s">
        <v>167</v>
      </c>
      <c r="E111" s="180">
        <v>1</v>
      </c>
      <c r="F111" s="4">
        <v>1</v>
      </c>
      <c r="G111" s="4">
        <v>1</v>
      </c>
      <c r="H111" s="4">
        <v>1</v>
      </c>
      <c r="I111" s="4">
        <v>1</v>
      </c>
      <c r="J111" s="4" t="s">
        <v>257</v>
      </c>
      <c r="K111" s="4" t="s">
        <v>257</v>
      </c>
      <c r="L111" s="180" t="s">
        <v>257</v>
      </c>
      <c r="M111" s="4" t="s">
        <v>257</v>
      </c>
      <c r="N111" s="4">
        <v>1</v>
      </c>
      <c r="O111" s="4">
        <v>1</v>
      </c>
      <c r="P111" s="4">
        <v>1</v>
      </c>
      <c r="Q111" s="4">
        <v>1</v>
      </c>
      <c r="R111" s="4">
        <v>1</v>
      </c>
      <c r="S111" s="180" t="s">
        <v>258</v>
      </c>
      <c r="T111" s="4">
        <v>1</v>
      </c>
      <c r="U111" s="4">
        <v>1</v>
      </c>
      <c r="V111" s="4">
        <v>1</v>
      </c>
      <c r="W111" s="4">
        <v>1</v>
      </c>
      <c r="X111" s="4">
        <v>1</v>
      </c>
      <c r="Y111" s="4">
        <v>1</v>
      </c>
      <c r="Z111" s="180" t="s">
        <v>258</v>
      </c>
      <c r="AA111" s="4">
        <v>1</v>
      </c>
      <c r="AB111" s="4">
        <v>1</v>
      </c>
      <c r="AC111" s="4">
        <v>1</v>
      </c>
      <c r="AD111" s="4">
        <v>1</v>
      </c>
      <c r="AE111" s="4" t="s">
        <v>257</v>
      </c>
      <c r="AF111" s="4">
        <v>1</v>
      </c>
      <c r="AG111" s="180" t="s">
        <v>258</v>
      </c>
      <c r="AH111" s="4">
        <v>1</v>
      </c>
      <c r="AI111" s="14">
        <f t="shared" si="5"/>
        <v>22</v>
      </c>
      <c r="AJ111" s="18"/>
    </row>
    <row r="112" spans="1:36" ht="16.5">
      <c r="A112" s="1440" t="s">
        <v>336</v>
      </c>
      <c r="B112" s="1441"/>
      <c r="C112" s="194"/>
      <c r="D112" s="67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183"/>
      <c r="AA112" s="82"/>
      <c r="AB112" s="82"/>
      <c r="AC112" s="82"/>
      <c r="AD112" s="82"/>
      <c r="AE112" s="82"/>
      <c r="AF112" s="82"/>
      <c r="AG112" s="183"/>
      <c r="AH112" s="82"/>
      <c r="AI112" s="105"/>
      <c r="AJ112" s="110"/>
    </row>
    <row r="113" spans="1:36" ht="16.5">
      <c r="A113" s="68">
        <v>1</v>
      </c>
      <c r="B113" s="69" t="s">
        <v>124</v>
      </c>
      <c r="C113" s="69"/>
      <c r="D113" s="70" t="s">
        <v>142</v>
      </c>
      <c r="E113" s="180">
        <v>1</v>
      </c>
      <c r="F113" s="4">
        <v>1</v>
      </c>
      <c r="G113" s="4">
        <v>1</v>
      </c>
      <c r="H113" s="4">
        <v>1</v>
      </c>
      <c r="I113" s="4">
        <v>1</v>
      </c>
      <c r="J113" s="4" t="s">
        <v>257</v>
      </c>
      <c r="K113" s="4" t="s">
        <v>257</v>
      </c>
      <c r="L113" s="180" t="s">
        <v>257</v>
      </c>
      <c r="M113" s="4" t="s">
        <v>257</v>
      </c>
      <c r="N113" s="4">
        <v>1</v>
      </c>
      <c r="O113" s="4">
        <v>1</v>
      </c>
      <c r="P113" s="4">
        <v>1</v>
      </c>
      <c r="Q113" s="4">
        <v>1</v>
      </c>
      <c r="R113" s="4">
        <v>1</v>
      </c>
      <c r="S113" s="180" t="s">
        <v>258</v>
      </c>
      <c r="T113" s="4">
        <v>1</v>
      </c>
      <c r="U113" s="4">
        <v>1</v>
      </c>
      <c r="V113" s="4">
        <v>1</v>
      </c>
      <c r="W113" s="4">
        <v>1</v>
      </c>
      <c r="X113" s="4">
        <v>1</v>
      </c>
      <c r="Y113" s="4">
        <v>1</v>
      </c>
      <c r="Z113" s="180" t="s">
        <v>258</v>
      </c>
      <c r="AA113" s="4" t="s">
        <v>257</v>
      </c>
      <c r="AB113" s="4">
        <v>1</v>
      </c>
      <c r="AC113" s="4">
        <v>1</v>
      </c>
      <c r="AD113" s="4">
        <v>1</v>
      </c>
      <c r="AE113" s="4" t="s">
        <v>257</v>
      </c>
      <c r="AF113" s="4">
        <v>1</v>
      </c>
      <c r="AG113" s="185" t="s">
        <v>258</v>
      </c>
      <c r="AH113" s="4">
        <v>1</v>
      </c>
      <c r="AI113" s="14">
        <f>SUM(E113:AH113)</f>
        <v>21</v>
      </c>
      <c r="AJ113" s="111"/>
    </row>
    <row r="114" spans="1:36" ht="16.5">
      <c r="A114" s="68">
        <v>2</v>
      </c>
      <c r="B114" s="69" t="s">
        <v>121</v>
      </c>
      <c r="C114" s="69"/>
      <c r="D114" s="70" t="s">
        <v>120</v>
      </c>
      <c r="E114" s="180">
        <v>1</v>
      </c>
      <c r="F114" s="4">
        <v>1</v>
      </c>
      <c r="G114" s="4">
        <v>1</v>
      </c>
      <c r="H114" s="4">
        <v>1</v>
      </c>
      <c r="I114" s="4">
        <v>1</v>
      </c>
      <c r="J114" s="4" t="s">
        <v>257</v>
      </c>
      <c r="K114" s="4" t="s">
        <v>257</v>
      </c>
      <c r="L114" s="180" t="s">
        <v>257</v>
      </c>
      <c r="M114" s="4" t="s">
        <v>257</v>
      </c>
      <c r="N114" s="4">
        <v>1</v>
      </c>
      <c r="O114" s="4">
        <v>1</v>
      </c>
      <c r="P114" s="4">
        <v>1</v>
      </c>
      <c r="Q114" s="4">
        <v>1</v>
      </c>
      <c r="R114" s="4">
        <v>1</v>
      </c>
      <c r="S114" s="180" t="s">
        <v>258</v>
      </c>
      <c r="T114" s="4">
        <v>1</v>
      </c>
      <c r="U114" s="4">
        <v>1</v>
      </c>
      <c r="V114" s="4">
        <v>1</v>
      </c>
      <c r="W114" s="4">
        <v>1</v>
      </c>
      <c r="X114" s="4">
        <v>1</v>
      </c>
      <c r="Y114" s="4">
        <v>1</v>
      </c>
      <c r="Z114" s="180" t="s">
        <v>258</v>
      </c>
      <c r="AA114" s="4" t="s">
        <v>257</v>
      </c>
      <c r="AB114" s="4">
        <v>1</v>
      </c>
      <c r="AC114" s="4">
        <v>1</v>
      </c>
      <c r="AD114" s="4">
        <v>1</v>
      </c>
      <c r="AE114" s="4" t="s">
        <v>257</v>
      </c>
      <c r="AF114" s="4">
        <v>1</v>
      </c>
      <c r="AG114" s="180" t="s">
        <v>258</v>
      </c>
      <c r="AH114" s="4">
        <v>1</v>
      </c>
      <c r="AI114" s="14">
        <f>SUM(E114:AH114)</f>
        <v>21</v>
      </c>
      <c r="AJ114" s="111"/>
    </row>
    <row r="115" spans="1:36" ht="17.25" thickBot="1">
      <c r="A115" s="71">
        <v>3</v>
      </c>
      <c r="B115" s="72" t="s">
        <v>337</v>
      </c>
      <c r="C115" s="72"/>
      <c r="D115" s="73" t="s">
        <v>174</v>
      </c>
      <c r="E115" s="180">
        <v>1</v>
      </c>
      <c r="F115" s="4">
        <v>1</v>
      </c>
      <c r="G115" s="4">
        <v>1</v>
      </c>
      <c r="H115" s="4">
        <v>1</v>
      </c>
      <c r="I115" s="4">
        <v>1</v>
      </c>
      <c r="J115" s="4" t="s">
        <v>257</v>
      </c>
      <c r="K115" s="4" t="s">
        <v>257</v>
      </c>
      <c r="L115" s="180" t="s">
        <v>257</v>
      </c>
      <c r="M115" s="4" t="s">
        <v>257</v>
      </c>
      <c r="N115" s="4">
        <v>1</v>
      </c>
      <c r="O115" s="4">
        <v>1</v>
      </c>
      <c r="P115" s="4">
        <v>1</v>
      </c>
      <c r="Q115" s="4">
        <v>1</v>
      </c>
      <c r="R115" s="4">
        <v>1</v>
      </c>
      <c r="S115" s="180" t="s">
        <v>258</v>
      </c>
      <c r="T115" s="4">
        <v>1</v>
      </c>
      <c r="U115" s="5">
        <v>1</v>
      </c>
      <c r="V115" s="1442" t="s">
        <v>256</v>
      </c>
      <c r="W115" s="1443"/>
      <c r="X115" s="1443"/>
      <c r="Y115" s="1443"/>
      <c r="Z115" s="1443"/>
      <c r="AA115" s="1443"/>
      <c r="AB115" s="1443"/>
      <c r="AC115" s="1443"/>
      <c r="AD115" s="1443"/>
      <c r="AE115" s="1443"/>
      <c r="AF115" s="1443"/>
      <c r="AG115" s="1443"/>
      <c r="AH115" s="1444"/>
      <c r="AI115" s="14">
        <f>SUM(E115:AH115)</f>
        <v>12</v>
      </c>
      <c r="AJ115" s="112"/>
    </row>
    <row r="116" spans="1:36">
      <c r="A116" s="199"/>
      <c r="B116" s="202"/>
      <c r="C116" s="207"/>
    </row>
    <row r="117" spans="1:36">
      <c r="A117" s="200"/>
      <c r="B117" s="201"/>
      <c r="C117" s="201"/>
    </row>
  </sheetData>
  <autoFilter ref="A1:AJ24">
    <filterColumn colId="0" showButton="0"/>
    <filterColumn colId="1" showButton="0"/>
    <filterColumn colId="2" hiddenButton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</autoFilter>
  <mergeCells count="20">
    <mergeCell ref="A7:B7"/>
    <mergeCell ref="A26:D26"/>
    <mergeCell ref="A30:B30"/>
    <mergeCell ref="E36:P36"/>
    <mergeCell ref="A1:AJ1"/>
    <mergeCell ref="A2:AJ2"/>
    <mergeCell ref="A5:A6"/>
    <mergeCell ref="B5:B6"/>
    <mergeCell ref="D5:D6"/>
    <mergeCell ref="AJ5:AJ6"/>
    <mergeCell ref="A96:B96"/>
    <mergeCell ref="A112:B112"/>
    <mergeCell ref="V115:AH115"/>
    <mergeCell ref="E99:S99"/>
    <mergeCell ref="A40:B40"/>
    <mergeCell ref="A56:B56"/>
    <mergeCell ref="A65:B65"/>
    <mergeCell ref="A88:B88"/>
    <mergeCell ref="A93:B93"/>
    <mergeCell ref="E106:S106"/>
  </mergeCells>
  <conditionalFormatting sqref="B112:C1048576 B96:C96 B1:C25 B27:C60 B62:C93 C61">
    <cfRule type="duplicateValues" dxfId="506" priority="21"/>
  </conditionalFormatting>
  <conditionalFormatting sqref="B13:C13">
    <cfRule type="duplicateValues" dxfId="505" priority="19"/>
  </conditionalFormatting>
  <conditionalFormatting sqref="B116:C116">
    <cfRule type="duplicateValues" dxfId="504" priority="18"/>
  </conditionalFormatting>
  <conditionalFormatting sqref="B112:C114">
    <cfRule type="duplicateValues" dxfId="503" priority="17"/>
  </conditionalFormatting>
  <conditionalFormatting sqref="B116:C116 B112:C114">
    <cfRule type="duplicateValues" dxfId="502" priority="16"/>
  </conditionalFormatting>
  <conditionalFormatting sqref="B115:C115">
    <cfRule type="duplicateValues" dxfId="501" priority="14"/>
    <cfRule type="duplicateValues" dxfId="500" priority="15"/>
  </conditionalFormatting>
  <conditionalFormatting sqref="B115:C115">
    <cfRule type="duplicateValues" dxfId="499" priority="13"/>
  </conditionalFormatting>
  <conditionalFormatting sqref="B112:C116">
    <cfRule type="duplicateValues" dxfId="498" priority="12"/>
  </conditionalFormatting>
  <conditionalFormatting sqref="B112:C116">
    <cfRule type="duplicateValues" dxfId="497" priority="10"/>
    <cfRule type="duplicateValues" dxfId="496" priority="11"/>
  </conditionalFormatting>
  <conditionalFormatting sqref="B112:C180 B89:C93 B27:C28 B8:C12 C10:C14 B57:C60 B14:C24 B66:C86 B41:C54 B31:C39 B62:C62 C61">
    <cfRule type="duplicateValues" dxfId="495" priority="9"/>
  </conditionalFormatting>
  <conditionalFormatting sqref="B95:C95">
    <cfRule type="duplicateValues" dxfId="494" priority="8"/>
  </conditionalFormatting>
  <conditionalFormatting sqref="B38:C38">
    <cfRule type="duplicateValues" dxfId="493" priority="6"/>
  </conditionalFormatting>
  <conditionalFormatting sqref="C90">
    <cfRule type="duplicateValues" dxfId="492" priority="5"/>
  </conditionalFormatting>
  <conditionalFormatting sqref="C60:C61">
    <cfRule type="duplicateValues" dxfId="491" priority="4"/>
  </conditionalFormatting>
  <conditionalFormatting sqref="B94:C95 B61:C61 B97:C111">
    <cfRule type="duplicateValues" dxfId="490" priority="27"/>
  </conditionalFormatting>
  <conditionalFormatting sqref="B106:C106">
    <cfRule type="duplicateValues" dxfId="489" priority="3"/>
  </conditionalFormatting>
  <conditionalFormatting sqref="B106:C106">
    <cfRule type="duplicateValues" dxfId="488" priority="2"/>
  </conditionalFormatting>
  <conditionalFormatting sqref="C106">
    <cfRule type="duplicateValues" dxfId="487" priority="1"/>
  </conditionalFormatting>
  <pageMargins left="0.18" right="0.16" top="0.23" bottom="0.17" header="0.3" footer="0.3"/>
  <pageSetup scale="53" orientation="landscape" r:id="rId1"/>
  <rowBreaks count="1" manualBreakCount="1">
    <brk id="55" max="34" man="1"/>
  </rowBreak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B050"/>
  </sheetPr>
  <dimension ref="A1:AI98"/>
  <sheetViews>
    <sheetView view="pageBreakPreview" zoomScale="50" zoomScaleNormal="55" zoomScaleSheetLayoutView="50" workbookViewId="0">
      <pane ySplit="7" topLeftCell="A74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39.7109375" style="114" customWidth="1"/>
    <col min="3" max="3" width="16" style="114" bestFit="1" customWidth="1"/>
    <col min="4" max="4" width="16.5703125" style="114" bestFit="1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3.5703125" style="168" customWidth="1"/>
    <col min="12" max="12" width="12" style="168" customWidth="1"/>
    <col min="13" max="13" width="19.1406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20" style="168" customWidth="1"/>
    <col min="18" max="18" width="13.7109375" style="168" bestFit="1" customWidth="1"/>
    <col min="19" max="19" width="21.7109375" style="168" bestFit="1" customWidth="1"/>
    <col min="20" max="20" width="14.85546875" style="168" customWidth="1"/>
    <col min="21" max="21" width="19.5703125" style="168" customWidth="1"/>
    <col min="22" max="22" width="12.28515625" style="114" customWidth="1"/>
    <col min="23" max="24" width="9.7109375" style="114" customWidth="1"/>
    <col min="25" max="25" width="11.140625" style="114" customWidth="1"/>
    <col min="26" max="26" width="28.42578125" style="114" customWidth="1"/>
    <col min="27" max="27" width="28.28515625" style="115" customWidth="1"/>
    <col min="28" max="16384" width="9.140625" style="114"/>
  </cols>
  <sheetData>
    <row r="1" spans="1:35" s="120" customFormat="1" ht="38.25" customHeight="1">
      <c r="A1" s="1395" t="s">
        <v>243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5"/>
      <c r="O1" s="1395"/>
      <c r="P1" s="1395"/>
      <c r="Q1" s="1395"/>
      <c r="R1" s="1395"/>
      <c r="S1" s="1395"/>
      <c r="T1" s="1395"/>
      <c r="U1" s="1395"/>
      <c r="V1" s="1395"/>
      <c r="W1" s="1395"/>
      <c r="X1" s="1395"/>
      <c r="Y1" s="1395"/>
      <c r="Z1" s="1395"/>
      <c r="AA1" s="1395"/>
      <c r="AB1" s="1395"/>
      <c r="AC1" s="1395"/>
      <c r="AD1" s="1395"/>
      <c r="AE1" s="1395"/>
      <c r="AF1" s="1395"/>
      <c r="AG1" s="1395"/>
      <c r="AH1" s="1395"/>
      <c r="AI1" s="1395"/>
    </row>
    <row r="2" spans="1:35" s="120" customFormat="1" ht="38.25" customHeight="1" thickBot="1">
      <c r="A2" s="1395" t="s">
        <v>259</v>
      </c>
      <c r="B2" s="1395"/>
      <c r="C2" s="1395"/>
      <c r="D2" s="1395"/>
      <c r="E2" s="1395"/>
      <c r="F2" s="1395"/>
      <c r="G2" s="1395"/>
      <c r="H2" s="1395"/>
      <c r="I2" s="1395"/>
      <c r="J2" s="1395"/>
      <c r="K2" s="1395"/>
      <c r="L2" s="1395"/>
      <c r="M2" s="1395"/>
      <c r="N2" s="1395"/>
      <c r="O2" s="1395"/>
      <c r="P2" s="1395"/>
      <c r="Q2" s="1395"/>
      <c r="R2" s="1395"/>
      <c r="S2" s="1395"/>
      <c r="T2" s="1395"/>
      <c r="U2" s="1395"/>
      <c r="V2" s="1395"/>
      <c r="W2" s="1395"/>
      <c r="X2" s="1395"/>
      <c r="Y2" s="1395"/>
      <c r="Z2" s="1395"/>
      <c r="AA2" s="1395"/>
      <c r="AB2" s="1395"/>
      <c r="AC2" s="1395"/>
      <c r="AD2" s="1395"/>
      <c r="AE2" s="1395"/>
      <c r="AF2" s="1395"/>
      <c r="AG2" s="1395"/>
      <c r="AH2" s="1395"/>
      <c r="AI2" s="1395"/>
    </row>
    <row r="3" spans="1:35" s="120" customFormat="1" ht="38.25" customHeight="1">
      <c r="A3" s="1395" t="s">
        <v>343</v>
      </c>
      <c r="B3" s="1395"/>
      <c r="C3" s="1395"/>
      <c r="D3" s="210"/>
      <c r="E3" s="1464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>
        <f>7*70</f>
        <v>490</v>
      </c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397"/>
      <c r="AG3" s="121"/>
      <c r="AH3" s="122"/>
      <c r="AI3" s="122"/>
    </row>
    <row r="4" spans="1:35" s="120" customFormat="1" ht="38.25" customHeight="1" thickBot="1">
      <c r="A4" s="1432" t="s">
        <v>363</v>
      </c>
      <c r="B4" s="1432"/>
      <c r="C4" s="1432"/>
      <c r="D4" s="152"/>
      <c r="E4" s="1464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4"/>
      <c r="AC4" s="124"/>
      <c r="AD4" s="124"/>
      <c r="AE4" s="124"/>
      <c r="AF4" s="1398"/>
      <c r="AG4" s="124"/>
      <c r="AH4" s="125"/>
      <c r="AI4" s="125"/>
    </row>
    <row r="5" spans="1:35" ht="33.75" customHeight="1">
      <c r="A5" s="1399" t="s">
        <v>261</v>
      </c>
      <c r="B5" s="1465" t="s">
        <v>244</v>
      </c>
      <c r="C5" s="1405" t="s">
        <v>0</v>
      </c>
      <c r="D5" s="1405" t="s">
        <v>245</v>
      </c>
      <c r="E5" s="1408" t="s">
        <v>1</v>
      </c>
      <c r="F5" s="1409"/>
      <c r="G5" s="1409"/>
      <c r="H5" s="1409"/>
      <c r="I5" s="1410"/>
      <c r="J5" s="1414" t="s">
        <v>2</v>
      </c>
      <c r="K5" s="1414"/>
      <c r="L5" s="1414"/>
      <c r="M5" s="1414"/>
      <c r="N5" s="1414"/>
      <c r="O5" s="1414"/>
      <c r="P5" s="1414"/>
      <c r="Q5" s="1414"/>
      <c r="R5" s="1414"/>
      <c r="S5" s="1414"/>
      <c r="T5" s="1414"/>
      <c r="U5" s="1414"/>
      <c r="V5" s="1415" t="s">
        <v>8</v>
      </c>
      <c r="W5" s="1414" t="s">
        <v>4</v>
      </c>
      <c r="X5" s="1414"/>
      <c r="Y5" s="1414"/>
      <c r="Z5" s="1415" t="s">
        <v>338</v>
      </c>
      <c r="AA5" s="1419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100.5" customHeight="1">
      <c r="A6" s="1400"/>
      <c r="B6" s="1466"/>
      <c r="C6" s="1406"/>
      <c r="D6" s="1406"/>
      <c r="E6" s="1411"/>
      <c r="F6" s="1412"/>
      <c r="G6" s="1412"/>
      <c r="H6" s="1412"/>
      <c r="I6" s="1413"/>
      <c r="J6" s="1422" t="s">
        <v>227</v>
      </c>
      <c r="K6" s="1423"/>
      <c r="L6" s="1418" t="s">
        <v>5</v>
      </c>
      <c r="M6" s="1418"/>
      <c r="N6" s="1424" t="s">
        <v>223</v>
      </c>
      <c r="O6" s="1425"/>
      <c r="P6" s="1418" t="s">
        <v>6</v>
      </c>
      <c r="Q6" s="1418"/>
      <c r="R6" s="1418" t="s">
        <v>7</v>
      </c>
      <c r="S6" s="1418"/>
      <c r="T6" s="1418" t="s">
        <v>219</v>
      </c>
      <c r="U6" s="1418"/>
      <c r="V6" s="1416"/>
      <c r="W6" s="1418"/>
      <c r="X6" s="1418"/>
      <c r="Y6" s="1418"/>
      <c r="Z6" s="1416"/>
      <c r="AA6" s="1420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1"/>
      <c r="B7" s="1467"/>
      <c r="C7" s="1407"/>
      <c r="D7" s="1407"/>
      <c r="E7" s="240" t="s">
        <v>9</v>
      </c>
      <c r="F7" s="240" t="s">
        <v>10</v>
      </c>
      <c r="G7" s="223" t="s">
        <v>11</v>
      </c>
      <c r="H7" s="223" t="s">
        <v>12</v>
      </c>
      <c r="I7" s="223" t="s">
        <v>13</v>
      </c>
      <c r="J7" s="211" t="s">
        <v>14</v>
      </c>
      <c r="K7" s="211" t="s">
        <v>15</v>
      </c>
      <c r="L7" s="211" t="s">
        <v>14</v>
      </c>
      <c r="M7" s="211" t="s">
        <v>16</v>
      </c>
      <c r="N7" s="211" t="s">
        <v>14</v>
      </c>
      <c r="O7" s="211" t="s">
        <v>16</v>
      </c>
      <c r="P7" s="211" t="s">
        <v>14</v>
      </c>
      <c r="Q7" s="211" t="s">
        <v>16</v>
      </c>
      <c r="R7" s="211" t="s">
        <v>14</v>
      </c>
      <c r="S7" s="211" t="s">
        <v>220</v>
      </c>
      <c r="T7" s="211" t="s">
        <v>221</v>
      </c>
      <c r="U7" s="211" t="s">
        <v>3</v>
      </c>
      <c r="V7" s="1417"/>
      <c r="W7" s="153" t="s">
        <v>17</v>
      </c>
      <c r="X7" s="153" t="s">
        <v>218</v>
      </c>
      <c r="Y7" s="153" t="s">
        <v>13</v>
      </c>
      <c r="Z7" s="1417"/>
      <c r="AA7" s="1421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154">
        <v>1</v>
      </c>
      <c r="B8" s="148" t="s">
        <v>104</v>
      </c>
      <c r="C8" s="148" t="s">
        <v>31</v>
      </c>
      <c r="D8" s="148" t="s">
        <v>37</v>
      </c>
      <c r="E8" s="148">
        <v>30</v>
      </c>
      <c r="F8" s="148">
        <v>240</v>
      </c>
      <c r="G8" s="148">
        <v>60</v>
      </c>
      <c r="H8" s="148">
        <v>7.5</v>
      </c>
      <c r="I8" s="148">
        <v>1800</v>
      </c>
      <c r="J8" s="162"/>
      <c r="K8" s="162"/>
      <c r="L8" s="162">
        <v>1</v>
      </c>
      <c r="M8" s="162">
        <v>29</v>
      </c>
      <c r="N8" s="162">
        <v>1</v>
      </c>
      <c r="O8" s="161" t="s">
        <v>266</v>
      </c>
      <c r="P8" s="162">
        <v>5</v>
      </c>
      <c r="Q8" s="162" t="s">
        <v>418</v>
      </c>
      <c r="R8" s="162">
        <v>2</v>
      </c>
      <c r="S8" s="162" t="s">
        <v>344</v>
      </c>
      <c r="T8" s="162"/>
      <c r="U8" s="163"/>
      <c r="V8" s="148">
        <f t="shared" ref="V8:V71" si="0">J8+L8+N8+P8+R8+T8</f>
        <v>9</v>
      </c>
      <c r="W8" s="148">
        <f t="shared" ref="W8:W71" si="1">E8-V8</f>
        <v>21</v>
      </c>
      <c r="X8" s="148">
        <f t="shared" ref="X8:X71" si="2">W8*8</f>
        <v>168</v>
      </c>
      <c r="Y8" s="148">
        <f t="shared" ref="Y8:Y71" si="3">X8*H8</f>
        <v>1260</v>
      </c>
      <c r="Z8" s="148">
        <f>Y8</f>
        <v>1260</v>
      </c>
      <c r="AA8" s="155"/>
    </row>
    <row r="9" spans="1:35" s="160" customFormat="1" ht="30" customHeight="1">
      <c r="A9" s="147">
        <v>2</v>
      </c>
      <c r="B9" s="146" t="s">
        <v>33</v>
      </c>
      <c r="C9" s="146" t="s">
        <v>176</v>
      </c>
      <c r="D9" s="146" t="s">
        <v>153</v>
      </c>
      <c r="E9" s="148">
        <v>30</v>
      </c>
      <c r="F9" s="146">
        <v>240</v>
      </c>
      <c r="G9" s="146">
        <v>75</v>
      </c>
      <c r="H9" s="146">
        <v>9.375</v>
      </c>
      <c r="I9" s="146">
        <v>2250</v>
      </c>
      <c r="J9" s="164"/>
      <c r="K9" s="164"/>
      <c r="L9" s="164">
        <v>3</v>
      </c>
      <c r="M9" s="164" t="s">
        <v>415</v>
      </c>
      <c r="N9" s="164">
        <v>7</v>
      </c>
      <c r="O9" s="161" t="s">
        <v>416</v>
      </c>
      <c r="P9" s="164">
        <v>6</v>
      </c>
      <c r="Q9" s="162" t="s">
        <v>419</v>
      </c>
      <c r="R9" s="164"/>
      <c r="S9" s="164"/>
      <c r="T9" s="164"/>
      <c r="U9" s="164"/>
      <c r="V9" s="148">
        <f t="shared" si="0"/>
        <v>16</v>
      </c>
      <c r="W9" s="148">
        <f t="shared" si="1"/>
        <v>14</v>
      </c>
      <c r="X9" s="146">
        <f t="shared" si="2"/>
        <v>112</v>
      </c>
      <c r="Y9" s="146">
        <f t="shared" si="3"/>
        <v>1050</v>
      </c>
      <c r="Z9" s="146">
        <f t="shared" ref="Z9:Z71" si="4">Y9</f>
        <v>1050</v>
      </c>
      <c r="AA9" s="149"/>
    </row>
    <row r="10" spans="1:35" s="160" customFormat="1" ht="30" customHeight="1">
      <c r="A10" s="154">
        <v>3</v>
      </c>
      <c r="B10" s="146" t="s">
        <v>319</v>
      </c>
      <c r="C10" s="146" t="s">
        <v>18</v>
      </c>
      <c r="D10" s="146" t="s">
        <v>185</v>
      </c>
      <c r="E10" s="148">
        <v>30</v>
      </c>
      <c r="F10" s="146">
        <v>240</v>
      </c>
      <c r="G10" s="146">
        <v>55</v>
      </c>
      <c r="H10" s="146">
        <v>6.875</v>
      </c>
      <c r="I10" s="146">
        <v>1650</v>
      </c>
      <c r="J10" s="164"/>
      <c r="K10" s="164"/>
      <c r="L10" s="164">
        <v>2</v>
      </c>
      <c r="M10" s="164" t="s">
        <v>226</v>
      </c>
      <c r="N10" s="164"/>
      <c r="O10" s="161"/>
      <c r="P10" s="164">
        <v>4</v>
      </c>
      <c r="Q10" s="162" t="s">
        <v>414</v>
      </c>
      <c r="R10" s="164"/>
      <c r="S10" s="164"/>
      <c r="T10" s="164"/>
      <c r="U10" s="164"/>
      <c r="V10" s="148">
        <f t="shared" si="0"/>
        <v>6</v>
      </c>
      <c r="W10" s="148">
        <f t="shared" si="1"/>
        <v>24</v>
      </c>
      <c r="X10" s="146">
        <f t="shared" si="2"/>
        <v>192</v>
      </c>
      <c r="Y10" s="146">
        <f t="shared" si="3"/>
        <v>1320</v>
      </c>
      <c r="Z10" s="146">
        <f t="shared" si="4"/>
        <v>1320</v>
      </c>
      <c r="AA10" s="149"/>
    </row>
    <row r="11" spans="1:35" s="160" customFormat="1" ht="30" customHeight="1">
      <c r="A11" s="147">
        <v>4</v>
      </c>
      <c r="B11" s="146" t="s">
        <v>320</v>
      </c>
      <c r="C11" s="146" t="s">
        <v>18</v>
      </c>
      <c r="D11" s="146" t="s">
        <v>333</v>
      </c>
      <c r="E11" s="148">
        <v>30</v>
      </c>
      <c r="F11" s="146">
        <v>240</v>
      </c>
      <c r="G11" s="146">
        <v>55</v>
      </c>
      <c r="H11" s="146">
        <v>6.875</v>
      </c>
      <c r="I11" s="146">
        <v>1650</v>
      </c>
      <c r="J11" s="164"/>
      <c r="K11" s="164"/>
      <c r="L11" s="164"/>
      <c r="M11" s="164"/>
      <c r="N11" s="164"/>
      <c r="O11" s="161"/>
      <c r="P11" s="164">
        <v>4</v>
      </c>
      <c r="Q11" s="162" t="s">
        <v>414</v>
      </c>
      <c r="R11" s="164"/>
      <c r="S11" s="164"/>
      <c r="T11" s="164"/>
      <c r="U11" s="164"/>
      <c r="V11" s="148">
        <f t="shared" si="0"/>
        <v>4</v>
      </c>
      <c r="W11" s="148">
        <f t="shared" si="1"/>
        <v>26</v>
      </c>
      <c r="X11" s="146">
        <f t="shared" si="2"/>
        <v>208</v>
      </c>
      <c r="Y11" s="146">
        <f t="shared" si="3"/>
        <v>1430</v>
      </c>
      <c r="Z11" s="146">
        <f t="shared" si="4"/>
        <v>1430</v>
      </c>
      <c r="AA11" s="149"/>
    </row>
    <row r="12" spans="1:35" s="160" customFormat="1" ht="30" customHeight="1">
      <c r="A12" s="154">
        <v>5</v>
      </c>
      <c r="B12" s="146" t="s">
        <v>68</v>
      </c>
      <c r="C12" s="146" t="s">
        <v>18</v>
      </c>
      <c r="D12" s="146" t="s">
        <v>69</v>
      </c>
      <c r="E12" s="148">
        <v>30</v>
      </c>
      <c r="F12" s="146">
        <v>240</v>
      </c>
      <c r="G12" s="146">
        <v>55</v>
      </c>
      <c r="H12" s="146">
        <v>6.875</v>
      </c>
      <c r="I12" s="146">
        <v>1650</v>
      </c>
      <c r="J12" s="164"/>
      <c r="K12" s="164"/>
      <c r="L12" s="164"/>
      <c r="M12" s="164"/>
      <c r="N12" s="164"/>
      <c r="O12" s="161"/>
      <c r="P12" s="164">
        <v>4</v>
      </c>
      <c r="Q12" s="162" t="s">
        <v>414</v>
      </c>
      <c r="R12" s="164"/>
      <c r="S12" s="164"/>
      <c r="T12" s="164"/>
      <c r="U12" s="164"/>
      <c r="V12" s="148">
        <f t="shared" si="0"/>
        <v>4</v>
      </c>
      <c r="W12" s="148">
        <f t="shared" si="1"/>
        <v>26</v>
      </c>
      <c r="X12" s="146">
        <f t="shared" si="2"/>
        <v>208</v>
      </c>
      <c r="Y12" s="146">
        <f t="shared" si="3"/>
        <v>1430</v>
      </c>
      <c r="Z12" s="146">
        <f t="shared" si="4"/>
        <v>1430</v>
      </c>
      <c r="AA12" s="149"/>
    </row>
    <row r="13" spans="1:35" s="160" customFormat="1" ht="30" customHeight="1">
      <c r="A13" s="147">
        <v>6</v>
      </c>
      <c r="B13" s="146" t="s">
        <v>321</v>
      </c>
      <c r="C13" s="146" t="s">
        <v>18</v>
      </c>
      <c r="D13" s="146" t="s">
        <v>185</v>
      </c>
      <c r="E13" s="148">
        <v>30</v>
      </c>
      <c r="F13" s="146">
        <v>240</v>
      </c>
      <c r="G13" s="146">
        <v>55</v>
      </c>
      <c r="H13" s="146">
        <v>6.875</v>
      </c>
      <c r="I13" s="146">
        <v>1650</v>
      </c>
      <c r="J13" s="164"/>
      <c r="K13" s="164"/>
      <c r="L13" s="164"/>
      <c r="M13" s="164"/>
      <c r="N13" s="164"/>
      <c r="O13" s="161"/>
      <c r="P13" s="164">
        <v>3</v>
      </c>
      <c r="Q13" s="164" t="s">
        <v>422</v>
      </c>
      <c r="R13" s="164"/>
      <c r="S13" s="164"/>
      <c r="T13" s="164"/>
      <c r="U13" s="164"/>
      <c r="V13" s="148">
        <f t="shared" si="0"/>
        <v>3</v>
      </c>
      <c r="W13" s="148">
        <f t="shared" si="1"/>
        <v>27</v>
      </c>
      <c r="X13" s="146">
        <f t="shared" si="2"/>
        <v>216</v>
      </c>
      <c r="Y13" s="146">
        <f t="shared" si="3"/>
        <v>1485</v>
      </c>
      <c r="Z13" s="146">
        <f t="shared" si="4"/>
        <v>1485</v>
      </c>
      <c r="AA13" s="149"/>
    </row>
    <row r="14" spans="1:35" s="160" customFormat="1" ht="30" customHeight="1">
      <c r="A14" s="154">
        <v>7</v>
      </c>
      <c r="B14" s="146" t="s">
        <v>272</v>
      </c>
      <c r="C14" s="146" t="s">
        <v>176</v>
      </c>
      <c r="D14" s="146" t="s">
        <v>47</v>
      </c>
      <c r="E14" s="148">
        <v>30</v>
      </c>
      <c r="F14" s="146">
        <v>240</v>
      </c>
      <c r="G14" s="146">
        <v>75</v>
      </c>
      <c r="H14" s="146">
        <v>9.375</v>
      </c>
      <c r="I14" s="146">
        <v>2250</v>
      </c>
      <c r="J14" s="164"/>
      <c r="K14" s="164"/>
      <c r="L14" s="164"/>
      <c r="M14" s="164"/>
      <c r="N14" s="164"/>
      <c r="O14" s="161"/>
      <c r="P14" s="164">
        <v>4</v>
      </c>
      <c r="Q14" s="162" t="s">
        <v>414</v>
      </c>
      <c r="R14" s="164"/>
      <c r="S14" s="164"/>
      <c r="T14" s="164"/>
      <c r="U14" s="164"/>
      <c r="V14" s="148">
        <f t="shared" si="0"/>
        <v>4</v>
      </c>
      <c r="W14" s="148">
        <f t="shared" si="1"/>
        <v>26</v>
      </c>
      <c r="X14" s="146">
        <f t="shared" si="2"/>
        <v>208</v>
      </c>
      <c r="Y14" s="146">
        <f t="shared" si="3"/>
        <v>1950</v>
      </c>
      <c r="Z14" s="146">
        <f t="shared" si="4"/>
        <v>1950</v>
      </c>
      <c r="AA14" s="149"/>
    </row>
    <row r="15" spans="1:35" s="160" customFormat="1" ht="32.25" customHeight="1">
      <c r="A15" s="147">
        <v>8</v>
      </c>
      <c r="B15" s="146" t="s">
        <v>121</v>
      </c>
      <c r="C15" s="146" t="s">
        <v>207</v>
      </c>
      <c r="D15" s="146" t="s">
        <v>120</v>
      </c>
      <c r="E15" s="148">
        <v>30</v>
      </c>
      <c r="F15" s="146">
        <v>240</v>
      </c>
      <c r="G15" s="146">
        <v>35</v>
      </c>
      <c r="H15" s="146">
        <v>4.375</v>
      </c>
      <c r="I15" s="146">
        <v>1050</v>
      </c>
      <c r="J15" s="164"/>
      <c r="K15" s="164"/>
      <c r="L15" s="164">
        <v>3</v>
      </c>
      <c r="M15" s="164" t="s">
        <v>225</v>
      </c>
      <c r="N15" s="164"/>
      <c r="O15" s="161"/>
      <c r="P15" s="164">
        <v>6</v>
      </c>
      <c r="Q15" s="162" t="s">
        <v>419</v>
      </c>
      <c r="R15" s="164"/>
      <c r="S15" s="164"/>
      <c r="T15" s="164"/>
      <c r="U15" s="164"/>
      <c r="V15" s="148">
        <f t="shared" si="0"/>
        <v>9</v>
      </c>
      <c r="W15" s="148">
        <f t="shared" si="1"/>
        <v>21</v>
      </c>
      <c r="X15" s="146">
        <f t="shared" si="2"/>
        <v>168</v>
      </c>
      <c r="Y15" s="146">
        <f t="shared" si="3"/>
        <v>735</v>
      </c>
      <c r="Z15" s="146">
        <f t="shared" si="4"/>
        <v>735</v>
      </c>
      <c r="AA15" s="149"/>
    </row>
    <row r="16" spans="1:35" s="160" customFormat="1" ht="30" customHeight="1">
      <c r="A16" s="154">
        <v>9</v>
      </c>
      <c r="B16" s="146" t="s">
        <v>318</v>
      </c>
      <c r="C16" s="146" t="s">
        <v>176</v>
      </c>
      <c r="D16" s="146" t="s">
        <v>238</v>
      </c>
      <c r="E16" s="148">
        <v>30</v>
      </c>
      <c r="F16" s="146">
        <v>240</v>
      </c>
      <c r="G16" s="146">
        <v>75</v>
      </c>
      <c r="H16" s="146">
        <v>9.375</v>
      </c>
      <c r="I16" s="146">
        <v>2250</v>
      </c>
      <c r="J16" s="164"/>
      <c r="K16" s="164"/>
      <c r="L16" s="164">
        <v>2</v>
      </c>
      <c r="M16" s="164" t="s">
        <v>173</v>
      </c>
      <c r="N16" s="164">
        <v>4</v>
      </c>
      <c r="O16" s="161" t="s">
        <v>423</v>
      </c>
      <c r="P16" s="164">
        <v>5</v>
      </c>
      <c r="Q16" s="164" t="s">
        <v>417</v>
      </c>
      <c r="R16" s="164">
        <v>0.5</v>
      </c>
      <c r="S16" s="161" t="s">
        <v>183</v>
      </c>
      <c r="T16" s="164"/>
      <c r="U16" s="164"/>
      <c r="V16" s="148">
        <f t="shared" si="0"/>
        <v>11.5</v>
      </c>
      <c r="W16" s="148">
        <f t="shared" si="1"/>
        <v>18.5</v>
      </c>
      <c r="X16" s="146">
        <f t="shared" si="2"/>
        <v>148</v>
      </c>
      <c r="Y16" s="146">
        <f t="shared" si="3"/>
        <v>1387.5</v>
      </c>
      <c r="Z16" s="146">
        <f t="shared" si="4"/>
        <v>1387.5</v>
      </c>
      <c r="AA16" s="149"/>
    </row>
    <row r="17" spans="1:27" s="160" customFormat="1" ht="30" customHeight="1">
      <c r="A17" s="147">
        <v>10</v>
      </c>
      <c r="B17" s="146" t="s">
        <v>169</v>
      </c>
      <c r="C17" s="146" t="s">
        <v>176</v>
      </c>
      <c r="D17" s="169" t="s">
        <v>271</v>
      </c>
      <c r="E17" s="148">
        <v>30</v>
      </c>
      <c r="F17" s="146">
        <v>240</v>
      </c>
      <c r="G17" s="146">
        <v>75</v>
      </c>
      <c r="H17" s="146">
        <v>9.375</v>
      </c>
      <c r="I17" s="146">
        <v>2250</v>
      </c>
      <c r="J17" s="164"/>
      <c r="K17" s="164"/>
      <c r="L17" s="164"/>
      <c r="M17" s="164"/>
      <c r="N17" s="164"/>
      <c r="O17" s="161"/>
      <c r="P17" s="164">
        <v>4</v>
      </c>
      <c r="Q17" s="162" t="s">
        <v>414</v>
      </c>
      <c r="R17" s="164">
        <v>1</v>
      </c>
      <c r="S17" s="161"/>
      <c r="T17" s="164"/>
      <c r="U17" s="164"/>
      <c r="V17" s="148">
        <f>J17+L17+N17+P17+R17+T17</f>
        <v>5</v>
      </c>
      <c r="W17" s="148">
        <f>E17-V17</f>
        <v>25</v>
      </c>
      <c r="X17" s="146">
        <f>W17*8</f>
        <v>200</v>
      </c>
      <c r="Y17" s="146">
        <f>X17*H17</f>
        <v>1875</v>
      </c>
      <c r="Z17" s="146">
        <f t="shared" si="4"/>
        <v>1875</v>
      </c>
      <c r="AA17" s="149"/>
    </row>
    <row r="18" spans="1:27" s="160" customFormat="1" ht="30" customHeight="1">
      <c r="A18" s="154">
        <v>11</v>
      </c>
      <c r="B18" s="146" t="s">
        <v>291</v>
      </c>
      <c r="C18" s="146" t="s">
        <v>176</v>
      </c>
      <c r="D18" s="146" t="s">
        <v>88</v>
      </c>
      <c r="E18" s="148">
        <v>30</v>
      </c>
      <c r="F18" s="146">
        <v>240</v>
      </c>
      <c r="G18" s="146">
        <v>75</v>
      </c>
      <c r="H18" s="146">
        <v>9.375</v>
      </c>
      <c r="I18" s="146">
        <v>2250</v>
      </c>
      <c r="J18" s="164"/>
      <c r="K18" s="164"/>
      <c r="L18" s="164"/>
      <c r="M18" s="164"/>
      <c r="N18" s="164"/>
      <c r="O18" s="161"/>
      <c r="P18" s="164">
        <v>5</v>
      </c>
      <c r="Q18" s="164" t="s">
        <v>424</v>
      </c>
      <c r="R18" s="164"/>
      <c r="S18" s="164"/>
      <c r="T18" s="164"/>
      <c r="U18" s="164"/>
      <c r="V18" s="148">
        <f t="shared" si="0"/>
        <v>5</v>
      </c>
      <c r="W18" s="148">
        <f t="shared" si="1"/>
        <v>25</v>
      </c>
      <c r="X18" s="146">
        <f t="shared" si="2"/>
        <v>200</v>
      </c>
      <c r="Y18" s="146">
        <f t="shared" si="3"/>
        <v>1875</v>
      </c>
      <c r="Z18" s="146">
        <f t="shared" si="4"/>
        <v>1875</v>
      </c>
      <c r="AA18" s="149"/>
    </row>
    <row r="19" spans="1:27" s="160" customFormat="1" ht="30" customHeight="1">
      <c r="A19" s="147">
        <v>12</v>
      </c>
      <c r="B19" s="146" t="s">
        <v>124</v>
      </c>
      <c r="C19" s="146" t="s">
        <v>207</v>
      </c>
      <c r="D19" s="146" t="s">
        <v>142</v>
      </c>
      <c r="E19" s="148">
        <v>30</v>
      </c>
      <c r="F19" s="146">
        <v>240</v>
      </c>
      <c r="G19" s="146">
        <v>35</v>
      </c>
      <c r="H19" s="146">
        <v>4.375</v>
      </c>
      <c r="I19" s="146">
        <v>1050</v>
      </c>
      <c r="J19" s="164"/>
      <c r="K19" s="164"/>
      <c r="L19" s="164">
        <v>4</v>
      </c>
      <c r="M19" s="164" t="s">
        <v>420</v>
      </c>
      <c r="N19" s="164"/>
      <c r="O19" s="161"/>
      <c r="P19" s="164">
        <v>6</v>
      </c>
      <c r="Q19" s="164" t="s">
        <v>419</v>
      </c>
      <c r="R19" s="164"/>
      <c r="S19" s="164"/>
      <c r="T19" s="164"/>
      <c r="U19" s="161"/>
      <c r="V19" s="148">
        <f t="shared" si="0"/>
        <v>10</v>
      </c>
      <c r="W19" s="148">
        <f t="shared" si="1"/>
        <v>20</v>
      </c>
      <c r="X19" s="146">
        <f t="shared" si="2"/>
        <v>160</v>
      </c>
      <c r="Y19" s="146">
        <f t="shared" si="3"/>
        <v>700</v>
      </c>
      <c r="Z19" s="146">
        <f t="shared" si="4"/>
        <v>700</v>
      </c>
      <c r="AA19" s="149"/>
    </row>
    <row r="20" spans="1:27" s="160" customFormat="1" ht="30" customHeight="1">
      <c r="A20" s="147">
        <v>13</v>
      </c>
      <c r="B20" s="146" t="s">
        <v>283</v>
      </c>
      <c r="C20" s="146" t="s">
        <v>176</v>
      </c>
      <c r="D20" s="146" t="s">
        <v>78</v>
      </c>
      <c r="E20" s="148">
        <v>30</v>
      </c>
      <c r="F20" s="146">
        <v>240</v>
      </c>
      <c r="G20" s="146">
        <v>75</v>
      </c>
      <c r="H20" s="146">
        <v>9.375</v>
      </c>
      <c r="I20" s="146">
        <v>2250</v>
      </c>
      <c r="J20" s="164"/>
      <c r="K20" s="164"/>
      <c r="L20" s="164">
        <v>1</v>
      </c>
      <c r="M20" s="164">
        <v>29</v>
      </c>
      <c r="N20" s="164"/>
      <c r="O20" s="161"/>
      <c r="P20" s="164">
        <v>4</v>
      </c>
      <c r="Q20" s="164" t="s">
        <v>414</v>
      </c>
      <c r="R20" s="164"/>
      <c r="S20" s="164"/>
      <c r="T20" s="164">
        <v>1</v>
      </c>
      <c r="U20" s="164">
        <v>18</v>
      </c>
      <c r="V20" s="148">
        <f t="shared" si="0"/>
        <v>6</v>
      </c>
      <c r="W20" s="148">
        <f t="shared" si="1"/>
        <v>24</v>
      </c>
      <c r="X20" s="146">
        <f t="shared" si="2"/>
        <v>192</v>
      </c>
      <c r="Y20" s="146">
        <f t="shared" si="3"/>
        <v>1800</v>
      </c>
      <c r="Z20" s="146">
        <f t="shared" si="4"/>
        <v>1800</v>
      </c>
      <c r="AA20" s="149"/>
    </row>
    <row r="21" spans="1:27" s="160" customFormat="1" ht="30" customHeight="1">
      <c r="A21" s="154">
        <v>14</v>
      </c>
      <c r="B21" s="169" t="s">
        <v>284</v>
      </c>
      <c r="C21" s="146" t="s">
        <v>176</v>
      </c>
      <c r="D21" s="146" t="s">
        <v>56</v>
      </c>
      <c r="E21" s="148">
        <v>30</v>
      </c>
      <c r="F21" s="146">
        <v>240</v>
      </c>
      <c r="G21" s="146">
        <v>75</v>
      </c>
      <c r="H21" s="146">
        <v>9.375</v>
      </c>
      <c r="I21" s="146">
        <v>2250</v>
      </c>
      <c r="J21" s="164"/>
      <c r="K21" s="164"/>
      <c r="L21" s="164">
        <v>3</v>
      </c>
      <c r="M21" s="164" t="s">
        <v>415</v>
      </c>
      <c r="N21" s="164"/>
      <c r="O21" s="161"/>
      <c r="P21" s="164">
        <v>6</v>
      </c>
      <c r="Q21" s="164" t="s">
        <v>419</v>
      </c>
      <c r="R21" s="164"/>
      <c r="S21" s="164"/>
      <c r="T21" s="164"/>
      <c r="U21" s="164"/>
      <c r="V21" s="148">
        <f t="shared" si="0"/>
        <v>9</v>
      </c>
      <c r="W21" s="148">
        <f t="shared" si="1"/>
        <v>21</v>
      </c>
      <c r="X21" s="146">
        <f t="shared" si="2"/>
        <v>168</v>
      </c>
      <c r="Y21" s="146">
        <f t="shared" si="3"/>
        <v>1575</v>
      </c>
      <c r="Z21" s="146">
        <f t="shared" si="4"/>
        <v>1575</v>
      </c>
      <c r="AA21" s="149"/>
    </row>
    <row r="22" spans="1:27" s="160" customFormat="1" ht="30" customHeight="1">
      <c r="A22" s="147">
        <v>15</v>
      </c>
      <c r="B22" s="146" t="s">
        <v>282</v>
      </c>
      <c r="C22" s="146" t="s">
        <v>31</v>
      </c>
      <c r="D22" s="146" t="s">
        <v>43</v>
      </c>
      <c r="E22" s="148">
        <v>30</v>
      </c>
      <c r="F22" s="146">
        <v>240</v>
      </c>
      <c r="G22" s="146">
        <v>60</v>
      </c>
      <c r="H22" s="146">
        <v>7.5</v>
      </c>
      <c r="I22" s="146">
        <v>1800</v>
      </c>
      <c r="J22" s="164"/>
      <c r="K22" s="164"/>
      <c r="L22" s="164">
        <v>1</v>
      </c>
      <c r="M22" s="164">
        <v>29</v>
      </c>
      <c r="N22" s="164"/>
      <c r="O22" s="161"/>
      <c r="P22" s="164">
        <v>4</v>
      </c>
      <c r="Q22" s="164" t="s">
        <v>414</v>
      </c>
      <c r="R22" s="164"/>
      <c r="S22" s="164"/>
      <c r="T22" s="164">
        <v>1</v>
      </c>
      <c r="U22" s="164">
        <v>18</v>
      </c>
      <c r="V22" s="148">
        <f t="shared" si="0"/>
        <v>6</v>
      </c>
      <c r="W22" s="148">
        <f t="shared" si="1"/>
        <v>24</v>
      </c>
      <c r="X22" s="146">
        <f t="shared" si="2"/>
        <v>192</v>
      </c>
      <c r="Y22" s="146">
        <f t="shared" si="3"/>
        <v>1440</v>
      </c>
      <c r="Z22" s="146">
        <f t="shared" si="4"/>
        <v>1440</v>
      </c>
      <c r="AA22" s="149"/>
    </row>
    <row r="23" spans="1:27" s="160" customFormat="1" ht="30" customHeight="1">
      <c r="A23" s="147">
        <v>16</v>
      </c>
      <c r="B23" s="146" t="s">
        <v>292</v>
      </c>
      <c r="C23" s="146" t="s">
        <v>176</v>
      </c>
      <c r="D23" s="146" t="s">
        <v>90</v>
      </c>
      <c r="E23" s="148">
        <v>30</v>
      </c>
      <c r="F23" s="146">
        <v>240</v>
      </c>
      <c r="G23" s="146">
        <v>75</v>
      </c>
      <c r="H23" s="146">
        <v>9.375</v>
      </c>
      <c r="I23" s="146">
        <v>2250</v>
      </c>
      <c r="J23" s="164"/>
      <c r="K23" s="164"/>
      <c r="L23" s="164">
        <v>1</v>
      </c>
      <c r="M23" s="164">
        <v>29</v>
      </c>
      <c r="N23" s="164"/>
      <c r="O23" s="161"/>
      <c r="P23" s="164">
        <v>4</v>
      </c>
      <c r="Q23" s="164" t="s">
        <v>414</v>
      </c>
      <c r="R23" s="164"/>
      <c r="S23" s="164"/>
      <c r="T23" s="164"/>
      <c r="U23" s="164"/>
      <c r="V23" s="148">
        <f t="shared" si="0"/>
        <v>5</v>
      </c>
      <c r="W23" s="148">
        <f t="shared" si="1"/>
        <v>25</v>
      </c>
      <c r="X23" s="146">
        <f t="shared" si="2"/>
        <v>200</v>
      </c>
      <c r="Y23" s="146">
        <f t="shared" si="3"/>
        <v>1875</v>
      </c>
      <c r="Z23" s="146">
        <f t="shared" si="4"/>
        <v>1875</v>
      </c>
      <c r="AA23" s="149"/>
    </row>
    <row r="24" spans="1:27" s="160" customFormat="1" ht="30" customHeight="1">
      <c r="A24" s="154">
        <v>17</v>
      </c>
      <c r="B24" s="146" t="s">
        <v>94</v>
      </c>
      <c r="C24" s="146" t="s">
        <v>176</v>
      </c>
      <c r="D24" s="146" t="s">
        <v>138</v>
      </c>
      <c r="E24" s="148">
        <v>30</v>
      </c>
      <c r="F24" s="146">
        <v>240</v>
      </c>
      <c r="G24" s="146">
        <v>75</v>
      </c>
      <c r="H24" s="146">
        <v>9.375</v>
      </c>
      <c r="I24" s="146">
        <v>2250</v>
      </c>
      <c r="J24" s="164"/>
      <c r="K24" s="164"/>
      <c r="L24" s="164">
        <v>3</v>
      </c>
      <c r="M24" s="164" t="s">
        <v>415</v>
      </c>
      <c r="N24" s="164"/>
      <c r="O24" s="161"/>
      <c r="P24" s="164">
        <v>6</v>
      </c>
      <c r="Q24" s="164" t="s">
        <v>419</v>
      </c>
      <c r="R24" s="164"/>
      <c r="S24" s="164"/>
      <c r="T24" s="164"/>
      <c r="U24" s="164"/>
      <c r="V24" s="148">
        <f t="shared" si="0"/>
        <v>9</v>
      </c>
      <c r="W24" s="148">
        <f t="shared" si="1"/>
        <v>21</v>
      </c>
      <c r="X24" s="146">
        <f t="shared" si="2"/>
        <v>168</v>
      </c>
      <c r="Y24" s="146">
        <f t="shared" si="3"/>
        <v>1575</v>
      </c>
      <c r="Z24" s="146">
        <f t="shared" si="4"/>
        <v>1575</v>
      </c>
      <c r="AA24" s="149"/>
    </row>
    <row r="25" spans="1:27" s="160" customFormat="1" ht="30" customHeight="1">
      <c r="A25" s="147">
        <v>18</v>
      </c>
      <c r="B25" s="146" t="s">
        <v>60</v>
      </c>
      <c r="C25" s="146" t="s">
        <v>176</v>
      </c>
      <c r="D25" s="146" t="s">
        <v>61</v>
      </c>
      <c r="E25" s="148">
        <v>30</v>
      </c>
      <c r="F25" s="146">
        <v>240</v>
      </c>
      <c r="G25" s="146">
        <v>75</v>
      </c>
      <c r="H25" s="146">
        <v>9.375</v>
      </c>
      <c r="I25" s="146">
        <v>2250</v>
      </c>
      <c r="J25" s="164"/>
      <c r="K25" s="164"/>
      <c r="L25" s="164">
        <v>3</v>
      </c>
      <c r="M25" s="164" t="s">
        <v>415</v>
      </c>
      <c r="N25" s="164"/>
      <c r="O25" s="161"/>
      <c r="P25" s="164">
        <v>6</v>
      </c>
      <c r="Q25" s="164" t="s">
        <v>419</v>
      </c>
      <c r="R25" s="164"/>
      <c r="S25" s="164"/>
      <c r="T25" s="164"/>
      <c r="U25" s="164"/>
      <c r="V25" s="148">
        <f t="shared" si="0"/>
        <v>9</v>
      </c>
      <c r="W25" s="148">
        <f t="shared" si="1"/>
        <v>21</v>
      </c>
      <c r="X25" s="146">
        <f t="shared" si="2"/>
        <v>168</v>
      </c>
      <c r="Y25" s="146">
        <f t="shared" si="3"/>
        <v>1575</v>
      </c>
      <c r="Z25" s="146">
        <f t="shared" si="4"/>
        <v>1575</v>
      </c>
      <c r="AA25" s="149"/>
    </row>
    <row r="26" spans="1:27" s="160" customFormat="1" ht="30" customHeight="1">
      <c r="A26" s="147">
        <v>19</v>
      </c>
      <c r="B26" s="146" t="s">
        <v>290</v>
      </c>
      <c r="C26" s="146" t="s">
        <v>176</v>
      </c>
      <c r="D26" s="146" t="s">
        <v>29</v>
      </c>
      <c r="E26" s="148">
        <v>30</v>
      </c>
      <c r="F26" s="146">
        <v>240</v>
      </c>
      <c r="G26" s="146">
        <v>75</v>
      </c>
      <c r="H26" s="146">
        <v>9.375</v>
      </c>
      <c r="I26" s="146">
        <v>2250</v>
      </c>
      <c r="J26" s="164"/>
      <c r="K26" s="164"/>
      <c r="L26" s="164">
        <v>2</v>
      </c>
      <c r="M26" s="164" t="s">
        <v>173</v>
      </c>
      <c r="N26" s="164"/>
      <c r="O26" s="161"/>
      <c r="P26" s="164">
        <v>5</v>
      </c>
      <c r="Q26" s="164" t="s">
        <v>417</v>
      </c>
      <c r="R26" s="164"/>
      <c r="S26" s="164"/>
      <c r="T26" s="164"/>
      <c r="U26" s="164"/>
      <c r="V26" s="148">
        <f t="shared" si="0"/>
        <v>7</v>
      </c>
      <c r="W26" s="148">
        <f t="shared" si="1"/>
        <v>23</v>
      </c>
      <c r="X26" s="146">
        <f t="shared" si="2"/>
        <v>184</v>
      </c>
      <c r="Y26" s="146">
        <f t="shared" si="3"/>
        <v>1725</v>
      </c>
      <c r="Z26" s="146">
        <f t="shared" si="4"/>
        <v>1725</v>
      </c>
      <c r="AA26" s="149"/>
    </row>
    <row r="27" spans="1:27" s="160" customFormat="1" ht="30" customHeight="1">
      <c r="A27" s="154">
        <v>20</v>
      </c>
      <c r="B27" s="146" t="s">
        <v>275</v>
      </c>
      <c r="C27" s="146" t="s">
        <v>176</v>
      </c>
      <c r="D27" s="146" t="s">
        <v>63</v>
      </c>
      <c r="E27" s="148">
        <v>30</v>
      </c>
      <c r="F27" s="146">
        <v>240</v>
      </c>
      <c r="G27" s="146">
        <v>75</v>
      </c>
      <c r="H27" s="146">
        <v>9.375</v>
      </c>
      <c r="I27" s="146">
        <v>2250</v>
      </c>
      <c r="J27" s="164"/>
      <c r="K27" s="164"/>
      <c r="L27" s="164">
        <v>1</v>
      </c>
      <c r="M27" s="164">
        <v>29</v>
      </c>
      <c r="N27" s="164"/>
      <c r="O27" s="161"/>
      <c r="P27" s="164">
        <v>4</v>
      </c>
      <c r="Q27" s="164" t="s">
        <v>414</v>
      </c>
      <c r="R27" s="164"/>
      <c r="S27" s="164"/>
      <c r="T27" s="164"/>
      <c r="U27" s="164"/>
      <c r="V27" s="148">
        <f t="shared" si="0"/>
        <v>5</v>
      </c>
      <c r="W27" s="148">
        <f t="shared" si="1"/>
        <v>25</v>
      </c>
      <c r="X27" s="146">
        <f t="shared" si="2"/>
        <v>200</v>
      </c>
      <c r="Y27" s="146">
        <f t="shared" si="3"/>
        <v>1875</v>
      </c>
      <c r="Z27" s="146">
        <f t="shared" si="4"/>
        <v>1875</v>
      </c>
      <c r="AA27" s="149"/>
    </row>
    <row r="28" spans="1:27" s="160" customFormat="1" ht="30" customHeight="1">
      <c r="A28" s="147">
        <v>21</v>
      </c>
      <c r="B28" s="146" t="s">
        <v>322</v>
      </c>
      <c r="C28" s="241" t="s">
        <v>176</v>
      </c>
      <c r="D28" s="146" t="s">
        <v>339</v>
      </c>
      <c r="E28" s="148">
        <v>30</v>
      </c>
      <c r="F28" s="146">
        <v>240</v>
      </c>
      <c r="G28" s="241">
        <v>75</v>
      </c>
      <c r="H28" s="241">
        <f>G28/8</f>
        <v>9.375</v>
      </c>
      <c r="I28" s="241">
        <v>1650</v>
      </c>
      <c r="J28" s="164"/>
      <c r="K28" s="164"/>
      <c r="L28" s="164"/>
      <c r="M28" s="164"/>
      <c r="N28" s="164"/>
      <c r="O28" s="161"/>
      <c r="P28" s="164">
        <v>3</v>
      </c>
      <c r="Q28" s="164" t="s">
        <v>422</v>
      </c>
      <c r="R28" s="164"/>
      <c r="S28" s="164"/>
      <c r="T28" s="164"/>
      <c r="U28" s="164"/>
      <c r="V28" s="148">
        <f t="shared" si="0"/>
        <v>3</v>
      </c>
      <c r="W28" s="148">
        <f t="shared" si="1"/>
        <v>27</v>
      </c>
      <c r="X28" s="146">
        <f t="shared" si="2"/>
        <v>216</v>
      </c>
      <c r="Y28" s="146">
        <f t="shared" si="3"/>
        <v>2025</v>
      </c>
      <c r="Z28" s="146">
        <f t="shared" si="4"/>
        <v>2025</v>
      </c>
      <c r="AA28" s="149"/>
    </row>
    <row r="29" spans="1:27" s="160" customFormat="1" ht="30" customHeight="1">
      <c r="A29" s="147">
        <v>22</v>
      </c>
      <c r="B29" s="146" t="s">
        <v>304</v>
      </c>
      <c r="C29" s="241" t="s">
        <v>176</v>
      </c>
      <c r="D29" s="146" t="s">
        <v>57</v>
      </c>
      <c r="E29" s="148">
        <v>30</v>
      </c>
      <c r="F29" s="146">
        <v>240</v>
      </c>
      <c r="G29" s="146">
        <v>75</v>
      </c>
      <c r="H29" s="146">
        <v>9.375</v>
      </c>
      <c r="I29" s="146">
        <v>2250</v>
      </c>
      <c r="J29" s="164"/>
      <c r="K29" s="164"/>
      <c r="L29" s="164">
        <v>3</v>
      </c>
      <c r="M29" s="164" t="s">
        <v>415</v>
      </c>
      <c r="N29" s="164"/>
      <c r="O29" s="161"/>
      <c r="P29" s="164">
        <v>6</v>
      </c>
      <c r="Q29" s="164" t="s">
        <v>419</v>
      </c>
      <c r="R29" s="164"/>
      <c r="S29" s="164"/>
      <c r="T29" s="164"/>
      <c r="U29" s="164"/>
      <c r="V29" s="148">
        <f t="shared" si="0"/>
        <v>9</v>
      </c>
      <c r="W29" s="148">
        <f t="shared" si="1"/>
        <v>21</v>
      </c>
      <c r="X29" s="146">
        <f t="shared" si="2"/>
        <v>168</v>
      </c>
      <c r="Y29" s="146">
        <f t="shared" si="3"/>
        <v>1575</v>
      </c>
      <c r="Z29" s="146">
        <f t="shared" si="4"/>
        <v>1575</v>
      </c>
      <c r="AA29" s="149"/>
    </row>
    <row r="30" spans="1:27" s="160" customFormat="1" ht="30" customHeight="1">
      <c r="A30" s="154">
        <v>23</v>
      </c>
      <c r="B30" s="146" t="s">
        <v>141</v>
      </c>
      <c r="C30" s="241" t="s">
        <v>176</v>
      </c>
      <c r="D30" s="146" t="s">
        <v>239</v>
      </c>
      <c r="E30" s="148">
        <v>30</v>
      </c>
      <c r="F30" s="146">
        <v>240</v>
      </c>
      <c r="G30" s="146">
        <v>75</v>
      </c>
      <c r="H30" s="146">
        <v>9.375</v>
      </c>
      <c r="I30" s="146">
        <v>2250</v>
      </c>
      <c r="J30" s="164"/>
      <c r="K30" s="164"/>
      <c r="L30" s="164">
        <v>3</v>
      </c>
      <c r="M30" s="164" t="s">
        <v>225</v>
      </c>
      <c r="N30" s="164">
        <v>13</v>
      </c>
      <c r="O30" s="161" t="s">
        <v>425</v>
      </c>
      <c r="P30" s="164">
        <v>6</v>
      </c>
      <c r="Q30" s="164" t="s">
        <v>419</v>
      </c>
      <c r="R30" s="164"/>
      <c r="S30" s="164"/>
      <c r="T30" s="164"/>
      <c r="U30" s="164"/>
      <c r="V30" s="148">
        <f t="shared" si="0"/>
        <v>22</v>
      </c>
      <c r="W30" s="148">
        <f t="shared" si="1"/>
        <v>8</v>
      </c>
      <c r="X30" s="146">
        <f t="shared" si="2"/>
        <v>64</v>
      </c>
      <c r="Y30" s="146">
        <f t="shared" si="3"/>
        <v>600</v>
      </c>
      <c r="Z30" s="146">
        <f t="shared" si="4"/>
        <v>600</v>
      </c>
      <c r="AA30" s="149"/>
    </row>
    <row r="31" spans="1:27" s="160" customFormat="1" ht="30" customHeight="1">
      <c r="A31" s="147">
        <v>24</v>
      </c>
      <c r="B31" s="146" t="s">
        <v>46</v>
      </c>
      <c r="C31" s="241" t="s">
        <v>176</v>
      </c>
      <c r="D31" s="146" t="s">
        <v>20</v>
      </c>
      <c r="E31" s="148">
        <v>30</v>
      </c>
      <c r="F31" s="146">
        <v>240</v>
      </c>
      <c r="G31" s="146">
        <v>75</v>
      </c>
      <c r="H31" s="146">
        <v>9.375</v>
      </c>
      <c r="I31" s="146">
        <v>2250</v>
      </c>
      <c r="J31" s="164"/>
      <c r="K31" s="164"/>
      <c r="L31" s="164">
        <v>1</v>
      </c>
      <c r="M31" s="164">
        <v>1</v>
      </c>
      <c r="N31" s="164"/>
      <c r="O31" s="161"/>
      <c r="P31" s="164">
        <v>4</v>
      </c>
      <c r="Q31" s="164" t="s">
        <v>414</v>
      </c>
      <c r="R31" s="164"/>
      <c r="S31" s="164"/>
      <c r="T31" s="164">
        <v>1</v>
      </c>
      <c r="U31" s="164">
        <v>18</v>
      </c>
      <c r="V31" s="148">
        <f t="shared" si="0"/>
        <v>6</v>
      </c>
      <c r="W31" s="148">
        <f t="shared" si="1"/>
        <v>24</v>
      </c>
      <c r="X31" s="146">
        <f t="shared" si="2"/>
        <v>192</v>
      </c>
      <c r="Y31" s="146">
        <f t="shared" si="3"/>
        <v>1800</v>
      </c>
      <c r="Z31" s="146">
        <f t="shared" si="4"/>
        <v>1800</v>
      </c>
      <c r="AA31" s="149"/>
    </row>
    <row r="32" spans="1:27" s="160" customFormat="1" ht="30" customHeight="1">
      <c r="A32" s="147">
        <v>25</v>
      </c>
      <c r="B32" s="146" t="s">
        <v>97</v>
      </c>
      <c r="C32" s="241" t="s">
        <v>176</v>
      </c>
      <c r="D32" s="146" t="s">
        <v>160</v>
      </c>
      <c r="E32" s="148">
        <v>30</v>
      </c>
      <c r="F32" s="146">
        <v>240</v>
      </c>
      <c r="G32" s="146">
        <v>75</v>
      </c>
      <c r="H32" s="146">
        <v>9.375</v>
      </c>
      <c r="I32" s="146">
        <v>2250</v>
      </c>
      <c r="J32" s="164"/>
      <c r="K32" s="164"/>
      <c r="L32" s="164">
        <v>3</v>
      </c>
      <c r="M32" s="164" t="s">
        <v>415</v>
      </c>
      <c r="N32" s="164"/>
      <c r="O32" s="161"/>
      <c r="P32" s="164">
        <v>6</v>
      </c>
      <c r="Q32" s="164" t="s">
        <v>419</v>
      </c>
      <c r="R32" s="164"/>
      <c r="S32" s="164"/>
      <c r="T32" s="164"/>
      <c r="U32" s="164"/>
      <c r="V32" s="148">
        <f t="shared" si="0"/>
        <v>9</v>
      </c>
      <c r="W32" s="148">
        <f t="shared" si="1"/>
        <v>21</v>
      </c>
      <c r="X32" s="146">
        <f t="shared" si="2"/>
        <v>168</v>
      </c>
      <c r="Y32" s="146">
        <f t="shared" si="3"/>
        <v>1575</v>
      </c>
      <c r="Z32" s="146">
        <f t="shared" si="4"/>
        <v>1575</v>
      </c>
      <c r="AA32" s="149"/>
    </row>
    <row r="33" spans="1:27" s="160" customFormat="1" ht="30" customHeight="1">
      <c r="A33" s="154">
        <v>26</v>
      </c>
      <c r="B33" s="146" t="s">
        <v>294</v>
      </c>
      <c r="C33" s="241" t="s">
        <v>267</v>
      </c>
      <c r="D33" s="146" t="s">
        <v>199</v>
      </c>
      <c r="E33" s="148">
        <v>30</v>
      </c>
      <c r="F33" s="146">
        <v>240</v>
      </c>
      <c r="G33" s="146">
        <v>60</v>
      </c>
      <c r="H33" s="146">
        <v>7.5</v>
      </c>
      <c r="I33" s="146">
        <v>1800</v>
      </c>
      <c r="J33" s="164"/>
      <c r="K33" s="164"/>
      <c r="L33" s="164">
        <v>2</v>
      </c>
      <c r="M33" s="164" t="s">
        <v>173</v>
      </c>
      <c r="N33" s="164"/>
      <c r="O33" s="161"/>
      <c r="P33" s="164">
        <v>5</v>
      </c>
      <c r="Q33" s="164" t="s">
        <v>417</v>
      </c>
      <c r="R33" s="164"/>
      <c r="S33" s="164"/>
      <c r="T33" s="164"/>
      <c r="U33" s="164"/>
      <c r="V33" s="148">
        <f t="shared" si="0"/>
        <v>7</v>
      </c>
      <c r="W33" s="148">
        <f t="shared" si="1"/>
        <v>23</v>
      </c>
      <c r="X33" s="146">
        <f t="shared" si="2"/>
        <v>184</v>
      </c>
      <c r="Y33" s="146">
        <f t="shared" si="3"/>
        <v>1380</v>
      </c>
      <c r="Z33" s="146">
        <f t="shared" si="4"/>
        <v>1380</v>
      </c>
      <c r="AA33" s="149"/>
    </row>
    <row r="34" spans="1:27" s="160" customFormat="1" ht="30" customHeight="1">
      <c r="A34" s="147">
        <v>27</v>
      </c>
      <c r="B34" s="146" t="s">
        <v>317</v>
      </c>
      <c r="C34" s="241" t="s">
        <v>176</v>
      </c>
      <c r="D34" s="146" t="s">
        <v>348</v>
      </c>
      <c r="E34" s="148">
        <v>30</v>
      </c>
      <c r="F34" s="146">
        <v>240</v>
      </c>
      <c r="G34" s="241">
        <v>75</v>
      </c>
      <c r="H34" s="146">
        <v>9.375</v>
      </c>
      <c r="I34" s="146">
        <v>2250</v>
      </c>
      <c r="J34" s="164"/>
      <c r="K34" s="164"/>
      <c r="L34" s="164"/>
      <c r="M34" s="164"/>
      <c r="N34" s="164"/>
      <c r="O34" s="161"/>
      <c r="P34" s="164"/>
      <c r="Q34" s="164"/>
      <c r="R34" s="164"/>
      <c r="S34" s="164"/>
      <c r="T34" s="164"/>
      <c r="U34" s="164"/>
      <c r="V34" s="148">
        <f t="shared" si="0"/>
        <v>0</v>
      </c>
      <c r="W34" s="148">
        <f t="shared" si="1"/>
        <v>30</v>
      </c>
      <c r="X34" s="146">
        <f t="shared" si="2"/>
        <v>240</v>
      </c>
      <c r="Y34" s="146">
        <f t="shared" si="3"/>
        <v>2250</v>
      </c>
      <c r="Z34" s="146">
        <f t="shared" si="4"/>
        <v>2250</v>
      </c>
      <c r="AA34" s="149"/>
    </row>
    <row r="35" spans="1:27" s="160" customFormat="1" ht="30" customHeight="1">
      <c r="A35" s="147">
        <v>28</v>
      </c>
      <c r="B35" s="146" t="s">
        <v>58</v>
      </c>
      <c r="C35" s="241" t="s">
        <v>176</v>
      </c>
      <c r="D35" s="146" t="s">
        <v>163</v>
      </c>
      <c r="E35" s="148">
        <v>30</v>
      </c>
      <c r="F35" s="146">
        <v>240</v>
      </c>
      <c r="G35" s="146">
        <v>75</v>
      </c>
      <c r="H35" s="146">
        <v>9.375</v>
      </c>
      <c r="I35" s="146">
        <v>2250</v>
      </c>
      <c r="J35" s="164"/>
      <c r="K35" s="164"/>
      <c r="L35" s="164">
        <v>3</v>
      </c>
      <c r="M35" s="164" t="s">
        <v>171</v>
      </c>
      <c r="N35" s="164"/>
      <c r="O35" s="161"/>
      <c r="P35" s="164">
        <v>6</v>
      </c>
      <c r="Q35" s="164" t="s">
        <v>419</v>
      </c>
      <c r="R35" s="164">
        <v>15</v>
      </c>
      <c r="S35" s="164" t="s">
        <v>426</v>
      </c>
      <c r="T35" s="164"/>
      <c r="U35" s="164"/>
      <c r="V35" s="148">
        <f t="shared" si="0"/>
        <v>24</v>
      </c>
      <c r="W35" s="148">
        <v>15</v>
      </c>
      <c r="X35" s="146">
        <f t="shared" si="2"/>
        <v>120</v>
      </c>
      <c r="Y35" s="146">
        <f t="shared" si="3"/>
        <v>1125</v>
      </c>
      <c r="Z35" s="146">
        <f t="shared" si="4"/>
        <v>1125</v>
      </c>
      <c r="AA35" s="149"/>
    </row>
    <row r="36" spans="1:27" s="160" customFormat="1" ht="30" customHeight="1">
      <c r="A36" s="154">
        <v>29</v>
      </c>
      <c r="B36" s="146" t="s">
        <v>279</v>
      </c>
      <c r="C36" s="146" t="s">
        <v>176</v>
      </c>
      <c r="D36" s="146" t="s">
        <v>79</v>
      </c>
      <c r="E36" s="148">
        <v>30</v>
      </c>
      <c r="F36" s="146">
        <v>240</v>
      </c>
      <c r="G36" s="146">
        <v>75</v>
      </c>
      <c r="H36" s="146">
        <v>9.375</v>
      </c>
      <c r="I36" s="146">
        <v>2250</v>
      </c>
      <c r="J36" s="164"/>
      <c r="K36" s="164"/>
      <c r="L36" s="164">
        <v>1</v>
      </c>
      <c r="M36" s="164">
        <v>29</v>
      </c>
      <c r="N36" s="164"/>
      <c r="O36" s="161"/>
      <c r="P36" s="164">
        <v>4</v>
      </c>
      <c r="Q36" s="164" t="s">
        <v>414</v>
      </c>
      <c r="R36" s="164"/>
      <c r="S36" s="164"/>
      <c r="T36" s="164"/>
      <c r="U36" s="164"/>
      <c r="V36" s="148">
        <f t="shared" si="0"/>
        <v>5</v>
      </c>
      <c r="W36" s="148">
        <f t="shared" si="1"/>
        <v>25</v>
      </c>
      <c r="X36" s="146">
        <f t="shared" si="2"/>
        <v>200</v>
      </c>
      <c r="Y36" s="146">
        <f t="shared" si="3"/>
        <v>1875</v>
      </c>
      <c r="Z36" s="146">
        <f t="shared" si="4"/>
        <v>1875</v>
      </c>
      <c r="AA36" s="149"/>
    </row>
    <row r="37" spans="1:27" s="160" customFormat="1" ht="30" customHeight="1">
      <c r="A37" s="147">
        <v>30</v>
      </c>
      <c r="B37" s="146" t="s">
        <v>48</v>
      </c>
      <c r="C37" s="146" t="s">
        <v>176</v>
      </c>
      <c r="D37" s="146" t="s">
        <v>49</v>
      </c>
      <c r="E37" s="148">
        <v>30</v>
      </c>
      <c r="F37" s="146">
        <v>240</v>
      </c>
      <c r="G37" s="146">
        <v>75</v>
      </c>
      <c r="H37" s="146">
        <v>9.375</v>
      </c>
      <c r="I37" s="146">
        <v>2250</v>
      </c>
      <c r="J37" s="164"/>
      <c r="K37" s="164"/>
      <c r="L37" s="164">
        <v>1</v>
      </c>
      <c r="M37" s="164">
        <v>29</v>
      </c>
      <c r="N37" s="164"/>
      <c r="O37" s="161"/>
      <c r="P37" s="164">
        <v>4</v>
      </c>
      <c r="Q37" s="164" t="s">
        <v>414</v>
      </c>
      <c r="R37" s="164"/>
      <c r="S37" s="164"/>
      <c r="T37" s="164">
        <v>2</v>
      </c>
      <c r="U37" s="164" t="s">
        <v>127</v>
      </c>
      <c r="V37" s="148">
        <f t="shared" si="0"/>
        <v>7</v>
      </c>
      <c r="W37" s="148">
        <f t="shared" si="1"/>
        <v>23</v>
      </c>
      <c r="X37" s="146">
        <f t="shared" si="2"/>
        <v>184</v>
      </c>
      <c r="Y37" s="146">
        <f t="shared" si="3"/>
        <v>1725</v>
      </c>
      <c r="Z37" s="146">
        <f t="shared" si="4"/>
        <v>1725</v>
      </c>
      <c r="AA37" s="149"/>
    </row>
    <row r="38" spans="1:27" s="160" customFormat="1" ht="30" customHeight="1">
      <c r="A38" s="147">
        <v>31</v>
      </c>
      <c r="B38" s="146" t="s">
        <v>449</v>
      </c>
      <c r="C38" s="146" t="s">
        <v>207</v>
      </c>
      <c r="D38" s="146" t="s">
        <v>174</v>
      </c>
      <c r="E38" s="148">
        <v>30</v>
      </c>
      <c r="F38" s="146">
        <v>240</v>
      </c>
      <c r="G38" s="146">
        <v>35</v>
      </c>
      <c r="H38" s="146">
        <v>4.375</v>
      </c>
      <c r="I38" s="146">
        <v>1050</v>
      </c>
      <c r="J38" s="164">
        <v>13</v>
      </c>
      <c r="K38" s="164" t="s">
        <v>269</v>
      </c>
      <c r="L38" s="164">
        <v>2</v>
      </c>
      <c r="M38" s="164" t="s">
        <v>212</v>
      </c>
      <c r="N38" s="164"/>
      <c r="O38" s="161"/>
      <c r="P38" s="164">
        <v>4</v>
      </c>
      <c r="Q38" s="164" t="s">
        <v>414</v>
      </c>
      <c r="R38" s="164"/>
      <c r="S38" s="164"/>
      <c r="T38" s="164"/>
      <c r="U38" s="164"/>
      <c r="V38" s="148">
        <f t="shared" si="0"/>
        <v>19</v>
      </c>
      <c r="W38" s="148">
        <f t="shared" si="1"/>
        <v>11</v>
      </c>
      <c r="X38" s="146">
        <f t="shared" si="2"/>
        <v>88</v>
      </c>
      <c r="Y38" s="146">
        <f t="shared" si="3"/>
        <v>385</v>
      </c>
      <c r="Z38" s="146">
        <f t="shared" si="4"/>
        <v>385</v>
      </c>
      <c r="AA38" s="149"/>
    </row>
    <row r="39" spans="1:27" s="160" customFormat="1" ht="30" customHeight="1">
      <c r="A39" s="154">
        <v>32</v>
      </c>
      <c r="B39" s="146" t="s">
        <v>309</v>
      </c>
      <c r="C39" s="146" t="s">
        <v>18</v>
      </c>
      <c r="D39" s="146" t="s">
        <v>165</v>
      </c>
      <c r="E39" s="148">
        <v>30</v>
      </c>
      <c r="F39" s="146">
        <v>240</v>
      </c>
      <c r="G39" s="146">
        <v>55</v>
      </c>
      <c r="H39" s="146">
        <v>6.875</v>
      </c>
      <c r="I39" s="146">
        <v>1650</v>
      </c>
      <c r="J39" s="164"/>
      <c r="K39" s="164"/>
      <c r="L39" s="164">
        <v>4</v>
      </c>
      <c r="M39" s="164" t="s">
        <v>420</v>
      </c>
      <c r="N39" s="164"/>
      <c r="O39" s="161"/>
      <c r="P39" s="164">
        <v>5</v>
      </c>
      <c r="Q39" s="164" t="s">
        <v>417</v>
      </c>
      <c r="R39" s="164"/>
      <c r="S39" s="164"/>
      <c r="T39" s="164"/>
      <c r="U39" s="164"/>
      <c r="V39" s="148">
        <f t="shared" si="0"/>
        <v>9</v>
      </c>
      <c r="W39" s="148">
        <f t="shared" si="1"/>
        <v>21</v>
      </c>
      <c r="X39" s="146">
        <f t="shared" si="2"/>
        <v>168</v>
      </c>
      <c r="Y39" s="146">
        <f t="shared" si="3"/>
        <v>1155</v>
      </c>
      <c r="Z39" s="146">
        <f t="shared" si="4"/>
        <v>1155</v>
      </c>
      <c r="AA39" s="149"/>
    </row>
    <row r="40" spans="1:27" s="160" customFormat="1" ht="30" customHeight="1">
      <c r="A40" s="147">
        <v>33</v>
      </c>
      <c r="B40" s="146" t="s">
        <v>307</v>
      </c>
      <c r="C40" s="146" t="s">
        <v>176</v>
      </c>
      <c r="D40" s="146" t="s">
        <v>67</v>
      </c>
      <c r="E40" s="148">
        <v>30</v>
      </c>
      <c r="F40" s="146">
        <v>240</v>
      </c>
      <c r="G40" s="146">
        <v>75</v>
      </c>
      <c r="H40" s="146">
        <v>9.375</v>
      </c>
      <c r="I40" s="146">
        <v>2250</v>
      </c>
      <c r="J40" s="164"/>
      <c r="K40" s="164"/>
      <c r="L40" s="164"/>
      <c r="M40" s="164"/>
      <c r="N40" s="164"/>
      <c r="O40" s="161"/>
      <c r="P40" s="164">
        <v>2</v>
      </c>
      <c r="Q40" s="164" t="s">
        <v>421</v>
      </c>
      <c r="R40" s="164"/>
      <c r="S40" s="164"/>
      <c r="T40" s="164"/>
      <c r="U40" s="164"/>
      <c r="V40" s="148">
        <f t="shared" si="0"/>
        <v>2</v>
      </c>
      <c r="W40" s="148">
        <f t="shared" si="1"/>
        <v>28</v>
      </c>
      <c r="X40" s="146">
        <f t="shared" si="2"/>
        <v>224</v>
      </c>
      <c r="Y40" s="146">
        <f t="shared" si="3"/>
        <v>2100</v>
      </c>
      <c r="Z40" s="146">
        <f t="shared" si="4"/>
        <v>2100</v>
      </c>
      <c r="AA40" s="149"/>
    </row>
    <row r="41" spans="1:27" s="160" customFormat="1" ht="30" customHeight="1">
      <c r="A41" s="147">
        <v>34</v>
      </c>
      <c r="B41" s="241" t="s">
        <v>305</v>
      </c>
      <c r="C41" s="146" t="s">
        <v>176</v>
      </c>
      <c r="D41" s="146" t="s">
        <v>159</v>
      </c>
      <c r="E41" s="148">
        <v>30</v>
      </c>
      <c r="F41" s="146">
        <v>240</v>
      </c>
      <c r="G41" s="146">
        <v>75</v>
      </c>
      <c r="H41" s="146">
        <v>9.375</v>
      </c>
      <c r="I41" s="146">
        <v>2250</v>
      </c>
      <c r="J41" s="164"/>
      <c r="K41" s="164"/>
      <c r="L41" s="164">
        <v>2</v>
      </c>
      <c r="M41" s="164" t="s">
        <v>172</v>
      </c>
      <c r="N41" s="164"/>
      <c r="O41" s="161"/>
      <c r="P41" s="164">
        <v>5</v>
      </c>
      <c r="Q41" s="164" t="s">
        <v>417</v>
      </c>
      <c r="R41" s="164"/>
      <c r="S41" s="164"/>
      <c r="T41" s="164"/>
      <c r="U41" s="164"/>
      <c r="V41" s="148">
        <f>J41+L41+N41+P41+R41+T41</f>
        <v>7</v>
      </c>
      <c r="W41" s="148">
        <f>E41-V41</f>
        <v>23</v>
      </c>
      <c r="X41" s="146">
        <f>W41*8</f>
        <v>184</v>
      </c>
      <c r="Y41" s="146">
        <f>X41*H41</f>
        <v>1725</v>
      </c>
      <c r="Z41" s="146">
        <f t="shared" si="4"/>
        <v>1725</v>
      </c>
      <c r="AA41" s="149"/>
    </row>
    <row r="42" spans="1:27" s="160" customFormat="1" ht="27.75" customHeight="1">
      <c r="A42" s="154">
        <v>35</v>
      </c>
      <c r="B42" s="146" t="s">
        <v>360</v>
      </c>
      <c r="C42" s="146" t="s">
        <v>176</v>
      </c>
      <c r="D42" s="146" t="s">
        <v>151</v>
      </c>
      <c r="E42" s="148">
        <v>30</v>
      </c>
      <c r="F42" s="146">
        <v>240</v>
      </c>
      <c r="G42" s="146">
        <v>75</v>
      </c>
      <c r="H42" s="146">
        <v>9.375</v>
      </c>
      <c r="I42" s="146">
        <v>2250</v>
      </c>
      <c r="J42" s="164"/>
      <c r="K42" s="164"/>
      <c r="L42" s="164">
        <v>2</v>
      </c>
      <c r="M42" s="164" t="s">
        <v>226</v>
      </c>
      <c r="N42" s="164">
        <v>1</v>
      </c>
      <c r="O42" s="161" t="s">
        <v>366</v>
      </c>
      <c r="P42" s="164">
        <v>6</v>
      </c>
      <c r="Q42" s="164" t="s">
        <v>419</v>
      </c>
      <c r="R42" s="164"/>
      <c r="S42" s="164"/>
      <c r="T42" s="164"/>
      <c r="U42" s="164"/>
      <c r="V42" s="148">
        <f t="shared" si="0"/>
        <v>9</v>
      </c>
      <c r="W42" s="148">
        <f t="shared" si="1"/>
        <v>21</v>
      </c>
      <c r="X42" s="146">
        <f t="shared" si="2"/>
        <v>168</v>
      </c>
      <c r="Y42" s="146">
        <f t="shared" si="3"/>
        <v>1575</v>
      </c>
      <c r="Z42" s="146">
        <f t="shared" si="4"/>
        <v>1575</v>
      </c>
      <c r="AA42" s="149"/>
    </row>
    <row r="43" spans="1:27" s="160" customFormat="1" ht="30" customHeight="1">
      <c r="A43" s="147">
        <v>36</v>
      </c>
      <c r="B43" s="146" t="s">
        <v>285</v>
      </c>
      <c r="C43" s="146" t="s">
        <v>176</v>
      </c>
      <c r="D43" s="146" t="s">
        <v>39</v>
      </c>
      <c r="E43" s="148">
        <v>30</v>
      </c>
      <c r="F43" s="146">
        <v>240</v>
      </c>
      <c r="G43" s="146">
        <v>75</v>
      </c>
      <c r="H43" s="146">
        <v>9.375</v>
      </c>
      <c r="I43" s="146">
        <v>2250</v>
      </c>
      <c r="J43" s="164"/>
      <c r="K43" s="164"/>
      <c r="L43" s="164">
        <v>2</v>
      </c>
      <c r="M43" s="164" t="s">
        <v>226</v>
      </c>
      <c r="N43" s="164"/>
      <c r="O43" s="161"/>
      <c r="P43" s="164">
        <v>4</v>
      </c>
      <c r="Q43" s="164" t="s">
        <v>414</v>
      </c>
      <c r="R43" s="164"/>
      <c r="S43" s="164"/>
      <c r="T43" s="164"/>
      <c r="U43" s="164"/>
      <c r="V43" s="148">
        <f t="shared" si="0"/>
        <v>6</v>
      </c>
      <c r="W43" s="148">
        <f t="shared" si="1"/>
        <v>24</v>
      </c>
      <c r="X43" s="146">
        <f t="shared" si="2"/>
        <v>192</v>
      </c>
      <c r="Y43" s="146">
        <f t="shared" si="3"/>
        <v>1800</v>
      </c>
      <c r="Z43" s="146">
        <f t="shared" si="4"/>
        <v>1800</v>
      </c>
      <c r="AA43" s="149"/>
    </row>
    <row r="44" spans="1:27" s="160" customFormat="1" ht="30" customHeight="1">
      <c r="A44" s="147">
        <v>37</v>
      </c>
      <c r="B44" s="146" t="s">
        <v>324</v>
      </c>
      <c r="C44" s="146" t="s">
        <v>18</v>
      </c>
      <c r="D44" s="146" t="s">
        <v>73</v>
      </c>
      <c r="E44" s="148">
        <v>30</v>
      </c>
      <c r="F44" s="146">
        <v>240</v>
      </c>
      <c r="G44" s="146">
        <v>55</v>
      </c>
      <c r="H44" s="146">
        <v>6.875</v>
      </c>
      <c r="I44" s="146">
        <v>1650</v>
      </c>
      <c r="J44" s="164"/>
      <c r="K44" s="164"/>
      <c r="L44" s="164"/>
      <c r="M44" s="164"/>
      <c r="N44" s="164"/>
      <c r="O44" s="161"/>
      <c r="P44" s="164">
        <v>3</v>
      </c>
      <c r="Q44" s="164" t="s">
        <v>427</v>
      </c>
      <c r="R44" s="164"/>
      <c r="S44" s="164"/>
      <c r="T44" s="164"/>
      <c r="U44" s="164"/>
      <c r="V44" s="148">
        <f t="shared" si="0"/>
        <v>3</v>
      </c>
      <c r="W44" s="148">
        <f t="shared" si="1"/>
        <v>27</v>
      </c>
      <c r="X44" s="146">
        <f t="shared" si="2"/>
        <v>216</v>
      </c>
      <c r="Y44" s="146">
        <f t="shared" si="3"/>
        <v>1485</v>
      </c>
      <c r="Z44" s="146">
        <f t="shared" si="4"/>
        <v>1485</v>
      </c>
      <c r="AA44" s="149"/>
    </row>
    <row r="45" spans="1:27" s="160" customFormat="1" ht="30" customHeight="1">
      <c r="A45" s="154">
        <v>38</v>
      </c>
      <c r="B45" s="146" t="s">
        <v>325</v>
      </c>
      <c r="C45" s="146" t="s">
        <v>18</v>
      </c>
      <c r="D45" s="146" t="s">
        <v>112</v>
      </c>
      <c r="E45" s="148">
        <v>30</v>
      </c>
      <c r="F45" s="146">
        <v>240</v>
      </c>
      <c r="G45" s="146">
        <v>55</v>
      </c>
      <c r="H45" s="146">
        <v>6.875</v>
      </c>
      <c r="I45" s="146">
        <v>1650</v>
      </c>
      <c r="J45" s="164"/>
      <c r="K45" s="164"/>
      <c r="L45" s="164"/>
      <c r="M45" s="164"/>
      <c r="N45" s="164">
        <v>1</v>
      </c>
      <c r="O45" s="161" t="s">
        <v>428</v>
      </c>
      <c r="P45" s="164">
        <v>1</v>
      </c>
      <c r="Q45" s="164">
        <v>9</v>
      </c>
      <c r="R45" s="164"/>
      <c r="S45" s="164"/>
      <c r="T45" s="164"/>
      <c r="U45" s="164"/>
      <c r="V45" s="148">
        <f t="shared" si="0"/>
        <v>2</v>
      </c>
      <c r="W45" s="148">
        <f t="shared" si="1"/>
        <v>28</v>
      </c>
      <c r="X45" s="146">
        <f t="shared" si="2"/>
        <v>224</v>
      </c>
      <c r="Y45" s="146">
        <f t="shared" si="3"/>
        <v>1540</v>
      </c>
      <c r="Z45" s="146">
        <f t="shared" si="4"/>
        <v>1540</v>
      </c>
      <c r="AA45" s="149"/>
    </row>
    <row r="46" spans="1:27" s="160" customFormat="1" ht="30" customHeight="1">
      <c r="A46" s="147">
        <v>39</v>
      </c>
      <c r="B46" s="146" t="s">
        <v>28</v>
      </c>
      <c r="C46" s="146" t="s">
        <v>176</v>
      </c>
      <c r="D46" s="146" t="s">
        <v>95</v>
      </c>
      <c r="E46" s="148">
        <v>30</v>
      </c>
      <c r="F46" s="146">
        <v>240</v>
      </c>
      <c r="G46" s="146">
        <v>75</v>
      </c>
      <c r="H46" s="146">
        <v>9.375</v>
      </c>
      <c r="I46" s="146">
        <v>2250</v>
      </c>
      <c r="J46" s="164"/>
      <c r="K46" s="164"/>
      <c r="L46" s="164">
        <v>1</v>
      </c>
      <c r="M46" s="164">
        <v>29</v>
      </c>
      <c r="N46" s="164"/>
      <c r="O46" s="161"/>
      <c r="P46" s="164">
        <v>4</v>
      </c>
      <c r="Q46" s="164" t="s">
        <v>414</v>
      </c>
      <c r="R46" s="164"/>
      <c r="S46" s="164"/>
      <c r="T46" s="164"/>
      <c r="U46" s="164"/>
      <c r="V46" s="148">
        <f t="shared" si="0"/>
        <v>5</v>
      </c>
      <c r="W46" s="148">
        <f t="shared" si="1"/>
        <v>25</v>
      </c>
      <c r="X46" s="146">
        <f t="shared" si="2"/>
        <v>200</v>
      </c>
      <c r="Y46" s="146">
        <f t="shared" si="3"/>
        <v>1875</v>
      </c>
      <c r="Z46" s="146">
        <f t="shared" si="4"/>
        <v>1875</v>
      </c>
      <c r="AA46" s="149"/>
    </row>
    <row r="47" spans="1:27" s="160" customFormat="1" ht="30" customHeight="1">
      <c r="A47" s="147">
        <v>40</v>
      </c>
      <c r="B47" s="241" t="s">
        <v>300</v>
      </c>
      <c r="C47" s="241" t="s">
        <v>176</v>
      </c>
      <c r="D47" s="241" t="s">
        <v>62</v>
      </c>
      <c r="E47" s="242">
        <v>30</v>
      </c>
      <c r="F47" s="241">
        <v>240</v>
      </c>
      <c r="G47" s="241">
        <v>75</v>
      </c>
      <c r="H47" s="241">
        <v>9.375</v>
      </c>
      <c r="I47" s="241">
        <v>2250</v>
      </c>
      <c r="J47" s="243"/>
      <c r="K47" s="243"/>
      <c r="L47" s="243">
        <v>3</v>
      </c>
      <c r="M47" s="243" t="s">
        <v>415</v>
      </c>
      <c r="N47" s="243"/>
      <c r="O47" s="244"/>
      <c r="P47" s="243">
        <v>6</v>
      </c>
      <c r="Q47" s="243" t="s">
        <v>419</v>
      </c>
      <c r="R47" s="243"/>
      <c r="S47" s="243"/>
      <c r="T47" s="243">
        <v>1</v>
      </c>
      <c r="U47" s="243">
        <v>18</v>
      </c>
      <c r="V47" s="242">
        <f t="shared" si="0"/>
        <v>10</v>
      </c>
      <c r="W47" s="242">
        <f t="shared" si="1"/>
        <v>20</v>
      </c>
      <c r="X47" s="241">
        <f t="shared" si="2"/>
        <v>160</v>
      </c>
      <c r="Y47" s="241">
        <f t="shared" si="3"/>
        <v>1500</v>
      </c>
      <c r="Z47" s="241">
        <f t="shared" si="4"/>
        <v>1500</v>
      </c>
      <c r="AA47" s="245"/>
    </row>
    <row r="48" spans="1:27" s="160" customFormat="1" ht="30" customHeight="1">
      <c r="A48" s="154">
        <v>41</v>
      </c>
      <c r="B48" s="146" t="s">
        <v>87</v>
      </c>
      <c r="C48" s="146" t="s">
        <v>176</v>
      </c>
      <c r="D48" s="146" t="s">
        <v>32</v>
      </c>
      <c r="E48" s="148">
        <v>30</v>
      </c>
      <c r="F48" s="146">
        <v>240</v>
      </c>
      <c r="G48" s="146">
        <v>75</v>
      </c>
      <c r="H48" s="146">
        <v>9.375</v>
      </c>
      <c r="I48" s="146">
        <v>2250</v>
      </c>
      <c r="J48" s="164"/>
      <c r="K48" s="164"/>
      <c r="L48" s="164">
        <v>1</v>
      </c>
      <c r="M48" s="164">
        <v>29</v>
      </c>
      <c r="N48" s="164"/>
      <c r="O48" s="161"/>
      <c r="P48" s="164">
        <v>4</v>
      </c>
      <c r="Q48" s="164" t="s">
        <v>414</v>
      </c>
      <c r="R48" s="164"/>
      <c r="S48" s="164"/>
      <c r="T48" s="164"/>
      <c r="U48" s="164"/>
      <c r="V48" s="148">
        <f t="shared" si="0"/>
        <v>5</v>
      </c>
      <c r="W48" s="148">
        <f t="shared" si="1"/>
        <v>25</v>
      </c>
      <c r="X48" s="146">
        <f t="shared" si="2"/>
        <v>200</v>
      </c>
      <c r="Y48" s="146">
        <f t="shared" si="3"/>
        <v>1875</v>
      </c>
      <c r="Z48" s="146">
        <f t="shared" si="4"/>
        <v>1875</v>
      </c>
      <c r="AA48" s="149"/>
    </row>
    <row r="49" spans="1:27" s="160" customFormat="1" ht="33.75" customHeight="1">
      <c r="A49" s="147">
        <v>42</v>
      </c>
      <c r="B49" s="146" t="s">
        <v>71</v>
      </c>
      <c r="C49" s="146" t="s">
        <v>267</v>
      </c>
      <c r="D49" s="146" t="s">
        <v>72</v>
      </c>
      <c r="E49" s="148">
        <v>30</v>
      </c>
      <c r="F49" s="146">
        <v>240</v>
      </c>
      <c r="G49" s="146">
        <v>60</v>
      </c>
      <c r="H49" s="146">
        <v>7.5</v>
      </c>
      <c r="I49" s="146">
        <v>1800</v>
      </c>
      <c r="J49" s="164"/>
      <c r="K49" s="164"/>
      <c r="L49" s="164"/>
      <c r="M49" s="164"/>
      <c r="N49" s="164"/>
      <c r="O49" s="161"/>
      <c r="P49" s="164">
        <v>4</v>
      </c>
      <c r="Q49" s="164" t="s">
        <v>414</v>
      </c>
      <c r="R49" s="164"/>
      <c r="S49" s="164"/>
      <c r="T49" s="164"/>
      <c r="U49" s="164"/>
      <c r="V49" s="148">
        <f t="shared" si="0"/>
        <v>4</v>
      </c>
      <c r="W49" s="148">
        <f t="shared" si="1"/>
        <v>26</v>
      </c>
      <c r="X49" s="146">
        <f t="shared" si="2"/>
        <v>208</v>
      </c>
      <c r="Y49" s="146">
        <f t="shared" si="3"/>
        <v>1560</v>
      </c>
      <c r="Z49" s="146">
        <f t="shared" si="4"/>
        <v>1560</v>
      </c>
      <c r="AA49" s="149"/>
    </row>
    <row r="50" spans="1:27" s="160" customFormat="1" ht="36" customHeight="1">
      <c r="A50" s="147">
        <v>43</v>
      </c>
      <c r="B50" s="146" t="s">
        <v>286</v>
      </c>
      <c r="C50" s="146" t="s">
        <v>18</v>
      </c>
      <c r="D50" s="146" t="s">
        <v>27</v>
      </c>
      <c r="E50" s="148">
        <v>30</v>
      </c>
      <c r="F50" s="146">
        <v>240</v>
      </c>
      <c r="G50" s="146">
        <v>55</v>
      </c>
      <c r="H50" s="146">
        <v>6.875</v>
      </c>
      <c r="I50" s="146">
        <v>1650</v>
      </c>
      <c r="J50" s="164"/>
      <c r="K50" s="164"/>
      <c r="L50" s="164"/>
      <c r="M50" s="164"/>
      <c r="N50" s="164"/>
      <c r="O50" s="161"/>
      <c r="P50" s="164">
        <v>3</v>
      </c>
      <c r="Q50" s="164" t="s">
        <v>429</v>
      </c>
      <c r="R50" s="164"/>
      <c r="S50" s="164"/>
      <c r="T50" s="164"/>
      <c r="U50" s="164"/>
      <c r="V50" s="148">
        <f t="shared" si="0"/>
        <v>3</v>
      </c>
      <c r="W50" s="148">
        <f t="shared" si="1"/>
        <v>27</v>
      </c>
      <c r="X50" s="146">
        <f t="shared" si="2"/>
        <v>216</v>
      </c>
      <c r="Y50" s="146">
        <f t="shared" si="3"/>
        <v>1485</v>
      </c>
      <c r="Z50" s="146">
        <f t="shared" si="4"/>
        <v>1485</v>
      </c>
      <c r="AA50" s="149"/>
    </row>
    <row r="51" spans="1:27" s="160" customFormat="1" ht="30" customHeight="1">
      <c r="A51" s="154">
        <v>44</v>
      </c>
      <c r="B51" s="146" t="s">
        <v>198</v>
      </c>
      <c r="C51" s="146" t="s">
        <v>176</v>
      </c>
      <c r="D51" s="146" t="s">
        <v>181</v>
      </c>
      <c r="E51" s="148">
        <v>30</v>
      </c>
      <c r="F51" s="146">
        <v>240</v>
      </c>
      <c r="G51" s="146">
        <v>75</v>
      </c>
      <c r="H51" s="146">
        <v>9.375</v>
      </c>
      <c r="I51" s="146">
        <v>2250</v>
      </c>
      <c r="J51" s="164"/>
      <c r="K51" s="164"/>
      <c r="L51" s="164">
        <v>2</v>
      </c>
      <c r="M51" s="164" t="s">
        <v>226</v>
      </c>
      <c r="N51" s="164"/>
      <c r="O51" s="161"/>
      <c r="P51" s="164">
        <v>4</v>
      </c>
      <c r="Q51" s="164" t="s">
        <v>414</v>
      </c>
      <c r="R51" s="164">
        <v>2</v>
      </c>
      <c r="S51" s="161" t="s">
        <v>145</v>
      </c>
      <c r="T51" s="164"/>
      <c r="U51" s="164"/>
      <c r="V51" s="148">
        <f t="shared" si="0"/>
        <v>8</v>
      </c>
      <c r="W51" s="148">
        <f t="shared" si="1"/>
        <v>22</v>
      </c>
      <c r="X51" s="146">
        <f t="shared" si="2"/>
        <v>176</v>
      </c>
      <c r="Y51" s="146">
        <f t="shared" si="3"/>
        <v>1650</v>
      </c>
      <c r="Z51" s="146">
        <f t="shared" si="4"/>
        <v>1650</v>
      </c>
      <c r="AA51" s="149"/>
    </row>
    <row r="52" spans="1:27" s="160" customFormat="1" ht="30" customHeight="1">
      <c r="A52" s="147">
        <v>45</v>
      </c>
      <c r="B52" s="146" t="s">
        <v>262</v>
      </c>
      <c r="C52" s="146" t="s">
        <v>176</v>
      </c>
      <c r="D52" s="146" t="s">
        <v>241</v>
      </c>
      <c r="E52" s="148">
        <v>30</v>
      </c>
      <c r="F52" s="146">
        <v>240</v>
      </c>
      <c r="G52" s="146">
        <v>75</v>
      </c>
      <c r="H52" s="146">
        <v>9.375</v>
      </c>
      <c r="I52" s="146">
        <v>2250</v>
      </c>
      <c r="J52" s="164"/>
      <c r="K52" s="164"/>
      <c r="L52" s="164"/>
      <c r="M52" s="164"/>
      <c r="N52" s="164"/>
      <c r="O52" s="161"/>
      <c r="P52" s="164"/>
      <c r="Q52" s="164"/>
      <c r="R52" s="164"/>
      <c r="S52" s="164"/>
      <c r="T52" s="164"/>
      <c r="U52" s="164"/>
      <c r="V52" s="148">
        <f t="shared" si="0"/>
        <v>0</v>
      </c>
      <c r="W52" s="148">
        <f t="shared" si="1"/>
        <v>30</v>
      </c>
      <c r="X52" s="146">
        <f t="shared" si="2"/>
        <v>240</v>
      </c>
      <c r="Y52" s="146">
        <f t="shared" si="3"/>
        <v>2250</v>
      </c>
      <c r="Z52" s="146">
        <f t="shared" si="4"/>
        <v>2250</v>
      </c>
      <c r="AA52" s="149"/>
    </row>
    <row r="53" spans="1:27" s="160" customFormat="1" ht="30" customHeight="1">
      <c r="A53" s="147">
        <v>46</v>
      </c>
      <c r="B53" s="146" t="s">
        <v>341</v>
      </c>
      <c r="C53" s="241" t="s">
        <v>176</v>
      </c>
      <c r="D53" s="146" t="s">
        <v>340</v>
      </c>
      <c r="E53" s="148">
        <v>30</v>
      </c>
      <c r="F53" s="146">
        <v>240</v>
      </c>
      <c r="G53" s="241">
        <v>75</v>
      </c>
      <c r="H53" s="146">
        <v>9.375</v>
      </c>
      <c r="I53" s="146">
        <v>1650</v>
      </c>
      <c r="J53" s="164"/>
      <c r="K53" s="164"/>
      <c r="L53" s="164"/>
      <c r="M53" s="164"/>
      <c r="N53" s="164"/>
      <c r="O53" s="161"/>
      <c r="P53" s="164"/>
      <c r="Q53" s="164"/>
      <c r="R53" s="164"/>
      <c r="S53" s="164"/>
      <c r="T53" s="164"/>
      <c r="U53" s="164"/>
      <c r="V53" s="148">
        <f t="shared" si="0"/>
        <v>0</v>
      </c>
      <c r="W53" s="148">
        <f t="shared" si="1"/>
        <v>30</v>
      </c>
      <c r="X53" s="146">
        <f t="shared" si="2"/>
        <v>240</v>
      </c>
      <c r="Y53" s="146">
        <f t="shared" si="3"/>
        <v>2250</v>
      </c>
      <c r="Z53" s="146">
        <f t="shared" si="4"/>
        <v>2250</v>
      </c>
      <c r="AA53" s="149"/>
    </row>
    <row r="54" spans="1:27" s="160" customFormat="1" ht="30" customHeight="1">
      <c r="A54" s="154">
        <v>47</v>
      </c>
      <c r="B54" s="146" t="s">
        <v>21</v>
      </c>
      <c r="C54" s="146" t="s">
        <v>176</v>
      </c>
      <c r="D54" s="146" t="s">
        <v>22</v>
      </c>
      <c r="E54" s="148">
        <v>30</v>
      </c>
      <c r="F54" s="146">
        <v>240</v>
      </c>
      <c r="G54" s="146">
        <v>75</v>
      </c>
      <c r="H54" s="146">
        <v>9.375</v>
      </c>
      <c r="I54" s="146">
        <v>2250</v>
      </c>
      <c r="J54" s="164"/>
      <c r="K54" s="164"/>
      <c r="L54" s="164">
        <v>2</v>
      </c>
      <c r="M54" s="164" t="s">
        <v>226</v>
      </c>
      <c r="N54" s="164"/>
      <c r="O54" s="161"/>
      <c r="P54" s="164">
        <v>5</v>
      </c>
      <c r="Q54" s="164" t="s">
        <v>417</v>
      </c>
      <c r="R54" s="164"/>
      <c r="S54" s="164"/>
      <c r="T54" s="164"/>
      <c r="U54" s="164"/>
      <c r="V54" s="148">
        <f t="shared" si="0"/>
        <v>7</v>
      </c>
      <c r="W54" s="148">
        <f t="shared" si="1"/>
        <v>23</v>
      </c>
      <c r="X54" s="146">
        <f t="shared" si="2"/>
        <v>184</v>
      </c>
      <c r="Y54" s="146">
        <f t="shared" si="3"/>
        <v>1725</v>
      </c>
      <c r="Z54" s="146">
        <f t="shared" si="4"/>
        <v>1725</v>
      </c>
      <c r="AA54" s="149"/>
    </row>
    <row r="55" spans="1:27" s="160" customFormat="1" ht="33" customHeight="1">
      <c r="A55" s="147">
        <v>48</v>
      </c>
      <c r="B55" s="146" t="s">
        <v>250</v>
      </c>
      <c r="C55" s="146" t="s">
        <v>176</v>
      </c>
      <c r="D55" s="146" t="s">
        <v>84</v>
      </c>
      <c r="E55" s="148">
        <v>30</v>
      </c>
      <c r="F55" s="146">
        <v>240</v>
      </c>
      <c r="G55" s="146">
        <v>75</v>
      </c>
      <c r="H55" s="146">
        <v>9.375</v>
      </c>
      <c r="I55" s="146">
        <v>2250</v>
      </c>
      <c r="J55" s="164"/>
      <c r="K55" s="164"/>
      <c r="L55" s="164"/>
      <c r="M55" s="164"/>
      <c r="N55" s="164"/>
      <c r="O55" s="161"/>
      <c r="P55" s="164">
        <v>2</v>
      </c>
      <c r="Q55" s="164" t="s">
        <v>229</v>
      </c>
      <c r="R55" s="164"/>
      <c r="S55" s="164"/>
      <c r="T55" s="164"/>
      <c r="U55" s="164"/>
      <c r="V55" s="148">
        <f t="shared" si="0"/>
        <v>2</v>
      </c>
      <c r="W55" s="148">
        <f t="shared" si="1"/>
        <v>28</v>
      </c>
      <c r="X55" s="146">
        <f t="shared" si="2"/>
        <v>224</v>
      </c>
      <c r="Y55" s="146">
        <f t="shared" si="3"/>
        <v>2100</v>
      </c>
      <c r="Z55" s="146">
        <f t="shared" si="4"/>
        <v>2100</v>
      </c>
      <c r="AA55" s="149"/>
    </row>
    <row r="56" spans="1:27" s="160" customFormat="1" ht="30" customHeight="1">
      <c r="A56" s="147">
        <v>49</v>
      </c>
      <c r="B56" s="146" t="s">
        <v>301</v>
      </c>
      <c r="C56" s="146" t="s">
        <v>176</v>
      </c>
      <c r="D56" s="146" t="s">
        <v>54</v>
      </c>
      <c r="E56" s="148">
        <v>30</v>
      </c>
      <c r="F56" s="146">
        <v>240</v>
      </c>
      <c r="G56" s="146">
        <v>75</v>
      </c>
      <c r="H56" s="146">
        <v>9.375</v>
      </c>
      <c r="I56" s="146">
        <v>2250</v>
      </c>
      <c r="J56" s="164"/>
      <c r="K56" s="164"/>
      <c r="L56" s="164"/>
      <c r="M56" s="164"/>
      <c r="N56" s="164"/>
      <c r="O56" s="161"/>
      <c r="P56" s="164">
        <v>6</v>
      </c>
      <c r="Q56" s="164" t="s">
        <v>419</v>
      </c>
      <c r="R56" s="164"/>
      <c r="S56" s="164"/>
      <c r="T56" s="164"/>
      <c r="U56" s="164"/>
      <c r="V56" s="148">
        <f t="shared" si="0"/>
        <v>6</v>
      </c>
      <c r="W56" s="148">
        <f t="shared" si="1"/>
        <v>24</v>
      </c>
      <c r="X56" s="146">
        <f t="shared" si="2"/>
        <v>192</v>
      </c>
      <c r="Y56" s="146">
        <f t="shared" si="3"/>
        <v>1800</v>
      </c>
      <c r="Z56" s="146">
        <f t="shared" si="4"/>
        <v>1800</v>
      </c>
      <c r="AA56" s="149"/>
    </row>
    <row r="57" spans="1:27" s="160" customFormat="1" ht="30" customHeight="1">
      <c r="A57" s="154">
        <v>50</v>
      </c>
      <c r="B57" s="146" t="s">
        <v>24</v>
      </c>
      <c r="C57" s="146" t="s">
        <v>176</v>
      </c>
      <c r="D57" s="169" t="s">
        <v>271</v>
      </c>
      <c r="E57" s="148">
        <v>30</v>
      </c>
      <c r="F57" s="146">
        <v>240</v>
      </c>
      <c r="G57" s="146">
        <v>75</v>
      </c>
      <c r="H57" s="146">
        <v>9.375</v>
      </c>
      <c r="I57" s="146">
        <v>2250</v>
      </c>
      <c r="J57" s="164"/>
      <c r="K57" s="164"/>
      <c r="L57" s="164">
        <v>1</v>
      </c>
      <c r="M57" s="164">
        <v>1</v>
      </c>
      <c r="N57" s="164"/>
      <c r="O57" s="161"/>
      <c r="P57" s="164">
        <v>4</v>
      </c>
      <c r="Q57" s="164" t="s">
        <v>414</v>
      </c>
      <c r="R57" s="164">
        <v>7</v>
      </c>
      <c r="S57" s="164" t="s">
        <v>431</v>
      </c>
      <c r="T57" s="164"/>
      <c r="U57" s="164"/>
      <c r="V57" s="148">
        <f t="shared" si="0"/>
        <v>12</v>
      </c>
      <c r="W57" s="148">
        <f t="shared" si="1"/>
        <v>18</v>
      </c>
      <c r="X57" s="146">
        <f t="shared" si="2"/>
        <v>144</v>
      </c>
      <c r="Y57" s="146">
        <f t="shared" si="3"/>
        <v>1350</v>
      </c>
      <c r="Z57" s="146">
        <f t="shared" si="4"/>
        <v>1350</v>
      </c>
      <c r="AA57" s="149"/>
    </row>
    <row r="58" spans="1:27" s="160" customFormat="1" ht="30" customHeight="1">
      <c r="A58" s="147">
        <v>51</v>
      </c>
      <c r="B58" s="146" t="s">
        <v>327</v>
      </c>
      <c r="C58" s="146" t="s">
        <v>18</v>
      </c>
      <c r="D58" s="146" t="s">
        <v>77</v>
      </c>
      <c r="E58" s="148">
        <v>30</v>
      </c>
      <c r="F58" s="146">
        <v>240</v>
      </c>
      <c r="G58" s="146">
        <v>55</v>
      </c>
      <c r="H58" s="146">
        <v>6.875</v>
      </c>
      <c r="I58" s="146">
        <v>1650</v>
      </c>
      <c r="J58" s="164"/>
      <c r="K58" s="164"/>
      <c r="L58" s="164">
        <v>2</v>
      </c>
      <c r="M58" s="164" t="s">
        <v>173</v>
      </c>
      <c r="N58" s="164">
        <v>1</v>
      </c>
      <c r="O58" s="161" t="s">
        <v>432</v>
      </c>
      <c r="P58" s="164">
        <v>6</v>
      </c>
      <c r="Q58" s="164" t="s">
        <v>419</v>
      </c>
      <c r="R58" s="164"/>
      <c r="S58" s="164"/>
      <c r="T58" s="164"/>
      <c r="U58" s="164"/>
      <c r="V58" s="148">
        <f t="shared" si="0"/>
        <v>9</v>
      </c>
      <c r="W58" s="148">
        <f t="shared" si="1"/>
        <v>21</v>
      </c>
      <c r="X58" s="146">
        <f t="shared" si="2"/>
        <v>168</v>
      </c>
      <c r="Y58" s="146">
        <f t="shared" si="3"/>
        <v>1155</v>
      </c>
      <c r="Z58" s="146">
        <f t="shared" si="4"/>
        <v>1155</v>
      </c>
      <c r="AA58" s="149"/>
    </row>
    <row r="59" spans="1:27" s="160" customFormat="1" ht="30" customHeight="1">
      <c r="A59" s="147">
        <v>52</v>
      </c>
      <c r="B59" s="146" t="s">
        <v>293</v>
      </c>
      <c r="C59" s="146" t="s">
        <v>176</v>
      </c>
      <c r="D59" s="146" t="s">
        <v>242</v>
      </c>
      <c r="E59" s="148">
        <v>30</v>
      </c>
      <c r="F59" s="146">
        <v>240</v>
      </c>
      <c r="G59" s="146">
        <v>75</v>
      </c>
      <c r="H59" s="146">
        <v>9.375</v>
      </c>
      <c r="I59" s="146">
        <v>2250</v>
      </c>
      <c r="J59" s="164"/>
      <c r="K59" s="164"/>
      <c r="L59" s="164">
        <v>2</v>
      </c>
      <c r="M59" s="164" t="s">
        <v>173</v>
      </c>
      <c r="N59" s="164"/>
      <c r="O59" s="161"/>
      <c r="P59" s="164">
        <v>5</v>
      </c>
      <c r="Q59" s="164" t="s">
        <v>417</v>
      </c>
      <c r="R59" s="164"/>
      <c r="S59" s="164"/>
      <c r="T59" s="164"/>
      <c r="U59" s="164"/>
      <c r="V59" s="148">
        <f t="shared" si="0"/>
        <v>7</v>
      </c>
      <c r="W59" s="148">
        <f t="shared" si="1"/>
        <v>23</v>
      </c>
      <c r="X59" s="146">
        <f t="shared" si="2"/>
        <v>184</v>
      </c>
      <c r="Y59" s="146">
        <f t="shared" si="3"/>
        <v>1725</v>
      </c>
      <c r="Z59" s="146">
        <f t="shared" si="4"/>
        <v>1725</v>
      </c>
      <c r="AA59" s="149"/>
    </row>
    <row r="60" spans="1:27" s="160" customFormat="1" ht="30" customHeight="1">
      <c r="A60" s="154">
        <v>53</v>
      </c>
      <c r="B60" s="241" t="s">
        <v>442</v>
      </c>
      <c r="C60" s="146" t="s">
        <v>18</v>
      </c>
      <c r="D60" s="146" t="s">
        <v>166</v>
      </c>
      <c r="E60" s="148">
        <v>30</v>
      </c>
      <c r="F60" s="146">
        <v>240</v>
      </c>
      <c r="G60" s="146">
        <v>55</v>
      </c>
      <c r="H60" s="146">
        <v>6.875</v>
      </c>
      <c r="I60" s="146">
        <v>1650</v>
      </c>
      <c r="J60" s="164"/>
      <c r="K60" s="164"/>
      <c r="L60" s="164"/>
      <c r="M60" s="164"/>
      <c r="N60" s="164"/>
      <c r="O60" s="161"/>
      <c r="P60" s="164">
        <v>3</v>
      </c>
      <c r="Q60" s="164" t="s">
        <v>422</v>
      </c>
      <c r="R60" s="164"/>
      <c r="S60" s="164"/>
      <c r="T60" s="164"/>
      <c r="U60" s="164"/>
      <c r="V60" s="148">
        <f>J60+L60+N60+P60+R60+T60</f>
        <v>3</v>
      </c>
      <c r="W60" s="148">
        <f>E60-V60</f>
        <v>27</v>
      </c>
      <c r="X60" s="146">
        <f>W60*8</f>
        <v>216</v>
      </c>
      <c r="Y60" s="146">
        <f>X60*H60</f>
        <v>1485</v>
      </c>
      <c r="Z60" s="146">
        <f t="shared" si="4"/>
        <v>1485</v>
      </c>
      <c r="AA60" s="149"/>
    </row>
    <row r="61" spans="1:27" s="160" customFormat="1" ht="30" customHeight="1">
      <c r="A61" s="147">
        <v>54</v>
      </c>
      <c r="B61" s="146" t="s">
        <v>40</v>
      </c>
      <c r="C61" s="146" t="s">
        <v>176</v>
      </c>
      <c r="D61" s="146" t="s">
        <v>161</v>
      </c>
      <c r="E61" s="148">
        <v>30</v>
      </c>
      <c r="F61" s="146">
        <v>240</v>
      </c>
      <c r="G61" s="146">
        <v>75</v>
      </c>
      <c r="H61" s="146">
        <v>9.375</v>
      </c>
      <c r="I61" s="146">
        <v>2250</v>
      </c>
      <c r="J61" s="164"/>
      <c r="K61" s="164"/>
      <c r="L61" s="164">
        <v>3</v>
      </c>
      <c r="M61" s="164" t="s">
        <v>415</v>
      </c>
      <c r="N61" s="164"/>
      <c r="O61" s="161"/>
      <c r="P61" s="164">
        <v>6</v>
      </c>
      <c r="Q61" s="164" t="s">
        <v>419</v>
      </c>
      <c r="R61" s="164"/>
      <c r="S61" s="164"/>
      <c r="T61" s="164"/>
      <c r="U61" s="164"/>
      <c r="V61" s="148">
        <f t="shared" si="0"/>
        <v>9</v>
      </c>
      <c r="W61" s="148">
        <f t="shared" si="1"/>
        <v>21</v>
      </c>
      <c r="X61" s="146">
        <f t="shared" si="2"/>
        <v>168</v>
      </c>
      <c r="Y61" s="146">
        <f t="shared" si="3"/>
        <v>1575</v>
      </c>
      <c r="Z61" s="146">
        <f t="shared" si="4"/>
        <v>1575</v>
      </c>
      <c r="AA61" s="149"/>
    </row>
    <row r="62" spans="1:27" s="160" customFormat="1" ht="30" customHeight="1">
      <c r="A62" s="147">
        <v>55</v>
      </c>
      <c r="B62" s="146" t="s">
        <v>303</v>
      </c>
      <c r="C62" s="146" t="s">
        <v>176</v>
      </c>
      <c r="D62" s="146" t="s">
        <v>162</v>
      </c>
      <c r="E62" s="148">
        <v>30</v>
      </c>
      <c r="F62" s="146">
        <v>240</v>
      </c>
      <c r="G62" s="146">
        <v>75</v>
      </c>
      <c r="H62" s="146">
        <v>9.375</v>
      </c>
      <c r="I62" s="146">
        <v>2250</v>
      </c>
      <c r="J62" s="164"/>
      <c r="K62" s="164"/>
      <c r="L62" s="164">
        <v>2</v>
      </c>
      <c r="M62" s="164" t="s">
        <v>173</v>
      </c>
      <c r="N62" s="164"/>
      <c r="O62" s="161"/>
      <c r="P62" s="164">
        <v>6</v>
      </c>
      <c r="Q62" s="164" t="s">
        <v>419</v>
      </c>
      <c r="R62" s="164"/>
      <c r="S62" s="164"/>
      <c r="T62" s="164"/>
      <c r="U62" s="164"/>
      <c r="V62" s="148">
        <f t="shared" si="0"/>
        <v>8</v>
      </c>
      <c r="W62" s="148">
        <f t="shared" si="1"/>
        <v>22</v>
      </c>
      <c r="X62" s="146">
        <f t="shared" si="2"/>
        <v>176</v>
      </c>
      <c r="Y62" s="146">
        <f t="shared" si="3"/>
        <v>1650</v>
      </c>
      <c r="Z62" s="146">
        <f t="shared" si="4"/>
        <v>1650</v>
      </c>
      <c r="AA62" s="149"/>
    </row>
    <row r="63" spans="1:27" s="160" customFormat="1" ht="30" customHeight="1">
      <c r="A63" s="154">
        <v>56</v>
      </c>
      <c r="B63" s="146" t="s">
        <v>277</v>
      </c>
      <c r="C63" s="146" t="s">
        <v>176</v>
      </c>
      <c r="D63" s="146" t="s">
        <v>211</v>
      </c>
      <c r="E63" s="148">
        <v>30</v>
      </c>
      <c r="F63" s="146">
        <v>240</v>
      </c>
      <c r="G63" s="146">
        <v>75</v>
      </c>
      <c r="H63" s="146">
        <v>9.375</v>
      </c>
      <c r="I63" s="146">
        <v>2250</v>
      </c>
      <c r="J63" s="164"/>
      <c r="K63" s="164"/>
      <c r="L63" s="164">
        <v>1</v>
      </c>
      <c r="M63" s="164">
        <v>29</v>
      </c>
      <c r="N63" s="164"/>
      <c r="O63" s="161"/>
      <c r="P63" s="164">
        <v>4</v>
      </c>
      <c r="Q63" s="164" t="s">
        <v>414</v>
      </c>
      <c r="R63" s="164"/>
      <c r="S63" s="164"/>
      <c r="T63" s="164">
        <v>1</v>
      </c>
      <c r="U63" s="164">
        <v>3</v>
      </c>
      <c r="V63" s="148">
        <f t="shared" si="0"/>
        <v>6</v>
      </c>
      <c r="W63" s="148">
        <f t="shared" si="1"/>
        <v>24</v>
      </c>
      <c r="X63" s="146">
        <f t="shared" si="2"/>
        <v>192</v>
      </c>
      <c r="Y63" s="146">
        <f t="shared" si="3"/>
        <v>1800</v>
      </c>
      <c r="Z63" s="146">
        <f t="shared" si="4"/>
        <v>1800</v>
      </c>
      <c r="AA63" s="149"/>
    </row>
    <row r="64" spans="1:27" s="160" customFormat="1" ht="30" customHeight="1">
      <c r="A64" s="147">
        <v>57</v>
      </c>
      <c r="B64" s="146" t="s">
        <v>445</v>
      </c>
      <c r="C64" s="146" t="s">
        <v>176</v>
      </c>
      <c r="D64" s="250" t="s">
        <v>154</v>
      </c>
      <c r="E64" s="148">
        <v>30</v>
      </c>
      <c r="F64" s="146">
        <v>240</v>
      </c>
      <c r="G64" s="146">
        <v>75</v>
      </c>
      <c r="H64" s="146">
        <v>9.375</v>
      </c>
      <c r="I64" s="146">
        <v>2250</v>
      </c>
      <c r="J64" s="164"/>
      <c r="K64" s="164"/>
      <c r="L64" s="164">
        <v>3</v>
      </c>
      <c r="M64" s="164" t="s">
        <v>415</v>
      </c>
      <c r="N64" s="164"/>
      <c r="O64" s="161"/>
      <c r="P64" s="164">
        <v>6</v>
      </c>
      <c r="Q64" s="164" t="s">
        <v>419</v>
      </c>
      <c r="R64" s="164"/>
      <c r="S64" s="164"/>
      <c r="T64" s="164"/>
      <c r="U64" s="164"/>
      <c r="V64" s="148">
        <f>J64+L64+N64+P64+R64+T64</f>
        <v>9</v>
      </c>
      <c r="W64" s="148">
        <f>E64-V64</f>
        <v>21</v>
      </c>
      <c r="X64" s="146">
        <f>W64*8</f>
        <v>168</v>
      </c>
      <c r="Y64" s="146">
        <f>X64*H64</f>
        <v>1575</v>
      </c>
      <c r="Z64" s="146">
        <f t="shared" si="4"/>
        <v>1575</v>
      </c>
      <c r="AA64" s="149"/>
    </row>
    <row r="65" spans="1:27" s="160" customFormat="1" ht="30" customHeight="1">
      <c r="A65" s="147">
        <v>58</v>
      </c>
      <c r="B65" s="224" t="s">
        <v>413</v>
      </c>
      <c r="C65" s="146" t="s">
        <v>18</v>
      </c>
      <c r="D65" s="239" t="s">
        <v>42</v>
      </c>
      <c r="E65" s="148">
        <v>30</v>
      </c>
      <c r="F65" s="146">
        <v>240</v>
      </c>
      <c r="G65" s="146">
        <v>55</v>
      </c>
      <c r="H65" s="146">
        <v>6.875</v>
      </c>
      <c r="I65" s="146">
        <v>1650</v>
      </c>
      <c r="J65" s="164">
        <v>15</v>
      </c>
      <c r="K65" s="248" t="s">
        <v>433</v>
      </c>
      <c r="L65" s="164"/>
      <c r="M65" s="164"/>
      <c r="N65" s="164"/>
      <c r="O65" s="161"/>
      <c r="P65" s="164"/>
      <c r="Q65" s="164"/>
      <c r="R65" s="164"/>
      <c r="S65" s="164"/>
      <c r="T65" s="164"/>
      <c r="U65" s="164"/>
      <c r="V65" s="148">
        <f>J65+L65+N65+P65+R65+T65</f>
        <v>15</v>
      </c>
      <c r="W65" s="148">
        <f>E65-V65</f>
        <v>15</v>
      </c>
      <c r="X65" s="146">
        <f>W65*8</f>
        <v>120</v>
      </c>
      <c r="Y65" s="146">
        <f>X65*H65</f>
        <v>825</v>
      </c>
      <c r="Z65" s="146">
        <f t="shared" si="4"/>
        <v>825</v>
      </c>
      <c r="AA65" s="149"/>
    </row>
    <row r="66" spans="1:27" s="160" customFormat="1" ht="30.75" customHeight="1">
      <c r="A66" s="154">
        <v>59</v>
      </c>
      <c r="B66" s="146" t="s">
        <v>273</v>
      </c>
      <c r="C66" s="146" t="s">
        <v>176</v>
      </c>
      <c r="D66" s="146" t="s">
        <v>41</v>
      </c>
      <c r="E66" s="148">
        <v>30</v>
      </c>
      <c r="F66" s="146">
        <v>240</v>
      </c>
      <c r="G66" s="146">
        <v>75</v>
      </c>
      <c r="H66" s="146">
        <v>9.375</v>
      </c>
      <c r="I66" s="146">
        <v>2250</v>
      </c>
      <c r="J66" s="164"/>
      <c r="K66" s="164"/>
      <c r="L66" s="164">
        <v>2</v>
      </c>
      <c r="M66" s="164" t="s">
        <v>173</v>
      </c>
      <c r="N66" s="164"/>
      <c r="O66" s="161"/>
      <c r="P66" s="164">
        <v>5</v>
      </c>
      <c r="Q66" s="164" t="s">
        <v>417</v>
      </c>
      <c r="R66" s="164"/>
      <c r="S66" s="164"/>
      <c r="T66" s="164"/>
      <c r="U66" s="164"/>
      <c r="V66" s="148">
        <f t="shared" si="0"/>
        <v>7</v>
      </c>
      <c r="W66" s="148">
        <f t="shared" si="1"/>
        <v>23</v>
      </c>
      <c r="X66" s="146">
        <f t="shared" si="2"/>
        <v>184</v>
      </c>
      <c r="Y66" s="146">
        <f t="shared" si="3"/>
        <v>1725</v>
      </c>
      <c r="Z66" s="146">
        <f t="shared" si="4"/>
        <v>1725</v>
      </c>
      <c r="AA66" s="149"/>
    </row>
    <row r="67" spans="1:27" s="160" customFormat="1" ht="30" customHeight="1">
      <c r="A67" s="147">
        <v>60</v>
      </c>
      <c r="B67" s="146" t="s">
        <v>248</v>
      </c>
      <c r="C67" s="146" t="s">
        <v>176</v>
      </c>
      <c r="D67" s="146" t="s">
        <v>53</v>
      </c>
      <c r="E67" s="148">
        <v>30</v>
      </c>
      <c r="F67" s="146">
        <v>240</v>
      </c>
      <c r="G67" s="146">
        <v>75</v>
      </c>
      <c r="H67" s="146">
        <v>9.375</v>
      </c>
      <c r="I67" s="146">
        <v>2250</v>
      </c>
      <c r="J67" s="164"/>
      <c r="K67" s="164"/>
      <c r="L67" s="164">
        <v>1</v>
      </c>
      <c r="M67" s="164">
        <v>29</v>
      </c>
      <c r="N67" s="164"/>
      <c r="O67" s="161"/>
      <c r="P67" s="164">
        <v>4</v>
      </c>
      <c r="Q67" s="164" t="s">
        <v>414</v>
      </c>
      <c r="R67" s="164"/>
      <c r="S67" s="164"/>
      <c r="T67" s="164"/>
      <c r="U67" s="164"/>
      <c r="V67" s="148">
        <f t="shared" si="0"/>
        <v>5</v>
      </c>
      <c r="W67" s="148">
        <f t="shared" si="1"/>
        <v>25</v>
      </c>
      <c r="X67" s="146">
        <f t="shared" si="2"/>
        <v>200</v>
      </c>
      <c r="Y67" s="146">
        <f t="shared" si="3"/>
        <v>1875</v>
      </c>
      <c r="Z67" s="146">
        <f t="shared" si="4"/>
        <v>1875</v>
      </c>
      <c r="AA67" s="149"/>
    </row>
    <row r="68" spans="1:27" s="160" customFormat="1" ht="30" customHeight="1">
      <c r="A68" s="147">
        <v>61</v>
      </c>
      <c r="B68" s="146" t="s">
        <v>280</v>
      </c>
      <c r="C68" s="146" t="s">
        <v>176</v>
      </c>
      <c r="D68" s="146" t="s">
        <v>116</v>
      </c>
      <c r="E68" s="148">
        <v>30</v>
      </c>
      <c r="F68" s="146">
        <v>240</v>
      </c>
      <c r="G68" s="146">
        <v>75</v>
      </c>
      <c r="H68" s="146">
        <v>9.375</v>
      </c>
      <c r="I68" s="146">
        <v>2250</v>
      </c>
      <c r="J68" s="164"/>
      <c r="K68" s="164"/>
      <c r="L68" s="164">
        <v>2</v>
      </c>
      <c r="M68" s="164" t="s">
        <v>173</v>
      </c>
      <c r="N68" s="164"/>
      <c r="O68" s="161"/>
      <c r="P68" s="164">
        <v>5</v>
      </c>
      <c r="Q68" s="164" t="s">
        <v>417</v>
      </c>
      <c r="R68" s="164"/>
      <c r="S68" s="164"/>
      <c r="T68" s="164">
        <v>1</v>
      </c>
      <c r="U68" s="164">
        <v>23</v>
      </c>
      <c r="V68" s="148">
        <f t="shared" si="0"/>
        <v>8</v>
      </c>
      <c r="W68" s="148">
        <f t="shared" si="1"/>
        <v>22</v>
      </c>
      <c r="X68" s="146">
        <f t="shared" si="2"/>
        <v>176</v>
      </c>
      <c r="Y68" s="146">
        <f t="shared" si="3"/>
        <v>1650</v>
      </c>
      <c r="Z68" s="146">
        <f t="shared" si="4"/>
        <v>1650</v>
      </c>
      <c r="AA68" s="149"/>
    </row>
    <row r="69" spans="1:27" s="160" customFormat="1" ht="30" customHeight="1">
      <c r="A69" s="154">
        <v>62</v>
      </c>
      <c r="B69" s="146" t="s">
        <v>64</v>
      </c>
      <c r="C69" s="146" t="s">
        <v>176</v>
      </c>
      <c r="D69" s="146" t="s">
        <v>65</v>
      </c>
      <c r="E69" s="148">
        <v>30</v>
      </c>
      <c r="F69" s="146">
        <v>240</v>
      </c>
      <c r="G69" s="146">
        <v>75</v>
      </c>
      <c r="H69" s="146">
        <v>9.375</v>
      </c>
      <c r="I69" s="146">
        <v>2250</v>
      </c>
      <c r="J69" s="164"/>
      <c r="K69" s="164"/>
      <c r="L69" s="164"/>
      <c r="M69" s="164"/>
      <c r="N69" s="164"/>
      <c r="O69" s="161"/>
      <c r="P69" s="164">
        <v>4</v>
      </c>
      <c r="Q69" s="164" t="s">
        <v>414</v>
      </c>
      <c r="R69" s="164"/>
      <c r="S69" s="164"/>
      <c r="T69" s="164"/>
      <c r="U69" s="164"/>
      <c r="V69" s="148">
        <f t="shared" si="0"/>
        <v>4</v>
      </c>
      <c r="W69" s="148">
        <f t="shared" si="1"/>
        <v>26</v>
      </c>
      <c r="X69" s="146">
        <f t="shared" si="2"/>
        <v>208</v>
      </c>
      <c r="Y69" s="146">
        <f t="shared" si="3"/>
        <v>1950</v>
      </c>
      <c r="Z69" s="146">
        <f t="shared" si="4"/>
        <v>1950</v>
      </c>
      <c r="AA69" s="149"/>
    </row>
    <row r="70" spans="1:27" s="160" customFormat="1" ht="30" customHeight="1">
      <c r="A70" s="147">
        <v>63</v>
      </c>
      <c r="B70" s="146" t="s">
        <v>188</v>
      </c>
      <c r="C70" s="146" t="s">
        <v>176</v>
      </c>
      <c r="D70" s="146" t="s">
        <v>30</v>
      </c>
      <c r="E70" s="148">
        <v>30</v>
      </c>
      <c r="F70" s="146">
        <v>240</v>
      </c>
      <c r="G70" s="146">
        <v>75</v>
      </c>
      <c r="H70" s="146">
        <v>9.375</v>
      </c>
      <c r="I70" s="146">
        <v>2250</v>
      </c>
      <c r="J70" s="164"/>
      <c r="K70" s="164"/>
      <c r="L70" s="164">
        <v>1</v>
      </c>
      <c r="M70" s="164">
        <v>29</v>
      </c>
      <c r="N70" s="164"/>
      <c r="O70" s="161"/>
      <c r="P70" s="164">
        <v>4</v>
      </c>
      <c r="Q70" s="164" t="s">
        <v>414</v>
      </c>
      <c r="R70" s="164"/>
      <c r="S70" s="164"/>
      <c r="T70" s="164"/>
      <c r="U70" s="164"/>
      <c r="V70" s="148">
        <f t="shared" si="0"/>
        <v>5</v>
      </c>
      <c r="W70" s="148">
        <f t="shared" si="1"/>
        <v>25</v>
      </c>
      <c r="X70" s="146">
        <f t="shared" si="2"/>
        <v>200</v>
      </c>
      <c r="Y70" s="146">
        <f t="shared" si="3"/>
        <v>1875</v>
      </c>
      <c r="Z70" s="146">
        <f t="shared" si="4"/>
        <v>1875</v>
      </c>
      <c r="AA70" s="149"/>
    </row>
    <row r="71" spans="1:27" s="160" customFormat="1" ht="30" customHeight="1">
      <c r="A71" s="147">
        <v>64</v>
      </c>
      <c r="B71" s="146" t="s">
        <v>328</v>
      </c>
      <c r="C71" s="146" t="s">
        <v>18</v>
      </c>
      <c r="D71" s="146" t="s">
        <v>44</v>
      </c>
      <c r="E71" s="148">
        <v>30</v>
      </c>
      <c r="F71" s="146">
        <v>240</v>
      </c>
      <c r="G71" s="146">
        <v>55</v>
      </c>
      <c r="H71" s="146">
        <v>6.875</v>
      </c>
      <c r="I71" s="146">
        <v>1650</v>
      </c>
      <c r="J71" s="164"/>
      <c r="K71" s="164"/>
      <c r="L71" s="164"/>
      <c r="M71" s="164"/>
      <c r="N71" s="164"/>
      <c r="O71" s="161"/>
      <c r="P71" s="164">
        <v>2</v>
      </c>
      <c r="Q71" s="164" t="s">
        <v>421</v>
      </c>
      <c r="R71" s="164"/>
      <c r="S71" s="166"/>
      <c r="T71" s="164"/>
      <c r="U71" s="164"/>
      <c r="V71" s="148">
        <f t="shared" si="0"/>
        <v>2</v>
      </c>
      <c r="W71" s="148">
        <f t="shared" si="1"/>
        <v>28</v>
      </c>
      <c r="X71" s="146">
        <f t="shared" si="2"/>
        <v>224</v>
      </c>
      <c r="Y71" s="146">
        <f t="shared" si="3"/>
        <v>1540</v>
      </c>
      <c r="Z71" s="146">
        <f t="shared" si="4"/>
        <v>1540</v>
      </c>
      <c r="AA71" s="149"/>
    </row>
    <row r="72" spans="1:27" s="160" customFormat="1" ht="30" customHeight="1">
      <c r="A72" s="154">
        <v>65</v>
      </c>
      <c r="B72" s="146" t="s">
        <v>204</v>
      </c>
      <c r="C72" s="146" t="s">
        <v>176</v>
      </c>
      <c r="D72" s="146" t="s">
        <v>34</v>
      </c>
      <c r="E72" s="148">
        <v>30</v>
      </c>
      <c r="F72" s="146">
        <v>240</v>
      </c>
      <c r="G72" s="146">
        <v>75</v>
      </c>
      <c r="H72" s="146">
        <v>9.375</v>
      </c>
      <c r="I72" s="146">
        <v>2250</v>
      </c>
      <c r="J72" s="164"/>
      <c r="K72" s="164"/>
      <c r="L72" s="164">
        <v>1</v>
      </c>
      <c r="M72" s="164">
        <v>29</v>
      </c>
      <c r="N72" s="164">
        <v>1</v>
      </c>
      <c r="O72" s="161" t="s">
        <v>428</v>
      </c>
      <c r="P72" s="164">
        <v>4</v>
      </c>
      <c r="Q72" s="164" t="s">
        <v>414</v>
      </c>
      <c r="R72" s="164"/>
      <c r="S72" s="164"/>
      <c r="T72" s="164">
        <v>2</v>
      </c>
      <c r="U72" s="164" t="s">
        <v>215</v>
      </c>
      <c r="V72" s="148">
        <f t="shared" ref="V72:V96" si="5">J72+L72+N72+P72+R72+T72</f>
        <v>8</v>
      </c>
      <c r="W72" s="148">
        <f>E72-V72</f>
        <v>22</v>
      </c>
      <c r="X72" s="146">
        <f t="shared" ref="X72:X96" si="6">W72*8</f>
        <v>176</v>
      </c>
      <c r="Y72" s="146">
        <f t="shared" ref="Y72:Y96" si="7">X72*H72</f>
        <v>1650</v>
      </c>
      <c r="Z72" s="146">
        <f t="shared" ref="Z72:Z96" si="8">Y72</f>
        <v>1650</v>
      </c>
      <c r="AA72" s="149"/>
    </row>
    <row r="73" spans="1:27" s="160" customFormat="1" ht="30" customHeight="1">
      <c r="A73" s="147">
        <v>66</v>
      </c>
      <c r="B73" s="146" t="s">
        <v>206</v>
      </c>
      <c r="C73" s="146" t="s">
        <v>176</v>
      </c>
      <c r="D73" s="146" t="s">
        <v>91</v>
      </c>
      <c r="E73" s="148">
        <v>30</v>
      </c>
      <c r="F73" s="146">
        <v>240</v>
      </c>
      <c r="G73" s="146">
        <v>75</v>
      </c>
      <c r="H73" s="146">
        <v>9.375</v>
      </c>
      <c r="I73" s="146">
        <v>2250</v>
      </c>
      <c r="J73" s="164"/>
      <c r="K73" s="164"/>
      <c r="L73" s="164">
        <v>1</v>
      </c>
      <c r="M73" s="164">
        <v>29</v>
      </c>
      <c r="N73" s="164">
        <v>6</v>
      </c>
      <c r="O73" s="161" t="s">
        <v>434</v>
      </c>
      <c r="P73" s="164">
        <v>4</v>
      </c>
      <c r="Q73" s="164" t="s">
        <v>414</v>
      </c>
      <c r="R73" s="164"/>
      <c r="S73" s="164"/>
      <c r="T73" s="164"/>
      <c r="U73" s="164"/>
      <c r="V73" s="148">
        <f t="shared" si="5"/>
        <v>11</v>
      </c>
      <c r="W73" s="148">
        <f>E73-V73</f>
        <v>19</v>
      </c>
      <c r="X73" s="146">
        <f t="shared" si="6"/>
        <v>152</v>
      </c>
      <c r="Y73" s="146">
        <f t="shared" si="7"/>
        <v>1425</v>
      </c>
      <c r="Z73" s="146">
        <f t="shared" si="8"/>
        <v>1425</v>
      </c>
      <c r="AA73" s="149"/>
    </row>
    <row r="74" spans="1:27" s="160" customFormat="1" ht="30" customHeight="1">
      <c r="A74" s="147">
        <v>67</v>
      </c>
      <c r="B74" s="146" t="s">
        <v>203</v>
      </c>
      <c r="C74" s="146" t="s">
        <v>176</v>
      </c>
      <c r="D74" s="146" t="s">
        <v>62</v>
      </c>
      <c r="E74" s="148">
        <v>30</v>
      </c>
      <c r="F74" s="146">
        <v>240</v>
      </c>
      <c r="G74" s="146">
        <v>75</v>
      </c>
      <c r="H74" s="146">
        <v>9.375</v>
      </c>
      <c r="I74" s="146">
        <v>2250</v>
      </c>
      <c r="J74" s="164"/>
      <c r="K74" s="164"/>
      <c r="L74" s="164">
        <v>3</v>
      </c>
      <c r="M74" s="164" t="s">
        <v>415</v>
      </c>
      <c r="N74" s="164"/>
      <c r="O74" s="161"/>
      <c r="P74" s="164">
        <v>4</v>
      </c>
      <c r="Q74" s="164" t="s">
        <v>414</v>
      </c>
      <c r="R74" s="164"/>
      <c r="S74" s="164"/>
      <c r="T74" s="164">
        <v>1</v>
      </c>
      <c r="U74" s="164">
        <v>18</v>
      </c>
      <c r="V74" s="148">
        <f>J74+L74+N74+P74+R74+T74</f>
        <v>8</v>
      </c>
      <c r="W74" s="148">
        <f>E74-V74</f>
        <v>22</v>
      </c>
      <c r="X74" s="146">
        <f>W74*8</f>
        <v>176</v>
      </c>
      <c r="Y74" s="146">
        <f>X74*H74</f>
        <v>1650</v>
      </c>
      <c r="Z74" s="146">
        <f t="shared" si="8"/>
        <v>1650</v>
      </c>
      <c r="AA74" s="149"/>
    </row>
    <row r="75" spans="1:27" s="160" customFormat="1" ht="30" customHeight="1">
      <c r="A75" s="154">
        <v>68</v>
      </c>
      <c r="B75" s="224" t="s">
        <v>369</v>
      </c>
      <c r="C75" s="146" t="s">
        <v>18</v>
      </c>
      <c r="D75" s="238" t="s">
        <v>27</v>
      </c>
      <c r="E75" s="148">
        <v>30</v>
      </c>
      <c r="F75" s="146">
        <v>240</v>
      </c>
      <c r="G75" s="146">
        <v>55</v>
      </c>
      <c r="H75" s="146">
        <v>6.875</v>
      </c>
      <c r="I75" s="146">
        <v>1650</v>
      </c>
      <c r="J75" s="164">
        <v>12</v>
      </c>
      <c r="K75" s="164" t="s">
        <v>435</v>
      </c>
      <c r="L75" s="164"/>
      <c r="M75" s="164"/>
      <c r="N75" s="164"/>
      <c r="O75" s="161"/>
      <c r="P75" s="164"/>
      <c r="Q75" s="164"/>
      <c r="R75" s="164"/>
      <c r="S75" s="164"/>
      <c r="T75" s="164"/>
      <c r="U75" s="164"/>
      <c r="V75" s="148">
        <f>J75+L75+N75+P75+R75+T75</f>
        <v>12</v>
      </c>
      <c r="W75" s="148">
        <f>E75-V75</f>
        <v>18</v>
      </c>
      <c r="X75" s="146">
        <f>W75*8</f>
        <v>144</v>
      </c>
      <c r="Y75" s="146">
        <f>X75*H75</f>
        <v>990</v>
      </c>
      <c r="Z75" s="146">
        <f t="shared" si="8"/>
        <v>990</v>
      </c>
      <c r="AA75" s="149"/>
    </row>
    <row r="76" spans="1:27" s="160" customFormat="1" ht="26.25" customHeight="1">
      <c r="A76" s="147">
        <v>69</v>
      </c>
      <c r="B76" s="146" t="s">
        <v>92</v>
      </c>
      <c r="C76" s="146" t="s">
        <v>176</v>
      </c>
      <c r="D76" s="146" t="s">
        <v>163</v>
      </c>
      <c r="E76" s="148">
        <v>30</v>
      </c>
      <c r="F76" s="146">
        <v>240</v>
      </c>
      <c r="G76" s="146">
        <v>75</v>
      </c>
      <c r="H76" s="146">
        <v>9.375</v>
      </c>
      <c r="I76" s="146">
        <v>2250</v>
      </c>
      <c r="J76" s="164"/>
      <c r="K76" s="164"/>
      <c r="L76" s="164">
        <v>2</v>
      </c>
      <c r="M76" s="164" t="s">
        <v>173</v>
      </c>
      <c r="N76" s="164"/>
      <c r="O76" s="161"/>
      <c r="P76" s="164">
        <v>5</v>
      </c>
      <c r="Q76" s="164" t="s">
        <v>417</v>
      </c>
      <c r="R76" s="164"/>
      <c r="S76" s="161"/>
      <c r="T76" s="164"/>
      <c r="U76" s="164"/>
      <c r="V76" s="148">
        <f>J76+L76+N76+P76+R76+T76</f>
        <v>7</v>
      </c>
      <c r="W76" s="148">
        <f>E76-V76</f>
        <v>23</v>
      </c>
      <c r="X76" s="146">
        <f>W76*8</f>
        <v>184</v>
      </c>
      <c r="Y76" s="146">
        <f>X76*H76</f>
        <v>1725</v>
      </c>
      <c r="Z76" s="146">
        <f t="shared" si="8"/>
        <v>1725</v>
      </c>
      <c r="AA76" s="149"/>
    </row>
    <row r="77" spans="1:27" s="160" customFormat="1" ht="30" customHeight="1">
      <c r="A77" s="147">
        <v>70</v>
      </c>
      <c r="B77" s="146" t="s">
        <v>118</v>
      </c>
      <c r="C77" s="146" t="s">
        <v>176</v>
      </c>
      <c r="D77" s="146" t="s">
        <v>59</v>
      </c>
      <c r="E77" s="148">
        <v>30</v>
      </c>
      <c r="F77" s="146">
        <v>240</v>
      </c>
      <c r="G77" s="146">
        <v>75</v>
      </c>
      <c r="H77" s="146">
        <v>9.375</v>
      </c>
      <c r="I77" s="146">
        <v>2250</v>
      </c>
      <c r="J77" s="164"/>
      <c r="K77" s="164"/>
      <c r="L77" s="164">
        <v>3</v>
      </c>
      <c r="M77" s="164" t="s">
        <v>415</v>
      </c>
      <c r="N77" s="164"/>
      <c r="O77" s="161"/>
      <c r="P77" s="164">
        <v>6</v>
      </c>
      <c r="Q77" s="164" t="s">
        <v>419</v>
      </c>
      <c r="R77" s="164"/>
      <c r="S77" s="164"/>
      <c r="T77" s="164"/>
      <c r="U77" s="164"/>
      <c r="V77" s="148">
        <f t="shared" si="5"/>
        <v>9</v>
      </c>
      <c r="W77" s="148">
        <f t="shared" ref="W77:W96" si="9">E77-V77</f>
        <v>21</v>
      </c>
      <c r="X77" s="146">
        <f t="shared" si="6"/>
        <v>168</v>
      </c>
      <c r="Y77" s="146">
        <f t="shared" si="7"/>
        <v>1575</v>
      </c>
      <c r="Z77" s="146">
        <f t="shared" si="8"/>
        <v>1575</v>
      </c>
      <c r="AA77" s="149"/>
    </row>
    <row r="78" spans="1:27" s="160" customFormat="1" ht="30" customHeight="1">
      <c r="A78" s="154">
        <v>71</v>
      </c>
      <c r="B78" s="146" t="s">
        <v>296</v>
      </c>
      <c r="C78" s="146" t="s">
        <v>18</v>
      </c>
      <c r="D78" s="146" t="s">
        <v>19</v>
      </c>
      <c r="E78" s="148">
        <v>30</v>
      </c>
      <c r="F78" s="146">
        <v>240</v>
      </c>
      <c r="G78" s="146">
        <v>55</v>
      </c>
      <c r="H78" s="146">
        <v>6.875</v>
      </c>
      <c r="I78" s="146">
        <v>1650</v>
      </c>
      <c r="J78" s="164"/>
      <c r="K78" s="164"/>
      <c r="L78" s="164"/>
      <c r="M78" s="164"/>
      <c r="N78" s="164"/>
      <c r="O78" s="161"/>
      <c r="P78" s="164">
        <v>5</v>
      </c>
      <c r="Q78" s="164" t="s">
        <v>424</v>
      </c>
      <c r="R78" s="164"/>
      <c r="S78" s="164"/>
      <c r="T78" s="164"/>
      <c r="U78" s="164"/>
      <c r="V78" s="148">
        <f t="shared" si="5"/>
        <v>5</v>
      </c>
      <c r="W78" s="148">
        <f t="shared" si="9"/>
        <v>25</v>
      </c>
      <c r="X78" s="146">
        <f t="shared" si="6"/>
        <v>200</v>
      </c>
      <c r="Y78" s="146">
        <f t="shared" si="7"/>
        <v>1375</v>
      </c>
      <c r="Z78" s="146">
        <f t="shared" si="8"/>
        <v>1375</v>
      </c>
      <c r="AA78" s="149"/>
    </row>
    <row r="79" spans="1:27" s="160" customFormat="1" ht="30" customHeight="1">
      <c r="A79" s="147">
        <v>72</v>
      </c>
      <c r="B79" s="146" t="s">
        <v>164</v>
      </c>
      <c r="C79" s="146" t="s">
        <v>18</v>
      </c>
      <c r="D79" s="146" t="s">
        <v>70</v>
      </c>
      <c r="E79" s="148">
        <v>30</v>
      </c>
      <c r="F79" s="146">
        <v>240</v>
      </c>
      <c r="G79" s="146">
        <v>55</v>
      </c>
      <c r="H79" s="146">
        <v>6.875</v>
      </c>
      <c r="I79" s="146">
        <v>1650</v>
      </c>
      <c r="J79" s="164">
        <v>5</v>
      </c>
      <c r="K79" s="164" t="s">
        <v>274</v>
      </c>
      <c r="L79" s="164">
        <v>1</v>
      </c>
      <c r="M79" s="164">
        <v>1</v>
      </c>
      <c r="N79" s="164"/>
      <c r="O79" s="161"/>
      <c r="P79" s="164">
        <v>4</v>
      </c>
      <c r="Q79" s="164" t="s">
        <v>414</v>
      </c>
      <c r="R79" s="164"/>
      <c r="S79" s="164"/>
      <c r="T79" s="164">
        <v>1</v>
      </c>
      <c r="U79" s="164">
        <v>3</v>
      </c>
      <c r="V79" s="148">
        <f>J79+L79+N79+P79+R79+T79</f>
        <v>11</v>
      </c>
      <c r="W79" s="148">
        <f t="shared" si="9"/>
        <v>19</v>
      </c>
      <c r="X79" s="146">
        <f t="shared" si="6"/>
        <v>152</v>
      </c>
      <c r="Y79" s="146">
        <f t="shared" si="7"/>
        <v>1045</v>
      </c>
      <c r="Z79" s="146">
        <f t="shared" si="8"/>
        <v>1045</v>
      </c>
      <c r="AA79" s="149"/>
    </row>
    <row r="80" spans="1:27" s="160" customFormat="1" ht="30" customHeight="1">
      <c r="A80" s="147">
        <v>73</v>
      </c>
      <c r="B80" s="146" t="s">
        <v>444</v>
      </c>
      <c r="C80" s="146" t="s">
        <v>18</v>
      </c>
      <c r="D80" s="146" t="s">
        <v>334</v>
      </c>
      <c r="E80" s="148">
        <v>30</v>
      </c>
      <c r="F80" s="146">
        <v>240</v>
      </c>
      <c r="G80" s="146">
        <v>55</v>
      </c>
      <c r="H80" s="146">
        <v>6.875</v>
      </c>
      <c r="I80" s="146">
        <v>1650</v>
      </c>
      <c r="J80" s="164"/>
      <c r="K80" s="164"/>
      <c r="L80" s="164"/>
      <c r="M80" s="164"/>
      <c r="N80" s="164"/>
      <c r="O80" s="161"/>
      <c r="P80" s="164"/>
      <c r="Q80" s="164"/>
      <c r="R80" s="164"/>
      <c r="S80" s="164"/>
      <c r="T80" s="164"/>
      <c r="U80" s="164"/>
      <c r="V80" s="148">
        <f>J80+L80+N80+P80+R80+T80</f>
        <v>0</v>
      </c>
      <c r="W80" s="148">
        <f>E80-V80</f>
        <v>30</v>
      </c>
      <c r="X80" s="146">
        <f>W80*8</f>
        <v>240</v>
      </c>
      <c r="Y80" s="146">
        <f>X80*H80</f>
        <v>1650</v>
      </c>
      <c r="Z80" s="146">
        <f t="shared" si="8"/>
        <v>1650</v>
      </c>
      <c r="AA80" s="149"/>
    </row>
    <row r="81" spans="1:27" s="160" customFormat="1" ht="30" customHeight="1">
      <c r="A81" s="154">
        <v>74</v>
      </c>
      <c r="B81" s="146" t="s">
        <v>361</v>
      </c>
      <c r="C81" s="146" t="s">
        <v>18</v>
      </c>
      <c r="D81" s="146" t="s">
        <v>353</v>
      </c>
      <c r="E81" s="148">
        <v>30</v>
      </c>
      <c r="F81" s="146">
        <v>240</v>
      </c>
      <c r="G81" s="146">
        <v>55</v>
      </c>
      <c r="H81" s="146">
        <v>6.875</v>
      </c>
      <c r="I81" s="146">
        <v>1650</v>
      </c>
      <c r="J81" s="164"/>
      <c r="K81" s="164"/>
      <c r="L81" s="164"/>
      <c r="M81" s="164"/>
      <c r="N81" s="164"/>
      <c r="O81" s="161"/>
      <c r="P81" s="164">
        <v>5</v>
      </c>
      <c r="Q81" s="164" t="s">
        <v>417</v>
      </c>
      <c r="R81" s="164"/>
      <c r="S81" s="164"/>
      <c r="T81" s="164"/>
      <c r="U81" s="164"/>
      <c r="V81" s="148">
        <f>J81+L81+N81+P81+R81+T81</f>
        <v>5</v>
      </c>
      <c r="W81" s="148">
        <f t="shared" si="9"/>
        <v>25</v>
      </c>
      <c r="X81" s="146">
        <f t="shared" si="6"/>
        <v>200</v>
      </c>
      <c r="Y81" s="146">
        <f t="shared" si="7"/>
        <v>1375</v>
      </c>
      <c r="Z81" s="146">
        <f t="shared" si="8"/>
        <v>1375</v>
      </c>
      <c r="AA81" s="149"/>
    </row>
    <row r="82" spans="1:27" s="160" customFormat="1" ht="30" customHeight="1">
      <c r="A82" s="147">
        <v>75</v>
      </c>
      <c r="B82" s="146" t="s">
        <v>26</v>
      </c>
      <c r="C82" s="146" t="s">
        <v>18</v>
      </c>
      <c r="D82" s="146" t="s">
        <v>44</v>
      </c>
      <c r="E82" s="148">
        <v>30</v>
      </c>
      <c r="F82" s="146">
        <v>240</v>
      </c>
      <c r="G82" s="146">
        <v>55</v>
      </c>
      <c r="H82" s="146">
        <v>6.875</v>
      </c>
      <c r="I82" s="146">
        <v>1650</v>
      </c>
      <c r="J82" s="164"/>
      <c r="K82" s="164"/>
      <c r="L82" s="164"/>
      <c r="M82" s="164"/>
      <c r="N82" s="164"/>
      <c r="O82" s="161"/>
      <c r="P82" s="164">
        <v>4</v>
      </c>
      <c r="Q82" s="164" t="s">
        <v>414</v>
      </c>
      <c r="R82" s="164"/>
      <c r="S82" s="164"/>
      <c r="T82" s="164"/>
      <c r="U82" s="164"/>
      <c r="V82" s="148">
        <f>J82+L82+N82+P82+R82+T82</f>
        <v>4</v>
      </c>
      <c r="W82" s="148">
        <f>E82-V82</f>
        <v>26</v>
      </c>
      <c r="X82" s="146">
        <f>W82*8</f>
        <v>208</v>
      </c>
      <c r="Y82" s="146">
        <f>X82*H82</f>
        <v>1430</v>
      </c>
      <c r="Z82" s="146">
        <f t="shared" si="8"/>
        <v>1430</v>
      </c>
      <c r="AA82" s="149"/>
    </row>
    <row r="83" spans="1:27" s="160" customFormat="1" ht="30" customHeight="1">
      <c r="A83" s="147">
        <v>76</v>
      </c>
      <c r="B83" s="146" t="s">
        <v>140</v>
      </c>
      <c r="C83" s="146" t="s">
        <v>176</v>
      </c>
      <c r="D83" s="146" t="s">
        <v>144</v>
      </c>
      <c r="E83" s="148">
        <v>30</v>
      </c>
      <c r="F83" s="146">
        <v>240</v>
      </c>
      <c r="G83" s="146">
        <v>75</v>
      </c>
      <c r="H83" s="146">
        <v>9.375</v>
      </c>
      <c r="I83" s="146">
        <v>2250</v>
      </c>
      <c r="J83" s="164"/>
      <c r="K83" s="164"/>
      <c r="L83" s="164">
        <v>3</v>
      </c>
      <c r="M83" s="164" t="s">
        <v>415</v>
      </c>
      <c r="N83" s="164"/>
      <c r="O83" s="161"/>
      <c r="P83" s="164">
        <v>6</v>
      </c>
      <c r="Q83" s="164" t="s">
        <v>419</v>
      </c>
      <c r="R83" s="164"/>
      <c r="S83" s="164"/>
      <c r="T83" s="164"/>
      <c r="U83" s="164"/>
      <c r="V83" s="148">
        <f t="shared" si="5"/>
        <v>9</v>
      </c>
      <c r="W83" s="148">
        <f t="shared" si="9"/>
        <v>21</v>
      </c>
      <c r="X83" s="146">
        <f t="shared" si="6"/>
        <v>168</v>
      </c>
      <c r="Y83" s="146">
        <f t="shared" si="7"/>
        <v>1575</v>
      </c>
      <c r="Z83" s="146">
        <f t="shared" si="8"/>
        <v>1575</v>
      </c>
      <c r="AA83" s="149"/>
    </row>
    <row r="84" spans="1:27" s="160" customFormat="1" ht="30" customHeight="1">
      <c r="A84" s="154">
        <v>77</v>
      </c>
      <c r="B84" s="146" t="s">
        <v>51</v>
      </c>
      <c r="C84" s="146" t="s">
        <v>176</v>
      </c>
      <c r="D84" s="146" t="s">
        <v>52</v>
      </c>
      <c r="E84" s="148">
        <v>30</v>
      </c>
      <c r="F84" s="146">
        <v>240</v>
      </c>
      <c r="G84" s="146">
        <v>75</v>
      </c>
      <c r="H84" s="146">
        <v>9.375</v>
      </c>
      <c r="I84" s="146">
        <v>2250</v>
      </c>
      <c r="J84" s="164"/>
      <c r="K84" s="164"/>
      <c r="L84" s="164">
        <v>1</v>
      </c>
      <c r="M84" s="164">
        <v>29</v>
      </c>
      <c r="N84" s="164"/>
      <c r="O84" s="161"/>
      <c r="P84" s="164">
        <v>4</v>
      </c>
      <c r="Q84" s="164" t="s">
        <v>414</v>
      </c>
      <c r="R84" s="164"/>
      <c r="S84" s="164"/>
      <c r="T84" s="164"/>
      <c r="U84" s="164"/>
      <c r="V84" s="148">
        <f t="shared" si="5"/>
        <v>5</v>
      </c>
      <c r="W84" s="148">
        <f t="shared" si="9"/>
        <v>25</v>
      </c>
      <c r="X84" s="146">
        <f t="shared" si="6"/>
        <v>200</v>
      </c>
      <c r="Y84" s="146">
        <f t="shared" si="7"/>
        <v>1875</v>
      </c>
      <c r="Z84" s="146">
        <f t="shared" si="8"/>
        <v>1875</v>
      </c>
      <c r="AA84" s="149"/>
    </row>
    <row r="85" spans="1:27" s="160" customFormat="1" ht="30" customHeight="1">
      <c r="A85" s="147">
        <v>78</v>
      </c>
      <c r="B85" s="146" t="s">
        <v>302</v>
      </c>
      <c r="C85" s="146" t="s">
        <v>176</v>
      </c>
      <c r="D85" s="146" t="s">
        <v>55</v>
      </c>
      <c r="E85" s="148">
        <v>30</v>
      </c>
      <c r="F85" s="146">
        <v>240</v>
      </c>
      <c r="G85" s="146">
        <v>75</v>
      </c>
      <c r="H85" s="146">
        <v>9.375</v>
      </c>
      <c r="I85" s="146">
        <v>2250</v>
      </c>
      <c r="J85" s="164"/>
      <c r="K85" s="164"/>
      <c r="L85" s="164">
        <v>3</v>
      </c>
      <c r="M85" s="164" t="s">
        <v>415</v>
      </c>
      <c r="N85" s="164"/>
      <c r="O85" s="161"/>
      <c r="P85" s="164">
        <v>6</v>
      </c>
      <c r="Q85" s="164" t="s">
        <v>419</v>
      </c>
      <c r="R85" s="164"/>
      <c r="S85" s="164"/>
      <c r="T85" s="164"/>
      <c r="U85" s="164"/>
      <c r="V85" s="148">
        <f t="shared" si="5"/>
        <v>9</v>
      </c>
      <c r="W85" s="148">
        <f t="shared" si="9"/>
        <v>21</v>
      </c>
      <c r="X85" s="146">
        <f t="shared" si="6"/>
        <v>168</v>
      </c>
      <c r="Y85" s="146">
        <f t="shared" si="7"/>
        <v>1575</v>
      </c>
      <c r="Z85" s="146">
        <f t="shared" si="8"/>
        <v>1575</v>
      </c>
      <c r="AA85" s="149"/>
    </row>
    <row r="86" spans="1:27" s="160" customFormat="1" ht="30" customHeight="1">
      <c r="A86" s="147">
        <v>79</v>
      </c>
      <c r="B86" s="146" t="s">
        <v>247</v>
      </c>
      <c r="C86" s="146" t="s">
        <v>176</v>
      </c>
      <c r="D86" s="146" t="s">
        <v>98</v>
      </c>
      <c r="E86" s="148">
        <v>30</v>
      </c>
      <c r="F86" s="146">
        <v>240</v>
      </c>
      <c r="G86" s="146">
        <v>75</v>
      </c>
      <c r="H86" s="146">
        <v>9.375</v>
      </c>
      <c r="I86" s="146">
        <v>2250</v>
      </c>
      <c r="J86" s="164"/>
      <c r="K86" s="164"/>
      <c r="L86" s="164">
        <v>1</v>
      </c>
      <c r="M86" s="164">
        <v>29</v>
      </c>
      <c r="N86" s="164"/>
      <c r="O86" s="161"/>
      <c r="P86" s="164">
        <v>4</v>
      </c>
      <c r="Q86" s="164" t="s">
        <v>414</v>
      </c>
      <c r="R86" s="164"/>
      <c r="S86" s="164"/>
      <c r="T86" s="164">
        <v>2</v>
      </c>
      <c r="U86" s="164" t="s">
        <v>214</v>
      </c>
      <c r="V86" s="148">
        <f t="shared" si="5"/>
        <v>7</v>
      </c>
      <c r="W86" s="148">
        <f t="shared" si="9"/>
        <v>23</v>
      </c>
      <c r="X86" s="146">
        <f t="shared" si="6"/>
        <v>184</v>
      </c>
      <c r="Y86" s="146">
        <f t="shared" si="7"/>
        <v>1725</v>
      </c>
      <c r="Z86" s="146">
        <f t="shared" si="8"/>
        <v>1725</v>
      </c>
      <c r="AA86" s="149"/>
    </row>
    <row r="87" spans="1:27" s="160" customFormat="1" ht="30" customHeight="1">
      <c r="A87" s="154">
        <v>80</v>
      </c>
      <c r="B87" s="146" t="s">
        <v>281</v>
      </c>
      <c r="C87" s="146" t="s">
        <v>176</v>
      </c>
      <c r="D87" s="146" t="s">
        <v>35</v>
      </c>
      <c r="E87" s="148">
        <v>30</v>
      </c>
      <c r="F87" s="146">
        <v>240</v>
      </c>
      <c r="G87" s="146">
        <v>75</v>
      </c>
      <c r="H87" s="146">
        <v>9.375</v>
      </c>
      <c r="I87" s="146">
        <v>2250</v>
      </c>
      <c r="J87" s="164"/>
      <c r="K87" s="164"/>
      <c r="L87" s="164">
        <v>1</v>
      </c>
      <c r="M87" s="164">
        <v>29</v>
      </c>
      <c r="N87" s="164"/>
      <c r="O87" s="161"/>
      <c r="P87" s="164">
        <v>4</v>
      </c>
      <c r="Q87" s="164" t="s">
        <v>414</v>
      </c>
      <c r="R87" s="164"/>
      <c r="S87" s="164"/>
      <c r="T87" s="164"/>
      <c r="U87" s="164"/>
      <c r="V87" s="148">
        <f t="shared" si="5"/>
        <v>5</v>
      </c>
      <c r="W87" s="148">
        <f t="shared" si="9"/>
        <v>25</v>
      </c>
      <c r="X87" s="146">
        <f t="shared" si="6"/>
        <v>200</v>
      </c>
      <c r="Y87" s="146">
        <f t="shared" si="7"/>
        <v>1875</v>
      </c>
      <c r="Z87" s="146">
        <f t="shared" si="8"/>
        <v>1875</v>
      </c>
      <c r="AA87" s="149"/>
    </row>
    <row r="88" spans="1:27" s="160" customFormat="1" ht="30" customHeight="1">
      <c r="A88" s="147">
        <v>81</v>
      </c>
      <c r="B88" s="146" t="s">
        <v>102</v>
      </c>
      <c r="C88" s="146" t="s">
        <v>176</v>
      </c>
      <c r="D88" s="169" t="s">
        <v>271</v>
      </c>
      <c r="E88" s="148">
        <v>30</v>
      </c>
      <c r="F88" s="146">
        <v>240</v>
      </c>
      <c r="G88" s="146">
        <v>75</v>
      </c>
      <c r="H88" s="146">
        <v>9.375</v>
      </c>
      <c r="I88" s="146">
        <v>2250</v>
      </c>
      <c r="J88" s="164"/>
      <c r="K88" s="164"/>
      <c r="L88" s="164">
        <v>1</v>
      </c>
      <c r="M88" s="164">
        <v>15</v>
      </c>
      <c r="N88" s="164"/>
      <c r="O88" s="161"/>
      <c r="P88" s="164">
        <v>4</v>
      </c>
      <c r="Q88" s="164" t="s">
        <v>414</v>
      </c>
      <c r="R88" s="164">
        <v>11</v>
      </c>
      <c r="S88" s="164" t="s">
        <v>436</v>
      </c>
      <c r="T88" s="164"/>
      <c r="U88" s="164"/>
      <c r="V88" s="148">
        <f t="shared" si="5"/>
        <v>16</v>
      </c>
      <c r="W88" s="148">
        <v>15</v>
      </c>
      <c r="X88" s="146">
        <f t="shared" si="6"/>
        <v>120</v>
      </c>
      <c r="Y88" s="146">
        <f t="shared" si="7"/>
        <v>1125</v>
      </c>
      <c r="Z88" s="146">
        <f t="shared" si="8"/>
        <v>1125</v>
      </c>
      <c r="AA88" s="149"/>
    </row>
    <row r="89" spans="1:27" s="160" customFormat="1" ht="30" customHeight="1">
      <c r="A89" s="147">
        <v>82</v>
      </c>
      <c r="B89" s="146" t="s">
        <v>331</v>
      </c>
      <c r="C89" s="146" t="s">
        <v>18</v>
      </c>
      <c r="D89" s="146" t="s">
        <v>175</v>
      </c>
      <c r="E89" s="148">
        <v>30</v>
      </c>
      <c r="F89" s="146">
        <v>240</v>
      </c>
      <c r="G89" s="146">
        <v>55</v>
      </c>
      <c r="H89" s="146">
        <v>6.875</v>
      </c>
      <c r="I89" s="146">
        <v>1650</v>
      </c>
      <c r="J89" s="164"/>
      <c r="K89" s="164"/>
      <c r="L89" s="164"/>
      <c r="M89" s="164"/>
      <c r="N89" s="164"/>
      <c r="O89" s="161"/>
      <c r="P89" s="164"/>
      <c r="Q89" s="164"/>
      <c r="R89" s="164"/>
      <c r="S89" s="164"/>
      <c r="T89" s="164"/>
      <c r="U89" s="164"/>
      <c r="V89" s="148">
        <f>J89+L89+N89+P89+R89+T89</f>
        <v>0</v>
      </c>
      <c r="W89" s="148">
        <f>E89-V89</f>
        <v>30</v>
      </c>
      <c r="X89" s="146">
        <f>W89*8</f>
        <v>240</v>
      </c>
      <c r="Y89" s="146">
        <f>X89*H89</f>
        <v>1650</v>
      </c>
      <c r="Z89" s="146">
        <f>Y89</f>
        <v>1650</v>
      </c>
      <c r="AA89" s="149"/>
    </row>
    <row r="90" spans="1:27" s="160" customFormat="1" ht="26.25" customHeight="1">
      <c r="A90" s="154">
        <v>83</v>
      </c>
      <c r="B90" s="146" t="s">
        <v>263</v>
      </c>
      <c r="C90" s="146" t="s">
        <v>18</v>
      </c>
      <c r="D90" s="146" t="s">
        <v>42</v>
      </c>
      <c r="E90" s="148">
        <v>30</v>
      </c>
      <c r="F90" s="146">
        <v>240</v>
      </c>
      <c r="G90" s="146">
        <v>55</v>
      </c>
      <c r="H90" s="146">
        <v>6.875</v>
      </c>
      <c r="I90" s="146">
        <v>1650</v>
      </c>
      <c r="J90" s="164"/>
      <c r="K90" s="164"/>
      <c r="L90" s="164"/>
      <c r="M90" s="164"/>
      <c r="N90" s="164"/>
      <c r="O90" s="161"/>
      <c r="P90" s="164">
        <v>4</v>
      </c>
      <c r="Q90" s="164" t="s">
        <v>439</v>
      </c>
      <c r="R90" s="164"/>
      <c r="S90" s="164"/>
      <c r="T90" s="164"/>
      <c r="U90" s="165"/>
      <c r="V90" s="148">
        <f>J90+L90+N90+P90+R90+T90</f>
        <v>4</v>
      </c>
      <c r="W90" s="148">
        <f>E90-V90</f>
        <v>26</v>
      </c>
      <c r="X90" s="146">
        <f>W90*8</f>
        <v>208</v>
      </c>
      <c r="Y90" s="146">
        <f>X90*H90</f>
        <v>1430</v>
      </c>
      <c r="Z90" s="146">
        <f>Y90</f>
        <v>1430</v>
      </c>
      <c r="AA90" s="149"/>
    </row>
    <row r="91" spans="1:27" s="160" customFormat="1" ht="30" customHeight="1">
      <c r="A91" s="147">
        <v>84</v>
      </c>
      <c r="B91" s="146" t="s">
        <v>278</v>
      </c>
      <c r="C91" s="146" t="s">
        <v>176</v>
      </c>
      <c r="D91" s="146" t="s">
        <v>50</v>
      </c>
      <c r="E91" s="148">
        <v>30</v>
      </c>
      <c r="F91" s="146">
        <v>240</v>
      </c>
      <c r="G91" s="146">
        <v>75</v>
      </c>
      <c r="H91" s="146">
        <v>9.375</v>
      </c>
      <c r="I91" s="146">
        <v>2250</v>
      </c>
      <c r="J91" s="164"/>
      <c r="K91" s="164"/>
      <c r="L91" s="164">
        <v>2</v>
      </c>
      <c r="M91" s="164" t="s">
        <v>437</v>
      </c>
      <c r="N91" s="164"/>
      <c r="O91" s="161"/>
      <c r="P91" s="164">
        <v>4</v>
      </c>
      <c r="Q91" s="164" t="s">
        <v>414</v>
      </c>
      <c r="R91" s="164"/>
      <c r="S91" s="164"/>
      <c r="T91" s="164"/>
      <c r="U91" s="164"/>
      <c r="V91" s="148">
        <f t="shared" si="5"/>
        <v>6</v>
      </c>
      <c r="W91" s="148">
        <f t="shared" si="9"/>
        <v>24</v>
      </c>
      <c r="X91" s="146">
        <f t="shared" si="6"/>
        <v>192</v>
      </c>
      <c r="Y91" s="146">
        <f t="shared" si="7"/>
        <v>1800</v>
      </c>
      <c r="Z91" s="146">
        <f t="shared" si="8"/>
        <v>1800</v>
      </c>
      <c r="AA91" s="149"/>
    </row>
    <row r="92" spans="1:27" s="160" customFormat="1" ht="34.5" customHeight="1">
      <c r="A92" s="147">
        <v>85</v>
      </c>
      <c r="B92" s="146" t="s">
        <v>332</v>
      </c>
      <c r="C92" s="146" t="s">
        <v>18</v>
      </c>
      <c r="D92" s="146" t="s">
        <v>167</v>
      </c>
      <c r="E92" s="148">
        <v>30</v>
      </c>
      <c r="F92" s="146">
        <v>240</v>
      </c>
      <c r="G92" s="146">
        <v>55</v>
      </c>
      <c r="H92" s="146">
        <v>6.875</v>
      </c>
      <c r="I92" s="146">
        <v>1650</v>
      </c>
      <c r="J92" s="164"/>
      <c r="K92" s="164"/>
      <c r="L92" s="164">
        <v>4</v>
      </c>
      <c r="M92" s="164" t="s">
        <v>420</v>
      </c>
      <c r="N92" s="164"/>
      <c r="O92" s="161"/>
      <c r="P92" s="164">
        <v>5</v>
      </c>
      <c r="Q92" s="164" t="s">
        <v>424</v>
      </c>
      <c r="R92" s="164"/>
      <c r="S92" s="164"/>
      <c r="T92" s="164"/>
      <c r="U92" s="164"/>
      <c r="V92" s="148">
        <f>J92+L92+N92+P92+R92+T92</f>
        <v>9</v>
      </c>
      <c r="W92" s="148">
        <f>E92-V92</f>
        <v>21</v>
      </c>
      <c r="X92" s="146">
        <f>W92*8</f>
        <v>168</v>
      </c>
      <c r="Y92" s="156">
        <f>X92*H92</f>
        <v>1155</v>
      </c>
      <c r="Z92" s="146">
        <f>Y92</f>
        <v>1155</v>
      </c>
      <c r="AA92" s="149"/>
    </row>
    <row r="93" spans="1:27" s="160" customFormat="1" ht="30" customHeight="1">
      <c r="A93" s="154">
        <v>86</v>
      </c>
      <c r="B93" s="241" t="s">
        <v>352</v>
      </c>
      <c r="C93" s="146" t="s">
        <v>18</v>
      </c>
      <c r="D93" s="146" t="s">
        <v>236</v>
      </c>
      <c r="E93" s="148">
        <v>30</v>
      </c>
      <c r="F93" s="146">
        <v>240</v>
      </c>
      <c r="G93" s="146">
        <v>55</v>
      </c>
      <c r="H93" s="146">
        <v>6.875</v>
      </c>
      <c r="I93" s="146">
        <v>1650</v>
      </c>
      <c r="J93" s="164"/>
      <c r="K93" s="164"/>
      <c r="L93" s="164"/>
      <c r="M93" s="164"/>
      <c r="N93" s="164"/>
      <c r="O93" s="161"/>
      <c r="P93" s="164"/>
      <c r="Q93" s="164"/>
      <c r="R93" s="164"/>
      <c r="S93" s="164"/>
      <c r="T93" s="164"/>
      <c r="U93" s="164"/>
      <c r="V93" s="148">
        <f t="shared" si="5"/>
        <v>0</v>
      </c>
      <c r="W93" s="148">
        <f t="shared" si="9"/>
        <v>30</v>
      </c>
      <c r="X93" s="146">
        <f t="shared" si="6"/>
        <v>240</v>
      </c>
      <c r="Y93" s="146">
        <f t="shared" si="7"/>
        <v>1650</v>
      </c>
      <c r="Z93" s="146">
        <f t="shared" si="8"/>
        <v>1650</v>
      </c>
      <c r="AA93" s="149"/>
    </row>
    <row r="94" spans="1:27" s="160" customFormat="1" ht="30" customHeight="1">
      <c r="A94" s="147">
        <v>87</v>
      </c>
      <c r="B94" s="241" t="s">
        <v>288</v>
      </c>
      <c r="C94" s="146" t="s">
        <v>176</v>
      </c>
      <c r="D94" s="146" t="s">
        <v>240</v>
      </c>
      <c r="E94" s="148">
        <v>30</v>
      </c>
      <c r="F94" s="146">
        <v>240</v>
      </c>
      <c r="G94" s="146">
        <v>75</v>
      </c>
      <c r="H94" s="146">
        <v>9.375</v>
      </c>
      <c r="I94" s="146">
        <v>2250</v>
      </c>
      <c r="J94" s="164"/>
      <c r="K94" s="164"/>
      <c r="L94" s="164">
        <v>1</v>
      </c>
      <c r="M94" s="164">
        <v>15</v>
      </c>
      <c r="N94" s="164"/>
      <c r="O94" s="161"/>
      <c r="P94" s="164">
        <v>4</v>
      </c>
      <c r="Q94" s="164" t="s">
        <v>414</v>
      </c>
      <c r="R94" s="164"/>
      <c r="S94" s="164"/>
      <c r="T94" s="164"/>
      <c r="U94" s="164"/>
      <c r="V94" s="148">
        <f t="shared" si="5"/>
        <v>5</v>
      </c>
      <c r="W94" s="148">
        <f t="shared" si="9"/>
        <v>25</v>
      </c>
      <c r="X94" s="146">
        <f t="shared" si="6"/>
        <v>200</v>
      </c>
      <c r="Y94" s="146">
        <f t="shared" si="7"/>
        <v>1875</v>
      </c>
      <c r="Z94" s="146">
        <f t="shared" si="8"/>
        <v>1875</v>
      </c>
      <c r="AA94" s="149"/>
    </row>
    <row r="95" spans="1:27" s="160" customFormat="1" ht="30" customHeight="1">
      <c r="A95" s="147">
        <v>88</v>
      </c>
      <c r="B95" s="241" t="s">
        <v>371</v>
      </c>
      <c r="C95" s="146" t="s">
        <v>18</v>
      </c>
      <c r="D95" s="146" t="s">
        <v>42</v>
      </c>
      <c r="E95" s="148">
        <v>30</v>
      </c>
      <c r="F95" s="146">
        <v>240</v>
      </c>
      <c r="G95" s="146">
        <v>55</v>
      </c>
      <c r="H95" s="146">
        <v>6.875</v>
      </c>
      <c r="I95" s="146">
        <v>2250</v>
      </c>
      <c r="J95" s="164">
        <v>15</v>
      </c>
      <c r="K95" s="164" t="s">
        <v>433</v>
      </c>
      <c r="L95" s="164"/>
      <c r="M95" s="164"/>
      <c r="N95" s="164"/>
      <c r="O95" s="161"/>
      <c r="P95" s="164"/>
      <c r="Q95" s="164"/>
      <c r="R95" s="164"/>
      <c r="S95" s="164"/>
      <c r="T95" s="164"/>
      <c r="U95" s="164"/>
      <c r="V95" s="148">
        <f>J95+L95+N95+P95+R95+T95</f>
        <v>15</v>
      </c>
      <c r="W95" s="148">
        <f>E95-V95</f>
        <v>15</v>
      </c>
      <c r="X95" s="146">
        <f>W95*8</f>
        <v>120</v>
      </c>
      <c r="Y95" s="146">
        <f>X95*H95</f>
        <v>825</v>
      </c>
      <c r="Z95" s="146">
        <f t="shared" si="8"/>
        <v>825</v>
      </c>
      <c r="AA95" s="149"/>
    </row>
    <row r="96" spans="1:27" s="160" customFormat="1" ht="30" customHeight="1" thickBot="1">
      <c r="A96" s="154">
        <v>89</v>
      </c>
      <c r="B96" s="169" t="s">
        <v>295</v>
      </c>
      <c r="C96" s="169" t="s">
        <v>176</v>
      </c>
      <c r="D96" s="146" t="s">
        <v>45</v>
      </c>
      <c r="E96" s="148">
        <v>30</v>
      </c>
      <c r="F96" s="146">
        <v>240</v>
      </c>
      <c r="G96" s="146">
        <v>75</v>
      </c>
      <c r="H96" s="146">
        <v>9.375</v>
      </c>
      <c r="I96" s="146">
        <v>2250</v>
      </c>
      <c r="J96" s="164"/>
      <c r="K96" s="164"/>
      <c r="L96" s="164">
        <v>2</v>
      </c>
      <c r="M96" s="164" t="s">
        <v>173</v>
      </c>
      <c r="N96" s="164"/>
      <c r="O96" s="161"/>
      <c r="P96" s="164">
        <v>5</v>
      </c>
      <c r="Q96" s="164" t="s">
        <v>417</v>
      </c>
      <c r="R96" s="164"/>
      <c r="S96" s="164"/>
      <c r="T96" s="164"/>
      <c r="U96" s="164"/>
      <c r="V96" s="148">
        <f t="shared" si="5"/>
        <v>7</v>
      </c>
      <c r="W96" s="148">
        <f t="shared" si="9"/>
        <v>23</v>
      </c>
      <c r="X96" s="146">
        <f t="shared" si="6"/>
        <v>184</v>
      </c>
      <c r="Y96" s="146">
        <f t="shared" si="7"/>
        <v>1725</v>
      </c>
      <c r="Z96" s="146">
        <f t="shared" si="8"/>
        <v>1725</v>
      </c>
      <c r="AA96" s="149"/>
    </row>
    <row r="97" spans="1:35" ht="34.5" customHeight="1" thickBot="1">
      <c r="A97" s="157"/>
      <c r="B97" s="139"/>
      <c r="C97" s="139"/>
      <c r="D97" s="139"/>
      <c r="E97" s="139"/>
      <c r="F97" s="139"/>
      <c r="G97" s="139"/>
      <c r="H97" s="139"/>
      <c r="I97" s="139"/>
      <c r="J97" s="167"/>
      <c r="K97" s="167"/>
      <c r="L97" s="167"/>
      <c r="M97" s="167"/>
      <c r="N97" s="167"/>
      <c r="O97" s="167"/>
      <c r="P97" s="167"/>
      <c r="Q97" s="167"/>
      <c r="R97" s="167"/>
      <c r="S97" s="167"/>
      <c r="T97" s="167"/>
      <c r="U97" s="167"/>
      <c r="V97" s="139"/>
      <c r="W97" s="139"/>
      <c r="X97" s="139"/>
      <c r="Y97" s="158" t="s">
        <v>208</v>
      </c>
      <c r="Z97" s="146">
        <f>SUM(Z8:Z96)</f>
        <v>139207.5</v>
      </c>
      <c r="AA97" s="159"/>
      <c r="AB97" s="150"/>
      <c r="AC97" s="150"/>
      <c r="AD97" s="150"/>
      <c r="AE97" s="150"/>
      <c r="AF97" s="150"/>
      <c r="AG97" s="150"/>
      <c r="AH97" s="150"/>
      <c r="AI97" s="150"/>
    </row>
    <row r="98" spans="1:35" ht="37.5" customHeight="1" thickBot="1">
      <c r="A98" s="157"/>
      <c r="B98" s="139" t="s">
        <v>342</v>
      </c>
      <c r="C98" s="251"/>
      <c r="D98" s="139"/>
      <c r="E98" s="139"/>
      <c r="F98" s="139"/>
      <c r="G98" s="139"/>
      <c r="H98" s="139"/>
      <c r="I98" s="139"/>
      <c r="J98" s="167"/>
      <c r="K98" s="167"/>
      <c r="L98" s="167"/>
      <c r="M98" s="167"/>
      <c r="N98" s="167"/>
      <c r="O98" s="167"/>
      <c r="P98" s="167"/>
      <c r="Q98" s="167"/>
      <c r="R98" s="167"/>
      <c r="S98" s="167"/>
      <c r="T98" s="167"/>
      <c r="U98" s="167"/>
      <c r="V98" s="139"/>
      <c r="W98" s="139"/>
      <c r="X98" s="139"/>
      <c r="Y98" s="139"/>
      <c r="Z98" s="139"/>
      <c r="AA98" s="159"/>
      <c r="AB98" s="150"/>
      <c r="AC98" s="150"/>
      <c r="AD98" s="150"/>
      <c r="AE98" s="150"/>
      <c r="AF98" s="150"/>
      <c r="AG98" s="150"/>
      <c r="AH98" s="150"/>
      <c r="AI98" s="150"/>
    </row>
  </sheetData>
  <mergeCells count="22">
    <mergeCell ref="A1:AI1"/>
    <mergeCell ref="A2:AI2"/>
    <mergeCell ref="E3:E4"/>
    <mergeCell ref="AF3:AF4"/>
    <mergeCell ref="A5:A7"/>
    <mergeCell ref="B5:B7"/>
    <mergeCell ref="C5:C7"/>
    <mergeCell ref="D5:D7"/>
    <mergeCell ref="E5:I6"/>
    <mergeCell ref="J5:U5"/>
    <mergeCell ref="J6:K6"/>
    <mergeCell ref="A4:C4"/>
    <mergeCell ref="A3:C3"/>
    <mergeCell ref="V5:V7"/>
    <mergeCell ref="W5:Y6"/>
    <mergeCell ref="Z5:Z7"/>
    <mergeCell ref="AA5:AA7"/>
    <mergeCell ref="L6:M6"/>
    <mergeCell ref="N6:O6"/>
    <mergeCell ref="P6:Q6"/>
    <mergeCell ref="R6:S6"/>
    <mergeCell ref="T6:U6"/>
  </mergeCells>
  <conditionalFormatting sqref="B65">
    <cfRule type="duplicateValues" dxfId="486" priority="5"/>
  </conditionalFormatting>
  <conditionalFormatting sqref="B1:C4">
    <cfRule type="duplicateValues" dxfId="485" priority="10"/>
  </conditionalFormatting>
  <conditionalFormatting sqref="B75">
    <cfRule type="duplicateValues" dxfId="484" priority="2"/>
  </conditionalFormatting>
  <pageMargins left="0.2" right="0.36" top="0.28999999999999998" bottom="0.27" header="0.23" footer="0.16"/>
  <pageSetup paperSize="9" scale="34" orientation="landscape" r:id="rId1"/>
  <headerFooter>
    <oddFooter>&amp;LPrepared By:______________         Sig:________________&amp;CChecked By:___________Sign:____________&amp;RApproved By:___________Sign:____________</oddFooter>
  </headerFooter>
  <rowBreaks count="1" manualBreakCount="1">
    <brk id="44" max="26" man="1"/>
  </rowBreak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FF00"/>
  </sheetPr>
  <dimension ref="A1:AJ120"/>
  <sheetViews>
    <sheetView view="pageBreakPreview" zoomScale="80" zoomScaleSheetLayoutView="80" workbookViewId="0">
      <pane ySplit="6" topLeftCell="A11" activePane="bottomLeft" state="frozen"/>
      <selection activeCell="AL23" sqref="AL23"/>
      <selection pane="bottomLeft" activeCell="AL23" sqref="AL23"/>
    </sheetView>
  </sheetViews>
  <sheetFormatPr defaultRowHeight="15.75"/>
  <cols>
    <col min="1" max="1" width="6.140625" style="23" customWidth="1"/>
    <col min="2" max="2" width="32.42578125" style="24" customWidth="1"/>
    <col min="3" max="3" width="14.28515625" style="24" customWidth="1"/>
    <col min="4" max="4" width="17.7109375" style="24" customWidth="1"/>
    <col min="5" max="34" width="6" style="84" customWidth="1"/>
    <col min="35" max="35" width="6" style="113" customWidth="1"/>
    <col min="36" max="36" width="14.140625" style="113" customWidth="1"/>
    <col min="37" max="16384" width="9.140625" style="22"/>
  </cols>
  <sheetData>
    <row r="1" spans="1:36" s="8" customFormat="1" ht="23.25" customHeight="1">
      <c r="A1" s="1455" t="s">
        <v>243</v>
      </c>
      <c r="B1" s="1455"/>
      <c r="C1" s="1455"/>
      <c r="D1" s="1455"/>
      <c r="E1" s="1455"/>
      <c r="F1" s="1455"/>
      <c r="G1" s="1455"/>
      <c r="H1" s="1455"/>
      <c r="I1" s="1455"/>
      <c r="J1" s="1455"/>
      <c r="K1" s="1455"/>
      <c r="L1" s="1455"/>
      <c r="M1" s="1455"/>
      <c r="N1" s="1455"/>
      <c r="O1" s="1455"/>
      <c r="P1" s="1455"/>
      <c r="Q1" s="1455"/>
      <c r="R1" s="1455"/>
      <c r="S1" s="1455"/>
      <c r="T1" s="1455"/>
      <c r="U1" s="1455"/>
      <c r="V1" s="1455"/>
      <c r="W1" s="1455"/>
      <c r="X1" s="1455"/>
      <c r="Y1" s="1455"/>
      <c r="Z1" s="1455"/>
      <c r="AA1" s="1455"/>
      <c r="AB1" s="1455"/>
      <c r="AC1" s="1455"/>
      <c r="AD1" s="1455"/>
      <c r="AE1" s="1455"/>
      <c r="AF1" s="1455"/>
      <c r="AG1" s="1455"/>
      <c r="AH1" s="1455"/>
      <c r="AI1" s="1455"/>
      <c r="AJ1" s="1455"/>
    </row>
    <row r="2" spans="1:36" s="8" customFormat="1" ht="18" customHeight="1">
      <c r="A2" s="1455" t="s">
        <v>259</v>
      </c>
      <c r="B2" s="1455"/>
      <c r="C2" s="1455"/>
      <c r="D2" s="1455"/>
      <c r="E2" s="1455"/>
      <c r="F2" s="1455"/>
      <c r="G2" s="1455"/>
      <c r="H2" s="1455"/>
      <c r="I2" s="1455"/>
      <c r="J2" s="1455"/>
      <c r="K2" s="1455"/>
      <c r="L2" s="1455"/>
      <c r="M2" s="1455"/>
      <c r="N2" s="1455"/>
      <c r="O2" s="1455"/>
      <c r="P2" s="1455"/>
      <c r="Q2" s="1455"/>
      <c r="R2" s="1455"/>
      <c r="S2" s="1455"/>
      <c r="T2" s="1455"/>
      <c r="U2" s="1455"/>
      <c r="V2" s="1455"/>
      <c r="W2" s="1455"/>
      <c r="X2" s="1455"/>
      <c r="Y2" s="1455"/>
      <c r="Z2" s="1455"/>
      <c r="AA2" s="1455"/>
      <c r="AB2" s="1455"/>
      <c r="AC2" s="1455"/>
      <c r="AD2" s="1455"/>
      <c r="AE2" s="1455"/>
      <c r="AF2" s="1455"/>
      <c r="AG2" s="1455"/>
      <c r="AH2" s="1455"/>
      <c r="AI2" s="1455"/>
      <c r="AJ2" s="1455"/>
    </row>
    <row r="3" spans="1:36" s="8" customFormat="1" ht="18" customHeight="1">
      <c r="A3" s="1455" t="s">
        <v>260</v>
      </c>
      <c r="B3" s="1455"/>
      <c r="C3" s="9"/>
      <c r="D3" s="221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87"/>
      <c r="AJ3" s="87"/>
    </row>
    <row r="4" spans="1:36" s="8" customFormat="1" ht="18" customHeight="1" thickBot="1">
      <c r="A4" s="1474" t="s">
        <v>430</v>
      </c>
      <c r="B4" s="1474"/>
      <c r="C4" s="10"/>
      <c r="D4" s="11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88"/>
      <c r="AJ4" s="88"/>
    </row>
    <row r="5" spans="1:36" s="12" customFormat="1" ht="17.25" thickTop="1">
      <c r="A5" s="1456" t="s">
        <v>261</v>
      </c>
      <c r="B5" s="1458" t="s">
        <v>244</v>
      </c>
      <c r="C5" s="325"/>
      <c r="D5" s="1460" t="s">
        <v>245</v>
      </c>
      <c r="E5" s="77" t="s">
        <v>313</v>
      </c>
      <c r="F5" s="77" t="s">
        <v>314</v>
      </c>
      <c r="G5" s="77" t="s">
        <v>315</v>
      </c>
      <c r="H5" s="77" t="s">
        <v>316</v>
      </c>
      <c r="I5" s="77" t="s">
        <v>310</v>
      </c>
      <c r="J5" s="235" t="s">
        <v>311</v>
      </c>
      <c r="K5" s="77" t="s">
        <v>312</v>
      </c>
      <c r="L5" s="77" t="s">
        <v>313</v>
      </c>
      <c r="M5" s="77" t="s">
        <v>314</v>
      </c>
      <c r="N5" s="77" t="s">
        <v>315</v>
      </c>
      <c r="O5" s="77" t="s">
        <v>316</v>
      </c>
      <c r="P5" s="77" t="s">
        <v>310</v>
      </c>
      <c r="Q5" s="235" t="s">
        <v>311</v>
      </c>
      <c r="R5" s="77" t="s">
        <v>312</v>
      </c>
      <c r="S5" s="77" t="s">
        <v>313</v>
      </c>
      <c r="T5" s="77" t="s">
        <v>314</v>
      </c>
      <c r="U5" s="77" t="s">
        <v>315</v>
      </c>
      <c r="V5" s="77" t="s">
        <v>316</v>
      </c>
      <c r="W5" s="77" t="s">
        <v>310</v>
      </c>
      <c r="X5" s="235" t="s">
        <v>311</v>
      </c>
      <c r="Y5" s="77" t="s">
        <v>312</v>
      </c>
      <c r="Z5" s="77" t="s">
        <v>313</v>
      </c>
      <c r="AA5" s="77" t="s">
        <v>314</v>
      </c>
      <c r="AB5" s="77" t="s">
        <v>315</v>
      </c>
      <c r="AC5" s="77" t="s">
        <v>316</v>
      </c>
      <c r="AD5" s="77" t="s">
        <v>310</v>
      </c>
      <c r="AE5" s="235" t="s">
        <v>311</v>
      </c>
      <c r="AF5" s="77" t="s">
        <v>312</v>
      </c>
      <c r="AG5" s="77" t="s">
        <v>313</v>
      </c>
      <c r="AH5" s="77" t="s">
        <v>314</v>
      </c>
      <c r="AI5" s="89"/>
      <c r="AJ5" s="1462" t="s">
        <v>210</v>
      </c>
    </row>
    <row r="6" spans="1:36" s="13" customFormat="1" ht="16.5">
      <c r="A6" s="1457"/>
      <c r="B6" s="1459"/>
      <c r="C6" s="203"/>
      <c r="D6" s="1461"/>
      <c r="E6" s="6">
        <v>1</v>
      </c>
      <c r="F6" s="6">
        <v>2</v>
      </c>
      <c r="G6" s="6">
        <v>3</v>
      </c>
      <c r="H6" s="6">
        <v>4</v>
      </c>
      <c r="I6" s="6">
        <v>5</v>
      </c>
      <c r="J6" s="185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185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185">
        <v>20</v>
      </c>
      <c r="Y6" s="6">
        <v>21</v>
      </c>
      <c r="Z6" s="6">
        <v>22</v>
      </c>
      <c r="AA6" s="6">
        <v>23</v>
      </c>
      <c r="AB6" s="6">
        <v>24</v>
      </c>
      <c r="AC6" s="6">
        <v>25</v>
      </c>
      <c r="AD6" s="6">
        <v>26</v>
      </c>
      <c r="AE6" s="185">
        <v>27</v>
      </c>
      <c r="AF6" s="6">
        <v>28</v>
      </c>
      <c r="AG6" s="6">
        <v>29</v>
      </c>
      <c r="AH6" s="6">
        <v>30</v>
      </c>
      <c r="AI6" s="90" t="s">
        <v>208</v>
      </c>
      <c r="AJ6" s="1463"/>
    </row>
    <row r="7" spans="1:36" s="12" customFormat="1" ht="18.75" thickBot="1">
      <c r="A7" s="1450" t="s">
        <v>276</v>
      </c>
      <c r="B7" s="1451"/>
      <c r="C7" s="264" t="s">
        <v>462</v>
      </c>
      <c r="D7" s="264"/>
      <c r="E7" s="91"/>
      <c r="F7" s="78"/>
      <c r="G7" s="78"/>
      <c r="H7" s="78"/>
      <c r="I7" s="78"/>
      <c r="J7" s="236"/>
      <c r="K7" s="78"/>
      <c r="L7" s="78"/>
      <c r="M7" s="78"/>
      <c r="N7" s="78"/>
      <c r="O7" s="78"/>
      <c r="P7" s="78"/>
      <c r="Q7" s="236"/>
      <c r="R7" s="78"/>
      <c r="S7" s="78"/>
      <c r="T7" s="78"/>
      <c r="U7" s="78"/>
      <c r="V7" s="78"/>
      <c r="W7" s="78"/>
      <c r="X7" s="236"/>
      <c r="Y7" s="78"/>
      <c r="Z7" s="78"/>
      <c r="AA7" s="78"/>
      <c r="AB7" s="78"/>
      <c r="AC7" s="78"/>
      <c r="AD7" s="78"/>
      <c r="AE7" s="236"/>
      <c r="AF7" s="78"/>
      <c r="AG7" s="78"/>
      <c r="AH7" s="78"/>
      <c r="AI7" s="91"/>
      <c r="AJ7" s="92"/>
    </row>
    <row r="8" spans="1:36" s="12" customFormat="1" ht="16.5">
      <c r="A8" s="279">
        <v>1</v>
      </c>
      <c r="B8" s="285" t="s">
        <v>277</v>
      </c>
      <c r="C8" s="286" t="s">
        <v>399</v>
      </c>
      <c r="D8" s="28" t="s">
        <v>211</v>
      </c>
      <c r="E8" s="274">
        <v>1</v>
      </c>
      <c r="F8" s="274">
        <v>1</v>
      </c>
      <c r="G8" s="274">
        <v>1</v>
      </c>
      <c r="H8" s="274">
        <v>1</v>
      </c>
      <c r="I8" s="274">
        <v>1</v>
      </c>
      <c r="J8" s="275" t="s">
        <v>258</v>
      </c>
      <c r="K8" s="274">
        <v>1</v>
      </c>
      <c r="L8" s="274">
        <v>1</v>
      </c>
      <c r="M8" s="274">
        <v>1</v>
      </c>
      <c r="N8" s="274">
        <v>1</v>
      </c>
      <c r="O8" s="274">
        <v>1</v>
      </c>
      <c r="P8" s="274" t="s">
        <v>255</v>
      </c>
      <c r="Q8" s="275" t="s">
        <v>258</v>
      </c>
      <c r="R8" s="274" t="s">
        <v>255</v>
      </c>
      <c r="S8" s="274" t="s">
        <v>255</v>
      </c>
      <c r="T8" s="274" t="s">
        <v>255</v>
      </c>
      <c r="U8" s="274">
        <v>1</v>
      </c>
      <c r="V8" s="274">
        <v>1</v>
      </c>
      <c r="W8" s="274">
        <v>1</v>
      </c>
      <c r="X8" s="275">
        <v>1</v>
      </c>
      <c r="Y8" s="274">
        <v>1</v>
      </c>
      <c r="Z8" s="274">
        <v>1</v>
      </c>
      <c r="AA8" s="274">
        <v>1</v>
      </c>
      <c r="AB8" s="274">
        <v>1</v>
      </c>
      <c r="AC8" s="274">
        <v>1</v>
      </c>
      <c r="AD8" s="274">
        <v>1</v>
      </c>
      <c r="AE8" s="275">
        <v>1</v>
      </c>
      <c r="AF8" s="177">
        <v>1</v>
      </c>
      <c r="AG8" s="177">
        <v>1</v>
      </c>
      <c r="AH8" s="177">
        <v>1</v>
      </c>
      <c r="AI8" s="20">
        <f>SUM(E8:AH8)</f>
        <v>24</v>
      </c>
      <c r="AJ8" s="280"/>
    </row>
    <row r="9" spans="1:36" s="12" customFormat="1" ht="16.5">
      <c r="A9" s="287">
        <v>2</v>
      </c>
      <c r="B9" s="288" t="s">
        <v>472</v>
      </c>
      <c r="C9" s="36" t="s">
        <v>399</v>
      </c>
      <c r="D9" s="289" t="s">
        <v>470</v>
      </c>
      <c r="E9" s="1445" t="s">
        <v>451</v>
      </c>
      <c r="F9" s="1446"/>
      <c r="G9" s="1446"/>
      <c r="H9" s="1446"/>
      <c r="I9" s="1446"/>
      <c r="J9" s="1446"/>
      <c r="K9" s="1446"/>
      <c r="L9" s="1446"/>
      <c r="M9" s="1446"/>
      <c r="N9" s="1446"/>
      <c r="O9" s="1446"/>
      <c r="P9" s="1446"/>
      <c r="Q9" s="1446"/>
      <c r="R9" s="1446"/>
      <c r="S9" s="1446"/>
      <c r="T9" s="1446"/>
      <c r="U9" s="1446"/>
      <c r="V9" s="1446"/>
      <c r="W9" s="1446"/>
      <c r="X9" s="1446"/>
      <c r="Y9" s="1446"/>
      <c r="Z9" s="1446"/>
      <c r="AA9" s="1446"/>
      <c r="AB9" s="1447"/>
      <c r="AC9" s="178">
        <v>1</v>
      </c>
      <c r="AD9" s="178">
        <v>1</v>
      </c>
      <c r="AE9" s="180">
        <v>1</v>
      </c>
      <c r="AF9" s="276">
        <v>1</v>
      </c>
      <c r="AG9" s="178">
        <v>1</v>
      </c>
      <c r="AH9" s="277">
        <v>1</v>
      </c>
      <c r="AI9" s="14">
        <f>SUM(E9:AH9)</f>
        <v>6</v>
      </c>
      <c r="AJ9" s="281"/>
    </row>
    <row r="10" spans="1:36">
      <c r="A10" s="290">
        <v>3</v>
      </c>
      <c r="B10" s="291" t="s">
        <v>473</v>
      </c>
      <c r="C10" s="291"/>
      <c r="D10" s="291"/>
      <c r="E10" s="1475" t="s">
        <v>459</v>
      </c>
      <c r="F10" s="1476"/>
      <c r="G10" s="1476"/>
      <c r="H10" s="1476"/>
      <c r="I10" s="1476"/>
      <c r="J10" s="1476"/>
      <c r="K10" s="1476"/>
      <c r="L10" s="1476"/>
      <c r="M10" s="1476"/>
      <c r="N10" s="1476"/>
      <c r="O10" s="1476"/>
      <c r="P10" s="1476"/>
      <c r="Q10" s="1476"/>
      <c r="R10" s="1476"/>
      <c r="S10" s="1476"/>
      <c r="T10" s="1476"/>
      <c r="U10" s="1476"/>
      <c r="V10" s="1476"/>
      <c r="W10" s="1476"/>
      <c r="X10" s="1476"/>
      <c r="Y10" s="1476"/>
      <c r="Z10" s="1476"/>
      <c r="AA10" s="1476"/>
      <c r="AB10" s="1477"/>
      <c r="AC10" s="83">
        <v>91</v>
      </c>
      <c r="AD10" s="83">
        <v>91</v>
      </c>
      <c r="AE10" s="187">
        <v>91</v>
      </c>
      <c r="AF10" s="4">
        <v>91</v>
      </c>
      <c r="AG10" s="83">
        <v>91</v>
      </c>
      <c r="AH10" s="278">
        <v>91</v>
      </c>
      <c r="AI10" s="14">
        <v>6</v>
      </c>
      <c r="AJ10" s="282"/>
    </row>
    <row r="11" spans="1:36" s="12" customFormat="1" ht="16.5">
      <c r="A11" s="287">
        <v>4</v>
      </c>
      <c r="B11" s="30" t="s">
        <v>283</v>
      </c>
      <c r="C11" s="30" t="s">
        <v>381</v>
      </c>
      <c r="D11" s="32" t="s">
        <v>78</v>
      </c>
      <c r="E11" s="178">
        <v>1</v>
      </c>
      <c r="F11" s="178">
        <v>1</v>
      </c>
      <c r="G11" s="178">
        <v>1</v>
      </c>
      <c r="H11" s="178">
        <v>0.5</v>
      </c>
      <c r="I11" s="178">
        <v>1</v>
      </c>
      <c r="J11" s="180">
        <v>1</v>
      </c>
      <c r="K11" s="178">
        <v>1</v>
      </c>
      <c r="L11" s="178">
        <v>1</v>
      </c>
      <c r="M11" s="178">
        <v>1</v>
      </c>
      <c r="N11" s="178">
        <v>1</v>
      </c>
      <c r="O11" s="178">
        <v>1</v>
      </c>
      <c r="P11" s="178">
        <v>1</v>
      </c>
      <c r="Q11" s="180">
        <v>1</v>
      </c>
      <c r="R11" s="178">
        <v>1</v>
      </c>
      <c r="S11" s="178">
        <v>1</v>
      </c>
      <c r="T11" s="178">
        <v>1</v>
      </c>
      <c r="U11" s="178">
        <v>1</v>
      </c>
      <c r="V11" s="178">
        <v>1</v>
      </c>
      <c r="W11" s="178">
        <v>1</v>
      </c>
      <c r="X11" s="180">
        <v>1</v>
      </c>
      <c r="Y11" s="178">
        <v>1</v>
      </c>
      <c r="Z11" s="178">
        <v>1</v>
      </c>
      <c r="AA11" s="178">
        <v>1</v>
      </c>
      <c r="AB11" s="178">
        <v>1</v>
      </c>
      <c r="AC11" s="178">
        <v>1</v>
      </c>
      <c r="AD11" s="178">
        <v>1</v>
      </c>
      <c r="AE11" s="180">
        <v>1</v>
      </c>
      <c r="AF11" s="178">
        <v>1</v>
      </c>
      <c r="AG11" s="178">
        <v>1</v>
      </c>
      <c r="AH11" s="178">
        <v>1</v>
      </c>
      <c r="AI11" s="14">
        <f>SUM(E11:AH11)</f>
        <v>29.5</v>
      </c>
      <c r="AJ11" s="103"/>
    </row>
    <row r="12" spans="1:36" s="12" customFormat="1" ht="17.25" customHeight="1">
      <c r="A12" s="290">
        <v>5</v>
      </c>
      <c r="B12" s="30" t="s">
        <v>292</v>
      </c>
      <c r="C12" s="30" t="s">
        <v>381</v>
      </c>
      <c r="D12" s="32" t="s">
        <v>90</v>
      </c>
      <c r="E12" s="178">
        <v>1</v>
      </c>
      <c r="F12" s="178">
        <v>1</v>
      </c>
      <c r="G12" s="178">
        <v>1</v>
      </c>
      <c r="H12" s="178">
        <v>1</v>
      </c>
      <c r="I12" s="178">
        <v>1</v>
      </c>
      <c r="J12" s="180">
        <v>1</v>
      </c>
      <c r="K12" s="178">
        <v>1</v>
      </c>
      <c r="L12" s="178">
        <v>1</v>
      </c>
      <c r="M12" s="178">
        <v>1</v>
      </c>
      <c r="N12" s="178">
        <v>1</v>
      </c>
      <c r="O12" s="178">
        <v>1</v>
      </c>
      <c r="P12" s="178">
        <v>1</v>
      </c>
      <c r="Q12" s="180">
        <v>1</v>
      </c>
      <c r="R12" s="178">
        <v>1</v>
      </c>
      <c r="S12" s="178">
        <v>1</v>
      </c>
      <c r="T12" s="178">
        <v>1</v>
      </c>
      <c r="U12" s="178">
        <v>1</v>
      </c>
      <c r="V12" s="178" t="s">
        <v>255</v>
      </c>
      <c r="W12" s="178" t="s">
        <v>255</v>
      </c>
      <c r="X12" s="180" t="s">
        <v>258</v>
      </c>
      <c r="Y12" s="178" t="s">
        <v>255</v>
      </c>
      <c r="Z12" s="178" t="s">
        <v>255</v>
      </c>
      <c r="AA12" s="178" t="s">
        <v>255</v>
      </c>
      <c r="AB12" s="178" t="s">
        <v>255</v>
      </c>
      <c r="AC12" s="178" t="s">
        <v>255</v>
      </c>
      <c r="AD12" s="178" t="s">
        <v>255</v>
      </c>
      <c r="AE12" s="180" t="s">
        <v>258</v>
      </c>
      <c r="AF12" s="178" t="s">
        <v>255</v>
      </c>
      <c r="AG12" s="178" t="s">
        <v>255</v>
      </c>
      <c r="AH12" s="178" t="s">
        <v>255</v>
      </c>
      <c r="AI12" s="14">
        <f t="shared" ref="AI12:AI18" si="0">SUM(E12:AH12)</f>
        <v>17</v>
      </c>
      <c r="AJ12" s="103"/>
    </row>
    <row r="13" spans="1:36" s="12" customFormat="1" ht="17.25" customHeight="1">
      <c r="A13" s="287">
        <v>6</v>
      </c>
      <c r="B13" s="30" t="s">
        <v>474</v>
      </c>
      <c r="C13" s="30"/>
      <c r="D13" s="34" t="s">
        <v>475</v>
      </c>
      <c r="E13" s="1445" t="s">
        <v>451</v>
      </c>
      <c r="F13" s="1446"/>
      <c r="G13" s="1446"/>
      <c r="H13" s="1446"/>
      <c r="I13" s="1446"/>
      <c r="J13" s="1446"/>
      <c r="K13" s="1446"/>
      <c r="L13" s="1446"/>
      <c r="M13" s="1446"/>
      <c r="N13" s="1446"/>
      <c r="O13" s="1446"/>
      <c r="P13" s="1446"/>
      <c r="Q13" s="1446"/>
      <c r="R13" s="1446"/>
      <c r="S13" s="1446"/>
      <c r="T13" s="1446"/>
      <c r="U13" s="1446"/>
      <c r="V13" s="1446"/>
      <c r="W13" s="1446"/>
      <c r="X13" s="1446"/>
      <c r="Y13" s="1446"/>
      <c r="Z13" s="1446"/>
      <c r="AA13" s="1446"/>
      <c r="AB13" s="1446"/>
      <c r="AC13" s="1447"/>
      <c r="AD13" s="178" t="s">
        <v>354</v>
      </c>
      <c r="AE13" s="180" t="s">
        <v>258</v>
      </c>
      <c r="AF13" s="178" t="s">
        <v>354</v>
      </c>
      <c r="AG13" s="178">
        <v>1</v>
      </c>
      <c r="AH13" s="178">
        <v>1</v>
      </c>
      <c r="AI13" s="14">
        <f t="shared" si="0"/>
        <v>2</v>
      </c>
      <c r="AJ13" s="103"/>
    </row>
    <row r="14" spans="1:36" s="12" customFormat="1" ht="16.5">
      <c r="A14" s="290">
        <v>7</v>
      </c>
      <c r="B14" s="30" t="s">
        <v>290</v>
      </c>
      <c r="C14" s="36" t="s">
        <v>399</v>
      </c>
      <c r="D14" s="388" t="s">
        <v>470</v>
      </c>
      <c r="E14" s="178">
        <v>1</v>
      </c>
      <c r="F14" s="178">
        <v>1</v>
      </c>
      <c r="G14" s="178">
        <v>1</v>
      </c>
      <c r="H14" s="178">
        <v>1</v>
      </c>
      <c r="I14" s="178">
        <v>1</v>
      </c>
      <c r="J14" s="180" t="s">
        <v>258</v>
      </c>
      <c r="K14" s="178">
        <v>1</v>
      </c>
      <c r="L14" s="178">
        <v>1</v>
      </c>
      <c r="M14" s="178">
        <v>1</v>
      </c>
      <c r="N14" s="178">
        <v>1</v>
      </c>
      <c r="O14" s="178">
        <v>1</v>
      </c>
      <c r="P14" s="178">
        <v>1</v>
      </c>
      <c r="Q14" s="180">
        <v>1</v>
      </c>
      <c r="R14" s="178">
        <v>1</v>
      </c>
      <c r="S14" s="178">
        <v>1</v>
      </c>
      <c r="T14" s="178">
        <v>1</v>
      </c>
      <c r="U14" s="178">
        <v>1</v>
      </c>
      <c r="V14" s="144">
        <v>1</v>
      </c>
      <c r="W14" s="144">
        <v>1</v>
      </c>
      <c r="X14" s="144">
        <v>1</v>
      </c>
      <c r="Y14" s="144">
        <v>1</v>
      </c>
      <c r="Z14" s="144">
        <v>1</v>
      </c>
      <c r="AA14" s="178">
        <v>1</v>
      </c>
      <c r="AB14" s="178">
        <v>1</v>
      </c>
      <c r="AC14" s="178">
        <v>1</v>
      </c>
      <c r="AD14" s="178">
        <v>1</v>
      </c>
      <c r="AE14" s="180" t="s">
        <v>258</v>
      </c>
      <c r="AF14" s="178" t="s">
        <v>354</v>
      </c>
      <c r="AG14" s="178" t="s">
        <v>354</v>
      </c>
      <c r="AH14" s="178" t="s">
        <v>354</v>
      </c>
      <c r="AI14" s="14">
        <f>SUM(E14:AH14)</f>
        <v>25</v>
      </c>
      <c r="AJ14" s="103"/>
    </row>
    <row r="15" spans="1:36" s="12" customFormat="1" ht="17.25" customHeight="1">
      <c r="A15" s="287">
        <v>8</v>
      </c>
      <c r="B15" s="36" t="s">
        <v>279</v>
      </c>
      <c r="C15" s="30" t="s">
        <v>381</v>
      </c>
      <c r="D15" s="293" t="s">
        <v>79</v>
      </c>
      <c r="E15" s="178">
        <v>1</v>
      </c>
      <c r="F15" s="178">
        <v>1</v>
      </c>
      <c r="G15" s="178">
        <v>1</v>
      </c>
      <c r="H15" s="178">
        <v>1</v>
      </c>
      <c r="I15" s="178">
        <v>1</v>
      </c>
      <c r="J15" s="180">
        <v>1</v>
      </c>
      <c r="K15" s="178">
        <v>1</v>
      </c>
      <c r="L15" s="178">
        <v>1</v>
      </c>
      <c r="M15" s="178">
        <v>1</v>
      </c>
      <c r="N15" s="178">
        <v>1</v>
      </c>
      <c r="O15" s="178">
        <v>1</v>
      </c>
      <c r="P15" s="178">
        <v>1</v>
      </c>
      <c r="Q15" s="180">
        <v>1</v>
      </c>
      <c r="R15" s="178">
        <v>1</v>
      </c>
      <c r="S15" s="178">
        <v>1</v>
      </c>
      <c r="T15" s="178">
        <v>1</v>
      </c>
      <c r="U15" s="178">
        <v>1</v>
      </c>
      <c r="V15" s="178">
        <v>1</v>
      </c>
      <c r="W15" s="178">
        <v>1</v>
      </c>
      <c r="X15" s="180">
        <v>1</v>
      </c>
      <c r="Y15" s="178">
        <v>1</v>
      </c>
      <c r="Z15" s="178">
        <v>1</v>
      </c>
      <c r="AA15" s="178">
        <v>1</v>
      </c>
      <c r="AB15" s="178">
        <v>1</v>
      </c>
      <c r="AC15" s="178">
        <v>1</v>
      </c>
      <c r="AD15" s="178">
        <v>1</v>
      </c>
      <c r="AE15" s="180">
        <v>1</v>
      </c>
      <c r="AF15" s="178">
        <v>1</v>
      </c>
      <c r="AG15" s="178">
        <v>1</v>
      </c>
      <c r="AH15" s="178">
        <v>1</v>
      </c>
      <c r="AI15" s="14">
        <f t="shared" si="0"/>
        <v>30</v>
      </c>
      <c r="AJ15" s="103"/>
    </row>
    <row r="16" spans="1:36" s="12" customFormat="1" ht="17.25" customHeight="1">
      <c r="A16" s="290">
        <v>9</v>
      </c>
      <c r="B16" s="33" t="s">
        <v>441</v>
      </c>
      <c r="C16" s="30" t="s">
        <v>398</v>
      </c>
      <c r="D16" s="54" t="s">
        <v>166</v>
      </c>
      <c r="E16" s="178">
        <v>1</v>
      </c>
      <c r="F16" s="178">
        <v>1</v>
      </c>
      <c r="G16" s="178">
        <v>1</v>
      </c>
      <c r="H16" s="178">
        <v>1</v>
      </c>
      <c r="I16" s="178">
        <v>1</v>
      </c>
      <c r="J16" s="180">
        <v>1</v>
      </c>
      <c r="K16" s="178">
        <v>1</v>
      </c>
      <c r="L16" s="178">
        <v>1</v>
      </c>
      <c r="M16" s="178">
        <v>1</v>
      </c>
      <c r="N16" s="178">
        <v>1</v>
      </c>
      <c r="O16" s="178">
        <v>1</v>
      </c>
      <c r="P16" s="178">
        <v>1</v>
      </c>
      <c r="Q16" s="180">
        <v>1</v>
      </c>
      <c r="R16" s="178">
        <v>1</v>
      </c>
      <c r="S16" s="178">
        <v>1</v>
      </c>
      <c r="T16" s="144">
        <v>1</v>
      </c>
      <c r="U16" s="144">
        <v>1</v>
      </c>
      <c r="V16" s="144">
        <v>1</v>
      </c>
      <c r="W16" s="144">
        <v>1</v>
      </c>
      <c r="X16" s="180">
        <v>1</v>
      </c>
      <c r="Y16" s="178">
        <v>1</v>
      </c>
      <c r="Z16" s="178">
        <v>1</v>
      </c>
      <c r="AA16" s="178">
        <v>1</v>
      </c>
      <c r="AB16" s="178">
        <v>1</v>
      </c>
      <c r="AC16" s="178">
        <v>1</v>
      </c>
      <c r="AD16" s="178">
        <v>1</v>
      </c>
      <c r="AE16" s="180">
        <v>1</v>
      </c>
      <c r="AF16" s="178">
        <v>1</v>
      </c>
      <c r="AG16" s="178">
        <v>1</v>
      </c>
      <c r="AH16" s="178">
        <v>1</v>
      </c>
      <c r="AI16" s="14">
        <f t="shared" si="0"/>
        <v>30</v>
      </c>
      <c r="AJ16" s="103"/>
    </row>
    <row r="17" spans="1:36" s="12" customFormat="1" ht="17.25" customHeight="1">
      <c r="A17" s="287">
        <v>10</v>
      </c>
      <c r="B17" s="30" t="s">
        <v>188</v>
      </c>
      <c r="C17" s="33" t="s">
        <v>381</v>
      </c>
      <c r="D17" s="32" t="s">
        <v>30</v>
      </c>
      <c r="E17" s="178">
        <v>1</v>
      </c>
      <c r="F17" s="178">
        <v>1</v>
      </c>
      <c r="G17" s="178">
        <v>1</v>
      </c>
      <c r="H17" s="178">
        <v>1</v>
      </c>
      <c r="I17" s="178">
        <v>1</v>
      </c>
      <c r="J17" s="180">
        <v>1</v>
      </c>
      <c r="K17" s="178">
        <v>1</v>
      </c>
      <c r="L17" s="178">
        <v>1</v>
      </c>
      <c r="M17" s="178">
        <v>1</v>
      </c>
      <c r="N17" s="178">
        <v>1</v>
      </c>
      <c r="O17" s="178">
        <v>1</v>
      </c>
      <c r="P17" s="178">
        <v>1</v>
      </c>
      <c r="Q17" s="180">
        <v>1</v>
      </c>
      <c r="R17" s="178">
        <v>1</v>
      </c>
      <c r="S17" s="178">
        <v>1</v>
      </c>
      <c r="T17" s="178">
        <v>1</v>
      </c>
      <c r="U17" s="178">
        <v>1</v>
      </c>
      <c r="V17" s="178">
        <v>1</v>
      </c>
      <c r="W17" s="178">
        <v>1</v>
      </c>
      <c r="X17" s="180">
        <v>1</v>
      </c>
      <c r="Y17" s="178">
        <v>1</v>
      </c>
      <c r="Z17" s="178">
        <v>1</v>
      </c>
      <c r="AA17" s="178">
        <v>1</v>
      </c>
      <c r="AB17" s="178">
        <v>1</v>
      </c>
      <c r="AC17" s="178">
        <v>1</v>
      </c>
      <c r="AD17" s="178">
        <v>1</v>
      </c>
      <c r="AE17" s="180">
        <v>1</v>
      </c>
      <c r="AF17" s="178">
        <v>1</v>
      </c>
      <c r="AG17" s="178">
        <v>1</v>
      </c>
      <c r="AH17" s="178">
        <v>1</v>
      </c>
      <c r="AI17" s="14">
        <f t="shared" si="0"/>
        <v>30</v>
      </c>
      <c r="AJ17" s="104"/>
    </row>
    <row r="18" spans="1:36" s="12" customFormat="1" ht="16.5">
      <c r="A18" s="290">
        <v>11</v>
      </c>
      <c r="B18" s="36" t="s">
        <v>51</v>
      </c>
      <c r="C18" s="30" t="s">
        <v>381</v>
      </c>
      <c r="D18" s="222" t="s">
        <v>52</v>
      </c>
      <c r="E18" s="178">
        <v>1</v>
      </c>
      <c r="F18" s="178">
        <v>1</v>
      </c>
      <c r="G18" s="178">
        <v>1</v>
      </c>
      <c r="H18" s="178">
        <v>1</v>
      </c>
      <c r="I18" s="178">
        <v>1</v>
      </c>
      <c r="J18" s="180">
        <v>1</v>
      </c>
      <c r="K18" s="178">
        <v>1</v>
      </c>
      <c r="L18" s="178">
        <v>1</v>
      </c>
      <c r="M18" s="178">
        <v>1</v>
      </c>
      <c r="N18" s="178">
        <v>1</v>
      </c>
      <c r="O18" s="178">
        <v>1</v>
      </c>
      <c r="P18" s="178">
        <v>1</v>
      </c>
      <c r="Q18" s="180">
        <v>1</v>
      </c>
      <c r="R18" s="178">
        <v>1</v>
      </c>
      <c r="S18" s="178">
        <v>1</v>
      </c>
      <c r="T18" s="178">
        <v>1</v>
      </c>
      <c r="U18" s="178">
        <v>1</v>
      </c>
      <c r="V18" s="178">
        <v>1</v>
      </c>
      <c r="W18" s="178">
        <v>1</v>
      </c>
      <c r="X18" s="180">
        <v>1</v>
      </c>
      <c r="Y18" s="178">
        <v>1</v>
      </c>
      <c r="Z18" s="178">
        <v>1</v>
      </c>
      <c r="AA18" s="178">
        <v>1</v>
      </c>
      <c r="AB18" s="178">
        <v>1</v>
      </c>
      <c r="AC18" s="178">
        <v>1</v>
      </c>
      <c r="AD18" s="178">
        <v>1</v>
      </c>
      <c r="AE18" s="180">
        <v>1</v>
      </c>
      <c r="AF18" s="178">
        <v>1</v>
      </c>
      <c r="AG18" s="178">
        <v>1</v>
      </c>
      <c r="AH18" s="178">
        <v>1</v>
      </c>
      <c r="AI18" s="14">
        <f t="shared" si="0"/>
        <v>30</v>
      </c>
      <c r="AJ18" s="284"/>
    </row>
    <row r="19" spans="1:36" s="12" customFormat="1" ht="17.25" customHeight="1">
      <c r="A19" s="287">
        <v>12</v>
      </c>
      <c r="B19" s="33" t="s">
        <v>278</v>
      </c>
      <c r="C19" s="30" t="s">
        <v>381</v>
      </c>
      <c r="D19" s="198" t="s">
        <v>50</v>
      </c>
      <c r="E19" s="227">
        <v>1</v>
      </c>
      <c r="F19" s="227">
        <v>1</v>
      </c>
      <c r="G19" s="227">
        <v>1</v>
      </c>
      <c r="H19" s="227">
        <v>1</v>
      </c>
      <c r="I19" s="227">
        <v>1</v>
      </c>
      <c r="J19" s="185">
        <v>1</v>
      </c>
      <c r="K19" s="227">
        <v>1</v>
      </c>
      <c r="L19" s="227">
        <v>1</v>
      </c>
      <c r="M19" s="227">
        <v>1</v>
      </c>
      <c r="N19" s="227">
        <v>1</v>
      </c>
      <c r="O19" s="227">
        <v>1</v>
      </c>
      <c r="P19" s="227">
        <v>1</v>
      </c>
      <c r="Q19" s="185">
        <v>1</v>
      </c>
      <c r="R19" s="227">
        <v>1</v>
      </c>
      <c r="S19" s="227">
        <v>1</v>
      </c>
      <c r="T19" s="227">
        <v>1</v>
      </c>
      <c r="U19" s="227">
        <v>1</v>
      </c>
      <c r="V19" s="227">
        <v>1</v>
      </c>
      <c r="W19" s="227">
        <v>1</v>
      </c>
      <c r="X19" s="185">
        <v>1</v>
      </c>
      <c r="Y19" s="227">
        <v>1</v>
      </c>
      <c r="Z19" s="227">
        <v>1</v>
      </c>
      <c r="AA19" s="227">
        <v>1</v>
      </c>
      <c r="AB19" s="227">
        <v>1</v>
      </c>
      <c r="AC19" s="227">
        <v>1</v>
      </c>
      <c r="AD19" s="227">
        <v>1</v>
      </c>
      <c r="AE19" s="185">
        <v>1</v>
      </c>
      <c r="AF19" s="227">
        <v>1</v>
      </c>
      <c r="AG19" s="227">
        <v>1</v>
      </c>
      <c r="AH19" s="227">
        <v>1</v>
      </c>
      <c r="AI19" s="107">
        <f>SUM(E19:AH19)</f>
        <v>30</v>
      </c>
      <c r="AJ19" s="104"/>
    </row>
    <row r="20" spans="1:36" s="12" customFormat="1" ht="17.25" customHeight="1" thickBot="1">
      <c r="A20" s="327">
        <v>13</v>
      </c>
      <c r="B20" s="328"/>
      <c r="C20" s="328" t="s">
        <v>381</v>
      </c>
      <c r="D20" s="329" t="s">
        <v>32</v>
      </c>
      <c r="E20" s="330"/>
      <c r="F20" s="330"/>
      <c r="G20" s="330"/>
      <c r="H20" s="330"/>
      <c r="I20" s="330"/>
      <c r="J20" s="330"/>
      <c r="K20" s="330"/>
      <c r="L20" s="330"/>
      <c r="M20" s="330"/>
      <c r="N20" s="330"/>
      <c r="O20" s="330"/>
      <c r="P20" s="330"/>
      <c r="Q20" s="330"/>
      <c r="R20" s="330"/>
      <c r="S20" s="330"/>
      <c r="T20" s="330"/>
      <c r="U20" s="330"/>
      <c r="V20" s="330"/>
      <c r="W20" s="330"/>
      <c r="X20" s="330"/>
      <c r="Y20" s="330"/>
      <c r="Z20" s="330"/>
      <c r="AA20" s="330"/>
      <c r="AB20" s="330"/>
      <c r="AC20" s="330"/>
      <c r="AD20" s="330"/>
      <c r="AE20" s="330"/>
      <c r="AF20" s="330"/>
      <c r="AG20" s="330"/>
      <c r="AH20" s="330"/>
      <c r="AI20" s="331">
        <f>SUM(E20:AH20)</f>
        <v>0</v>
      </c>
      <c r="AJ20" s="294"/>
    </row>
    <row r="21" spans="1:36" s="12" customFormat="1" ht="17.25" customHeight="1" thickBot="1">
      <c r="A21" s="295"/>
      <c r="B21" s="257"/>
      <c r="C21" s="257"/>
      <c r="D21" s="258"/>
      <c r="E21" s="259"/>
      <c r="F21" s="259"/>
      <c r="G21" s="259"/>
      <c r="H21" s="259"/>
      <c r="I21" s="259"/>
      <c r="J21" s="259"/>
      <c r="K21" s="259"/>
      <c r="L21" s="259"/>
      <c r="M21" s="259"/>
      <c r="N21" s="259"/>
      <c r="O21" s="259"/>
      <c r="P21" s="259"/>
      <c r="Q21" s="259"/>
      <c r="R21" s="259"/>
      <c r="S21" s="259"/>
      <c r="T21" s="259"/>
      <c r="U21" s="259"/>
      <c r="V21" s="259"/>
      <c r="W21" s="259"/>
      <c r="X21" s="259"/>
      <c r="Y21" s="259"/>
      <c r="Z21" s="259"/>
      <c r="AA21" s="259"/>
      <c r="AB21" s="259"/>
      <c r="AC21" s="259"/>
      <c r="AD21" s="259"/>
      <c r="AE21" s="259"/>
      <c r="AF21" s="259"/>
      <c r="AG21" s="259"/>
      <c r="AH21" s="259"/>
      <c r="AI21" s="97"/>
      <c r="AJ21" s="296"/>
    </row>
    <row r="22" spans="1:36" s="12" customFormat="1" ht="17.25" thickBot="1">
      <c r="A22" s="1452" t="s">
        <v>358</v>
      </c>
      <c r="B22" s="1453"/>
      <c r="C22" s="1453"/>
      <c r="D22" s="1454"/>
      <c r="E22" s="265" t="s">
        <v>469</v>
      </c>
      <c r="F22" s="266"/>
      <c r="G22" s="266"/>
      <c r="H22" s="266"/>
      <c r="I22" s="266"/>
      <c r="J22" s="266"/>
      <c r="K22" s="266"/>
      <c r="L22" s="266"/>
      <c r="M22" s="267"/>
      <c r="N22" s="226"/>
      <c r="O22" s="226"/>
      <c r="P22" s="226"/>
      <c r="Q22" s="226"/>
      <c r="R22" s="226"/>
      <c r="S22" s="226"/>
      <c r="T22" s="226"/>
      <c r="U22" s="226"/>
      <c r="V22" s="226"/>
      <c r="W22" s="226"/>
      <c r="X22" s="226"/>
      <c r="Y22" s="226"/>
      <c r="Z22" s="226"/>
      <c r="AA22" s="226"/>
      <c r="AB22" s="226"/>
      <c r="AC22" s="226"/>
      <c r="AD22" s="226"/>
      <c r="AE22" s="226"/>
      <c r="AF22" s="226"/>
      <c r="AG22" s="226"/>
      <c r="AH22" s="226"/>
      <c r="AI22" s="16"/>
      <c r="AJ22" s="108"/>
    </row>
    <row r="23" spans="1:36" s="12" customFormat="1" ht="16.5">
      <c r="A23" s="279">
        <v>1</v>
      </c>
      <c r="B23" s="41" t="s">
        <v>272</v>
      </c>
      <c r="C23" s="49" t="s">
        <v>381</v>
      </c>
      <c r="D23" s="42" t="s">
        <v>47</v>
      </c>
      <c r="E23" s="177">
        <v>1</v>
      </c>
      <c r="F23" s="177">
        <v>1</v>
      </c>
      <c r="G23" s="177">
        <v>1</v>
      </c>
      <c r="H23" s="177">
        <v>1</v>
      </c>
      <c r="I23" s="177">
        <v>1</v>
      </c>
      <c r="J23" s="179">
        <v>1</v>
      </c>
      <c r="K23" s="177">
        <v>1</v>
      </c>
      <c r="L23" s="177">
        <v>1</v>
      </c>
      <c r="M23" s="177">
        <v>1</v>
      </c>
      <c r="N23" s="177">
        <v>1</v>
      </c>
      <c r="O23" s="177">
        <v>1</v>
      </c>
      <c r="P23" s="177">
        <v>1</v>
      </c>
      <c r="Q23" s="179" t="s">
        <v>258</v>
      </c>
      <c r="R23" s="177">
        <v>1</v>
      </c>
      <c r="S23" s="177">
        <v>1</v>
      </c>
      <c r="T23" s="177">
        <v>1</v>
      </c>
      <c r="U23" s="177">
        <v>1</v>
      </c>
      <c r="V23" s="177">
        <v>1</v>
      </c>
      <c r="W23" s="177">
        <v>1</v>
      </c>
      <c r="X23" s="179">
        <v>1</v>
      </c>
      <c r="Y23" s="177">
        <v>1</v>
      </c>
      <c r="Z23" s="177">
        <v>1</v>
      </c>
      <c r="AA23" s="177">
        <v>1</v>
      </c>
      <c r="AB23" s="177">
        <v>1</v>
      </c>
      <c r="AC23" s="177">
        <v>1</v>
      </c>
      <c r="AD23" s="177">
        <v>1</v>
      </c>
      <c r="AE23" s="179">
        <v>1</v>
      </c>
      <c r="AF23" s="177">
        <v>1</v>
      </c>
      <c r="AG23" s="177">
        <v>1</v>
      </c>
      <c r="AH23" s="177">
        <v>1</v>
      </c>
      <c r="AI23" s="100">
        <f>SUM(E23:AH23)</f>
        <v>29</v>
      </c>
      <c r="AJ23" s="280"/>
    </row>
    <row r="24" spans="1:36" s="12" customFormat="1" ht="16.5">
      <c r="A24" s="46">
        <v>2</v>
      </c>
      <c r="B24" s="30" t="s">
        <v>104</v>
      </c>
      <c r="C24" s="49" t="s">
        <v>411</v>
      </c>
      <c r="D24" s="31" t="s">
        <v>37</v>
      </c>
      <c r="E24" s="178">
        <v>1</v>
      </c>
      <c r="F24" s="178">
        <v>1</v>
      </c>
      <c r="G24" s="178">
        <v>1</v>
      </c>
      <c r="H24" s="178">
        <v>1</v>
      </c>
      <c r="I24" s="178">
        <v>1</v>
      </c>
      <c r="J24" s="180">
        <v>1</v>
      </c>
      <c r="K24" s="178">
        <v>1</v>
      </c>
      <c r="L24" s="178">
        <v>1</v>
      </c>
      <c r="M24" s="178">
        <v>1</v>
      </c>
      <c r="N24" s="178">
        <v>1</v>
      </c>
      <c r="O24" s="178">
        <v>1</v>
      </c>
      <c r="P24" s="178">
        <v>1</v>
      </c>
      <c r="Q24" s="180">
        <v>1</v>
      </c>
      <c r="R24" s="178">
        <v>1</v>
      </c>
      <c r="S24" s="178">
        <v>1</v>
      </c>
      <c r="T24" s="178">
        <v>1</v>
      </c>
      <c r="U24" s="178">
        <v>1</v>
      </c>
      <c r="V24" s="178">
        <v>1</v>
      </c>
      <c r="W24" s="178">
        <v>1</v>
      </c>
      <c r="X24" s="180">
        <v>1</v>
      </c>
      <c r="Y24" s="178">
        <v>1</v>
      </c>
      <c r="Z24" s="178">
        <v>1</v>
      </c>
      <c r="AA24" s="178">
        <v>1</v>
      </c>
      <c r="AB24" s="178">
        <v>1</v>
      </c>
      <c r="AC24" s="178">
        <v>1</v>
      </c>
      <c r="AD24" s="178">
        <v>1</v>
      </c>
      <c r="AE24" s="180">
        <v>1</v>
      </c>
      <c r="AF24" s="178">
        <v>1</v>
      </c>
      <c r="AG24" s="178">
        <v>1</v>
      </c>
      <c r="AH24" s="178">
        <v>1</v>
      </c>
      <c r="AI24" s="101">
        <f>SUM(E24:AH24)</f>
        <v>30</v>
      </c>
      <c r="AJ24" s="103"/>
    </row>
    <row r="25" spans="1:36" s="12" customFormat="1" ht="18" customHeight="1" thickBot="1">
      <c r="A25" s="297"/>
      <c r="B25" s="39"/>
      <c r="C25" s="39"/>
      <c r="D25" s="44"/>
      <c r="E25" s="219"/>
      <c r="F25" s="219"/>
      <c r="G25" s="219"/>
      <c r="H25" s="219"/>
      <c r="I25" s="219"/>
      <c r="J25" s="219"/>
      <c r="K25" s="219"/>
      <c r="L25" s="219"/>
      <c r="M25" s="219"/>
      <c r="N25" s="219"/>
      <c r="O25" s="219"/>
      <c r="P25" s="219"/>
      <c r="Q25" s="219"/>
      <c r="R25" s="219"/>
      <c r="S25" s="219"/>
      <c r="T25" s="219"/>
      <c r="U25" s="219"/>
      <c r="V25" s="219"/>
      <c r="W25" s="219"/>
      <c r="X25" s="219"/>
      <c r="Y25" s="219"/>
      <c r="Z25" s="219"/>
      <c r="AA25" s="219"/>
      <c r="AB25" s="219"/>
      <c r="AC25" s="219"/>
      <c r="AD25" s="219"/>
      <c r="AE25" s="219"/>
      <c r="AF25" s="219"/>
      <c r="AG25" s="219"/>
      <c r="AH25" s="219"/>
      <c r="AI25" s="97"/>
      <c r="AJ25" s="294"/>
    </row>
    <row r="26" spans="1:36" s="12" customFormat="1" ht="18" customHeight="1">
      <c r="A26" s="1450" t="s">
        <v>287</v>
      </c>
      <c r="B26" s="1451"/>
      <c r="C26" s="205"/>
      <c r="D26" s="1478" t="s">
        <v>463</v>
      </c>
      <c r="E26" s="1479"/>
      <c r="F26" s="214"/>
      <c r="G26" s="214"/>
      <c r="H26" s="214"/>
      <c r="I26" s="214"/>
      <c r="J26" s="182"/>
      <c r="K26" s="214"/>
      <c r="L26" s="214"/>
      <c r="M26" s="214"/>
      <c r="N26" s="214"/>
      <c r="O26" s="214"/>
      <c r="P26" s="214"/>
      <c r="Q26" s="182"/>
      <c r="R26" s="214"/>
      <c r="S26" s="214"/>
      <c r="T26" s="214"/>
      <c r="U26" s="214"/>
      <c r="V26" s="214"/>
      <c r="W26" s="214"/>
      <c r="X26" s="182"/>
      <c r="Y26" s="214"/>
      <c r="Z26" s="214"/>
      <c r="AA26" s="214"/>
      <c r="AB26" s="214"/>
      <c r="AC26" s="214"/>
      <c r="AD26" s="214"/>
      <c r="AE26" s="182"/>
      <c r="AF26" s="214"/>
      <c r="AG26" s="214"/>
      <c r="AH26" s="214"/>
      <c r="AI26" s="16"/>
      <c r="AJ26" s="102"/>
    </row>
    <row r="27" spans="1:36" s="12" customFormat="1" ht="16.5">
      <c r="A27" s="46">
        <v>1</v>
      </c>
      <c r="B27" s="247" t="s">
        <v>322</v>
      </c>
      <c r="C27" s="49" t="s">
        <v>271</v>
      </c>
      <c r="D27" s="31" t="s">
        <v>239</v>
      </c>
      <c r="E27" s="214">
        <v>1</v>
      </c>
      <c r="F27" s="214">
        <v>1</v>
      </c>
      <c r="G27" s="214">
        <v>1</v>
      </c>
      <c r="H27" s="214">
        <v>1</v>
      </c>
      <c r="I27" s="214">
        <v>1</v>
      </c>
      <c r="J27" s="180" t="s">
        <v>258</v>
      </c>
      <c r="K27" s="214">
        <v>1</v>
      </c>
      <c r="L27" s="178">
        <v>1</v>
      </c>
      <c r="M27" s="178">
        <v>1</v>
      </c>
      <c r="N27" s="178">
        <v>1</v>
      </c>
      <c r="O27" s="178">
        <v>1</v>
      </c>
      <c r="P27" s="178" t="s">
        <v>354</v>
      </c>
      <c r="Q27" s="180" t="s">
        <v>258</v>
      </c>
      <c r="R27" s="178" t="s">
        <v>354</v>
      </c>
      <c r="S27" s="144">
        <v>1</v>
      </c>
      <c r="T27" s="144">
        <v>1</v>
      </c>
      <c r="U27" s="144">
        <v>1</v>
      </c>
      <c r="V27" s="144">
        <v>1</v>
      </c>
      <c r="W27" s="178">
        <v>1</v>
      </c>
      <c r="X27" s="180">
        <v>1</v>
      </c>
      <c r="Y27" s="178">
        <v>1</v>
      </c>
      <c r="Z27" s="178">
        <v>1</v>
      </c>
      <c r="AA27" s="178">
        <v>1</v>
      </c>
      <c r="AB27" s="178">
        <v>1</v>
      </c>
      <c r="AC27" s="178">
        <v>1</v>
      </c>
      <c r="AD27" s="178">
        <v>1</v>
      </c>
      <c r="AE27" s="180">
        <v>1</v>
      </c>
      <c r="AF27" s="178">
        <v>1</v>
      </c>
      <c r="AG27" s="178">
        <v>1</v>
      </c>
      <c r="AH27" s="178">
        <v>1</v>
      </c>
      <c r="AI27" s="14">
        <f t="shared" ref="AI27:AI35" si="1">SUM(E27:AH27)</f>
        <v>26</v>
      </c>
      <c r="AJ27" s="103"/>
    </row>
    <row r="28" spans="1:36" s="12" customFormat="1" ht="16.5">
      <c r="A28" s="46">
        <v>2</v>
      </c>
      <c r="B28" s="30" t="s">
        <v>46</v>
      </c>
      <c r="C28" s="49" t="s">
        <v>381</v>
      </c>
      <c r="D28" s="31" t="s">
        <v>20</v>
      </c>
      <c r="E28" s="178">
        <v>1</v>
      </c>
      <c r="F28" s="178">
        <v>1</v>
      </c>
      <c r="G28" s="178">
        <v>1</v>
      </c>
      <c r="H28" s="178">
        <v>1</v>
      </c>
      <c r="I28" s="178">
        <v>1</v>
      </c>
      <c r="J28" s="180">
        <v>1</v>
      </c>
      <c r="K28" s="178">
        <v>1</v>
      </c>
      <c r="L28" s="178">
        <v>0.5</v>
      </c>
      <c r="M28" s="178" t="s">
        <v>354</v>
      </c>
      <c r="N28" s="178" t="s">
        <v>354</v>
      </c>
      <c r="O28" s="178">
        <v>0.5</v>
      </c>
      <c r="P28" s="178">
        <v>1</v>
      </c>
      <c r="Q28" s="180" t="s">
        <v>258</v>
      </c>
      <c r="R28" s="178">
        <v>1</v>
      </c>
      <c r="S28" s="178">
        <v>1</v>
      </c>
      <c r="T28" s="178">
        <v>1</v>
      </c>
      <c r="U28" s="178">
        <v>1</v>
      </c>
      <c r="V28" s="178">
        <v>1</v>
      </c>
      <c r="W28" s="178">
        <v>1</v>
      </c>
      <c r="X28" s="180" t="s">
        <v>258</v>
      </c>
      <c r="Y28" s="178">
        <v>1</v>
      </c>
      <c r="Z28" s="178">
        <v>1</v>
      </c>
      <c r="AA28" s="178">
        <v>1</v>
      </c>
      <c r="AB28" s="178">
        <v>1</v>
      </c>
      <c r="AC28" s="178">
        <v>1</v>
      </c>
      <c r="AD28" s="178">
        <v>1</v>
      </c>
      <c r="AE28" s="180" t="s">
        <v>258</v>
      </c>
      <c r="AF28" s="178">
        <v>1</v>
      </c>
      <c r="AG28" s="178">
        <v>1</v>
      </c>
      <c r="AH28" s="178">
        <v>1</v>
      </c>
      <c r="AI28" s="14">
        <f t="shared" si="1"/>
        <v>24</v>
      </c>
      <c r="AJ28" s="103"/>
    </row>
    <row r="29" spans="1:36" s="12" customFormat="1" ht="16.5">
      <c r="A29" s="46">
        <v>3</v>
      </c>
      <c r="B29" s="30" t="s">
        <v>325</v>
      </c>
      <c r="C29" s="252" t="s">
        <v>385</v>
      </c>
      <c r="D29" s="43" t="s">
        <v>373</v>
      </c>
      <c r="E29" s="178">
        <v>1</v>
      </c>
      <c r="F29" s="178">
        <v>1</v>
      </c>
      <c r="G29" s="178">
        <v>1</v>
      </c>
      <c r="H29" s="178">
        <v>1</v>
      </c>
      <c r="I29" s="178">
        <v>1</v>
      </c>
      <c r="J29" s="180">
        <v>1</v>
      </c>
      <c r="K29" s="178">
        <v>1</v>
      </c>
      <c r="L29" s="178">
        <v>1</v>
      </c>
      <c r="M29" s="178">
        <v>1</v>
      </c>
      <c r="N29" s="178">
        <v>1</v>
      </c>
      <c r="O29" s="178">
        <v>1</v>
      </c>
      <c r="P29" s="178">
        <v>1</v>
      </c>
      <c r="Q29" s="180">
        <v>1</v>
      </c>
      <c r="R29" s="178">
        <v>1</v>
      </c>
      <c r="S29" s="178">
        <v>1</v>
      </c>
      <c r="T29" s="178">
        <v>1</v>
      </c>
      <c r="U29" s="178">
        <v>1</v>
      </c>
      <c r="V29" s="178">
        <v>1</v>
      </c>
      <c r="W29" s="178">
        <v>1</v>
      </c>
      <c r="X29" s="180">
        <v>1</v>
      </c>
      <c r="Y29" s="178">
        <v>1</v>
      </c>
      <c r="Z29" s="178">
        <v>1</v>
      </c>
      <c r="AA29" s="178">
        <v>1</v>
      </c>
      <c r="AB29" s="178">
        <v>1</v>
      </c>
      <c r="AC29" s="178">
        <v>1</v>
      </c>
      <c r="AD29" s="178">
        <v>1</v>
      </c>
      <c r="AE29" s="180">
        <v>1</v>
      </c>
      <c r="AF29" s="178">
        <v>1</v>
      </c>
      <c r="AG29" s="178">
        <v>1</v>
      </c>
      <c r="AH29" s="178">
        <v>1</v>
      </c>
      <c r="AI29" s="14">
        <f t="shared" si="1"/>
        <v>30</v>
      </c>
      <c r="AJ29" s="103"/>
    </row>
    <row r="30" spans="1:36" s="12" customFormat="1" ht="16.5">
      <c r="A30" s="46">
        <v>4</v>
      </c>
      <c r="B30" s="142" t="s">
        <v>262</v>
      </c>
      <c r="C30" s="36" t="s">
        <v>381</v>
      </c>
      <c r="D30" s="256" t="s">
        <v>241</v>
      </c>
      <c r="E30" s="178">
        <v>1</v>
      </c>
      <c r="F30" s="178">
        <v>1</v>
      </c>
      <c r="G30" s="178">
        <v>1</v>
      </c>
      <c r="H30" s="178">
        <v>1</v>
      </c>
      <c r="I30" s="178">
        <v>1</v>
      </c>
      <c r="J30" s="180">
        <v>1</v>
      </c>
      <c r="K30" s="178">
        <v>1</v>
      </c>
      <c r="L30" s="178">
        <v>0.5</v>
      </c>
      <c r="M30" s="178" t="s">
        <v>354</v>
      </c>
      <c r="N30" s="178" t="s">
        <v>354</v>
      </c>
      <c r="O30" s="178" t="s">
        <v>354</v>
      </c>
      <c r="P30" s="178">
        <v>1</v>
      </c>
      <c r="Q30" s="180" t="s">
        <v>258</v>
      </c>
      <c r="R30" s="178">
        <v>1</v>
      </c>
      <c r="S30" s="178">
        <v>1</v>
      </c>
      <c r="T30" s="178">
        <v>1</v>
      </c>
      <c r="U30" s="178">
        <v>1</v>
      </c>
      <c r="V30" s="178">
        <v>1</v>
      </c>
      <c r="W30" s="178">
        <v>1</v>
      </c>
      <c r="X30" s="180">
        <v>1</v>
      </c>
      <c r="Y30" s="178">
        <v>1</v>
      </c>
      <c r="Z30" s="178" t="s">
        <v>254</v>
      </c>
      <c r="AA30" s="178">
        <v>1</v>
      </c>
      <c r="AB30" s="178">
        <v>1</v>
      </c>
      <c r="AC30" s="178">
        <v>1</v>
      </c>
      <c r="AD30" s="178">
        <v>1</v>
      </c>
      <c r="AE30" s="180">
        <v>1</v>
      </c>
      <c r="AF30" s="178">
        <v>1</v>
      </c>
      <c r="AG30" s="178">
        <v>1</v>
      </c>
      <c r="AH30" s="178">
        <v>1</v>
      </c>
      <c r="AI30" s="14">
        <f>SUM(E30:AH30)</f>
        <v>24.5</v>
      </c>
      <c r="AJ30" s="103"/>
    </row>
    <row r="31" spans="1:36" s="12" customFormat="1" ht="16.5">
      <c r="A31" s="46">
        <v>5</v>
      </c>
      <c r="B31" s="30" t="s">
        <v>21</v>
      </c>
      <c r="C31" s="49" t="s">
        <v>381</v>
      </c>
      <c r="D31" s="47" t="s">
        <v>22</v>
      </c>
      <c r="E31" s="178">
        <v>1</v>
      </c>
      <c r="F31" s="178">
        <v>1</v>
      </c>
      <c r="G31" s="178">
        <v>1</v>
      </c>
      <c r="H31" s="178" t="s">
        <v>255</v>
      </c>
      <c r="I31" s="178">
        <v>1</v>
      </c>
      <c r="J31" s="180">
        <v>1</v>
      </c>
      <c r="K31" s="178">
        <v>1</v>
      </c>
      <c r="L31" s="178">
        <v>0.5</v>
      </c>
      <c r="M31" s="178" t="s">
        <v>354</v>
      </c>
      <c r="N31" s="178" t="s">
        <v>354</v>
      </c>
      <c r="O31" s="178">
        <v>1</v>
      </c>
      <c r="P31" s="178">
        <v>1</v>
      </c>
      <c r="Q31" s="180" t="s">
        <v>258</v>
      </c>
      <c r="R31" s="178">
        <v>1</v>
      </c>
      <c r="S31" s="178">
        <v>1</v>
      </c>
      <c r="T31" s="178">
        <v>1</v>
      </c>
      <c r="U31" s="178">
        <v>1</v>
      </c>
      <c r="V31" s="178">
        <v>1</v>
      </c>
      <c r="W31" s="178">
        <v>1</v>
      </c>
      <c r="X31" s="180">
        <v>1</v>
      </c>
      <c r="Y31" s="178" t="s">
        <v>254</v>
      </c>
      <c r="Z31" s="178">
        <v>1</v>
      </c>
      <c r="AA31" s="178">
        <v>1</v>
      </c>
      <c r="AB31" s="178">
        <v>1</v>
      </c>
      <c r="AC31" s="178">
        <v>1</v>
      </c>
      <c r="AD31" s="178">
        <v>1</v>
      </c>
      <c r="AE31" s="180">
        <v>1</v>
      </c>
      <c r="AF31" s="178">
        <v>1</v>
      </c>
      <c r="AG31" s="178">
        <v>1</v>
      </c>
      <c r="AH31" s="178">
        <v>1</v>
      </c>
      <c r="AI31" s="14">
        <f t="shared" si="1"/>
        <v>24.5</v>
      </c>
      <c r="AJ31" s="103"/>
    </row>
    <row r="32" spans="1:36" s="12" customFormat="1" ht="16.5">
      <c r="A32" s="46">
        <v>7</v>
      </c>
      <c r="B32" s="142" t="s">
        <v>249</v>
      </c>
      <c r="C32" s="273" t="s">
        <v>381</v>
      </c>
      <c r="D32" s="256" t="s">
        <v>242</v>
      </c>
      <c r="E32" s="144">
        <v>1</v>
      </c>
      <c r="F32" s="144">
        <v>1</v>
      </c>
      <c r="G32" s="144">
        <v>1</v>
      </c>
      <c r="H32" s="144">
        <v>1</v>
      </c>
      <c r="I32" s="144">
        <v>1</v>
      </c>
      <c r="J32" s="144" t="s">
        <v>258</v>
      </c>
      <c r="K32" s="144">
        <v>1</v>
      </c>
      <c r="L32" s="144">
        <v>1</v>
      </c>
      <c r="M32" s="144">
        <v>1</v>
      </c>
      <c r="N32" s="144">
        <v>1</v>
      </c>
      <c r="O32" s="144">
        <v>1</v>
      </c>
      <c r="P32" s="144">
        <v>1</v>
      </c>
      <c r="Q32" s="144" t="s">
        <v>258</v>
      </c>
      <c r="R32" s="144">
        <v>1</v>
      </c>
      <c r="S32" s="144">
        <v>1</v>
      </c>
      <c r="T32" s="178">
        <v>1</v>
      </c>
      <c r="U32" s="178">
        <v>1</v>
      </c>
      <c r="V32" s="178">
        <v>1</v>
      </c>
      <c r="W32" s="178">
        <v>1</v>
      </c>
      <c r="X32" s="180" t="s">
        <v>258</v>
      </c>
      <c r="Y32" s="178">
        <v>1</v>
      </c>
      <c r="Z32" s="178">
        <v>1</v>
      </c>
      <c r="AA32" s="178">
        <v>1</v>
      </c>
      <c r="AB32" s="178">
        <v>1</v>
      </c>
      <c r="AC32" s="178">
        <v>1</v>
      </c>
      <c r="AD32" s="178">
        <v>1</v>
      </c>
      <c r="AE32" s="180">
        <v>1</v>
      </c>
      <c r="AF32" s="178" t="s">
        <v>256</v>
      </c>
      <c r="AG32" s="178">
        <v>1</v>
      </c>
      <c r="AH32" s="178">
        <v>1</v>
      </c>
      <c r="AI32" s="14">
        <f>SUM(E32:AH32)</f>
        <v>26</v>
      </c>
      <c r="AJ32" s="103"/>
    </row>
    <row r="33" spans="1:36" s="12" customFormat="1" ht="16.5">
      <c r="A33" s="46">
        <v>8</v>
      </c>
      <c r="B33" s="142" t="s">
        <v>204</v>
      </c>
      <c r="C33" s="142" t="s">
        <v>381</v>
      </c>
      <c r="D33" s="256" t="s">
        <v>450</v>
      </c>
      <c r="E33" s="178">
        <v>1</v>
      </c>
      <c r="F33" s="178">
        <v>1</v>
      </c>
      <c r="G33" s="178">
        <v>1</v>
      </c>
      <c r="H33" s="178">
        <v>1</v>
      </c>
      <c r="I33" s="178">
        <v>1</v>
      </c>
      <c r="J33" s="180">
        <v>1</v>
      </c>
      <c r="K33" s="178">
        <v>1</v>
      </c>
      <c r="L33" s="225">
        <v>0.5</v>
      </c>
      <c r="M33" s="178" t="s">
        <v>354</v>
      </c>
      <c r="N33" s="178" t="s">
        <v>354</v>
      </c>
      <c r="O33" s="178">
        <v>1</v>
      </c>
      <c r="P33" s="178">
        <v>1</v>
      </c>
      <c r="Q33" s="180" t="s">
        <v>258</v>
      </c>
      <c r="R33" s="178">
        <v>1</v>
      </c>
      <c r="S33" s="178">
        <v>1</v>
      </c>
      <c r="T33" s="178">
        <v>1</v>
      </c>
      <c r="U33" s="178">
        <v>1</v>
      </c>
      <c r="V33" s="178">
        <v>1</v>
      </c>
      <c r="W33" s="178">
        <v>1</v>
      </c>
      <c r="X33" s="180">
        <v>1</v>
      </c>
      <c r="Y33" s="178">
        <v>1</v>
      </c>
      <c r="Z33" s="178">
        <v>1</v>
      </c>
      <c r="AA33" s="178">
        <v>1</v>
      </c>
      <c r="AB33" s="178">
        <v>1</v>
      </c>
      <c r="AC33" s="178">
        <v>1</v>
      </c>
      <c r="AD33" s="178">
        <v>1</v>
      </c>
      <c r="AE33" s="180">
        <v>1</v>
      </c>
      <c r="AF33" s="178">
        <v>1</v>
      </c>
      <c r="AG33" s="178">
        <v>1</v>
      </c>
      <c r="AH33" s="178">
        <v>1</v>
      </c>
      <c r="AI33" s="14">
        <f>SUM(E33:AH33)</f>
        <v>26.5</v>
      </c>
      <c r="AJ33" s="102"/>
    </row>
    <row r="34" spans="1:36" s="12" customFormat="1" ht="18" customHeight="1">
      <c r="A34" s="46">
        <v>9</v>
      </c>
      <c r="B34" s="33" t="s">
        <v>369</v>
      </c>
      <c r="C34" s="252" t="s">
        <v>385</v>
      </c>
      <c r="D34" s="140" t="s">
        <v>27</v>
      </c>
      <c r="E34" s="178">
        <v>1</v>
      </c>
      <c r="F34" s="178">
        <v>1</v>
      </c>
      <c r="G34" s="178">
        <v>1</v>
      </c>
      <c r="H34" s="178">
        <v>1</v>
      </c>
      <c r="I34" s="178">
        <v>1</v>
      </c>
      <c r="J34" s="180">
        <v>1</v>
      </c>
      <c r="K34" s="178">
        <v>1</v>
      </c>
      <c r="L34" s="178">
        <v>1</v>
      </c>
      <c r="M34" s="178">
        <v>1</v>
      </c>
      <c r="N34" s="178">
        <v>1</v>
      </c>
      <c r="O34" s="178">
        <v>1</v>
      </c>
      <c r="P34" s="178">
        <v>1</v>
      </c>
      <c r="Q34" s="180">
        <v>1</v>
      </c>
      <c r="R34" s="178">
        <v>1</v>
      </c>
      <c r="S34" s="178">
        <v>1</v>
      </c>
      <c r="T34" s="178">
        <v>1</v>
      </c>
      <c r="U34" s="178">
        <v>1</v>
      </c>
      <c r="V34" s="178">
        <v>1</v>
      </c>
      <c r="W34" s="178">
        <v>1</v>
      </c>
      <c r="X34" s="180">
        <v>1</v>
      </c>
      <c r="Y34" s="178">
        <v>1</v>
      </c>
      <c r="Z34" s="178">
        <v>1</v>
      </c>
      <c r="AA34" s="178">
        <v>1</v>
      </c>
      <c r="AB34" s="178">
        <v>1</v>
      </c>
      <c r="AC34" s="178">
        <v>1</v>
      </c>
      <c r="AD34" s="178">
        <v>1</v>
      </c>
      <c r="AE34" s="180">
        <v>1</v>
      </c>
      <c r="AF34" s="178">
        <v>1</v>
      </c>
      <c r="AG34" s="178">
        <v>1</v>
      </c>
      <c r="AH34" s="178">
        <v>1</v>
      </c>
      <c r="AI34" s="14">
        <f t="shared" si="1"/>
        <v>30</v>
      </c>
      <c r="AJ34" s="103"/>
    </row>
    <row r="35" spans="1:36" s="12" customFormat="1" ht="18" customHeight="1">
      <c r="A35" s="46">
        <v>10</v>
      </c>
      <c r="B35" s="30" t="s">
        <v>288</v>
      </c>
      <c r="C35" s="30" t="s">
        <v>381</v>
      </c>
      <c r="D35" s="32" t="s">
        <v>372</v>
      </c>
      <c r="E35" s="178">
        <v>1</v>
      </c>
      <c r="F35" s="178">
        <v>1</v>
      </c>
      <c r="G35" s="178">
        <v>1</v>
      </c>
      <c r="H35" s="178">
        <v>1</v>
      </c>
      <c r="I35" s="178">
        <v>1</v>
      </c>
      <c r="J35" s="180">
        <v>1</v>
      </c>
      <c r="K35" s="178">
        <v>1</v>
      </c>
      <c r="L35" s="178">
        <v>0.5</v>
      </c>
      <c r="M35" s="178" t="s">
        <v>354</v>
      </c>
      <c r="N35" s="178" t="s">
        <v>354</v>
      </c>
      <c r="O35" s="178">
        <v>0.5</v>
      </c>
      <c r="P35" s="178">
        <v>1</v>
      </c>
      <c r="Q35" s="180" t="s">
        <v>258</v>
      </c>
      <c r="R35" s="178">
        <v>1</v>
      </c>
      <c r="S35" s="178">
        <v>1</v>
      </c>
      <c r="T35" s="178">
        <v>1</v>
      </c>
      <c r="U35" s="178">
        <v>1</v>
      </c>
      <c r="V35" s="178">
        <v>1</v>
      </c>
      <c r="W35" s="178">
        <v>1</v>
      </c>
      <c r="X35" s="180">
        <v>1</v>
      </c>
      <c r="Y35" s="178">
        <v>1</v>
      </c>
      <c r="Z35" s="178">
        <v>1</v>
      </c>
      <c r="AA35" s="178">
        <v>1</v>
      </c>
      <c r="AB35" s="178">
        <v>1</v>
      </c>
      <c r="AC35" s="178">
        <v>1</v>
      </c>
      <c r="AD35" s="178">
        <v>1</v>
      </c>
      <c r="AE35" s="180">
        <v>1</v>
      </c>
      <c r="AF35" s="178">
        <v>1</v>
      </c>
      <c r="AG35" s="178">
        <v>1</v>
      </c>
      <c r="AH35" s="178">
        <v>1</v>
      </c>
      <c r="AI35" s="14">
        <f t="shared" si="1"/>
        <v>26</v>
      </c>
      <c r="AJ35" s="104"/>
    </row>
    <row r="36" spans="1:36" s="12" customFormat="1" ht="17.25" thickBot="1">
      <c r="A36" s="48"/>
      <c r="B36" s="49"/>
      <c r="C36" s="204"/>
      <c r="D36" s="47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9"/>
      <c r="P36" s="227"/>
      <c r="Q36" s="227"/>
      <c r="R36" s="227"/>
      <c r="S36" s="227"/>
      <c r="T36" s="227"/>
      <c r="U36" s="227"/>
      <c r="V36" s="227"/>
      <c r="W36" s="227"/>
      <c r="X36" s="227"/>
      <c r="Y36" s="227"/>
      <c r="Z36" s="227"/>
      <c r="AA36" s="227"/>
      <c r="AB36" s="227"/>
      <c r="AC36" s="227"/>
      <c r="AD36" s="227"/>
      <c r="AE36" s="227"/>
      <c r="AF36" s="227"/>
      <c r="AG36" s="227"/>
      <c r="AH36" s="227"/>
      <c r="AI36" s="16"/>
      <c r="AJ36" s="104"/>
    </row>
    <row r="37" spans="1:36" s="12" customFormat="1" ht="18">
      <c r="A37" s="1472" t="s">
        <v>289</v>
      </c>
      <c r="B37" s="1449"/>
      <c r="C37" s="324"/>
      <c r="D37" s="268"/>
      <c r="E37" s="269" t="s">
        <v>464</v>
      </c>
      <c r="F37" s="269"/>
      <c r="G37" s="269"/>
      <c r="H37" s="230"/>
      <c r="I37" s="230"/>
      <c r="J37" s="230"/>
      <c r="K37" s="230"/>
      <c r="L37" s="230"/>
      <c r="M37" s="230"/>
      <c r="N37" s="230"/>
      <c r="O37" s="230"/>
      <c r="P37" s="230"/>
      <c r="Q37" s="230"/>
      <c r="R37" s="230"/>
      <c r="S37" s="230"/>
      <c r="T37" s="230"/>
      <c r="U37" s="230"/>
      <c r="V37" s="230"/>
      <c r="W37" s="230"/>
      <c r="X37" s="230"/>
      <c r="Y37" s="230"/>
      <c r="Z37" s="230"/>
      <c r="AA37" s="230"/>
      <c r="AB37" s="230"/>
      <c r="AC37" s="230"/>
      <c r="AD37" s="230"/>
      <c r="AE37" s="230"/>
      <c r="AF37" s="230"/>
      <c r="AG37" s="230"/>
      <c r="AH37" s="230"/>
      <c r="AI37" s="105"/>
      <c r="AJ37" s="298"/>
    </row>
    <row r="38" spans="1:36" s="12" customFormat="1" ht="17.25" customHeight="1">
      <c r="A38" s="283">
        <v>1</v>
      </c>
      <c r="B38" s="30" t="s">
        <v>291</v>
      </c>
      <c r="C38" s="49" t="s">
        <v>381</v>
      </c>
      <c r="D38" s="32" t="s">
        <v>88</v>
      </c>
      <c r="E38" s="178">
        <v>1</v>
      </c>
      <c r="F38" s="178">
        <v>1</v>
      </c>
      <c r="G38" s="178">
        <v>1</v>
      </c>
      <c r="H38" s="178">
        <v>1</v>
      </c>
      <c r="I38" s="178">
        <v>1</v>
      </c>
      <c r="J38" s="180">
        <v>1</v>
      </c>
      <c r="K38" s="178">
        <v>1</v>
      </c>
      <c r="L38" s="178">
        <v>1</v>
      </c>
      <c r="M38" s="178">
        <v>1</v>
      </c>
      <c r="N38" s="178">
        <v>1</v>
      </c>
      <c r="O38" s="178">
        <v>1</v>
      </c>
      <c r="P38" s="178">
        <v>1</v>
      </c>
      <c r="Q38" s="180">
        <v>1</v>
      </c>
      <c r="R38" s="178">
        <v>1</v>
      </c>
      <c r="S38" s="178">
        <v>1</v>
      </c>
      <c r="T38" s="178">
        <v>1</v>
      </c>
      <c r="U38" s="178">
        <v>1</v>
      </c>
      <c r="V38" s="178">
        <v>1</v>
      </c>
      <c r="W38" s="178">
        <v>1</v>
      </c>
      <c r="X38" s="180" t="s">
        <v>258</v>
      </c>
      <c r="Y38" s="178">
        <v>1</v>
      </c>
      <c r="Z38" s="178">
        <v>1</v>
      </c>
      <c r="AA38" s="178">
        <v>1</v>
      </c>
      <c r="AB38" s="178">
        <v>1</v>
      </c>
      <c r="AC38" s="178">
        <v>1</v>
      </c>
      <c r="AD38" s="178">
        <v>1</v>
      </c>
      <c r="AE38" s="180">
        <v>1</v>
      </c>
      <c r="AF38" s="178">
        <v>1</v>
      </c>
      <c r="AG38" s="178">
        <v>1</v>
      </c>
      <c r="AH38" s="178">
        <v>1</v>
      </c>
      <c r="AI38" s="14">
        <f t="shared" ref="AI38:AI53" si="2">SUM(E38:AH38)</f>
        <v>29</v>
      </c>
      <c r="AJ38" s="103"/>
    </row>
    <row r="39" spans="1:36" s="12" customFormat="1" ht="17.25" customHeight="1">
      <c r="A39" s="46">
        <v>2</v>
      </c>
      <c r="B39" s="260" t="s">
        <v>275</v>
      </c>
      <c r="C39" s="30" t="s">
        <v>381</v>
      </c>
      <c r="D39" s="198" t="s">
        <v>63</v>
      </c>
      <c r="E39" s="178">
        <v>1</v>
      </c>
      <c r="F39" s="178">
        <v>1</v>
      </c>
      <c r="G39" s="178">
        <v>1</v>
      </c>
      <c r="H39" s="178">
        <v>1</v>
      </c>
      <c r="I39" s="178">
        <v>1</v>
      </c>
      <c r="J39" s="180" t="s">
        <v>258</v>
      </c>
      <c r="K39" s="178">
        <v>1</v>
      </c>
      <c r="L39" s="178">
        <v>1</v>
      </c>
      <c r="M39" s="178">
        <v>1</v>
      </c>
      <c r="N39" s="178">
        <v>1</v>
      </c>
      <c r="O39" s="178">
        <v>1</v>
      </c>
      <c r="P39" s="178" t="s">
        <v>255</v>
      </c>
      <c r="Q39" s="180" t="s">
        <v>258</v>
      </c>
      <c r="R39" s="178">
        <v>1</v>
      </c>
      <c r="S39" s="178">
        <v>1</v>
      </c>
      <c r="T39" s="178">
        <v>1</v>
      </c>
      <c r="U39" s="178">
        <v>1</v>
      </c>
      <c r="V39" s="178">
        <v>1</v>
      </c>
      <c r="W39" s="178">
        <v>1</v>
      </c>
      <c r="X39" s="180" t="s">
        <v>258</v>
      </c>
      <c r="Y39" s="178">
        <v>1</v>
      </c>
      <c r="Z39" s="178">
        <v>1</v>
      </c>
      <c r="AA39" s="178">
        <v>1</v>
      </c>
      <c r="AB39" s="178">
        <v>1</v>
      </c>
      <c r="AC39" s="178">
        <v>1</v>
      </c>
      <c r="AD39" s="178">
        <v>1</v>
      </c>
      <c r="AE39" s="180">
        <v>1</v>
      </c>
      <c r="AF39" s="178">
        <v>1</v>
      </c>
      <c r="AG39" s="178">
        <v>1</v>
      </c>
      <c r="AH39" s="178">
        <v>1</v>
      </c>
      <c r="AI39" s="14">
        <f>SUM(E39:AH39)</f>
        <v>26</v>
      </c>
      <c r="AJ39" s="103"/>
    </row>
    <row r="40" spans="1:36" s="12" customFormat="1" ht="16.5">
      <c r="A40" s="283">
        <v>3</v>
      </c>
      <c r="B40" s="30" t="s">
        <v>294</v>
      </c>
      <c r="C40" s="49" t="s">
        <v>395</v>
      </c>
      <c r="D40" s="31" t="s">
        <v>199</v>
      </c>
      <c r="E40" s="178">
        <v>1</v>
      </c>
      <c r="F40" s="178">
        <v>1</v>
      </c>
      <c r="G40" s="178">
        <v>1</v>
      </c>
      <c r="H40" s="178">
        <v>1</v>
      </c>
      <c r="I40" s="178">
        <v>1</v>
      </c>
      <c r="J40" s="180" t="s">
        <v>258</v>
      </c>
      <c r="K40" s="178">
        <v>1</v>
      </c>
      <c r="L40" s="178">
        <v>1</v>
      </c>
      <c r="M40" s="178">
        <v>1</v>
      </c>
      <c r="N40" s="178">
        <v>1</v>
      </c>
      <c r="O40" s="178">
        <v>1</v>
      </c>
      <c r="P40" s="178">
        <v>1</v>
      </c>
      <c r="Q40" s="180" t="s">
        <v>258</v>
      </c>
      <c r="R40" s="178">
        <v>1</v>
      </c>
      <c r="S40" s="178">
        <v>1</v>
      </c>
      <c r="T40" s="178">
        <v>1</v>
      </c>
      <c r="U40" s="178">
        <v>1</v>
      </c>
      <c r="V40" s="178">
        <v>1</v>
      </c>
      <c r="W40" s="178">
        <v>1</v>
      </c>
      <c r="X40" s="180" t="s">
        <v>258</v>
      </c>
      <c r="Y40" s="178" t="s">
        <v>255</v>
      </c>
      <c r="Z40" s="178" t="s">
        <v>255</v>
      </c>
      <c r="AA40" s="178" t="s">
        <v>255</v>
      </c>
      <c r="AB40" s="178" t="s">
        <v>255</v>
      </c>
      <c r="AC40" s="178" t="s">
        <v>255</v>
      </c>
      <c r="AD40" s="178" t="s">
        <v>255</v>
      </c>
      <c r="AE40" s="180" t="s">
        <v>258</v>
      </c>
      <c r="AF40" s="178" t="s">
        <v>255</v>
      </c>
      <c r="AG40" s="178" t="s">
        <v>255</v>
      </c>
      <c r="AH40" s="178" t="s">
        <v>255</v>
      </c>
      <c r="AI40" s="14">
        <f t="shared" si="2"/>
        <v>17</v>
      </c>
      <c r="AJ40" s="103"/>
    </row>
    <row r="41" spans="1:36" s="12" customFormat="1" ht="16.5">
      <c r="A41" s="46">
        <v>4</v>
      </c>
      <c r="B41" s="142" t="s">
        <v>58</v>
      </c>
      <c r="C41" s="49" t="s">
        <v>380</v>
      </c>
      <c r="D41" s="256" t="s">
        <v>271</v>
      </c>
      <c r="E41" s="178" t="s">
        <v>354</v>
      </c>
      <c r="F41" s="178" t="s">
        <v>354</v>
      </c>
      <c r="G41" s="178" t="s">
        <v>354</v>
      </c>
      <c r="H41" s="178" t="s">
        <v>354</v>
      </c>
      <c r="I41" s="178" t="s">
        <v>354</v>
      </c>
      <c r="J41" s="180" t="s">
        <v>258</v>
      </c>
      <c r="K41" s="178" t="s">
        <v>354</v>
      </c>
      <c r="L41" s="178">
        <v>1</v>
      </c>
      <c r="M41" s="178">
        <v>1</v>
      </c>
      <c r="N41" s="178">
        <v>1</v>
      </c>
      <c r="O41" s="178">
        <v>1</v>
      </c>
      <c r="P41" s="178">
        <v>1</v>
      </c>
      <c r="Q41" s="180" t="s">
        <v>258</v>
      </c>
      <c r="R41" s="178" t="s">
        <v>354</v>
      </c>
      <c r="S41" s="178" t="s">
        <v>354</v>
      </c>
      <c r="T41" s="178" t="s">
        <v>354</v>
      </c>
      <c r="U41" s="178" t="s">
        <v>354</v>
      </c>
      <c r="V41" s="178" t="s">
        <v>354</v>
      </c>
      <c r="W41" s="144">
        <v>1</v>
      </c>
      <c r="X41" s="144">
        <v>1</v>
      </c>
      <c r="Y41" s="175">
        <v>1</v>
      </c>
      <c r="Z41" s="175">
        <v>1</v>
      </c>
      <c r="AA41" s="178">
        <v>1</v>
      </c>
      <c r="AB41" s="178">
        <v>1</v>
      </c>
      <c r="AC41" s="178">
        <v>1</v>
      </c>
      <c r="AD41" s="178">
        <v>1</v>
      </c>
      <c r="AE41" s="180">
        <v>1</v>
      </c>
      <c r="AF41" s="178">
        <v>1</v>
      </c>
      <c r="AG41" s="178">
        <v>1</v>
      </c>
      <c r="AH41" s="178">
        <v>1</v>
      </c>
      <c r="AI41" s="14">
        <f t="shared" si="2"/>
        <v>17</v>
      </c>
      <c r="AJ41" s="103"/>
    </row>
    <row r="42" spans="1:36" s="12" customFormat="1" ht="17.25" customHeight="1">
      <c r="A42" s="283">
        <v>5</v>
      </c>
      <c r="B42" s="30" t="s">
        <v>48</v>
      </c>
      <c r="C42" s="33" t="s">
        <v>381</v>
      </c>
      <c r="D42" s="31" t="s">
        <v>49</v>
      </c>
      <c r="E42" s="144">
        <v>1</v>
      </c>
      <c r="F42" s="144">
        <v>1</v>
      </c>
      <c r="G42" s="144">
        <v>1</v>
      </c>
      <c r="H42" s="144">
        <v>1</v>
      </c>
      <c r="I42" s="144">
        <v>1</v>
      </c>
      <c r="J42" s="144">
        <v>1</v>
      </c>
      <c r="K42" s="144">
        <v>1</v>
      </c>
      <c r="L42" s="144">
        <v>1</v>
      </c>
      <c r="M42" s="144">
        <v>1</v>
      </c>
      <c r="N42" s="144">
        <v>1</v>
      </c>
      <c r="O42" s="144">
        <v>1</v>
      </c>
      <c r="P42" s="144">
        <v>1</v>
      </c>
      <c r="Q42" s="144">
        <v>1</v>
      </c>
      <c r="R42" s="144">
        <v>1</v>
      </c>
      <c r="S42" s="144">
        <v>1</v>
      </c>
      <c r="T42" s="178">
        <v>1</v>
      </c>
      <c r="U42" s="178">
        <v>1</v>
      </c>
      <c r="V42" s="178">
        <v>1</v>
      </c>
      <c r="W42" s="178">
        <v>1</v>
      </c>
      <c r="X42" s="180" t="s">
        <v>258</v>
      </c>
      <c r="Y42" s="178">
        <v>1</v>
      </c>
      <c r="Z42" s="178" t="s">
        <v>255</v>
      </c>
      <c r="AA42" s="178">
        <v>1</v>
      </c>
      <c r="AB42" s="178">
        <v>1</v>
      </c>
      <c r="AC42" s="178">
        <v>1</v>
      </c>
      <c r="AD42" s="178">
        <v>1</v>
      </c>
      <c r="AE42" s="180">
        <v>1</v>
      </c>
      <c r="AF42" s="178">
        <v>1</v>
      </c>
      <c r="AG42" s="178">
        <v>1</v>
      </c>
      <c r="AH42" s="178">
        <v>1</v>
      </c>
      <c r="AI42" s="14">
        <f>SUM(E42:AH42)</f>
        <v>28</v>
      </c>
      <c r="AJ42" s="103"/>
    </row>
    <row r="43" spans="1:36" s="12" customFormat="1" ht="16.5">
      <c r="A43" s="46">
        <v>6</v>
      </c>
      <c r="B43" s="30" t="s">
        <v>28</v>
      </c>
      <c r="C43" s="30" t="s">
        <v>381</v>
      </c>
      <c r="D43" s="31" t="s">
        <v>95</v>
      </c>
      <c r="E43" s="178">
        <v>1</v>
      </c>
      <c r="F43" s="178">
        <v>1</v>
      </c>
      <c r="G43" s="178">
        <v>1</v>
      </c>
      <c r="H43" s="178">
        <v>1</v>
      </c>
      <c r="I43" s="178">
        <v>1</v>
      </c>
      <c r="J43" s="180" t="s">
        <v>258</v>
      </c>
      <c r="K43" s="178">
        <v>1</v>
      </c>
      <c r="L43" s="178">
        <v>1</v>
      </c>
      <c r="M43" s="178">
        <v>1</v>
      </c>
      <c r="N43" s="178">
        <v>1</v>
      </c>
      <c r="O43" s="178">
        <v>1</v>
      </c>
      <c r="P43" s="178">
        <v>1</v>
      </c>
      <c r="Q43" s="180">
        <v>1</v>
      </c>
      <c r="R43" s="178">
        <v>1</v>
      </c>
      <c r="S43" s="178">
        <v>1</v>
      </c>
      <c r="T43" s="178">
        <v>1</v>
      </c>
      <c r="U43" s="178">
        <v>1</v>
      </c>
      <c r="V43" s="178">
        <v>1</v>
      </c>
      <c r="W43" s="178">
        <v>1</v>
      </c>
      <c r="X43" s="180" t="s">
        <v>258</v>
      </c>
      <c r="Y43" s="178">
        <v>1</v>
      </c>
      <c r="Z43" s="178">
        <v>1</v>
      </c>
      <c r="AA43" s="178">
        <v>1</v>
      </c>
      <c r="AB43" s="178">
        <v>1</v>
      </c>
      <c r="AC43" s="178">
        <v>1</v>
      </c>
      <c r="AD43" s="178">
        <v>1</v>
      </c>
      <c r="AE43" s="180">
        <v>1</v>
      </c>
      <c r="AF43" s="178">
        <v>1</v>
      </c>
      <c r="AG43" s="178">
        <v>1</v>
      </c>
      <c r="AH43" s="178">
        <v>1</v>
      </c>
      <c r="AI43" s="14">
        <f t="shared" si="2"/>
        <v>28</v>
      </c>
      <c r="AJ43" s="103"/>
    </row>
    <row r="44" spans="1:36" s="12" customFormat="1" ht="16.5">
      <c r="A44" s="283">
        <v>7</v>
      </c>
      <c r="B44" s="30" t="s">
        <v>446</v>
      </c>
      <c r="C44" s="30" t="s">
        <v>381</v>
      </c>
      <c r="D44" s="31" t="s">
        <v>34</v>
      </c>
      <c r="E44" s="178">
        <v>1</v>
      </c>
      <c r="F44" s="178">
        <v>1</v>
      </c>
      <c r="G44" s="178">
        <v>1</v>
      </c>
      <c r="H44" s="178">
        <v>1</v>
      </c>
      <c r="I44" s="178">
        <v>1</v>
      </c>
      <c r="J44" s="180">
        <v>1</v>
      </c>
      <c r="K44" s="178">
        <v>1</v>
      </c>
      <c r="L44" s="178">
        <v>1</v>
      </c>
      <c r="M44" s="178">
        <v>1</v>
      </c>
      <c r="N44" s="178">
        <v>1</v>
      </c>
      <c r="O44" s="178">
        <v>1</v>
      </c>
      <c r="P44" s="178">
        <v>1</v>
      </c>
      <c r="Q44" s="180">
        <v>1</v>
      </c>
      <c r="R44" s="178">
        <v>1</v>
      </c>
      <c r="S44" s="178">
        <v>1</v>
      </c>
      <c r="T44" s="178">
        <v>1</v>
      </c>
      <c r="U44" s="178">
        <v>1</v>
      </c>
      <c r="V44" s="178">
        <v>1</v>
      </c>
      <c r="W44" s="178">
        <v>1</v>
      </c>
      <c r="X44" s="180" t="s">
        <v>258</v>
      </c>
      <c r="Y44" s="178">
        <v>1</v>
      </c>
      <c r="Z44" s="178">
        <v>1</v>
      </c>
      <c r="AA44" s="178">
        <v>1</v>
      </c>
      <c r="AB44" s="178">
        <v>1</v>
      </c>
      <c r="AC44" s="178">
        <v>1</v>
      </c>
      <c r="AD44" s="178">
        <v>1</v>
      </c>
      <c r="AE44" s="180">
        <v>1</v>
      </c>
      <c r="AF44" s="178">
        <v>1</v>
      </c>
      <c r="AG44" s="178">
        <v>1</v>
      </c>
      <c r="AH44" s="178" t="s">
        <v>255</v>
      </c>
      <c r="AI44" s="14">
        <f t="shared" si="2"/>
        <v>28</v>
      </c>
      <c r="AJ44" s="103"/>
    </row>
    <row r="45" spans="1:36" s="12" customFormat="1" ht="16.5">
      <c r="A45" s="46">
        <v>8</v>
      </c>
      <c r="B45" s="30" t="s">
        <v>273</v>
      </c>
      <c r="C45" s="30" t="s">
        <v>376</v>
      </c>
      <c r="D45" s="31" t="s">
        <v>41</v>
      </c>
      <c r="E45" s="178">
        <v>1</v>
      </c>
      <c r="F45" s="178">
        <v>1</v>
      </c>
      <c r="G45" s="178">
        <v>1</v>
      </c>
      <c r="H45" s="178">
        <v>1</v>
      </c>
      <c r="I45" s="178">
        <v>1</v>
      </c>
      <c r="J45" s="180" t="s">
        <v>258</v>
      </c>
      <c r="K45" s="178">
        <v>1</v>
      </c>
      <c r="L45" s="178">
        <v>1</v>
      </c>
      <c r="M45" s="178">
        <v>1</v>
      </c>
      <c r="N45" s="178">
        <v>1</v>
      </c>
      <c r="O45" s="178">
        <v>1</v>
      </c>
      <c r="P45" s="178">
        <v>1</v>
      </c>
      <c r="Q45" s="180">
        <v>1</v>
      </c>
      <c r="R45" s="178">
        <v>1</v>
      </c>
      <c r="S45" s="178">
        <v>1</v>
      </c>
      <c r="T45" s="178">
        <v>1</v>
      </c>
      <c r="U45" s="178">
        <v>1</v>
      </c>
      <c r="V45" s="178">
        <v>1</v>
      </c>
      <c r="W45" s="178">
        <v>1</v>
      </c>
      <c r="X45" s="180" t="s">
        <v>258</v>
      </c>
      <c r="Y45" s="178">
        <v>1</v>
      </c>
      <c r="Z45" s="178">
        <v>1</v>
      </c>
      <c r="AA45" s="178">
        <v>1</v>
      </c>
      <c r="AB45" s="178">
        <v>1</v>
      </c>
      <c r="AC45" s="178">
        <v>1</v>
      </c>
      <c r="AD45" s="178">
        <v>1</v>
      </c>
      <c r="AE45" s="180">
        <v>1</v>
      </c>
      <c r="AF45" s="178">
        <v>1</v>
      </c>
      <c r="AG45" s="178">
        <v>1</v>
      </c>
      <c r="AH45" s="178">
        <v>1</v>
      </c>
      <c r="AI45" s="14">
        <f t="shared" si="2"/>
        <v>28</v>
      </c>
      <c r="AJ45" s="104"/>
    </row>
    <row r="46" spans="1:36" s="12" customFormat="1" ht="16.5">
      <c r="A46" s="283">
        <v>9</v>
      </c>
      <c r="B46" s="260" t="s">
        <v>280</v>
      </c>
      <c r="C46" s="30" t="s">
        <v>381</v>
      </c>
      <c r="D46" s="261" t="s">
        <v>116</v>
      </c>
      <c r="E46" s="178">
        <v>1</v>
      </c>
      <c r="F46" s="178">
        <v>1</v>
      </c>
      <c r="G46" s="178">
        <v>1</v>
      </c>
      <c r="H46" s="178">
        <v>1</v>
      </c>
      <c r="I46" s="178">
        <v>1</v>
      </c>
      <c r="J46" s="180">
        <v>1</v>
      </c>
      <c r="K46" s="178">
        <v>1</v>
      </c>
      <c r="L46" s="178">
        <v>1</v>
      </c>
      <c r="M46" s="178">
        <v>1</v>
      </c>
      <c r="N46" s="178">
        <v>1</v>
      </c>
      <c r="O46" s="178">
        <v>1</v>
      </c>
      <c r="P46" s="178">
        <v>1</v>
      </c>
      <c r="Q46" s="180" t="s">
        <v>258</v>
      </c>
      <c r="R46" s="178">
        <v>1</v>
      </c>
      <c r="S46" s="178">
        <v>1</v>
      </c>
      <c r="T46" s="178">
        <v>1</v>
      </c>
      <c r="U46" s="178" t="s">
        <v>254</v>
      </c>
      <c r="V46" s="178" t="s">
        <v>254</v>
      </c>
      <c r="W46" s="178" t="s">
        <v>254</v>
      </c>
      <c r="X46" s="180" t="s">
        <v>258</v>
      </c>
      <c r="Y46" s="178" t="s">
        <v>254</v>
      </c>
      <c r="Z46" s="178" t="s">
        <v>254</v>
      </c>
      <c r="AA46" s="178">
        <v>1</v>
      </c>
      <c r="AB46" s="178">
        <v>1</v>
      </c>
      <c r="AC46" s="178">
        <v>1</v>
      </c>
      <c r="AD46" s="178">
        <v>1</v>
      </c>
      <c r="AE46" s="180">
        <v>1</v>
      </c>
      <c r="AF46" s="178">
        <v>1</v>
      </c>
      <c r="AG46" s="178">
        <v>1</v>
      </c>
      <c r="AH46" s="178">
        <v>1</v>
      </c>
      <c r="AI46" s="14">
        <f t="shared" si="2"/>
        <v>23</v>
      </c>
      <c r="AJ46" s="104"/>
    </row>
    <row r="47" spans="1:36" s="12" customFormat="1" ht="16.5">
      <c r="A47" s="46">
        <v>10</v>
      </c>
      <c r="B47" s="30" t="s">
        <v>248</v>
      </c>
      <c r="C47" s="30" t="s">
        <v>381</v>
      </c>
      <c r="D47" s="31" t="s">
        <v>53</v>
      </c>
      <c r="E47" s="178">
        <v>1</v>
      </c>
      <c r="F47" s="178">
        <v>1</v>
      </c>
      <c r="G47" s="178">
        <v>1</v>
      </c>
      <c r="H47" s="178">
        <v>1</v>
      </c>
      <c r="I47" s="178">
        <v>1</v>
      </c>
      <c r="J47" s="180" t="s">
        <v>258</v>
      </c>
      <c r="K47" s="178">
        <v>1</v>
      </c>
      <c r="L47" s="178">
        <v>1</v>
      </c>
      <c r="M47" s="178">
        <v>1</v>
      </c>
      <c r="N47" s="178">
        <v>1</v>
      </c>
      <c r="O47" s="178">
        <v>1</v>
      </c>
      <c r="P47" s="178">
        <v>1</v>
      </c>
      <c r="Q47" s="180" t="s">
        <v>258</v>
      </c>
      <c r="R47" s="178">
        <v>1</v>
      </c>
      <c r="S47" s="178">
        <v>1</v>
      </c>
      <c r="T47" s="178">
        <v>1</v>
      </c>
      <c r="U47" s="178">
        <v>1</v>
      </c>
      <c r="V47" s="178">
        <v>1</v>
      </c>
      <c r="W47" s="178">
        <v>1</v>
      </c>
      <c r="X47" s="180" t="s">
        <v>258</v>
      </c>
      <c r="Y47" s="178">
        <v>1</v>
      </c>
      <c r="Z47" s="178">
        <v>1</v>
      </c>
      <c r="AA47" s="178">
        <v>1</v>
      </c>
      <c r="AB47" s="178">
        <v>1</v>
      </c>
      <c r="AC47" s="178">
        <v>1</v>
      </c>
      <c r="AD47" s="178">
        <v>1</v>
      </c>
      <c r="AE47" s="180">
        <v>1</v>
      </c>
      <c r="AF47" s="178">
        <v>1</v>
      </c>
      <c r="AG47" s="178">
        <v>1</v>
      </c>
      <c r="AH47" s="178">
        <v>1</v>
      </c>
      <c r="AI47" s="14">
        <f>SUM(E47:AH47)</f>
        <v>27</v>
      </c>
      <c r="AJ47" s="103"/>
    </row>
    <row r="48" spans="1:36" s="12" customFormat="1" ht="17.25" customHeight="1">
      <c r="A48" s="283">
        <v>11</v>
      </c>
      <c r="B48" s="30" t="s">
        <v>206</v>
      </c>
      <c r="C48" s="33" t="s">
        <v>381</v>
      </c>
      <c r="D48" s="31" t="s">
        <v>91</v>
      </c>
      <c r="E48" s="144">
        <v>1</v>
      </c>
      <c r="F48" s="144">
        <v>1</v>
      </c>
      <c r="G48" s="144">
        <v>1</v>
      </c>
      <c r="H48" s="144">
        <v>1</v>
      </c>
      <c r="I48" s="144">
        <v>1</v>
      </c>
      <c r="J48" s="144">
        <v>1</v>
      </c>
      <c r="K48" s="144">
        <v>1</v>
      </c>
      <c r="L48" s="144">
        <v>1</v>
      </c>
      <c r="M48" s="144">
        <v>1</v>
      </c>
      <c r="N48" s="144">
        <v>1</v>
      </c>
      <c r="O48" s="144">
        <v>1</v>
      </c>
      <c r="P48" s="144">
        <v>1</v>
      </c>
      <c r="Q48" s="144">
        <v>1</v>
      </c>
      <c r="R48" s="144">
        <v>1</v>
      </c>
      <c r="S48" s="144">
        <v>1</v>
      </c>
      <c r="T48" s="178">
        <v>1</v>
      </c>
      <c r="U48" s="178">
        <v>1</v>
      </c>
      <c r="V48" s="178">
        <v>1</v>
      </c>
      <c r="W48" s="178">
        <v>1</v>
      </c>
      <c r="X48" s="180" t="s">
        <v>258</v>
      </c>
      <c r="Y48" s="178">
        <v>1</v>
      </c>
      <c r="Z48" s="178">
        <v>1</v>
      </c>
      <c r="AA48" s="178">
        <v>1</v>
      </c>
      <c r="AB48" s="178">
        <v>1</v>
      </c>
      <c r="AC48" s="178">
        <v>1</v>
      </c>
      <c r="AD48" s="178">
        <v>1</v>
      </c>
      <c r="AE48" s="180">
        <v>1</v>
      </c>
      <c r="AF48" s="178">
        <v>1</v>
      </c>
      <c r="AG48" s="178">
        <v>1</v>
      </c>
      <c r="AH48" s="178">
        <v>1</v>
      </c>
      <c r="AI48" s="14">
        <f>SUM(E48:AH48)</f>
        <v>29</v>
      </c>
      <c r="AJ48" s="103"/>
    </row>
    <row r="49" spans="1:36" s="12" customFormat="1" ht="16.5">
      <c r="A49" s="46">
        <v>12</v>
      </c>
      <c r="B49" s="30" t="s">
        <v>297</v>
      </c>
      <c r="C49" s="253" t="s">
        <v>410</v>
      </c>
      <c r="D49" s="31" t="s">
        <v>163</v>
      </c>
      <c r="E49" s="178">
        <v>1</v>
      </c>
      <c r="F49" s="178">
        <v>1</v>
      </c>
      <c r="G49" s="178">
        <v>1</v>
      </c>
      <c r="H49" s="178">
        <v>1</v>
      </c>
      <c r="I49" s="178">
        <v>1</v>
      </c>
      <c r="J49" s="180" t="s">
        <v>258</v>
      </c>
      <c r="K49" s="178">
        <v>1</v>
      </c>
      <c r="L49" s="178">
        <v>1</v>
      </c>
      <c r="M49" s="178">
        <v>1</v>
      </c>
      <c r="N49" s="178">
        <v>1</v>
      </c>
      <c r="O49" s="178">
        <v>1</v>
      </c>
      <c r="P49" s="178">
        <v>1</v>
      </c>
      <c r="Q49" s="180">
        <v>1</v>
      </c>
      <c r="R49" s="178">
        <v>1</v>
      </c>
      <c r="S49" s="178">
        <v>1</v>
      </c>
      <c r="T49" s="178">
        <v>1</v>
      </c>
      <c r="U49" s="178">
        <v>1</v>
      </c>
      <c r="V49" s="178">
        <v>1</v>
      </c>
      <c r="W49" s="178">
        <v>1</v>
      </c>
      <c r="X49" s="180" t="s">
        <v>258</v>
      </c>
      <c r="Y49" s="178">
        <v>1</v>
      </c>
      <c r="Z49" s="178">
        <v>1</v>
      </c>
      <c r="AA49" s="178">
        <v>1</v>
      </c>
      <c r="AB49" s="178">
        <v>1</v>
      </c>
      <c r="AC49" s="178">
        <v>1</v>
      </c>
      <c r="AD49" s="178">
        <v>1</v>
      </c>
      <c r="AE49" s="180">
        <v>1</v>
      </c>
      <c r="AF49" s="178">
        <v>1</v>
      </c>
      <c r="AG49" s="178">
        <v>1</v>
      </c>
      <c r="AH49" s="178">
        <v>1</v>
      </c>
      <c r="AI49" s="14">
        <f t="shared" si="2"/>
        <v>28</v>
      </c>
      <c r="AJ49" s="103"/>
    </row>
    <row r="50" spans="1:36" ht="16.5">
      <c r="A50" s="283">
        <v>13</v>
      </c>
      <c r="B50" s="30" t="s">
        <v>401</v>
      </c>
      <c r="C50" s="30" t="s">
        <v>385</v>
      </c>
      <c r="D50" s="246"/>
      <c r="E50" s="144">
        <v>1</v>
      </c>
      <c r="F50" s="144">
        <v>1</v>
      </c>
      <c r="G50" s="144">
        <v>1</v>
      </c>
      <c r="H50" s="144">
        <v>1</v>
      </c>
      <c r="I50" s="144">
        <v>1</v>
      </c>
      <c r="J50" s="144">
        <v>1</v>
      </c>
      <c r="K50" s="144">
        <v>1</v>
      </c>
      <c r="L50" s="144">
        <v>1</v>
      </c>
      <c r="M50" s="144">
        <v>1</v>
      </c>
      <c r="N50" s="144">
        <v>1</v>
      </c>
      <c r="O50" s="144">
        <v>1</v>
      </c>
      <c r="P50" s="144">
        <v>1</v>
      </c>
      <c r="Q50" s="144">
        <v>1</v>
      </c>
      <c r="R50" s="144">
        <v>1</v>
      </c>
      <c r="S50" s="144">
        <v>1</v>
      </c>
      <c r="T50" s="144">
        <v>1</v>
      </c>
      <c r="U50" s="144">
        <v>1</v>
      </c>
      <c r="V50" s="144">
        <v>1</v>
      </c>
      <c r="W50" s="144">
        <v>1</v>
      </c>
      <c r="X50" s="180" t="s">
        <v>258</v>
      </c>
      <c r="Y50" s="178">
        <v>1</v>
      </c>
      <c r="Z50" s="178">
        <v>1</v>
      </c>
      <c r="AA50" s="178">
        <v>1</v>
      </c>
      <c r="AB50" s="178">
        <v>1</v>
      </c>
      <c r="AC50" s="178">
        <v>1</v>
      </c>
      <c r="AD50" s="178">
        <v>1</v>
      </c>
      <c r="AE50" s="180">
        <v>1</v>
      </c>
      <c r="AF50" s="178">
        <v>1</v>
      </c>
      <c r="AG50" s="178">
        <v>1</v>
      </c>
      <c r="AH50" s="178">
        <v>1</v>
      </c>
      <c r="AI50" s="14">
        <f>SUM(E50:AH50)</f>
        <v>29</v>
      </c>
      <c r="AJ50" s="284"/>
    </row>
    <row r="51" spans="1:36" s="127" customFormat="1" ht="16.5">
      <c r="A51" s="46">
        <v>14</v>
      </c>
      <c r="B51" s="30" t="s">
        <v>296</v>
      </c>
      <c r="C51" s="254" t="s">
        <v>384</v>
      </c>
      <c r="D51" s="32" t="s">
        <v>19</v>
      </c>
      <c r="E51" s="178">
        <v>1</v>
      </c>
      <c r="F51" s="178">
        <v>1</v>
      </c>
      <c r="G51" s="178">
        <v>1</v>
      </c>
      <c r="H51" s="178">
        <v>1</v>
      </c>
      <c r="I51" s="178">
        <v>1</v>
      </c>
      <c r="J51" s="180">
        <v>1</v>
      </c>
      <c r="K51" s="178">
        <v>1</v>
      </c>
      <c r="L51" s="178">
        <v>1</v>
      </c>
      <c r="M51" s="178">
        <v>1</v>
      </c>
      <c r="N51" s="178">
        <v>1</v>
      </c>
      <c r="O51" s="178">
        <v>1</v>
      </c>
      <c r="P51" s="178">
        <v>1</v>
      </c>
      <c r="Q51" s="180" t="s">
        <v>258</v>
      </c>
      <c r="R51" s="178">
        <v>1</v>
      </c>
      <c r="S51" s="178">
        <v>1</v>
      </c>
      <c r="T51" s="178">
        <v>1</v>
      </c>
      <c r="U51" s="178" t="s">
        <v>255</v>
      </c>
      <c r="V51" s="178">
        <v>1</v>
      </c>
      <c r="W51" s="178">
        <v>1</v>
      </c>
      <c r="X51" s="180" t="s">
        <v>258</v>
      </c>
      <c r="Y51" s="178">
        <v>1</v>
      </c>
      <c r="Z51" s="178">
        <v>1</v>
      </c>
      <c r="AA51" s="178">
        <v>1</v>
      </c>
      <c r="AB51" s="178">
        <v>1</v>
      </c>
      <c r="AC51" s="178">
        <v>1</v>
      </c>
      <c r="AD51" s="178">
        <v>1</v>
      </c>
      <c r="AE51" s="180">
        <v>1</v>
      </c>
      <c r="AF51" s="178">
        <v>1</v>
      </c>
      <c r="AG51" s="178">
        <v>1</v>
      </c>
      <c r="AH51" s="178">
        <v>1</v>
      </c>
      <c r="AI51" s="14">
        <f t="shared" si="2"/>
        <v>27</v>
      </c>
      <c r="AJ51" s="300"/>
    </row>
    <row r="52" spans="1:36" s="127" customFormat="1" ht="16.5">
      <c r="A52" s="283">
        <v>15</v>
      </c>
      <c r="B52" s="30" t="s">
        <v>443</v>
      </c>
      <c r="C52" s="254" t="s">
        <v>384</v>
      </c>
      <c r="D52" s="31" t="s">
        <v>334</v>
      </c>
      <c r="E52" s="178">
        <v>1</v>
      </c>
      <c r="F52" s="178">
        <v>1</v>
      </c>
      <c r="G52" s="178">
        <v>1</v>
      </c>
      <c r="H52" s="178">
        <v>1</v>
      </c>
      <c r="I52" s="178">
        <v>1</v>
      </c>
      <c r="J52" s="180">
        <v>1</v>
      </c>
      <c r="K52" s="178">
        <v>1</v>
      </c>
      <c r="L52" s="178">
        <v>1</v>
      </c>
      <c r="M52" s="178">
        <v>1</v>
      </c>
      <c r="N52" s="178">
        <v>1</v>
      </c>
      <c r="O52" s="178">
        <v>1</v>
      </c>
      <c r="P52" s="178">
        <v>1</v>
      </c>
      <c r="Q52" s="180" t="s">
        <v>258</v>
      </c>
      <c r="R52" s="178">
        <v>1</v>
      </c>
      <c r="S52" s="178">
        <v>1</v>
      </c>
      <c r="T52" s="178">
        <v>1</v>
      </c>
      <c r="U52" s="178">
        <v>1</v>
      </c>
      <c r="V52" s="178">
        <v>1</v>
      </c>
      <c r="W52" s="178">
        <v>1</v>
      </c>
      <c r="X52" s="180">
        <v>1</v>
      </c>
      <c r="Y52" s="178">
        <v>1</v>
      </c>
      <c r="Z52" s="178">
        <v>1</v>
      </c>
      <c r="AA52" s="178">
        <v>1</v>
      </c>
      <c r="AB52" s="178">
        <v>1</v>
      </c>
      <c r="AC52" s="178">
        <v>1</v>
      </c>
      <c r="AD52" s="178">
        <v>1</v>
      </c>
      <c r="AE52" s="180">
        <v>1</v>
      </c>
      <c r="AF52" s="178">
        <v>1</v>
      </c>
      <c r="AG52" s="178">
        <v>1</v>
      </c>
      <c r="AH52" s="178">
        <v>1</v>
      </c>
      <c r="AI52" s="14">
        <f t="shared" si="2"/>
        <v>29</v>
      </c>
      <c r="AJ52" s="300"/>
    </row>
    <row r="53" spans="1:36" s="127" customFormat="1" ht="18">
      <c r="A53" s="46">
        <v>16</v>
      </c>
      <c r="B53" s="30" t="s">
        <v>397</v>
      </c>
      <c r="C53" s="133" t="s">
        <v>381</v>
      </c>
      <c r="D53" s="135" t="s">
        <v>346</v>
      </c>
      <c r="E53" s="178">
        <v>1</v>
      </c>
      <c r="F53" s="178">
        <v>1</v>
      </c>
      <c r="G53" s="178">
        <v>1</v>
      </c>
      <c r="H53" s="178">
        <v>1</v>
      </c>
      <c r="I53" s="178">
        <v>1</v>
      </c>
      <c r="J53" s="180">
        <v>1</v>
      </c>
      <c r="K53" s="178">
        <v>1</v>
      </c>
      <c r="L53" s="178">
        <v>1</v>
      </c>
      <c r="M53" s="178">
        <v>1</v>
      </c>
      <c r="N53" s="178">
        <v>1</v>
      </c>
      <c r="O53" s="178">
        <v>1</v>
      </c>
      <c r="P53" s="178">
        <v>1</v>
      </c>
      <c r="Q53" s="180" t="s">
        <v>258</v>
      </c>
      <c r="R53" s="178">
        <v>1</v>
      </c>
      <c r="S53" s="178">
        <v>1</v>
      </c>
      <c r="T53" s="178">
        <v>1</v>
      </c>
      <c r="U53" s="178">
        <v>1</v>
      </c>
      <c r="V53" s="178">
        <v>1</v>
      </c>
      <c r="W53" s="178">
        <v>1</v>
      </c>
      <c r="X53" s="180">
        <v>1</v>
      </c>
      <c r="Y53" s="178">
        <v>1</v>
      </c>
      <c r="Z53" s="178">
        <v>1</v>
      </c>
      <c r="AA53" s="178">
        <v>1</v>
      </c>
      <c r="AB53" s="178">
        <v>1</v>
      </c>
      <c r="AC53" s="178">
        <v>1</v>
      </c>
      <c r="AD53" s="178">
        <v>1</v>
      </c>
      <c r="AE53" s="180">
        <v>1</v>
      </c>
      <c r="AF53" s="178">
        <v>1</v>
      </c>
      <c r="AG53" s="178">
        <v>1</v>
      </c>
      <c r="AH53" s="178">
        <v>1</v>
      </c>
      <c r="AI53" s="14">
        <f t="shared" si="2"/>
        <v>29</v>
      </c>
      <c r="AJ53" s="300"/>
    </row>
    <row r="54" spans="1:36" s="12" customFormat="1" ht="17.25" customHeight="1">
      <c r="A54" s="283">
        <v>17</v>
      </c>
      <c r="B54" s="36" t="s">
        <v>281</v>
      </c>
      <c r="C54" s="137" t="s">
        <v>381</v>
      </c>
      <c r="D54" s="140" t="s">
        <v>35</v>
      </c>
      <c r="E54" s="144">
        <v>1</v>
      </c>
      <c r="F54" s="144">
        <v>1</v>
      </c>
      <c r="G54" s="144">
        <v>1</v>
      </c>
      <c r="H54" s="144">
        <v>1</v>
      </c>
      <c r="I54" s="144">
        <v>1</v>
      </c>
      <c r="J54" s="144">
        <v>1</v>
      </c>
      <c r="K54" s="144">
        <v>1</v>
      </c>
      <c r="L54" s="144">
        <v>1</v>
      </c>
      <c r="M54" s="144">
        <v>1</v>
      </c>
      <c r="N54" s="144">
        <v>1</v>
      </c>
      <c r="O54" s="144">
        <v>1</v>
      </c>
      <c r="P54" s="144">
        <v>1</v>
      </c>
      <c r="Q54" s="144" t="s">
        <v>258</v>
      </c>
      <c r="R54" s="144">
        <v>1</v>
      </c>
      <c r="S54" s="144">
        <v>1</v>
      </c>
      <c r="T54" s="178">
        <v>1</v>
      </c>
      <c r="U54" s="178">
        <v>1</v>
      </c>
      <c r="V54" s="178">
        <v>1</v>
      </c>
      <c r="W54" s="178">
        <v>1</v>
      </c>
      <c r="X54" s="180" t="s">
        <v>258</v>
      </c>
      <c r="Y54" s="178">
        <v>1</v>
      </c>
      <c r="Z54" s="178">
        <v>1</v>
      </c>
      <c r="AA54" s="178">
        <v>1</v>
      </c>
      <c r="AB54" s="178">
        <v>1</v>
      </c>
      <c r="AC54" s="178">
        <v>1</v>
      </c>
      <c r="AD54" s="178">
        <v>1</v>
      </c>
      <c r="AE54" s="180">
        <v>1</v>
      </c>
      <c r="AF54" s="178">
        <v>1</v>
      </c>
      <c r="AG54" s="178">
        <v>1</v>
      </c>
      <c r="AH54" s="178">
        <v>1</v>
      </c>
      <c r="AI54" s="14">
        <f>SUM(E54:AH54)</f>
        <v>28</v>
      </c>
      <c r="AJ54" s="103"/>
    </row>
    <row r="55" spans="1:36" s="127" customFormat="1" ht="16.5">
      <c r="A55" s="46">
        <v>18</v>
      </c>
      <c r="B55" s="30" t="s">
        <v>456</v>
      </c>
      <c r="C55" s="263" t="s">
        <v>396</v>
      </c>
      <c r="D55" s="262" t="s">
        <v>460</v>
      </c>
      <c r="E55" s="178">
        <v>1</v>
      </c>
      <c r="F55" s="178">
        <v>1</v>
      </c>
      <c r="G55" s="178">
        <v>1</v>
      </c>
      <c r="H55" s="178">
        <v>1</v>
      </c>
      <c r="I55" s="178">
        <v>1</v>
      </c>
      <c r="J55" s="180" t="s">
        <v>258</v>
      </c>
      <c r="K55" s="178">
        <v>1</v>
      </c>
      <c r="L55" s="178">
        <v>1</v>
      </c>
      <c r="M55" s="178">
        <v>1</v>
      </c>
      <c r="N55" s="178" t="s">
        <v>354</v>
      </c>
      <c r="O55" s="178" t="s">
        <v>354</v>
      </c>
      <c r="P55" s="178" t="s">
        <v>354</v>
      </c>
      <c r="Q55" s="180" t="s">
        <v>258</v>
      </c>
      <c r="R55" s="178">
        <v>1</v>
      </c>
      <c r="S55" s="178">
        <v>1</v>
      </c>
      <c r="T55" s="178">
        <v>1</v>
      </c>
      <c r="U55" s="178">
        <v>1</v>
      </c>
      <c r="V55" s="178">
        <v>1</v>
      </c>
      <c r="W55" s="178">
        <v>1</v>
      </c>
      <c r="X55" s="185" t="s">
        <v>258</v>
      </c>
      <c r="Y55" s="178">
        <v>1</v>
      </c>
      <c r="Z55" s="178">
        <v>1</v>
      </c>
      <c r="AA55" s="178">
        <v>1</v>
      </c>
      <c r="AB55" s="178">
        <v>1</v>
      </c>
      <c r="AC55" s="178">
        <v>1</v>
      </c>
      <c r="AD55" s="178">
        <v>1</v>
      </c>
      <c r="AE55" s="180">
        <v>1</v>
      </c>
      <c r="AF55" s="178">
        <v>1</v>
      </c>
      <c r="AG55" s="178">
        <v>1</v>
      </c>
      <c r="AH55" s="178">
        <v>1</v>
      </c>
      <c r="AI55" s="14">
        <f>SUM(E55:AH55)</f>
        <v>24</v>
      </c>
      <c r="AJ55" s="301"/>
    </row>
    <row r="56" spans="1:36" s="127" customFormat="1" ht="16.5">
      <c r="A56" s="283">
        <v>19</v>
      </c>
      <c r="B56" s="49" t="s">
        <v>295</v>
      </c>
      <c r="C56" s="137" t="s">
        <v>381</v>
      </c>
      <c r="D56" s="31" t="s">
        <v>29</v>
      </c>
      <c r="E56" s="178">
        <v>1</v>
      </c>
      <c r="F56" s="178">
        <v>1</v>
      </c>
      <c r="G56" s="178">
        <v>1</v>
      </c>
      <c r="H56" s="178">
        <v>1</v>
      </c>
      <c r="I56" s="178">
        <v>1</v>
      </c>
      <c r="J56" s="180">
        <v>1</v>
      </c>
      <c r="K56" s="178" t="s">
        <v>354</v>
      </c>
      <c r="L56" s="178" t="s">
        <v>354</v>
      </c>
      <c r="M56" s="178" t="s">
        <v>354</v>
      </c>
      <c r="N56" s="178" t="s">
        <v>354</v>
      </c>
      <c r="O56" s="178" t="s">
        <v>354</v>
      </c>
      <c r="P56" s="178">
        <v>1</v>
      </c>
      <c r="Q56" s="180">
        <v>1</v>
      </c>
      <c r="R56" s="178" t="s">
        <v>354</v>
      </c>
      <c r="S56" s="178">
        <v>1</v>
      </c>
      <c r="T56" s="178">
        <v>1</v>
      </c>
      <c r="U56" s="227">
        <v>1</v>
      </c>
      <c r="V56" s="227">
        <v>1</v>
      </c>
      <c r="W56" s="231">
        <v>1</v>
      </c>
      <c r="X56" s="185" t="s">
        <v>258</v>
      </c>
      <c r="Y56" s="178">
        <v>1</v>
      </c>
      <c r="Z56" s="178">
        <v>1</v>
      </c>
      <c r="AA56" s="178">
        <v>1</v>
      </c>
      <c r="AB56" s="178">
        <v>1</v>
      </c>
      <c r="AC56" s="178">
        <v>1</v>
      </c>
      <c r="AD56" s="178">
        <v>1</v>
      </c>
      <c r="AE56" s="180">
        <v>1</v>
      </c>
      <c r="AF56" s="178">
        <v>1</v>
      </c>
      <c r="AG56" s="178">
        <v>1</v>
      </c>
      <c r="AH56" s="178">
        <v>1</v>
      </c>
      <c r="AI56" s="14">
        <f>SUM(E56:AH56)</f>
        <v>23</v>
      </c>
      <c r="AJ56" s="301"/>
    </row>
    <row r="57" spans="1:36" s="12" customFormat="1" ht="17.25" thickBot="1">
      <c r="A57" s="302"/>
      <c r="B57" s="39"/>
      <c r="C57" s="39"/>
      <c r="D57" s="40"/>
      <c r="E57" s="219"/>
      <c r="F57" s="219"/>
      <c r="G57" s="219"/>
      <c r="H57" s="219"/>
      <c r="I57" s="219"/>
      <c r="J57" s="237"/>
      <c r="K57" s="219"/>
      <c r="L57" s="219"/>
      <c r="M57" s="219"/>
      <c r="N57" s="219"/>
      <c r="O57" s="219"/>
      <c r="P57" s="219"/>
      <c r="Q57" s="237"/>
      <c r="R57" s="219"/>
      <c r="S57" s="219"/>
      <c r="T57" s="219"/>
      <c r="U57" s="219"/>
      <c r="V57" s="219"/>
      <c r="W57" s="219"/>
      <c r="X57" s="237"/>
      <c r="Y57" s="219"/>
      <c r="Z57" s="219"/>
      <c r="AA57" s="219"/>
      <c r="AB57" s="219"/>
      <c r="AC57" s="219"/>
      <c r="AD57" s="219"/>
      <c r="AE57" s="237"/>
      <c r="AF57" s="219"/>
      <c r="AG57" s="219"/>
      <c r="AH57" s="219"/>
      <c r="AI57" s="15"/>
      <c r="AJ57" s="294"/>
    </row>
    <row r="58" spans="1:36" s="12" customFormat="1" ht="18.75">
      <c r="A58" s="1472" t="s">
        <v>298</v>
      </c>
      <c r="B58" s="1449"/>
      <c r="C58" s="324"/>
      <c r="D58" s="272" t="s">
        <v>465</v>
      </c>
      <c r="E58" s="230"/>
      <c r="F58" s="230"/>
      <c r="G58" s="230"/>
      <c r="H58" s="230"/>
      <c r="I58" s="230"/>
      <c r="J58" s="230"/>
      <c r="K58" s="230"/>
      <c r="L58" s="230"/>
      <c r="M58" s="230"/>
      <c r="N58" s="230"/>
      <c r="O58" s="230"/>
      <c r="P58" s="230"/>
      <c r="Q58" s="230"/>
      <c r="R58" s="230"/>
      <c r="S58" s="230"/>
      <c r="T58" s="230"/>
      <c r="U58" s="230"/>
      <c r="V58" s="230"/>
      <c r="W58" s="230"/>
      <c r="X58" s="230"/>
      <c r="Y58" s="230"/>
      <c r="Z58" s="230"/>
      <c r="AA58" s="230"/>
      <c r="AB58" s="230"/>
      <c r="AC58" s="230"/>
      <c r="AD58" s="230"/>
      <c r="AE58" s="230"/>
      <c r="AF58" s="230"/>
      <c r="AG58" s="230"/>
      <c r="AH58" s="230"/>
      <c r="AI58" s="105"/>
      <c r="AJ58" s="298"/>
    </row>
    <row r="59" spans="1:36" s="12" customFormat="1" ht="16.5">
      <c r="A59" s="303">
        <v>1</v>
      </c>
      <c r="B59" s="133" t="s">
        <v>64</v>
      </c>
      <c r="C59" s="133" t="s">
        <v>381</v>
      </c>
      <c r="D59" s="131" t="s">
        <v>65</v>
      </c>
      <c r="E59" s="214">
        <v>1</v>
      </c>
      <c r="F59" s="214">
        <v>1</v>
      </c>
      <c r="G59" s="214">
        <v>1</v>
      </c>
      <c r="H59" s="214" t="s">
        <v>255</v>
      </c>
      <c r="I59" s="214" t="s">
        <v>255</v>
      </c>
      <c r="J59" s="182">
        <v>1</v>
      </c>
      <c r="K59" s="214">
        <v>1</v>
      </c>
      <c r="L59" s="214">
        <v>1</v>
      </c>
      <c r="M59" s="214">
        <v>1</v>
      </c>
      <c r="N59" s="214">
        <v>1</v>
      </c>
      <c r="O59" s="214">
        <v>1</v>
      </c>
      <c r="P59" s="214">
        <v>1</v>
      </c>
      <c r="Q59" s="214">
        <v>1</v>
      </c>
      <c r="R59" s="214">
        <v>1</v>
      </c>
      <c r="S59" s="214">
        <v>1</v>
      </c>
      <c r="T59" s="214">
        <v>1</v>
      </c>
      <c r="U59" s="214">
        <v>1</v>
      </c>
      <c r="V59" s="214">
        <v>1</v>
      </c>
      <c r="W59" s="214">
        <v>1</v>
      </c>
      <c r="X59" s="182">
        <v>1</v>
      </c>
      <c r="Y59" s="214">
        <v>1</v>
      </c>
      <c r="Z59" s="214">
        <v>1</v>
      </c>
      <c r="AA59" s="214">
        <v>1</v>
      </c>
      <c r="AB59" s="214">
        <v>1</v>
      </c>
      <c r="AC59" s="214">
        <v>1</v>
      </c>
      <c r="AD59" s="214">
        <v>1</v>
      </c>
      <c r="AE59" s="182" t="s">
        <v>258</v>
      </c>
      <c r="AF59" s="214">
        <v>1</v>
      </c>
      <c r="AG59" s="214" t="s">
        <v>255</v>
      </c>
      <c r="AH59" s="214" t="s">
        <v>255</v>
      </c>
      <c r="AI59" s="14">
        <f>SUM(E59:AH59)</f>
        <v>25</v>
      </c>
      <c r="AJ59" s="102"/>
    </row>
    <row r="60" spans="1:36" s="12" customFormat="1" ht="16.5">
      <c r="A60" s="283">
        <v>2</v>
      </c>
      <c r="B60" s="33" t="s">
        <v>198</v>
      </c>
      <c r="C60" s="33" t="s">
        <v>380</v>
      </c>
      <c r="D60" s="138" t="s">
        <v>181</v>
      </c>
      <c r="E60" s="178">
        <v>1</v>
      </c>
      <c r="F60" s="178">
        <v>1</v>
      </c>
      <c r="G60" s="178">
        <v>1</v>
      </c>
      <c r="H60" s="178">
        <v>1</v>
      </c>
      <c r="I60" s="178">
        <v>1</v>
      </c>
      <c r="J60" s="180">
        <v>1</v>
      </c>
      <c r="K60" s="178">
        <v>1</v>
      </c>
      <c r="L60" s="178">
        <v>1</v>
      </c>
      <c r="M60" s="178">
        <v>1</v>
      </c>
      <c r="N60" s="178">
        <v>1</v>
      </c>
      <c r="O60" s="178">
        <v>1</v>
      </c>
      <c r="P60" s="178">
        <v>1</v>
      </c>
      <c r="Q60" s="180" t="s">
        <v>258</v>
      </c>
      <c r="R60" s="178">
        <v>1</v>
      </c>
      <c r="S60" s="178">
        <v>1</v>
      </c>
      <c r="T60" s="178">
        <v>1</v>
      </c>
      <c r="U60" s="178">
        <v>1</v>
      </c>
      <c r="V60" s="178">
        <v>1</v>
      </c>
      <c r="W60" s="178">
        <v>1</v>
      </c>
      <c r="X60" s="180" t="s">
        <v>258</v>
      </c>
      <c r="Y60" s="214">
        <v>1</v>
      </c>
      <c r="Z60" s="214">
        <v>1</v>
      </c>
      <c r="AA60" s="214">
        <v>1</v>
      </c>
      <c r="AB60" s="214">
        <v>1</v>
      </c>
      <c r="AC60" s="214">
        <v>1</v>
      </c>
      <c r="AD60" s="214">
        <v>1</v>
      </c>
      <c r="AE60" s="180">
        <v>1</v>
      </c>
      <c r="AF60" s="178">
        <v>1</v>
      </c>
      <c r="AG60" s="178">
        <v>1</v>
      </c>
      <c r="AH60" s="178">
        <v>1</v>
      </c>
      <c r="AI60" s="14">
        <f>SUM(E60:AH60)</f>
        <v>28</v>
      </c>
      <c r="AJ60" s="103"/>
    </row>
    <row r="61" spans="1:36" s="12" customFormat="1" ht="16.5">
      <c r="A61" s="303">
        <v>3</v>
      </c>
      <c r="B61" s="36" t="s">
        <v>250</v>
      </c>
      <c r="C61" s="36" t="s">
        <v>376</v>
      </c>
      <c r="D61" s="54" t="s">
        <v>84</v>
      </c>
      <c r="E61" s="178">
        <v>1</v>
      </c>
      <c r="F61" s="178">
        <v>1</v>
      </c>
      <c r="G61" s="178">
        <v>1</v>
      </c>
      <c r="H61" s="178">
        <v>1</v>
      </c>
      <c r="I61" s="178">
        <v>1</v>
      </c>
      <c r="J61" s="180">
        <v>1</v>
      </c>
      <c r="K61" s="178">
        <v>1</v>
      </c>
      <c r="L61" s="178">
        <v>1</v>
      </c>
      <c r="M61" s="178">
        <v>1</v>
      </c>
      <c r="N61" s="178">
        <v>1</v>
      </c>
      <c r="O61" s="178">
        <v>1</v>
      </c>
      <c r="P61" s="178">
        <v>1</v>
      </c>
      <c r="Q61" s="182">
        <v>1</v>
      </c>
      <c r="R61" s="178">
        <v>1</v>
      </c>
      <c r="S61" s="178">
        <v>1</v>
      </c>
      <c r="T61" s="178">
        <v>1</v>
      </c>
      <c r="U61" s="178">
        <v>1</v>
      </c>
      <c r="V61" s="178">
        <v>1</v>
      </c>
      <c r="W61" s="178">
        <v>1</v>
      </c>
      <c r="X61" s="180" t="s">
        <v>258</v>
      </c>
      <c r="Y61" s="214">
        <v>1</v>
      </c>
      <c r="Z61" s="214">
        <v>1</v>
      </c>
      <c r="AA61" s="214">
        <v>1</v>
      </c>
      <c r="AB61" s="214">
        <v>1</v>
      </c>
      <c r="AC61" s="214">
        <v>1</v>
      </c>
      <c r="AD61" s="214">
        <v>1</v>
      </c>
      <c r="AE61" s="182" t="s">
        <v>258</v>
      </c>
      <c r="AF61" s="214">
        <v>1</v>
      </c>
      <c r="AG61" s="214">
        <v>1</v>
      </c>
      <c r="AH61" s="214">
        <v>1</v>
      </c>
      <c r="AI61" s="14">
        <f>SUM(E61:AH61)</f>
        <v>28</v>
      </c>
      <c r="AJ61" s="284"/>
    </row>
    <row r="62" spans="1:36" s="12" customFormat="1" ht="16.5">
      <c r="A62" s="283">
        <v>4</v>
      </c>
      <c r="B62" s="255" t="s">
        <v>247</v>
      </c>
      <c r="C62" s="36" t="s">
        <v>381</v>
      </c>
      <c r="D62" s="32" t="s">
        <v>98</v>
      </c>
      <c r="E62" s="178">
        <v>1</v>
      </c>
      <c r="F62" s="178">
        <v>1</v>
      </c>
      <c r="G62" s="178">
        <v>1</v>
      </c>
      <c r="H62" s="178">
        <v>1</v>
      </c>
      <c r="I62" s="178">
        <v>1</v>
      </c>
      <c r="J62" s="180">
        <v>1</v>
      </c>
      <c r="K62" s="178">
        <v>1</v>
      </c>
      <c r="L62" s="178">
        <v>1</v>
      </c>
      <c r="M62" s="178">
        <v>1</v>
      </c>
      <c r="N62" s="178">
        <v>1</v>
      </c>
      <c r="O62" s="178">
        <v>1</v>
      </c>
      <c r="P62" s="178">
        <v>1</v>
      </c>
      <c r="Q62" s="182">
        <v>1</v>
      </c>
      <c r="R62" s="178">
        <v>1</v>
      </c>
      <c r="S62" s="178">
        <v>1</v>
      </c>
      <c r="T62" s="178">
        <v>1</v>
      </c>
      <c r="U62" s="178">
        <v>1</v>
      </c>
      <c r="V62" s="178">
        <v>1</v>
      </c>
      <c r="W62" s="178">
        <v>1</v>
      </c>
      <c r="X62" s="182">
        <v>1</v>
      </c>
      <c r="Y62" s="214">
        <v>1</v>
      </c>
      <c r="Z62" s="214">
        <v>1</v>
      </c>
      <c r="AA62" s="214">
        <v>1</v>
      </c>
      <c r="AB62" s="214">
        <v>1</v>
      </c>
      <c r="AC62" s="214">
        <v>1</v>
      </c>
      <c r="AD62" s="214">
        <v>1</v>
      </c>
      <c r="AE62" s="182" t="s">
        <v>258</v>
      </c>
      <c r="AF62" s="214" t="s">
        <v>254</v>
      </c>
      <c r="AG62" s="214" t="s">
        <v>254</v>
      </c>
      <c r="AH62" s="178" t="s">
        <v>254</v>
      </c>
      <c r="AI62" s="14">
        <f>SUM(E62:AH62)</f>
        <v>26</v>
      </c>
      <c r="AJ62" s="304"/>
    </row>
    <row r="63" spans="1:36" s="12" customFormat="1" ht="16.5">
      <c r="A63" s="303">
        <v>5</v>
      </c>
      <c r="B63" s="217" t="s">
        <v>263</v>
      </c>
      <c r="C63" s="58" t="s">
        <v>383</v>
      </c>
      <c r="D63" s="59" t="s">
        <v>42</v>
      </c>
      <c r="E63" s="178">
        <v>1</v>
      </c>
      <c r="F63" s="178">
        <v>1</v>
      </c>
      <c r="G63" s="178">
        <v>1</v>
      </c>
      <c r="H63" s="178">
        <v>1</v>
      </c>
      <c r="I63" s="178">
        <v>1</v>
      </c>
      <c r="J63" s="180">
        <v>1</v>
      </c>
      <c r="K63" s="178">
        <v>1</v>
      </c>
      <c r="L63" s="178">
        <v>1</v>
      </c>
      <c r="M63" s="178">
        <v>1</v>
      </c>
      <c r="N63" s="178">
        <v>1</v>
      </c>
      <c r="O63" s="178">
        <v>1</v>
      </c>
      <c r="P63" s="178">
        <v>1</v>
      </c>
      <c r="Q63" s="182">
        <v>1</v>
      </c>
      <c r="R63" s="178">
        <v>1</v>
      </c>
      <c r="S63" s="178">
        <v>1</v>
      </c>
      <c r="T63" s="178">
        <v>1</v>
      </c>
      <c r="U63" s="178">
        <v>1</v>
      </c>
      <c r="V63" s="178">
        <v>1</v>
      </c>
      <c r="W63" s="178">
        <v>1</v>
      </c>
      <c r="X63" s="182">
        <v>1</v>
      </c>
      <c r="Y63" s="214">
        <v>1</v>
      </c>
      <c r="Z63" s="214">
        <v>1</v>
      </c>
      <c r="AA63" s="214">
        <v>1</v>
      </c>
      <c r="AB63" s="214">
        <v>1</v>
      </c>
      <c r="AC63" s="214" t="s">
        <v>255</v>
      </c>
      <c r="AD63" s="214" t="s">
        <v>255</v>
      </c>
      <c r="AE63" s="182" t="s">
        <v>258</v>
      </c>
      <c r="AF63" s="214">
        <v>1</v>
      </c>
      <c r="AG63" s="214">
        <v>1</v>
      </c>
      <c r="AH63" s="214">
        <v>1</v>
      </c>
      <c r="AI63" s="14">
        <f>SUM(E63:AH63)</f>
        <v>27</v>
      </c>
      <c r="AJ63" s="102"/>
    </row>
    <row r="64" spans="1:36" s="12" customFormat="1" ht="16.5">
      <c r="A64" s="394"/>
      <c r="B64" s="58"/>
      <c r="C64" s="30"/>
      <c r="D64" s="32"/>
      <c r="E64" s="227"/>
      <c r="F64" s="227"/>
      <c r="G64" s="227"/>
      <c r="H64" s="227"/>
      <c r="I64" s="227"/>
      <c r="J64" s="185"/>
      <c r="K64" s="227"/>
      <c r="L64" s="227"/>
      <c r="M64" s="227"/>
      <c r="N64" s="227"/>
      <c r="O64" s="227"/>
      <c r="P64" s="227"/>
      <c r="Q64" s="395"/>
      <c r="R64" s="227"/>
      <c r="S64" s="227"/>
      <c r="T64" s="227"/>
      <c r="U64" s="227"/>
      <c r="V64" s="227"/>
      <c r="W64" s="227"/>
      <c r="X64" s="395"/>
      <c r="Y64" s="226"/>
      <c r="Z64" s="226"/>
      <c r="AA64" s="226"/>
      <c r="AB64" s="226"/>
      <c r="AC64" s="226"/>
      <c r="AD64" s="226"/>
      <c r="AE64" s="395"/>
      <c r="AF64" s="226"/>
      <c r="AG64" s="226"/>
      <c r="AH64" s="226"/>
      <c r="AI64" s="107"/>
      <c r="AJ64" s="108"/>
    </row>
    <row r="65" spans="1:36" s="12" customFormat="1" ht="17.25" thickBot="1">
      <c r="A65" s="297"/>
      <c r="B65" s="39"/>
      <c r="C65" s="39"/>
      <c r="D65" s="40"/>
      <c r="E65" s="219"/>
      <c r="F65" s="219"/>
      <c r="G65" s="219"/>
      <c r="H65" s="219"/>
      <c r="I65" s="219"/>
      <c r="J65" s="237"/>
      <c r="K65" s="219"/>
      <c r="L65" s="219"/>
      <c r="M65" s="219"/>
      <c r="N65" s="219"/>
      <c r="O65" s="219"/>
      <c r="P65" s="219"/>
      <c r="Q65" s="237"/>
      <c r="R65" s="219"/>
      <c r="S65" s="219"/>
      <c r="T65" s="219"/>
      <c r="U65" s="219"/>
      <c r="V65" s="219"/>
      <c r="W65" s="219"/>
      <c r="X65" s="237"/>
      <c r="Y65" s="219"/>
      <c r="Z65" s="219"/>
      <c r="AA65" s="219"/>
      <c r="AB65" s="219"/>
      <c r="AC65" s="219"/>
      <c r="AD65" s="219"/>
      <c r="AE65" s="237"/>
      <c r="AF65" s="219"/>
      <c r="AG65" s="219"/>
      <c r="AH65" s="219"/>
      <c r="AI65" s="15"/>
      <c r="AJ65" s="294"/>
    </row>
    <row r="66" spans="1:36" s="12" customFormat="1" ht="17.25" thickBot="1">
      <c r="A66" s="57"/>
      <c r="B66" s="58"/>
      <c r="C66" s="58"/>
      <c r="D66" s="59"/>
      <c r="E66" s="226"/>
      <c r="F66" s="226"/>
      <c r="G66" s="226"/>
      <c r="H66" s="226"/>
      <c r="I66" s="226"/>
      <c r="J66" s="226"/>
      <c r="K66" s="226"/>
      <c r="L66" s="226"/>
      <c r="M66" s="226"/>
      <c r="N66" s="226"/>
      <c r="O66" s="226"/>
      <c r="P66" s="226"/>
      <c r="Q66" s="226"/>
      <c r="R66" s="226"/>
      <c r="S66" s="226"/>
      <c r="T66" s="226"/>
      <c r="U66" s="226"/>
      <c r="V66" s="226"/>
      <c r="W66" s="226"/>
      <c r="X66" s="226"/>
      <c r="Y66" s="226"/>
      <c r="Z66" s="226"/>
      <c r="AA66" s="226"/>
      <c r="AB66" s="226"/>
      <c r="AC66" s="226"/>
      <c r="AD66" s="226"/>
      <c r="AE66" s="226"/>
      <c r="AF66" s="226"/>
      <c r="AG66" s="226"/>
      <c r="AH66" s="226"/>
      <c r="AI66" s="96"/>
      <c r="AJ66" s="108"/>
    </row>
    <row r="67" spans="1:36" s="12" customFormat="1" ht="18.75">
      <c r="A67" s="1471" t="s">
        <v>299</v>
      </c>
      <c r="B67" s="1441"/>
      <c r="C67" s="323"/>
      <c r="D67" s="271" t="s">
        <v>466</v>
      </c>
      <c r="E67" s="177"/>
      <c r="F67" s="177"/>
      <c r="G67" s="177"/>
      <c r="H67" s="177"/>
      <c r="I67" s="177"/>
      <c r="J67" s="179"/>
      <c r="K67" s="177"/>
      <c r="L67" s="177"/>
      <c r="M67" s="177"/>
      <c r="N67" s="177"/>
      <c r="O67" s="177"/>
      <c r="P67" s="177"/>
      <c r="Q67" s="179"/>
      <c r="R67" s="177"/>
      <c r="S67" s="177"/>
      <c r="T67" s="177"/>
      <c r="U67" s="177"/>
      <c r="V67" s="177"/>
      <c r="W67" s="177"/>
      <c r="X67" s="179"/>
      <c r="Y67" s="177"/>
      <c r="Z67" s="177"/>
      <c r="AA67" s="177"/>
      <c r="AB67" s="177"/>
      <c r="AC67" s="177"/>
      <c r="AD67" s="177"/>
      <c r="AE67" s="179"/>
      <c r="AF67" s="177"/>
      <c r="AG67" s="177"/>
      <c r="AH67" s="177"/>
      <c r="AI67" s="105"/>
      <c r="AJ67" s="305"/>
    </row>
    <row r="68" spans="1:36" s="12" customFormat="1" ht="16.5">
      <c r="A68" s="299">
        <v>1</v>
      </c>
      <c r="B68" s="30" t="s">
        <v>33</v>
      </c>
      <c r="C68" s="30" t="s">
        <v>378</v>
      </c>
      <c r="D68" s="62" t="s">
        <v>153</v>
      </c>
      <c r="E68" s="214">
        <v>1</v>
      </c>
      <c r="F68" s="214">
        <v>1</v>
      </c>
      <c r="G68" s="214">
        <v>1</v>
      </c>
      <c r="H68" s="214">
        <v>1</v>
      </c>
      <c r="I68" s="214">
        <v>1</v>
      </c>
      <c r="J68" s="182" t="s">
        <v>258</v>
      </c>
      <c r="K68" s="214">
        <v>1</v>
      </c>
      <c r="L68" s="214">
        <v>1</v>
      </c>
      <c r="M68" s="214">
        <v>1</v>
      </c>
      <c r="N68" s="214">
        <v>1</v>
      </c>
      <c r="O68" s="214">
        <v>1</v>
      </c>
      <c r="P68" s="214">
        <v>1</v>
      </c>
      <c r="Q68" s="182" t="s">
        <v>258</v>
      </c>
      <c r="R68" s="214">
        <v>1</v>
      </c>
      <c r="S68" s="214">
        <v>1</v>
      </c>
      <c r="T68" s="214">
        <v>1</v>
      </c>
      <c r="U68" s="214">
        <v>1</v>
      </c>
      <c r="V68" s="214">
        <v>1</v>
      </c>
      <c r="W68" s="214">
        <v>1</v>
      </c>
      <c r="X68" s="180" t="s">
        <v>258</v>
      </c>
      <c r="Y68" s="178">
        <v>1</v>
      </c>
      <c r="Z68" s="178">
        <v>1</v>
      </c>
      <c r="AA68" s="178">
        <v>1</v>
      </c>
      <c r="AB68" s="178">
        <v>1</v>
      </c>
      <c r="AC68" s="178">
        <v>1</v>
      </c>
      <c r="AD68" s="178">
        <v>1</v>
      </c>
      <c r="AE68" s="180" t="s">
        <v>258</v>
      </c>
      <c r="AF68" s="178">
        <v>1</v>
      </c>
      <c r="AG68" s="178">
        <v>1</v>
      </c>
      <c r="AH68" s="178">
        <v>1</v>
      </c>
      <c r="AI68" s="14">
        <f>SUM(E68:AH68)</f>
        <v>26</v>
      </c>
      <c r="AJ68" s="284"/>
    </row>
    <row r="69" spans="1:36" s="12" customFormat="1" ht="16.5">
      <c r="A69" s="299">
        <v>2</v>
      </c>
      <c r="B69" s="30" t="s">
        <v>169</v>
      </c>
      <c r="C69" s="30" t="s">
        <v>379</v>
      </c>
      <c r="D69" s="143" t="s">
        <v>448</v>
      </c>
      <c r="E69" s="178">
        <v>55</v>
      </c>
      <c r="F69" s="214">
        <v>55</v>
      </c>
      <c r="G69" s="214">
        <v>55</v>
      </c>
      <c r="H69" s="214">
        <v>55</v>
      </c>
      <c r="I69" s="214">
        <v>55</v>
      </c>
      <c r="J69" s="182">
        <v>55</v>
      </c>
      <c r="K69" s="214">
        <v>55</v>
      </c>
      <c r="L69" s="214" t="s">
        <v>255</v>
      </c>
      <c r="M69" s="214" t="s">
        <v>255</v>
      </c>
      <c r="N69" s="214" t="s">
        <v>255</v>
      </c>
      <c r="O69" s="214" t="s">
        <v>255</v>
      </c>
      <c r="P69" s="214" t="s">
        <v>255</v>
      </c>
      <c r="Q69" s="182" t="s">
        <v>258</v>
      </c>
      <c r="R69" s="214" t="s">
        <v>255</v>
      </c>
      <c r="S69" s="214" t="s">
        <v>255</v>
      </c>
      <c r="T69" s="214" t="s">
        <v>255</v>
      </c>
      <c r="U69" s="214" t="s">
        <v>255</v>
      </c>
      <c r="V69" s="214" t="s">
        <v>255</v>
      </c>
      <c r="W69" s="214" t="s">
        <v>255</v>
      </c>
      <c r="X69" s="180" t="s">
        <v>258</v>
      </c>
      <c r="Y69" s="178">
        <v>55</v>
      </c>
      <c r="Z69" s="178">
        <v>55</v>
      </c>
      <c r="AA69" s="178">
        <v>55</v>
      </c>
      <c r="AB69" s="178">
        <v>55</v>
      </c>
      <c r="AC69" s="178">
        <v>55</v>
      </c>
      <c r="AD69" s="178">
        <v>55</v>
      </c>
      <c r="AE69" s="180">
        <v>55</v>
      </c>
      <c r="AF69" s="178">
        <v>55</v>
      </c>
      <c r="AG69" s="178">
        <v>55</v>
      </c>
      <c r="AH69" s="178">
        <v>55</v>
      </c>
      <c r="AI69" s="14">
        <v>17</v>
      </c>
      <c r="AJ69" s="284"/>
    </row>
    <row r="70" spans="1:36" s="12" customFormat="1" ht="16.5">
      <c r="A70" s="299">
        <v>3</v>
      </c>
      <c r="B70" s="30" t="s">
        <v>476</v>
      </c>
      <c r="C70" s="30" t="s">
        <v>378</v>
      </c>
      <c r="D70" s="32" t="s">
        <v>56</v>
      </c>
      <c r="E70" s="178">
        <v>1</v>
      </c>
      <c r="F70" s="214">
        <v>1</v>
      </c>
      <c r="G70" s="214">
        <v>1</v>
      </c>
      <c r="H70" s="214">
        <v>1</v>
      </c>
      <c r="I70" s="214">
        <v>1</v>
      </c>
      <c r="J70" s="182" t="s">
        <v>258</v>
      </c>
      <c r="K70" s="214">
        <v>1</v>
      </c>
      <c r="L70" s="214">
        <v>1</v>
      </c>
      <c r="M70" s="214">
        <v>1</v>
      </c>
      <c r="N70" s="214">
        <v>1</v>
      </c>
      <c r="O70" s="214">
        <v>1</v>
      </c>
      <c r="P70" s="214">
        <v>1</v>
      </c>
      <c r="Q70" s="182" t="s">
        <v>258</v>
      </c>
      <c r="R70" s="178">
        <v>1</v>
      </c>
      <c r="S70" s="178">
        <v>1</v>
      </c>
      <c r="T70" s="178">
        <v>1</v>
      </c>
      <c r="U70" s="178">
        <v>1</v>
      </c>
      <c r="V70" s="178">
        <v>1</v>
      </c>
      <c r="W70" s="178">
        <v>1</v>
      </c>
      <c r="X70" s="180" t="s">
        <v>258</v>
      </c>
      <c r="Y70" s="178">
        <v>1</v>
      </c>
      <c r="Z70" s="178">
        <v>1</v>
      </c>
      <c r="AA70" s="178">
        <v>1</v>
      </c>
      <c r="AB70" s="178">
        <v>1</v>
      </c>
      <c r="AC70" s="178">
        <v>1</v>
      </c>
      <c r="AD70" s="178">
        <v>1</v>
      </c>
      <c r="AE70" s="180" t="s">
        <v>258</v>
      </c>
      <c r="AF70" s="178">
        <v>1</v>
      </c>
      <c r="AG70" s="178">
        <v>1</v>
      </c>
      <c r="AH70" s="178">
        <v>1</v>
      </c>
      <c r="AI70" s="14">
        <f t="shared" ref="AI70:AI88" si="3">SUM(E70:AH70)</f>
        <v>26</v>
      </c>
      <c r="AJ70" s="284"/>
    </row>
    <row r="71" spans="1:36" s="12" customFormat="1" ht="16.5">
      <c r="A71" s="299">
        <v>4</v>
      </c>
      <c r="B71" s="30" t="s">
        <v>94</v>
      </c>
      <c r="C71" s="30" t="s">
        <v>378</v>
      </c>
      <c r="D71" s="62" t="s">
        <v>138</v>
      </c>
      <c r="E71" s="178">
        <v>1</v>
      </c>
      <c r="F71" s="214">
        <v>1</v>
      </c>
      <c r="G71" s="214">
        <v>1</v>
      </c>
      <c r="H71" s="214">
        <v>1</v>
      </c>
      <c r="I71" s="214">
        <v>1</v>
      </c>
      <c r="J71" s="182" t="s">
        <v>258</v>
      </c>
      <c r="K71" s="214">
        <v>1</v>
      </c>
      <c r="L71" s="214">
        <v>1</v>
      </c>
      <c r="M71" s="214">
        <v>1</v>
      </c>
      <c r="N71" s="214">
        <v>1</v>
      </c>
      <c r="O71" s="214">
        <v>1</v>
      </c>
      <c r="P71" s="214">
        <v>1</v>
      </c>
      <c r="Q71" s="182" t="s">
        <v>258</v>
      </c>
      <c r="R71" s="178">
        <v>1</v>
      </c>
      <c r="S71" s="178">
        <v>1</v>
      </c>
      <c r="T71" s="178">
        <v>1</v>
      </c>
      <c r="U71" s="178">
        <v>1</v>
      </c>
      <c r="V71" s="178">
        <v>1</v>
      </c>
      <c r="W71" s="178">
        <v>1</v>
      </c>
      <c r="X71" s="180" t="s">
        <v>258</v>
      </c>
      <c r="Y71" s="178">
        <v>1</v>
      </c>
      <c r="Z71" s="178">
        <v>1</v>
      </c>
      <c r="AA71" s="178">
        <v>1</v>
      </c>
      <c r="AB71" s="178">
        <v>1</v>
      </c>
      <c r="AC71" s="178">
        <v>1</v>
      </c>
      <c r="AD71" s="178">
        <v>1</v>
      </c>
      <c r="AE71" s="180" t="s">
        <v>258</v>
      </c>
      <c r="AF71" s="178">
        <v>1</v>
      </c>
      <c r="AG71" s="178">
        <v>1</v>
      </c>
      <c r="AH71" s="178">
        <v>1</v>
      </c>
      <c r="AI71" s="14">
        <f t="shared" si="3"/>
        <v>26</v>
      </c>
      <c r="AJ71" s="284"/>
    </row>
    <row r="72" spans="1:36" s="12" customFormat="1" ht="16.5">
      <c r="A72" s="299">
        <v>5</v>
      </c>
      <c r="B72" s="142" t="s">
        <v>60</v>
      </c>
      <c r="C72" s="252" t="s">
        <v>380</v>
      </c>
      <c r="D72" s="256" t="s">
        <v>61</v>
      </c>
      <c r="E72" s="178">
        <v>1</v>
      </c>
      <c r="F72" s="214">
        <v>1</v>
      </c>
      <c r="G72" s="214">
        <v>1</v>
      </c>
      <c r="H72" s="214">
        <v>1</v>
      </c>
      <c r="I72" s="214">
        <v>1</v>
      </c>
      <c r="J72" s="182">
        <v>1</v>
      </c>
      <c r="K72" s="214">
        <v>1</v>
      </c>
      <c r="L72" s="214">
        <v>1</v>
      </c>
      <c r="M72" s="214">
        <v>1</v>
      </c>
      <c r="N72" s="214">
        <v>1</v>
      </c>
      <c r="O72" s="214">
        <v>1</v>
      </c>
      <c r="P72" s="214">
        <v>1</v>
      </c>
      <c r="Q72" s="182">
        <v>1</v>
      </c>
      <c r="R72" s="178">
        <v>1</v>
      </c>
      <c r="S72" s="178">
        <v>1</v>
      </c>
      <c r="T72" s="178">
        <v>1</v>
      </c>
      <c r="U72" s="178">
        <v>1</v>
      </c>
      <c r="V72" s="178">
        <v>1</v>
      </c>
      <c r="W72" s="178">
        <v>1</v>
      </c>
      <c r="X72" s="180">
        <v>1</v>
      </c>
      <c r="Y72" s="178">
        <v>1</v>
      </c>
      <c r="Z72" s="178">
        <v>1</v>
      </c>
      <c r="AA72" s="178">
        <v>1</v>
      </c>
      <c r="AB72" s="178">
        <v>1</v>
      </c>
      <c r="AC72" s="178">
        <v>1</v>
      </c>
      <c r="AD72" s="178">
        <v>1</v>
      </c>
      <c r="AE72" s="180">
        <v>1</v>
      </c>
      <c r="AF72" s="178">
        <v>1</v>
      </c>
      <c r="AG72" s="178">
        <v>1</v>
      </c>
      <c r="AH72" s="178">
        <v>1</v>
      </c>
      <c r="AI72" s="14">
        <f t="shared" si="3"/>
        <v>30</v>
      </c>
      <c r="AJ72" s="103"/>
    </row>
    <row r="73" spans="1:36" s="12" customFormat="1" ht="16.5">
      <c r="A73" s="299">
        <v>6</v>
      </c>
      <c r="B73" s="30" t="s">
        <v>345</v>
      </c>
      <c r="C73" s="30" t="s">
        <v>378</v>
      </c>
      <c r="D73" s="62" t="s">
        <v>57</v>
      </c>
      <c r="E73" s="178">
        <v>1</v>
      </c>
      <c r="F73" s="214">
        <v>1</v>
      </c>
      <c r="G73" s="214">
        <v>1</v>
      </c>
      <c r="H73" s="214">
        <v>1</v>
      </c>
      <c r="I73" s="214">
        <v>1</v>
      </c>
      <c r="J73" s="182" t="s">
        <v>258</v>
      </c>
      <c r="K73" s="214">
        <v>1</v>
      </c>
      <c r="L73" s="214">
        <v>1</v>
      </c>
      <c r="M73" s="214">
        <v>1</v>
      </c>
      <c r="N73" s="214">
        <v>1</v>
      </c>
      <c r="O73" s="214">
        <v>1</v>
      </c>
      <c r="P73" s="214">
        <v>1</v>
      </c>
      <c r="Q73" s="182" t="s">
        <v>258</v>
      </c>
      <c r="R73" s="178">
        <v>1</v>
      </c>
      <c r="S73" s="178">
        <v>1</v>
      </c>
      <c r="T73" s="178">
        <v>1</v>
      </c>
      <c r="U73" s="178">
        <v>1</v>
      </c>
      <c r="V73" s="178">
        <v>1</v>
      </c>
      <c r="W73" s="178">
        <v>1</v>
      </c>
      <c r="X73" s="180" t="s">
        <v>258</v>
      </c>
      <c r="Y73" s="178">
        <v>1</v>
      </c>
      <c r="Z73" s="178">
        <v>1</v>
      </c>
      <c r="AA73" s="178">
        <v>1</v>
      </c>
      <c r="AB73" s="178">
        <v>1</v>
      </c>
      <c r="AC73" s="178">
        <v>1</v>
      </c>
      <c r="AD73" s="178">
        <v>1</v>
      </c>
      <c r="AE73" s="180" t="s">
        <v>258</v>
      </c>
      <c r="AF73" s="178">
        <v>1</v>
      </c>
      <c r="AG73" s="178">
        <v>1</v>
      </c>
      <c r="AH73" s="178">
        <v>1</v>
      </c>
      <c r="AI73" s="14">
        <f t="shared" si="3"/>
        <v>26</v>
      </c>
      <c r="AJ73" s="284"/>
    </row>
    <row r="74" spans="1:36" s="12" customFormat="1" ht="16.5">
      <c r="A74" s="299">
        <v>7</v>
      </c>
      <c r="B74" s="30" t="s">
        <v>97</v>
      </c>
      <c r="C74" s="30" t="s">
        <v>390</v>
      </c>
      <c r="D74" s="62" t="s">
        <v>160</v>
      </c>
      <c r="E74" s="178">
        <v>1</v>
      </c>
      <c r="F74" s="214">
        <v>1</v>
      </c>
      <c r="G74" s="214">
        <v>1</v>
      </c>
      <c r="H74" s="214">
        <v>1</v>
      </c>
      <c r="I74" s="214">
        <v>1</v>
      </c>
      <c r="J74" s="182">
        <v>1</v>
      </c>
      <c r="K74" s="214">
        <v>1</v>
      </c>
      <c r="L74" s="214">
        <v>1</v>
      </c>
      <c r="M74" s="214">
        <v>1</v>
      </c>
      <c r="N74" s="214">
        <v>1</v>
      </c>
      <c r="O74" s="214">
        <v>1</v>
      </c>
      <c r="P74" s="214">
        <v>1</v>
      </c>
      <c r="Q74" s="182" t="s">
        <v>258</v>
      </c>
      <c r="R74" s="178">
        <v>1</v>
      </c>
      <c r="S74" s="178">
        <v>1</v>
      </c>
      <c r="T74" s="178">
        <v>1</v>
      </c>
      <c r="U74" s="178">
        <v>1</v>
      </c>
      <c r="V74" s="178">
        <v>1</v>
      </c>
      <c r="W74" s="178">
        <v>1</v>
      </c>
      <c r="X74" s="180" t="s">
        <v>258</v>
      </c>
      <c r="Y74" s="178">
        <v>1</v>
      </c>
      <c r="Z74" s="178">
        <v>1</v>
      </c>
      <c r="AA74" s="178">
        <v>1</v>
      </c>
      <c r="AB74" s="178">
        <v>1</v>
      </c>
      <c r="AC74" s="178" t="s">
        <v>255</v>
      </c>
      <c r="AD74" s="178">
        <v>1</v>
      </c>
      <c r="AE74" s="180" t="s">
        <v>258</v>
      </c>
      <c r="AF74" s="178">
        <v>1</v>
      </c>
      <c r="AG74" s="178">
        <v>1</v>
      </c>
      <c r="AH74" s="178">
        <v>1</v>
      </c>
      <c r="AI74" s="14">
        <f t="shared" si="3"/>
        <v>26</v>
      </c>
      <c r="AJ74" s="284"/>
    </row>
    <row r="75" spans="1:36" s="12" customFormat="1" ht="16.5">
      <c r="A75" s="299">
        <v>8</v>
      </c>
      <c r="B75" s="142" t="s">
        <v>307</v>
      </c>
      <c r="C75" s="142" t="s">
        <v>391</v>
      </c>
      <c r="D75" s="143" t="s">
        <v>67</v>
      </c>
      <c r="E75" s="178">
        <v>1</v>
      </c>
      <c r="F75" s="214">
        <v>1</v>
      </c>
      <c r="G75" s="214">
        <v>1</v>
      </c>
      <c r="H75" s="214">
        <v>1</v>
      </c>
      <c r="I75" s="214">
        <v>1</v>
      </c>
      <c r="J75" s="182" t="s">
        <v>258</v>
      </c>
      <c r="K75" s="214">
        <v>1</v>
      </c>
      <c r="L75" s="214">
        <v>1</v>
      </c>
      <c r="M75" s="214">
        <v>1</v>
      </c>
      <c r="N75" s="214">
        <v>1</v>
      </c>
      <c r="O75" s="214">
        <v>1</v>
      </c>
      <c r="P75" s="214">
        <v>1</v>
      </c>
      <c r="Q75" s="182">
        <v>1</v>
      </c>
      <c r="R75" s="178">
        <v>1</v>
      </c>
      <c r="S75" s="178">
        <v>1</v>
      </c>
      <c r="T75" s="178">
        <v>1</v>
      </c>
      <c r="U75" s="178">
        <v>1</v>
      </c>
      <c r="V75" s="178">
        <v>1</v>
      </c>
      <c r="W75" s="178">
        <v>1</v>
      </c>
      <c r="X75" s="180">
        <v>1</v>
      </c>
      <c r="Y75" s="178">
        <v>1</v>
      </c>
      <c r="Z75" s="178">
        <v>1</v>
      </c>
      <c r="AA75" s="178">
        <v>1</v>
      </c>
      <c r="AB75" s="178">
        <v>1</v>
      </c>
      <c r="AC75" s="178">
        <v>1</v>
      </c>
      <c r="AD75" s="178">
        <v>1</v>
      </c>
      <c r="AE75" s="180">
        <v>1</v>
      </c>
      <c r="AF75" s="178">
        <v>1</v>
      </c>
      <c r="AG75" s="178">
        <v>1</v>
      </c>
      <c r="AH75" s="178">
        <v>1</v>
      </c>
      <c r="AI75" s="14">
        <f t="shared" si="3"/>
        <v>29</v>
      </c>
      <c r="AJ75" s="284"/>
    </row>
    <row r="76" spans="1:36" s="12" customFormat="1" ht="16.5">
      <c r="A76" s="299">
        <v>9</v>
      </c>
      <c r="B76" s="30" t="s">
        <v>305</v>
      </c>
      <c r="C76" s="30" t="s">
        <v>378</v>
      </c>
      <c r="D76" s="62" t="s">
        <v>159</v>
      </c>
      <c r="E76" s="178">
        <v>1</v>
      </c>
      <c r="F76" s="214">
        <v>1</v>
      </c>
      <c r="G76" s="214">
        <v>1</v>
      </c>
      <c r="H76" s="214">
        <v>1</v>
      </c>
      <c r="I76" s="214">
        <v>1</v>
      </c>
      <c r="J76" s="182" t="s">
        <v>258</v>
      </c>
      <c r="K76" s="214">
        <v>1</v>
      </c>
      <c r="L76" s="214">
        <v>1</v>
      </c>
      <c r="M76" s="214">
        <v>1</v>
      </c>
      <c r="N76" s="214">
        <v>1</v>
      </c>
      <c r="O76" s="214">
        <v>1</v>
      </c>
      <c r="P76" s="214">
        <v>1</v>
      </c>
      <c r="Q76" s="182" t="s">
        <v>258</v>
      </c>
      <c r="R76" s="178">
        <v>1</v>
      </c>
      <c r="S76" s="178">
        <v>1</v>
      </c>
      <c r="T76" s="178">
        <v>1</v>
      </c>
      <c r="U76" s="178">
        <v>1</v>
      </c>
      <c r="V76" s="178">
        <v>1</v>
      </c>
      <c r="W76" s="178">
        <v>1</v>
      </c>
      <c r="X76" s="180" t="s">
        <v>258</v>
      </c>
      <c r="Y76" s="178">
        <v>1</v>
      </c>
      <c r="Z76" s="178">
        <v>1</v>
      </c>
      <c r="AA76" s="178">
        <v>1</v>
      </c>
      <c r="AB76" s="178">
        <v>1</v>
      </c>
      <c r="AC76" s="178">
        <v>1</v>
      </c>
      <c r="AD76" s="178">
        <v>1</v>
      </c>
      <c r="AE76" s="180" t="s">
        <v>258</v>
      </c>
      <c r="AF76" s="178">
        <v>1</v>
      </c>
      <c r="AG76" s="178">
        <v>1</v>
      </c>
      <c r="AH76" s="178">
        <v>1</v>
      </c>
      <c r="AI76" s="14">
        <f t="shared" si="3"/>
        <v>26</v>
      </c>
      <c r="AJ76" s="284"/>
    </row>
    <row r="77" spans="1:36" s="12" customFormat="1" ht="16.5">
      <c r="A77" s="299">
        <v>10</v>
      </c>
      <c r="B77" s="33" t="s">
        <v>356</v>
      </c>
      <c r="C77" s="30" t="s">
        <v>379</v>
      </c>
      <c r="D77" s="32" t="s">
        <v>151</v>
      </c>
      <c r="E77" s="178">
        <v>1</v>
      </c>
      <c r="F77" s="214">
        <v>1</v>
      </c>
      <c r="G77" s="214">
        <v>1</v>
      </c>
      <c r="H77" s="214" t="s">
        <v>255</v>
      </c>
      <c r="I77" s="214" t="s">
        <v>255</v>
      </c>
      <c r="J77" s="182" t="s">
        <v>255</v>
      </c>
      <c r="K77" s="214">
        <v>1</v>
      </c>
      <c r="L77" s="214">
        <v>1</v>
      </c>
      <c r="M77" s="214">
        <v>1</v>
      </c>
      <c r="N77" s="214">
        <v>1</v>
      </c>
      <c r="O77" s="214">
        <v>1</v>
      </c>
      <c r="P77" s="214">
        <v>1</v>
      </c>
      <c r="Q77" s="182" t="s">
        <v>258</v>
      </c>
      <c r="R77" s="178">
        <v>1</v>
      </c>
      <c r="S77" s="178">
        <v>1</v>
      </c>
      <c r="T77" s="178">
        <v>1</v>
      </c>
      <c r="U77" s="178">
        <v>1</v>
      </c>
      <c r="V77" s="178">
        <v>1</v>
      </c>
      <c r="W77" s="178">
        <v>1</v>
      </c>
      <c r="X77" s="180">
        <v>1</v>
      </c>
      <c r="Y77" s="178">
        <v>1</v>
      </c>
      <c r="Z77" s="178">
        <v>1</v>
      </c>
      <c r="AA77" s="178" t="s">
        <v>255</v>
      </c>
      <c r="AB77" s="178">
        <v>1</v>
      </c>
      <c r="AC77" s="178">
        <v>1</v>
      </c>
      <c r="AD77" s="178">
        <v>1</v>
      </c>
      <c r="AE77" s="180">
        <v>1</v>
      </c>
      <c r="AF77" s="178">
        <v>1</v>
      </c>
      <c r="AG77" s="178">
        <v>1</v>
      </c>
      <c r="AH77" s="178">
        <v>1</v>
      </c>
      <c r="AI77" s="14">
        <f t="shared" si="3"/>
        <v>25</v>
      </c>
      <c r="AJ77" s="284"/>
    </row>
    <row r="78" spans="1:36" s="12" customFormat="1" ht="16.5">
      <c r="A78" s="299">
        <v>11</v>
      </c>
      <c r="B78" s="30" t="s">
        <v>285</v>
      </c>
      <c r="C78" s="30" t="s">
        <v>377</v>
      </c>
      <c r="D78" s="32" t="s">
        <v>39</v>
      </c>
      <c r="E78" s="178">
        <v>1</v>
      </c>
      <c r="F78" s="214">
        <v>1</v>
      </c>
      <c r="G78" s="214">
        <v>1</v>
      </c>
      <c r="H78" s="214">
        <v>1</v>
      </c>
      <c r="I78" s="214">
        <v>1</v>
      </c>
      <c r="J78" s="182" t="s">
        <v>258</v>
      </c>
      <c r="K78" s="214" t="s">
        <v>255</v>
      </c>
      <c r="L78" s="214">
        <v>1</v>
      </c>
      <c r="M78" s="214">
        <v>1</v>
      </c>
      <c r="N78" s="214">
        <v>1</v>
      </c>
      <c r="O78" s="214">
        <v>1</v>
      </c>
      <c r="P78" s="214">
        <v>1</v>
      </c>
      <c r="Q78" s="182" t="s">
        <v>258</v>
      </c>
      <c r="R78" s="178">
        <v>1</v>
      </c>
      <c r="S78" s="178">
        <v>1</v>
      </c>
      <c r="T78" s="178">
        <v>1</v>
      </c>
      <c r="U78" s="178">
        <v>1</v>
      </c>
      <c r="V78" s="178">
        <v>1</v>
      </c>
      <c r="W78" s="178">
        <v>1</v>
      </c>
      <c r="X78" s="180">
        <v>1</v>
      </c>
      <c r="Y78" s="178">
        <v>1</v>
      </c>
      <c r="Z78" s="178">
        <v>1</v>
      </c>
      <c r="AA78" s="178">
        <v>1</v>
      </c>
      <c r="AB78" s="178">
        <v>1</v>
      </c>
      <c r="AC78" s="178">
        <v>1</v>
      </c>
      <c r="AD78" s="178">
        <v>1</v>
      </c>
      <c r="AE78" s="180">
        <v>1</v>
      </c>
      <c r="AF78" s="178">
        <v>1</v>
      </c>
      <c r="AG78" s="178">
        <v>1</v>
      </c>
      <c r="AH78" s="178">
        <v>1</v>
      </c>
      <c r="AI78" s="14">
        <f t="shared" si="3"/>
        <v>27</v>
      </c>
      <c r="AJ78" s="284"/>
    </row>
    <row r="79" spans="1:36" s="12" customFormat="1" ht="16.5">
      <c r="A79" s="299">
        <v>12</v>
      </c>
      <c r="B79" s="30" t="s">
        <v>300</v>
      </c>
      <c r="C79" s="30" t="s">
        <v>389</v>
      </c>
      <c r="D79" s="62" t="s">
        <v>62</v>
      </c>
      <c r="E79" s="178">
        <v>1</v>
      </c>
      <c r="F79" s="214">
        <v>1</v>
      </c>
      <c r="G79" s="214">
        <v>1</v>
      </c>
      <c r="H79" s="214">
        <v>1</v>
      </c>
      <c r="I79" s="214">
        <v>1</v>
      </c>
      <c r="J79" s="182" t="s">
        <v>258</v>
      </c>
      <c r="K79" s="214">
        <v>1</v>
      </c>
      <c r="L79" s="214">
        <v>1</v>
      </c>
      <c r="M79" s="214">
        <v>1</v>
      </c>
      <c r="N79" s="214">
        <v>1</v>
      </c>
      <c r="O79" s="214">
        <v>1</v>
      </c>
      <c r="P79" s="214">
        <v>1</v>
      </c>
      <c r="Q79" s="182" t="s">
        <v>258</v>
      </c>
      <c r="R79" s="178">
        <v>1</v>
      </c>
      <c r="S79" s="178">
        <v>1</v>
      </c>
      <c r="T79" s="178">
        <v>1</v>
      </c>
      <c r="U79" s="178">
        <v>1</v>
      </c>
      <c r="V79" s="178">
        <v>1</v>
      </c>
      <c r="W79" s="178">
        <v>1</v>
      </c>
      <c r="X79" s="180" t="s">
        <v>258</v>
      </c>
      <c r="Y79" s="178">
        <v>1</v>
      </c>
      <c r="Z79" s="178">
        <v>1</v>
      </c>
      <c r="AA79" s="178">
        <v>1</v>
      </c>
      <c r="AB79" s="178">
        <v>1</v>
      </c>
      <c r="AC79" s="178">
        <v>1</v>
      </c>
      <c r="AD79" s="178">
        <v>1</v>
      </c>
      <c r="AE79" s="180" t="s">
        <v>258</v>
      </c>
      <c r="AF79" s="178">
        <v>1</v>
      </c>
      <c r="AG79" s="178">
        <v>1</v>
      </c>
      <c r="AH79" s="178">
        <v>1</v>
      </c>
      <c r="AI79" s="14">
        <f t="shared" si="3"/>
        <v>26</v>
      </c>
      <c r="AJ79" s="284"/>
    </row>
    <row r="80" spans="1:36" s="12" customFormat="1" ht="16.5">
      <c r="A80" s="299">
        <v>13</v>
      </c>
      <c r="B80" s="30" t="s">
        <v>301</v>
      </c>
      <c r="C80" s="30" t="s">
        <v>378</v>
      </c>
      <c r="D80" s="62" t="s">
        <v>54</v>
      </c>
      <c r="E80" s="178">
        <v>1</v>
      </c>
      <c r="F80" s="214">
        <v>1</v>
      </c>
      <c r="G80" s="214">
        <v>1</v>
      </c>
      <c r="H80" s="214">
        <v>1</v>
      </c>
      <c r="I80" s="214">
        <v>1</v>
      </c>
      <c r="J80" s="180" t="s">
        <v>258</v>
      </c>
      <c r="K80" s="214">
        <v>1</v>
      </c>
      <c r="L80" s="214">
        <v>1</v>
      </c>
      <c r="M80" s="214">
        <v>1</v>
      </c>
      <c r="N80" s="214">
        <v>1</v>
      </c>
      <c r="O80" s="214">
        <v>1</v>
      </c>
      <c r="P80" s="214">
        <v>1</v>
      </c>
      <c r="Q80" s="182" t="s">
        <v>258</v>
      </c>
      <c r="R80" s="178">
        <v>1</v>
      </c>
      <c r="S80" s="178">
        <v>1</v>
      </c>
      <c r="T80" s="178">
        <v>1</v>
      </c>
      <c r="U80" s="178">
        <v>1</v>
      </c>
      <c r="V80" s="178">
        <v>1</v>
      </c>
      <c r="W80" s="178">
        <v>1</v>
      </c>
      <c r="X80" s="180" t="s">
        <v>258</v>
      </c>
      <c r="Y80" s="178">
        <v>1</v>
      </c>
      <c r="Z80" s="178">
        <v>1</v>
      </c>
      <c r="AA80" s="178">
        <v>1</v>
      </c>
      <c r="AB80" s="178">
        <v>1</v>
      </c>
      <c r="AC80" s="178">
        <v>1</v>
      </c>
      <c r="AD80" s="178">
        <v>1</v>
      </c>
      <c r="AE80" s="180" t="s">
        <v>258</v>
      </c>
      <c r="AF80" s="178">
        <v>1</v>
      </c>
      <c r="AG80" s="178">
        <v>1</v>
      </c>
      <c r="AH80" s="178">
        <v>1</v>
      </c>
      <c r="AI80" s="14">
        <f t="shared" si="3"/>
        <v>26</v>
      </c>
      <c r="AJ80" s="284"/>
    </row>
    <row r="81" spans="1:36" s="12" customFormat="1" ht="16.5">
      <c r="A81" s="299">
        <v>14</v>
      </c>
      <c r="B81" s="30" t="s">
        <v>40</v>
      </c>
      <c r="C81" s="30" t="s">
        <v>390</v>
      </c>
      <c r="D81" s="32" t="s">
        <v>161</v>
      </c>
      <c r="E81" s="178">
        <v>1</v>
      </c>
      <c r="F81" s="214">
        <v>1</v>
      </c>
      <c r="G81" s="214">
        <v>1</v>
      </c>
      <c r="H81" s="214">
        <v>1</v>
      </c>
      <c r="I81" s="214">
        <v>1</v>
      </c>
      <c r="J81" s="180">
        <v>1</v>
      </c>
      <c r="K81" s="214">
        <v>1</v>
      </c>
      <c r="L81" s="214">
        <v>1</v>
      </c>
      <c r="M81" s="214">
        <v>1</v>
      </c>
      <c r="N81" s="214">
        <v>1</v>
      </c>
      <c r="O81" s="214">
        <v>1</v>
      </c>
      <c r="P81" s="214">
        <v>1</v>
      </c>
      <c r="Q81" s="182" t="s">
        <v>258</v>
      </c>
      <c r="R81" s="178">
        <v>1</v>
      </c>
      <c r="S81" s="178">
        <v>1</v>
      </c>
      <c r="T81" s="178">
        <v>1</v>
      </c>
      <c r="U81" s="178">
        <v>1</v>
      </c>
      <c r="V81" s="178">
        <v>1</v>
      </c>
      <c r="W81" s="178">
        <v>1</v>
      </c>
      <c r="X81" s="180" t="s">
        <v>258</v>
      </c>
      <c r="Y81" s="178">
        <v>1</v>
      </c>
      <c r="Z81" s="178">
        <v>1</v>
      </c>
      <c r="AA81" s="178">
        <v>1</v>
      </c>
      <c r="AB81" s="178">
        <v>1</v>
      </c>
      <c r="AC81" s="178">
        <v>1</v>
      </c>
      <c r="AD81" s="178">
        <v>1</v>
      </c>
      <c r="AE81" s="180" t="s">
        <v>258</v>
      </c>
      <c r="AF81" s="178">
        <v>1</v>
      </c>
      <c r="AG81" s="178">
        <v>1</v>
      </c>
      <c r="AH81" s="178">
        <v>1</v>
      </c>
      <c r="AI81" s="14">
        <f t="shared" si="3"/>
        <v>27</v>
      </c>
      <c r="AJ81" s="284"/>
    </row>
    <row r="82" spans="1:36" s="12" customFormat="1" ht="16.5">
      <c r="A82" s="299">
        <v>15</v>
      </c>
      <c r="B82" s="142" t="s">
        <v>347</v>
      </c>
      <c r="C82" s="252" t="s">
        <v>380</v>
      </c>
      <c r="D82" s="256" t="s">
        <v>162</v>
      </c>
      <c r="E82" s="178">
        <v>1</v>
      </c>
      <c r="F82" s="178">
        <v>1</v>
      </c>
      <c r="G82" s="178">
        <v>1</v>
      </c>
      <c r="H82" s="178">
        <v>1</v>
      </c>
      <c r="I82" s="178">
        <v>1</v>
      </c>
      <c r="J82" s="180">
        <v>1</v>
      </c>
      <c r="K82" s="178">
        <v>1</v>
      </c>
      <c r="L82" s="178">
        <v>1</v>
      </c>
      <c r="M82" s="178">
        <v>1</v>
      </c>
      <c r="N82" s="178">
        <v>1</v>
      </c>
      <c r="O82" s="178">
        <v>1</v>
      </c>
      <c r="P82" s="178">
        <v>1</v>
      </c>
      <c r="Q82" s="180">
        <v>1</v>
      </c>
      <c r="R82" s="178">
        <v>1</v>
      </c>
      <c r="S82" s="178">
        <v>1</v>
      </c>
      <c r="T82" s="178">
        <v>1</v>
      </c>
      <c r="U82" s="178">
        <v>1</v>
      </c>
      <c r="V82" s="178">
        <v>1</v>
      </c>
      <c r="W82" s="178">
        <v>1</v>
      </c>
      <c r="X82" s="180">
        <v>1</v>
      </c>
      <c r="Y82" s="178">
        <v>1</v>
      </c>
      <c r="Z82" s="178">
        <v>1</v>
      </c>
      <c r="AA82" s="178">
        <v>1</v>
      </c>
      <c r="AB82" s="178">
        <v>1</v>
      </c>
      <c r="AC82" s="178">
        <v>1</v>
      </c>
      <c r="AD82" s="178">
        <v>1</v>
      </c>
      <c r="AE82" s="180">
        <v>1</v>
      </c>
      <c r="AF82" s="178">
        <v>1</v>
      </c>
      <c r="AG82" s="178">
        <v>1</v>
      </c>
      <c r="AH82" s="178">
        <v>1</v>
      </c>
      <c r="AI82" s="14">
        <f>SUM(E82:AH82)</f>
        <v>30</v>
      </c>
      <c r="AJ82" s="103"/>
    </row>
    <row r="83" spans="1:36" s="12" customFormat="1" ht="16.5">
      <c r="A83" s="299">
        <v>16</v>
      </c>
      <c r="B83" s="30" t="s">
        <v>306</v>
      </c>
      <c r="C83" s="30" t="s">
        <v>378</v>
      </c>
      <c r="D83" s="62" t="s">
        <v>154</v>
      </c>
      <c r="E83" s="178">
        <v>1</v>
      </c>
      <c r="F83" s="214">
        <v>1</v>
      </c>
      <c r="G83" s="214">
        <v>1</v>
      </c>
      <c r="H83" s="214">
        <v>1</v>
      </c>
      <c r="I83" s="214">
        <v>1</v>
      </c>
      <c r="J83" s="180" t="s">
        <v>258</v>
      </c>
      <c r="K83" s="214">
        <v>1</v>
      </c>
      <c r="L83" s="214">
        <v>1</v>
      </c>
      <c r="M83" s="214">
        <v>1</v>
      </c>
      <c r="N83" s="214">
        <v>1</v>
      </c>
      <c r="O83" s="214">
        <v>1</v>
      </c>
      <c r="P83" s="214">
        <v>1</v>
      </c>
      <c r="Q83" s="182" t="s">
        <v>258</v>
      </c>
      <c r="R83" s="178">
        <v>1</v>
      </c>
      <c r="S83" s="178">
        <v>1</v>
      </c>
      <c r="T83" s="178">
        <v>1</v>
      </c>
      <c r="U83" s="178">
        <v>1</v>
      </c>
      <c r="V83" s="178">
        <v>1</v>
      </c>
      <c r="W83" s="178">
        <v>1</v>
      </c>
      <c r="X83" s="180" t="s">
        <v>258</v>
      </c>
      <c r="Y83" s="178">
        <v>1</v>
      </c>
      <c r="Z83" s="178">
        <v>1</v>
      </c>
      <c r="AA83" s="178">
        <v>1</v>
      </c>
      <c r="AB83" s="178">
        <v>1</v>
      </c>
      <c r="AC83" s="178">
        <v>1</v>
      </c>
      <c r="AD83" s="178">
        <v>1</v>
      </c>
      <c r="AE83" s="180" t="s">
        <v>258</v>
      </c>
      <c r="AF83" s="178">
        <v>1</v>
      </c>
      <c r="AG83" s="178">
        <v>1</v>
      </c>
      <c r="AH83" s="178">
        <v>1</v>
      </c>
      <c r="AI83" s="14">
        <f t="shared" si="3"/>
        <v>26</v>
      </c>
      <c r="AJ83" s="284"/>
    </row>
    <row r="84" spans="1:36" s="12" customFormat="1" ht="17.25" customHeight="1">
      <c r="A84" s="299">
        <v>17</v>
      </c>
      <c r="B84" s="30" t="s">
        <v>203</v>
      </c>
      <c r="C84" s="30" t="s">
        <v>389</v>
      </c>
      <c r="D84" s="62" t="s">
        <v>62</v>
      </c>
      <c r="E84" s="178">
        <v>1</v>
      </c>
      <c r="F84" s="214">
        <v>1</v>
      </c>
      <c r="G84" s="214">
        <v>1</v>
      </c>
      <c r="H84" s="214">
        <v>1</v>
      </c>
      <c r="I84" s="214">
        <v>1</v>
      </c>
      <c r="J84" s="180" t="s">
        <v>258</v>
      </c>
      <c r="K84" s="214">
        <v>1</v>
      </c>
      <c r="L84" s="214">
        <v>1</v>
      </c>
      <c r="M84" s="214">
        <v>1</v>
      </c>
      <c r="N84" s="214">
        <v>1</v>
      </c>
      <c r="O84" s="214">
        <v>1</v>
      </c>
      <c r="P84" s="214">
        <v>1</v>
      </c>
      <c r="Q84" s="182" t="s">
        <v>258</v>
      </c>
      <c r="R84" s="178">
        <v>1</v>
      </c>
      <c r="S84" s="178">
        <v>1</v>
      </c>
      <c r="T84" s="178">
        <v>1</v>
      </c>
      <c r="U84" s="178">
        <v>1</v>
      </c>
      <c r="V84" s="178">
        <v>1</v>
      </c>
      <c r="W84" s="178">
        <v>1</v>
      </c>
      <c r="X84" s="180" t="s">
        <v>258</v>
      </c>
      <c r="Y84" s="178">
        <v>1</v>
      </c>
      <c r="Z84" s="178">
        <v>1</v>
      </c>
      <c r="AA84" s="178">
        <v>1</v>
      </c>
      <c r="AB84" s="178">
        <v>1</v>
      </c>
      <c r="AC84" s="178">
        <v>1</v>
      </c>
      <c r="AD84" s="178">
        <v>1</v>
      </c>
      <c r="AE84" s="180" t="s">
        <v>258</v>
      </c>
      <c r="AF84" s="178">
        <v>1</v>
      </c>
      <c r="AG84" s="178">
        <v>1</v>
      </c>
      <c r="AH84" s="178">
        <v>1</v>
      </c>
      <c r="AI84" s="14">
        <f t="shared" si="3"/>
        <v>26</v>
      </c>
      <c r="AJ84" s="102"/>
    </row>
    <row r="85" spans="1:36" s="12" customFormat="1" ht="16.5">
      <c r="A85" s="299">
        <v>18</v>
      </c>
      <c r="B85" s="30" t="s">
        <v>118</v>
      </c>
      <c r="C85" s="30" t="s">
        <v>378</v>
      </c>
      <c r="D85" s="62" t="s">
        <v>59</v>
      </c>
      <c r="E85" s="178">
        <v>1</v>
      </c>
      <c r="F85" s="214">
        <v>1</v>
      </c>
      <c r="G85" s="214">
        <v>1</v>
      </c>
      <c r="H85" s="214">
        <v>1</v>
      </c>
      <c r="I85" s="214">
        <v>1</v>
      </c>
      <c r="J85" s="180" t="s">
        <v>258</v>
      </c>
      <c r="K85" s="214">
        <v>1</v>
      </c>
      <c r="L85" s="214">
        <v>1</v>
      </c>
      <c r="M85" s="214">
        <v>1</v>
      </c>
      <c r="N85" s="214">
        <v>1</v>
      </c>
      <c r="O85" s="214">
        <v>1</v>
      </c>
      <c r="P85" s="214">
        <v>1</v>
      </c>
      <c r="Q85" s="182" t="s">
        <v>258</v>
      </c>
      <c r="R85" s="178">
        <v>1</v>
      </c>
      <c r="S85" s="178">
        <v>1</v>
      </c>
      <c r="T85" s="178">
        <v>1</v>
      </c>
      <c r="U85" s="178">
        <v>1</v>
      </c>
      <c r="V85" s="178">
        <v>1</v>
      </c>
      <c r="W85" s="178">
        <v>1</v>
      </c>
      <c r="X85" s="180" t="s">
        <v>258</v>
      </c>
      <c r="Y85" s="178">
        <v>1</v>
      </c>
      <c r="Z85" s="178">
        <v>1</v>
      </c>
      <c r="AA85" s="178">
        <v>1</v>
      </c>
      <c r="AB85" s="178">
        <v>1</v>
      </c>
      <c r="AC85" s="178">
        <v>1</v>
      </c>
      <c r="AD85" s="178">
        <v>1</v>
      </c>
      <c r="AE85" s="180" t="s">
        <v>258</v>
      </c>
      <c r="AF85" s="178">
        <v>1</v>
      </c>
      <c r="AG85" s="178">
        <v>1</v>
      </c>
      <c r="AH85" s="178">
        <v>1</v>
      </c>
      <c r="AI85" s="14">
        <f t="shared" si="3"/>
        <v>26</v>
      </c>
      <c r="AJ85" s="284"/>
    </row>
    <row r="86" spans="1:36" s="12" customFormat="1" ht="16.5">
      <c r="A86" s="299">
        <v>19</v>
      </c>
      <c r="B86" s="30" t="s">
        <v>140</v>
      </c>
      <c r="C86" s="30" t="s">
        <v>378</v>
      </c>
      <c r="D86" s="62" t="s">
        <v>144</v>
      </c>
      <c r="E86" s="178">
        <v>1</v>
      </c>
      <c r="F86" s="214">
        <v>1</v>
      </c>
      <c r="G86" s="214">
        <v>1</v>
      </c>
      <c r="H86" s="214">
        <v>1</v>
      </c>
      <c r="I86" s="214">
        <v>1</v>
      </c>
      <c r="J86" s="180" t="s">
        <v>258</v>
      </c>
      <c r="K86" s="214">
        <v>1</v>
      </c>
      <c r="L86" s="214">
        <v>1</v>
      </c>
      <c r="M86" s="214">
        <v>1</v>
      </c>
      <c r="N86" s="214">
        <v>1</v>
      </c>
      <c r="O86" s="214">
        <v>1</v>
      </c>
      <c r="P86" s="214">
        <v>1</v>
      </c>
      <c r="Q86" s="182" t="s">
        <v>258</v>
      </c>
      <c r="R86" s="178">
        <v>1</v>
      </c>
      <c r="S86" s="178">
        <v>1</v>
      </c>
      <c r="T86" s="178">
        <v>1</v>
      </c>
      <c r="U86" s="178">
        <v>1</v>
      </c>
      <c r="V86" s="178">
        <v>1</v>
      </c>
      <c r="W86" s="178">
        <v>1</v>
      </c>
      <c r="X86" s="180" t="s">
        <v>258</v>
      </c>
      <c r="Y86" s="178">
        <v>1</v>
      </c>
      <c r="Z86" s="178">
        <v>1</v>
      </c>
      <c r="AA86" s="178">
        <v>1</v>
      </c>
      <c r="AB86" s="178">
        <v>1</v>
      </c>
      <c r="AC86" s="178">
        <v>1</v>
      </c>
      <c r="AD86" s="178">
        <v>1</v>
      </c>
      <c r="AE86" s="180" t="s">
        <v>258</v>
      </c>
      <c r="AF86" s="178">
        <v>1</v>
      </c>
      <c r="AG86" s="178">
        <v>1</v>
      </c>
      <c r="AH86" s="178">
        <v>1</v>
      </c>
      <c r="AI86" s="14">
        <f t="shared" si="3"/>
        <v>26</v>
      </c>
      <c r="AJ86" s="306"/>
    </row>
    <row r="87" spans="1:36" s="12" customFormat="1" ht="16.5">
      <c r="A87" s="299">
        <v>20</v>
      </c>
      <c r="B87" s="30" t="s">
        <v>302</v>
      </c>
      <c r="C87" s="30" t="s">
        <v>378</v>
      </c>
      <c r="D87" s="62" t="s">
        <v>55</v>
      </c>
      <c r="E87" s="178">
        <v>1</v>
      </c>
      <c r="F87" s="214">
        <v>1</v>
      </c>
      <c r="G87" s="214">
        <v>1</v>
      </c>
      <c r="H87" s="214">
        <v>1</v>
      </c>
      <c r="I87" s="214">
        <v>1</v>
      </c>
      <c r="J87" s="180" t="s">
        <v>258</v>
      </c>
      <c r="K87" s="214">
        <v>1</v>
      </c>
      <c r="L87" s="214">
        <v>1</v>
      </c>
      <c r="M87" s="214">
        <v>1</v>
      </c>
      <c r="N87" s="214">
        <v>1</v>
      </c>
      <c r="O87" s="214">
        <v>1</v>
      </c>
      <c r="P87" s="214">
        <v>1</v>
      </c>
      <c r="Q87" s="182" t="s">
        <v>258</v>
      </c>
      <c r="R87" s="178">
        <v>1</v>
      </c>
      <c r="S87" s="178">
        <v>1</v>
      </c>
      <c r="T87" s="178">
        <v>1</v>
      </c>
      <c r="U87" s="178">
        <v>1</v>
      </c>
      <c r="V87" s="178">
        <v>1</v>
      </c>
      <c r="W87" s="178">
        <v>1</v>
      </c>
      <c r="X87" s="180" t="s">
        <v>258</v>
      </c>
      <c r="Y87" s="178">
        <v>1</v>
      </c>
      <c r="Z87" s="178">
        <v>1</v>
      </c>
      <c r="AA87" s="178">
        <v>1</v>
      </c>
      <c r="AB87" s="178">
        <v>1</v>
      </c>
      <c r="AC87" s="178">
        <v>1</v>
      </c>
      <c r="AD87" s="178">
        <v>1</v>
      </c>
      <c r="AE87" s="180" t="s">
        <v>258</v>
      </c>
      <c r="AF87" s="178" t="s">
        <v>255</v>
      </c>
      <c r="AG87" s="178">
        <v>1</v>
      </c>
      <c r="AH87" s="178">
        <v>1</v>
      </c>
      <c r="AI87" s="14">
        <f t="shared" si="3"/>
        <v>25</v>
      </c>
      <c r="AJ87" s="306"/>
    </row>
    <row r="88" spans="1:36" s="12" customFormat="1" ht="16.5">
      <c r="A88" s="299">
        <v>21</v>
      </c>
      <c r="B88" s="30" t="s">
        <v>205</v>
      </c>
      <c r="C88" s="30" t="s">
        <v>379</v>
      </c>
      <c r="D88" s="32" t="s">
        <v>83</v>
      </c>
      <c r="E88" s="178" t="s">
        <v>255</v>
      </c>
      <c r="F88" s="178" t="s">
        <v>255</v>
      </c>
      <c r="G88" s="178" t="s">
        <v>255</v>
      </c>
      <c r="H88" s="178" t="s">
        <v>255</v>
      </c>
      <c r="I88" s="178" t="s">
        <v>255</v>
      </c>
      <c r="J88" s="180" t="s">
        <v>258</v>
      </c>
      <c r="K88" s="178" t="s">
        <v>255</v>
      </c>
      <c r="L88" s="178" t="s">
        <v>255</v>
      </c>
      <c r="M88" s="178" t="s">
        <v>255</v>
      </c>
      <c r="N88" s="178" t="s">
        <v>255</v>
      </c>
      <c r="O88" s="178" t="s">
        <v>255</v>
      </c>
      <c r="P88" s="178" t="s">
        <v>255</v>
      </c>
      <c r="Q88" s="182" t="s">
        <v>258</v>
      </c>
      <c r="R88" s="178" t="s">
        <v>255</v>
      </c>
      <c r="S88" s="178" t="s">
        <v>255</v>
      </c>
      <c r="T88" s="178" t="s">
        <v>255</v>
      </c>
      <c r="U88" s="178" t="s">
        <v>255</v>
      </c>
      <c r="V88" s="178" t="s">
        <v>255</v>
      </c>
      <c r="W88" s="178" t="s">
        <v>255</v>
      </c>
      <c r="X88" s="180" t="s">
        <v>258</v>
      </c>
      <c r="Y88" s="178" t="s">
        <v>255</v>
      </c>
      <c r="Z88" s="178" t="s">
        <v>255</v>
      </c>
      <c r="AA88" s="178" t="s">
        <v>255</v>
      </c>
      <c r="AB88" s="178" t="s">
        <v>255</v>
      </c>
      <c r="AC88" s="178" t="s">
        <v>255</v>
      </c>
      <c r="AD88" s="178" t="s">
        <v>255</v>
      </c>
      <c r="AE88" s="180" t="s">
        <v>258</v>
      </c>
      <c r="AF88" s="178" t="s">
        <v>255</v>
      </c>
      <c r="AG88" s="178" t="s">
        <v>255</v>
      </c>
      <c r="AH88" s="178" t="s">
        <v>255</v>
      </c>
      <c r="AI88" s="14">
        <f t="shared" si="3"/>
        <v>0</v>
      </c>
      <c r="AJ88" s="103"/>
    </row>
    <row r="89" spans="1:36" s="12" customFormat="1" ht="16.5">
      <c r="A89" s="299">
        <v>22</v>
      </c>
      <c r="B89" s="30" t="s">
        <v>102</v>
      </c>
      <c r="C89" s="30" t="s">
        <v>378</v>
      </c>
      <c r="D89" s="246" t="s">
        <v>447</v>
      </c>
      <c r="E89" s="178" t="s">
        <v>354</v>
      </c>
      <c r="F89" s="178" t="s">
        <v>354</v>
      </c>
      <c r="G89" s="178" t="s">
        <v>354</v>
      </c>
      <c r="H89" s="178">
        <v>81</v>
      </c>
      <c r="I89" s="178">
        <v>81</v>
      </c>
      <c r="J89" s="180">
        <v>81</v>
      </c>
      <c r="K89" s="178">
        <v>60</v>
      </c>
      <c r="L89" s="178">
        <v>55</v>
      </c>
      <c r="M89" s="178">
        <v>55</v>
      </c>
      <c r="N89" s="178">
        <v>55</v>
      </c>
      <c r="O89" s="178">
        <v>55</v>
      </c>
      <c r="P89" s="178">
        <v>55</v>
      </c>
      <c r="Q89" s="182">
        <v>55</v>
      </c>
      <c r="R89" s="178">
        <v>55</v>
      </c>
      <c r="S89" s="178">
        <v>55</v>
      </c>
      <c r="T89" s="178">
        <v>55</v>
      </c>
      <c r="U89" s="178">
        <v>55</v>
      </c>
      <c r="V89" s="178">
        <v>55</v>
      </c>
      <c r="W89" s="178">
        <v>55</v>
      </c>
      <c r="X89" s="180">
        <v>55</v>
      </c>
      <c r="Y89" s="178" t="s">
        <v>354</v>
      </c>
      <c r="Z89" s="178" t="s">
        <v>354</v>
      </c>
      <c r="AA89" s="178">
        <v>81</v>
      </c>
      <c r="AB89" s="178" t="s">
        <v>354</v>
      </c>
      <c r="AC89" s="178">
        <v>63</v>
      </c>
      <c r="AD89" s="178" t="s">
        <v>354</v>
      </c>
      <c r="AE89" s="180" t="s">
        <v>258</v>
      </c>
      <c r="AF89" s="178">
        <v>21</v>
      </c>
      <c r="AG89" s="178" t="s">
        <v>354</v>
      </c>
      <c r="AH89" s="178" t="s">
        <v>354</v>
      </c>
      <c r="AI89" s="14">
        <v>20</v>
      </c>
      <c r="AJ89" s="284"/>
    </row>
    <row r="90" spans="1:36" s="12" customFormat="1" ht="17.25" thickBot="1">
      <c r="A90" s="307"/>
      <c r="B90" s="52"/>
      <c r="C90" s="52"/>
      <c r="D90" s="53"/>
      <c r="E90" s="232"/>
      <c r="F90" s="232"/>
      <c r="G90" s="232"/>
      <c r="H90" s="232"/>
      <c r="I90" s="232"/>
      <c r="J90" s="232"/>
      <c r="K90" s="232"/>
      <c r="L90" s="232"/>
      <c r="M90" s="232"/>
      <c r="N90" s="232"/>
      <c r="O90" s="232"/>
      <c r="P90" s="232"/>
      <c r="Q90" s="232"/>
      <c r="R90" s="232"/>
      <c r="S90" s="232"/>
      <c r="T90" s="232"/>
      <c r="U90" s="232"/>
      <c r="V90" s="232"/>
      <c r="W90" s="232"/>
      <c r="X90" s="232"/>
      <c r="Y90" s="232"/>
      <c r="Z90" s="232"/>
      <c r="AA90" s="232"/>
      <c r="AB90" s="232"/>
      <c r="AC90" s="232"/>
      <c r="AD90" s="232"/>
      <c r="AE90" s="232"/>
      <c r="AF90" s="232"/>
      <c r="AG90" s="232"/>
      <c r="AH90" s="232"/>
      <c r="AI90" s="14"/>
      <c r="AJ90" s="308"/>
    </row>
    <row r="91" spans="1:36" s="12" customFormat="1" ht="18.75">
      <c r="A91" s="1471" t="s">
        <v>308</v>
      </c>
      <c r="B91" s="1441"/>
      <c r="C91" s="323"/>
      <c r="D91" s="271" t="s">
        <v>467</v>
      </c>
      <c r="E91" s="177"/>
      <c r="F91" s="177"/>
      <c r="G91" s="177"/>
      <c r="H91" s="177"/>
      <c r="I91" s="177"/>
      <c r="J91" s="179"/>
      <c r="K91" s="177"/>
      <c r="L91" s="177"/>
      <c r="M91" s="177"/>
      <c r="N91" s="177"/>
      <c r="O91" s="177"/>
      <c r="P91" s="177"/>
      <c r="Q91" s="179"/>
      <c r="R91" s="177"/>
      <c r="S91" s="177"/>
      <c r="T91" s="177"/>
      <c r="U91" s="177"/>
      <c r="V91" s="177"/>
      <c r="W91" s="177"/>
      <c r="X91" s="179"/>
      <c r="Y91" s="177"/>
      <c r="Z91" s="177"/>
      <c r="AA91" s="177"/>
      <c r="AB91" s="177"/>
      <c r="AC91" s="177"/>
      <c r="AD91" s="177"/>
      <c r="AE91" s="179"/>
      <c r="AF91" s="177"/>
      <c r="AG91" s="177"/>
      <c r="AH91" s="177"/>
      <c r="AI91" s="105"/>
      <c r="AJ91" s="305"/>
    </row>
    <row r="92" spans="1:36" s="12" customFormat="1" ht="16.5">
      <c r="A92" s="299">
        <v>1</v>
      </c>
      <c r="B92" s="30" t="s">
        <v>68</v>
      </c>
      <c r="C92" s="30" t="s">
        <v>382</v>
      </c>
      <c r="D92" s="32" t="s">
        <v>69</v>
      </c>
      <c r="E92" s="214">
        <v>1</v>
      </c>
      <c r="F92" s="214">
        <v>1</v>
      </c>
      <c r="G92" s="214">
        <v>1</v>
      </c>
      <c r="H92" s="175" t="s">
        <v>255</v>
      </c>
      <c r="I92" s="175" t="s">
        <v>255</v>
      </c>
      <c r="J92" s="182" t="s">
        <v>258</v>
      </c>
      <c r="K92" s="214">
        <v>1</v>
      </c>
      <c r="L92" s="214">
        <v>1</v>
      </c>
      <c r="M92" s="214">
        <v>1</v>
      </c>
      <c r="N92" s="214">
        <v>1</v>
      </c>
      <c r="O92" s="214">
        <v>1</v>
      </c>
      <c r="P92" s="214">
        <v>1</v>
      </c>
      <c r="Q92" s="182">
        <v>1</v>
      </c>
      <c r="R92" s="214">
        <v>1</v>
      </c>
      <c r="S92" s="214">
        <v>1</v>
      </c>
      <c r="T92" s="214">
        <v>1</v>
      </c>
      <c r="U92" s="214">
        <v>1</v>
      </c>
      <c r="V92" s="214">
        <v>1</v>
      </c>
      <c r="W92" s="214">
        <v>1</v>
      </c>
      <c r="X92" s="180" t="s">
        <v>258</v>
      </c>
      <c r="Y92" s="214" t="s">
        <v>254</v>
      </c>
      <c r="Z92" s="214" t="s">
        <v>254</v>
      </c>
      <c r="AA92" s="214">
        <v>1</v>
      </c>
      <c r="AB92" s="214">
        <v>1</v>
      </c>
      <c r="AC92" s="214">
        <v>1</v>
      </c>
      <c r="AD92" s="214">
        <v>1</v>
      </c>
      <c r="AE92" s="182">
        <v>1</v>
      </c>
      <c r="AF92" s="214">
        <v>1</v>
      </c>
      <c r="AG92" s="214">
        <v>1</v>
      </c>
      <c r="AH92" s="214">
        <v>1</v>
      </c>
      <c r="AI92" s="14">
        <f>SUM(E92:AH92)</f>
        <v>24</v>
      </c>
      <c r="AJ92" s="284"/>
    </row>
    <row r="93" spans="1:36" s="12" customFormat="1" ht="16.5">
      <c r="A93" s="299">
        <v>2</v>
      </c>
      <c r="B93" s="30" t="s">
        <v>309</v>
      </c>
      <c r="C93" s="30" t="s">
        <v>388</v>
      </c>
      <c r="D93" s="32" t="s">
        <v>165</v>
      </c>
      <c r="E93" s="214">
        <v>1</v>
      </c>
      <c r="F93" s="214">
        <v>1</v>
      </c>
      <c r="G93" s="214">
        <v>1</v>
      </c>
      <c r="H93" s="214">
        <v>1</v>
      </c>
      <c r="I93" s="214">
        <v>1</v>
      </c>
      <c r="J93" s="180" t="s">
        <v>258</v>
      </c>
      <c r="K93" s="178">
        <v>1</v>
      </c>
      <c r="L93" s="178">
        <v>1</v>
      </c>
      <c r="M93" s="178">
        <v>1</v>
      </c>
      <c r="N93" s="178">
        <v>1</v>
      </c>
      <c r="O93" s="178">
        <v>1</v>
      </c>
      <c r="P93" s="178">
        <v>1</v>
      </c>
      <c r="Q93" s="180" t="s">
        <v>258</v>
      </c>
      <c r="R93" s="214">
        <v>1</v>
      </c>
      <c r="S93" s="214">
        <v>1</v>
      </c>
      <c r="T93" s="214">
        <v>1</v>
      </c>
      <c r="U93" s="214">
        <v>1</v>
      </c>
      <c r="V93" s="214">
        <v>1</v>
      </c>
      <c r="W93" s="178" t="s">
        <v>255</v>
      </c>
      <c r="X93" s="180" t="s">
        <v>258</v>
      </c>
      <c r="Y93" s="178" t="s">
        <v>255</v>
      </c>
      <c r="Z93" s="178" t="s">
        <v>255</v>
      </c>
      <c r="AA93" s="214">
        <v>1</v>
      </c>
      <c r="AB93" s="214">
        <v>1</v>
      </c>
      <c r="AC93" s="214">
        <v>1</v>
      </c>
      <c r="AD93" s="214">
        <v>1</v>
      </c>
      <c r="AE93" s="182" t="s">
        <v>258</v>
      </c>
      <c r="AF93" s="214">
        <v>1</v>
      </c>
      <c r="AG93" s="214">
        <v>1</v>
      </c>
      <c r="AH93" s="214">
        <v>1</v>
      </c>
      <c r="AI93" s="14">
        <f>SUM(E93:AH93)</f>
        <v>23</v>
      </c>
      <c r="AJ93" s="284"/>
    </row>
    <row r="94" spans="1:36" s="12" customFormat="1" ht="16.5">
      <c r="A94" s="299">
        <v>3</v>
      </c>
      <c r="B94" s="30" t="s">
        <v>71</v>
      </c>
      <c r="C94" s="30" t="s">
        <v>394</v>
      </c>
      <c r="D94" s="32" t="s">
        <v>72</v>
      </c>
      <c r="E94" s="214">
        <v>1</v>
      </c>
      <c r="F94" s="214">
        <v>1</v>
      </c>
      <c r="G94" s="214">
        <v>1</v>
      </c>
      <c r="H94" s="214">
        <v>1</v>
      </c>
      <c r="I94" s="214">
        <v>1</v>
      </c>
      <c r="J94" s="180">
        <v>1</v>
      </c>
      <c r="K94" s="178">
        <v>1</v>
      </c>
      <c r="L94" s="178">
        <v>1</v>
      </c>
      <c r="M94" s="178">
        <v>1</v>
      </c>
      <c r="N94" s="178">
        <v>1</v>
      </c>
      <c r="O94" s="178">
        <v>1</v>
      </c>
      <c r="P94" s="178">
        <v>1</v>
      </c>
      <c r="Q94" s="180">
        <v>1</v>
      </c>
      <c r="R94" s="214">
        <v>1</v>
      </c>
      <c r="S94" s="214">
        <v>1</v>
      </c>
      <c r="T94" s="214">
        <v>1</v>
      </c>
      <c r="U94" s="214">
        <v>1</v>
      </c>
      <c r="V94" s="214">
        <v>1</v>
      </c>
      <c r="W94" s="214">
        <v>1</v>
      </c>
      <c r="X94" s="180">
        <v>1</v>
      </c>
      <c r="Y94" s="178">
        <v>1</v>
      </c>
      <c r="Z94" s="178">
        <v>1</v>
      </c>
      <c r="AA94" s="214">
        <v>1</v>
      </c>
      <c r="AB94" s="214">
        <v>1</v>
      </c>
      <c r="AC94" s="214">
        <v>1</v>
      </c>
      <c r="AD94" s="214">
        <v>1</v>
      </c>
      <c r="AE94" s="180">
        <v>1</v>
      </c>
      <c r="AF94" s="178">
        <v>1</v>
      </c>
      <c r="AG94" s="178">
        <v>1</v>
      </c>
      <c r="AH94" s="178">
        <v>1</v>
      </c>
      <c r="AI94" s="14">
        <f>SUM(E94:AH94)</f>
        <v>30</v>
      </c>
      <c r="AJ94" s="284"/>
    </row>
    <row r="95" spans="1:36" s="12" customFormat="1" ht="17.25" thickBot="1">
      <c r="A95" s="309">
        <v>4</v>
      </c>
      <c r="B95" s="252" t="s">
        <v>452</v>
      </c>
      <c r="C95" s="252" t="s">
        <v>387</v>
      </c>
      <c r="D95" s="256" t="s">
        <v>70</v>
      </c>
      <c r="E95" s="1442" t="s">
        <v>375</v>
      </c>
      <c r="F95" s="1444"/>
      <c r="G95" s="178">
        <v>1</v>
      </c>
      <c r="H95" s="178">
        <v>1</v>
      </c>
      <c r="I95" s="178">
        <v>1</v>
      </c>
      <c r="J95" s="180" t="s">
        <v>258</v>
      </c>
      <c r="K95" s="178">
        <v>1</v>
      </c>
      <c r="L95" s="178">
        <v>1</v>
      </c>
      <c r="M95" s="178">
        <v>1</v>
      </c>
      <c r="N95" s="178">
        <v>1</v>
      </c>
      <c r="O95" s="178">
        <v>1</v>
      </c>
      <c r="P95" s="178">
        <v>1</v>
      </c>
      <c r="Q95" s="180" t="s">
        <v>258</v>
      </c>
      <c r="R95" s="214">
        <v>1</v>
      </c>
      <c r="S95" s="214">
        <v>1</v>
      </c>
      <c r="T95" s="214">
        <v>1</v>
      </c>
      <c r="U95" s="214">
        <v>1</v>
      </c>
      <c r="V95" s="214">
        <v>1</v>
      </c>
      <c r="W95" s="214">
        <v>1</v>
      </c>
      <c r="X95" s="180">
        <v>1</v>
      </c>
      <c r="Y95" s="178">
        <v>1</v>
      </c>
      <c r="Z95" s="178">
        <v>1</v>
      </c>
      <c r="AA95" s="214">
        <v>1</v>
      </c>
      <c r="AB95" s="214">
        <v>1</v>
      </c>
      <c r="AC95" s="214">
        <v>1</v>
      </c>
      <c r="AD95" s="214">
        <v>1</v>
      </c>
      <c r="AE95" s="180">
        <v>1</v>
      </c>
      <c r="AF95" s="178">
        <v>1</v>
      </c>
      <c r="AG95" s="178">
        <v>1</v>
      </c>
      <c r="AH95" s="178">
        <v>1</v>
      </c>
      <c r="AI95" s="14">
        <f>SUM(E95:AH95)</f>
        <v>26</v>
      </c>
      <c r="AJ95" s="306"/>
    </row>
    <row r="96" spans="1:36" s="12" customFormat="1" ht="18.75">
      <c r="A96" s="1473" t="s">
        <v>367</v>
      </c>
      <c r="B96" s="1439"/>
      <c r="C96" s="206"/>
      <c r="D96" s="270" t="s">
        <v>468</v>
      </c>
      <c r="E96" s="233"/>
      <c r="F96" s="233"/>
      <c r="G96" s="233"/>
      <c r="H96" s="233"/>
      <c r="I96" s="233"/>
      <c r="J96" s="233"/>
      <c r="K96" s="233"/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0"/>
      <c r="AJ96" s="310"/>
    </row>
    <row r="97" spans="1:36" s="12" customFormat="1" ht="16.5">
      <c r="A97" s="299">
        <v>1</v>
      </c>
      <c r="B97" s="30" t="s">
        <v>321</v>
      </c>
      <c r="C97" s="30" t="s">
        <v>385</v>
      </c>
      <c r="D97" s="62" t="s">
        <v>38</v>
      </c>
      <c r="E97" s="178">
        <v>1</v>
      </c>
      <c r="F97" s="178">
        <v>1</v>
      </c>
      <c r="G97" s="178">
        <v>1</v>
      </c>
      <c r="H97" s="178">
        <v>1</v>
      </c>
      <c r="I97" s="178">
        <v>1</v>
      </c>
      <c r="J97" s="180">
        <v>1</v>
      </c>
      <c r="K97" s="178">
        <v>1</v>
      </c>
      <c r="L97" s="178">
        <v>1</v>
      </c>
      <c r="M97" s="178">
        <v>1</v>
      </c>
      <c r="N97" s="178">
        <v>1</v>
      </c>
      <c r="O97" s="178">
        <v>1</v>
      </c>
      <c r="P97" s="178">
        <v>1</v>
      </c>
      <c r="Q97" s="180" t="s">
        <v>258</v>
      </c>
      <c r="R97" s="178">
        <v>1</v>
      </c>
      <c r="S97" s="178">
        <v>1</v>
      </c>
      <c r="T97" s="178">
        <v>1</v>
      </c>
      <c r="U97" s="178">
        <v>1</v>
      </c>
      <c r="V97" s="178">
        <v>1</v>
      </c>
      <c r="W97" s="178">
        <v>1</v>
      </c>
      <c r="X97" s="180">
        <v>1</v>
      </c>
      <c r="Y97" s="178">
        <v>1</v>
      </c>
      <c r="Z97" s="178">
        <v>1</v>
      </c>
      <c r="AA97" s="178">
        <v>1</v>
      </c>
      <c r="AB97" s="178">
        <v>1</v>
      </c>
      <c r="AC97" s="178">
        <v>1</v>
      </c>
      <c r="AD97" s="178">
        <v>1</v>
      </c>
      <c r="AE97" s="180">
        <v>1</v>
      </c>
      <c r="AF97" s="178">
        <v>1</v>
      </c>
      <c r="AG97" s="178"/>
      <c r="AH97" s="178"/>
      <c r="AI97" s="14">
        <f>SUM(E97:AH97)</f>
        <v>27</v>
      </c>
      <c r="AJ97" s="284"/>
    </row>
    <row r="98" spans="1:36" s="12" customFormat="1" ht="17.25" thickBot="1">
      <c r="A98" s="311">
        <v>2</v>
      </c>
      <c r="B98" s="33" t="s">
        <v>286</v>
      </c>
      <c r="C98" s="30" t="s">
        <v>385</v>
      </c>
      <c r="D98" s="171" t="s">
        <v>368</v>
      </c>
      <c r="E98" s="178">
        <v>1</v>
      </c>
      <c r="F98" s="178">
        <v>1</v>
      </c>
      <c r="G98" s="178">
        <v>1</v>
      </c>
      <c r="H98" s="178">
        <v>1</v>
      </c>
      <c r="I98" s="178">
        <v>1</v>
      </c>
      <c r="J98" s="180">
        <v>1</v>
      </c>
      <c r="K98" s="178">
        <v>1</v>
      </c>
      <c r="L98" s="178">
        <v>1</v>
      </c>
      <c r="M98" s="178">
        <v>1</v>
      </c>
      <c r="N98" s="178">
        <v>1</v>
      </c>
      <c r="O98" s="178">
        <v>1</v>
      </c>
      <c r="P98" s="178">
        <v>1</v>
      </c>
      <c r="Q98" s="180" t="s">
        <v>258</v>
      </c>
      <c r="R98" s="178">
        <v>1</v>
      </c>
      <c r="S98" s="178">
        <v>1</v>
      </c>
      <c r="T98" s="178">
        <v>1</v>
      </c>
      <c r="U98" s="178">
        <v>1</v>
      </c>
      <c r="V98" s="178">
        <v>1</v>
      </c>
      <c r="W98" s="178">
        <v>1</v>
      </c>
      <c r="X98" s="237">
        <v>1</v>
      </c>
      <c r="Y98" s="219">
        <v>1</v>
      </c>
      <c r="Z98" s="178">
        <v>1</v>
      </c>
      <c r="AA98" s="178">
        <v>1</v>
      </c>
      <c r="AB98" s="178">
        <v>1</v>
      </c>
      <c r="AC98" s="178">
        <v>1</v>
      </c>
      <c r="AD98" s="178">
        <v>1</v>
      </c>
      <c r="AE98" s="180">
        <v>1</v>
      </c>
      <c r="AF98" s="178">
        <v>1</v>
      </c>
      <c r="AG98" s="178"/>
      <c r="AH98" s="178"/>
      <c r="AI98" s="14">
        <f>SUM(E98:AH98)</f>
        <v>27</v>
      </c>
      <c r="AJ98" s="308"/>
    </row>
    <row r="99" spans="1:36" s="12" customFormat="1" ht="16.5">
      <c r="A99" s="1473" t="s">
        <v>335</v>
      </c>
      <c r="B99" s="1439"/>
      <c r="C99" s="206"/>
      <c r="D99" s="65"/>
      <c r="E99" s="233"/>
      <c r="F99" s="233"/>
      <c r="G99" s="233"/>
      <c r="H99" s="233"/>
      <c r="I99" s="233"/>
      <c r="J99" s="233"/>
      <c r="K99" s="233"/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0"/>
      <c r="AJ99" s="310"/>
    </row>
    <row r="100" spans="1:36" s="12" customFormat="1" ht="16.5">
      <c r="A100" s="299">
        <v>1</v>
      </c>
      <c r="B100" s="30" t="s">
        <v>319</v>
      </c>
      <c r="C100" s="30" t="s">
        <v>404</v>
      </c>
      <c r="D100" s="62" t="s">
        <v>185</v>
      </c>
      <c r="E100" s="178">
        <v>1</v>
      </c>
      <c r="F100" s="178">
        <v>1</v>
      </c>
      <c r="G100" s="178">
        <v>1</v>
      </c>
      <c r="H100" s="178">
        <v>1</v>
      </c>
      <c r="I100" s="178">
        <v>1</v>
      </c>
      <c r="J100" s="180" t="s">
        <v>258</v>
      </c>
      <c r="K100" s="178">
        <v>1</v>
      </c>
      <c r="L100" s="178">
        <v>1</v>
      </c>
      <c r="M100" s="178">
        <v>1</v>
      </c>
      <c r="N100" s="178">
        <v>1</v>
      </c>
      <c r="O100" s="178">
        <v>1</v>
      </c>
      <c r="P100" s="178">
        <v>1</v>
      </c>
      <c r="Q100" s="180" t="s">
        <v>258</v>
      </c>
      <c r="R100" s="178">
        <v>1</v>
      </c>
      <c r="S100" s="178">
        <v>1</v>
      </c>
      <c r="T100" s="178">
        <v>1</v>
      </c>
      <c r="U100" s="178">
        <v>1</v>
      </c>
      <c r="V100" s="178">
        <v>1</v>
      </c>
      <c r="W100" s="178">
        <v>1</v>
      </c>
      <c r="X100" s="180">
        <v>1</v>
      </c>
      <c r="Y100" s="178">
        <v>1</v>
      </c>
      <c r="Z100" s="178">
        <v>1</v>
      </c>
      <c r="AA100" s="178">
        <v>1</v>
      </c>
      <c r="AB100" s="178">
        <v>1</v>
      </c>
      <c r="AC100" s="178">
        <v>1</v>
      </c>
      <c r="AD100" s="178">
        <v>1</v>
      </c>
      <c r="AE100" s="180" t="s">
        <v>258</v>
      </c>
      <c r="AF100" s="178">
        <v>1</v>
      </c>
      <c r="AG100" s="178">
        <v>1</v>
      </c>
      <c r="AH100" s="178">
        <v>1</v>
      </c>
      <c r="AI100" s="14">
        <f>SUM(E100:AH100)</f>
        <v>27</v>
      </c>
      <c r="AJ100" s="284"/>
    </row>
    <row r="101" spans="1:36" s="12" customFormat="1" ht="16.5">
      <c r="A101" s="299">
        <v>2</v>
      </c>
      <c r="B101" s="30" t="s">
        <v>320</v>
      </c>
      <c r="C101" s="30" t="s">
        <v>383</v>
      </c>
      <c r="D101" s="62" t="s">
        <v>374</v>
      </c>
      <c r="E101" s="178">
        <v>1</v>
      </c>
      <c r="F101" s="178">
        <v>1</v>
      </c>
      <c r="G101" s="178">
        <v>1</v>
      </c>
      <c r="H101" s="178">
        <v>1</v>
      </c>
      <c r="I101" s="178">
        <v>1</v>
      </c>
      <c r="J101" s="180">
        <v>1</v>
      </c>
      <c r="K101" s="178">
        <v>1</v>
      </c>
      <c r="L101" s="178">
        <v>1</v>
      </c>
      <c r="M101" s="178">
        <v>1</v>
      </c>
      <c r="N101" s="178">
        <v>1</v>
      </c>
      <c r="O101" s="178">
        <v>1</v>
      </c>
      <c r="P101" s="178">
        <v>1</v>
      </c>
      <c r="Q101" s="180">
        <v>1</v>
      </c>
      <c r="R101" s="178">
        <v>1</v>
      </c>
      <c r="S101" s="178">
        <v>1</v>
      </c>
      <c r="T101" s="178">
        <v>1</v>
      </c>
      <c r="U101" s="178">
        <v>1</v>
      </c>
      <c r="V101" s="178">
        <v>1</v>
      </c>
      <c r="W101" s="178">
        <v>1</v>
      </c>
      <c r="X101" s="180">
        <v>1</v>
      </c>
      <c r="Y101" s="178" t="s">
        <v>254</v>
      </c>
      <c r="Z101" s="178" t="s">
        <v>254</v>
      </c>
      <c r="AA101" s="178" t="s">
        <v>254</v>
      </c>
      <c r="AB101" s="178">
        <v>1</v>
      </c>
      <c r="AC101" s="178">
        <v>1</v>
      </c>
      <c r="AD101" s="178">
        <v>1</v>
      </c>
      <c r="AE101" s="180">
        <v>1</v>
      </c>
      <c r="AF101" s="178">
        <v>1</v>
      </c>
      <c r="AG101" s="178">
        <v>1</v>
      </c>
      <c r="AH101" s="178">
        <v>1</v>
      </c>
      <c r="AI101" s="14">
        <f t="shared" ref="AI101:AI115" si="4">SUM(E101:AH101)</f>
        <v>27</v>
      </c>
      <c r="AJ101" s="284"/>
    </row>
    <row r="102" spans="1:36" ht="19.5" customHeight="1">
      <c r="A102" s="299">
        <v>3</v>
      </c>
      <c r="B102" s="142" t="s">
        <v>408</v>
      </c>
      <c r="C102" s="30" t="s">
        <v>385</v>
      </c>
      <c r="D102" s="62" t="s">
        <v>114</v>
      </c>
      <c r="E102" s="144" t="s">
        <v>254</v>
      </c>
      <c r="F102" s="144" t="s">
        <v>254</v>
      </c>
      <c r="G102" s="144" t="s">
        <v>254</v>
      </c>
      <c r="H102" s="144" t="s">
        <v>254</v>
      </c>
      <c r="I102" s="144" t="s">
        <v>254</v>
      </c>
      <c r="J102" s="180" t="s">
        <v>258</v>
      </c>
      <c r="K102" s="178" t="s">
        <v>254</v>
      </c>
      <c r="L102" s="178" t="s">
        <v>254</v>
      </c>
      <c r="M102" s="178" t="s">
        <v>254</v>
      </c>
      <c r="N102" s="178" t="s">
        <v>254</v>
      </c>
      <c r="O102" s="178" t="s">
        <v>254</v>
      </c>
      <c r="P102" s="178" t="s">
        <v>254</v>
      </c>
      <c r="Q102" s="180" t="s">
        <v>258</v>
      </c>
      <c r="R102" s="178">
        <v>1</v>
      </c>
      <c r="S102" s="178">
        <v>1</v>
      </c>
      <c r="T102" s="178">
        <v>1</v>
      </c>
      <c r="U102" s="178">
        <v>1</v>
      </c>
      <c r="V102" s="214">
        <v>1</v>
      </c>
      <c r="W102" s="214">
        <v>1</v>
      </c>
      <c r="X102" s="182">
        <v>1</v>
      </c>
      <c r="Y102" s="214">
        <v>1</v>
      </c>
      <c r="Z102" s="214">
        <v>1</v>
      </c>
      <c r="AA102" s="214">
        <v>1</v>
      </c>
      <c r="AB102" s="178">
        <v>1</v>
      </c>
      <c r="AC102" s="178">
        <v>1</v>
      </c>
      <c r="AD102" s="178">
        <v>1</v>
      </c>
      <c r="AE102" s="180">
        <v>1</v>
      </c>
      <c r="AF102" s="178">
        <v>1</v>
      </c>
      <c r="AG102" s="178">
        <v>1</v>
      </c>
      <c r="AH102" s="178">
        <v>1</v>
      </c>
      <c r="AI102" s="14">
        <f>SUM(E102:AH102)</f>
        <v>17</v>
      </c>
      <c r="AJ102" s="312"/>
    </row>
    <row r="103" spans="1:36" s="12" customFormat="1" ht="16.5">
      <c r="A103" s="299">
        <v>4</v>
      </c>
      <c r="B103" s="30" t="s">
        <v>407</v>
      </c>
      <c r="C103" s="30" t="s">
        <v>385</v>
      </c>
      <c r="D103" s="326" t="s">
        <v>348</v>
      </c>
      <c r="E103" s="178">
        <v>1</v>
      </c>
      <c r="F103" s="178">
        <v>1</v>
      </c>
      <c r="G103" s="178">
        <v>1</v>
      </c>
      <c r="H103" s="178">
        <v>1</v>
      </c>
      <c r="I103" s="178">
        <v>1</v>
      </c>
      <c r="J103" s="180">
        <v>1</v>
      </c>
      <c r="K103" s="178">
        <v>1</v>
      </c>
      <c r="L103" s="178">
        <v>1</v>
      </c>
      <c r="M103" s="178">
        <v>1</v>
      </c>
      <c r="N103" s="178">
        <v>1</v>
      </c>
      <c r="O103" s="178">
        <v>1</v>
      </c>
      <c r="P103" s="178">
        <v>1</v>
      </c>
      <c r="Q103" s="180" t="s">
        <v>258</v>
      </c>
      <c r="R103" s="178">
        <v>1</v>
      </c>
      <c r="S103" s="178">
        <v>1</v>
      </c>
      <c r="T103" s="178">
        <v>1</v>
      </c>
      <c r="U103" s="178">
        <v>1</v>
      </c>
      <c r="V103" s="178">
        <v>1</v>
      </c>
      <c r="W103" s="178">
        <v>1</v>
      </c>
      <c r="X103" s="180">
        <v>1</v>
      </c>
      <c r="Y103" s="214">
        <v>1</v>
      </c>
      <c r="Z103" s="214">
        <v>1</v>
      </c>
      <c r="AA103" s="214">
        <v>1</v>
      </c>
      <c r="AB103" s="178">
        <v>1</v>
      </c>
      <c r="AC103" s="178">
        <v>1</v>
      </c>
      <c r="AD103" s="178">
        <v>1</v>
      </c>
      <c r="AE103" s="180">
        <v>1</v>
      </c>
      <c r="AF103" s="178">
        <v>1</v>
      </c>
      <c r="AG103" s="178">
        <v>1</v>
      </c>
      <c r="AH103" s="178">
        <v>1</v>
      </c>
      <c r="AI103" s="14">
        <f>SUM(E103:AH103)</f>
        <v>29</v>
      </c>
      <c r="AJ103" s="103"/>
    </row>
    <row r="104" spans="1:36" s="12" customFormat="1" ht="19.5" customHeight="1">
      <c r="A104" s="299">
        <v>5</v>
      </c>
      <c r="B104" s="217" t="s">
        <v>409</v>
      </c>
      <c r="C104" s="217" t="s">
        <v>405</v>
      </c>
      <c r="D104" s="62" t="s">
        <v>73</v>
      </c>
      <c r="E104" s="178">
        <v>1</v>
      </c>
      <c r="F104" s="178">
        <v>1</v>
      </c>
      <c r="G104" s="178">
        <v>1</v>
      </c>
      <c r="H104" s="178">
        <v>1</v>
      </c>
      <c r="I104" s="178">
        <v>1</v>
      </c>
      <c r="J104" s="182">
        <v>1</v>
      </c>
      <c r="K104" s="178">
        <v>1</v>
      </c>
      <c r="L104" s="178">
        <v>1</v>
      </c>
      <c r="M104" s="178">
        <v>1</v>
      </c>
      <c r="N104" s="178">
        <v>1</v>
      </c>
      <c r="O104" s="178">
        <v>1</v>
      </c>
      <c r="P104" s="178">
        <v>1</v>
      </c>
      <c r="Q104" s="180" t="s">
        <v>258</v>
      </c>
      <c r="R104" s="178">
        <v>1</v>
      </c>
      <c r="S104" s="178">
        <v>1</v>
      </c>
      <c r="T104" s="178">
        <v>1</v>
      </c>
      <c r="U104" s="178">
        <v>1</v>
      </c>
      <c r="V104" s="178">
        <v>1</v>
      </c>
      <c r="W104" s="178">
        <v>1</v>
      </c>
      <c r="X104" s="182">
        <v>1</v>
      </c>
      <c r="Y104" s="214">
        <v>1</v>
      </c>
      <c r="Z104" s="214">
        <v>1</v>
      </c>
      <c r="AA104" s="214">
        <v>1</v>
      </c>
      <c r="AB104" s="178">
        <v>1</v>
      </c>
      <c r="AC104" s="178">
        <v>1</v>
      </c>
      <c r="AD104" s="178">
        <v>1</v>
      </c>
      <c r="AE104" s="180">
        <v>1</v>
      </c>
      <c r="AF104" s="178">
        <v>1</v>
      </c>
      <c r="AG104" s="178">
        <v>1</v>
      </c>
      <c r="AH104" s="178">
        <v>1</v>
      </c>
      <c r="AI104" s="14">
        <f t="shared" si="4"/>
        <v>29</v>
      </c>
      <c r="AJ104" s="284"/>
    </row>
    <row r="105" spans="1:36" s="12" customFormat="1" ht="19.5" customHeight="1">
      <c r="A105" s="299">
        <v>6</v>
      </c>
      <c r="B105" s="217" t="s">
        <v>471</v>
      </c>
      <c r="C105" s="217"/>
      <c r="D105" s="62"/>
      <c r="E105" s="1445" t="s">
        <v>375</v>
      </c>
      <c r="F105" s="1446"/>
      <c r="G105" s="1447"/>
      <c r="H105" s="144">
        <v>1</v>
      </c>
      <c r="I105" s="144">
        <v>1</v>
      </c>
      <c r="J105" s="144">
        <v>1</v>
      </c>
      <c r="K105" s="144">
        <v>1</v>
      </c>
      <c r="L105" s="175">
        <v>1</v>
      </c>
      <c r="M105" s="175">
        <v>1</v>
      </c>
      <c r="N105" s="175">
        <v>1</v>
      </c>
      <c r="O105" s="175">
        <v>1</v>
      </c>
      <c r="P105" s="214" t="s">
        <v>354</v>
      </c>
      <c r="Q105" s="180" t="s">
        <v>258</v>
      </c>
      <c r="R105" s="214" t="s">
        <v>354</v>
      </c>
      <c r="S105" s="214" t="s">
        <v>354</v>
      </c>
      <c r="T105" s="178">
        <v>1</v>
      </c>
      <c r="U105" s="178">
        <v>1</v>
      </c>
      <c r="V105" s="178">
        <v>1</v>
      </c>
      <c r="W105" s="178">
        <v>1</v>
      </c>
      <c r="X105" s="182">
        <v>1</v>
      </c>
      <c r="Y105" s="214">
        <v>1</v>
      </c>
      <c r="Z105" s="214">
        <v>1</v>
      </c>
      <c r="AA105" s="214">
        <v>1</v>
      </c>
      <c r="AB105" s="178" t="s">
        <v>354</v>
      </c>
      <c r="AC105" s="178" t="s">
        <v>354</v>
      </c>
      <c r="AD105" s="178" t="s">
        <v>354</v>
      </c>
      <c r="AE105" s="180" t="s">
        <v>258</v>
      </c>
      <c r="AF105" s="178" t="s">
        <v>354</v>
      </c>
      <c r="AG105" s="178" t="s">
        <v>354</v>
      </c>
      <c r="AH105" s="178" t="s">
        <v>354</v>
      </c>
      <c r="AI105" s="14">
        <f t="shared" si="4"/>
        <v>16</v>
      </c>
      <c r="AJ105" s="284"/>
    </row>
    <row r="106" spans="1:36" ht="16.5">
      <c r="A106" s="299">
        <v>7</v>
      </c>
      <c r="B106" s="30" t="s">
        <v>355</v>
      </c>
      <c r="C106" s="30" t="s">
        <v>386</v>
      </c>
      <c r="D106" s="62" t="s">
        <v>168</v>
      </c>
      <c r="E106" s="178">
        <v>1</v>
      </c>
      <c r="F106" s="178">
        <v>1</v>
      </c>
      <c r="G106" s="178">
        <v>1</v>
      </c>
      <c r="H106" s="178">
        <v>1</v>
      </c>
      <c r="I106" s="178">
        <v>1</v>
      </c>
      <c r="J106" s="180">
        <v>1</v>
      </c>
      <c r="K106" s="178">
        <v>1</v>
      </c>
      <c r="L106" s="178">
        <v>1</v>
      </c>
      <c r="M106" s="178">
        <v>1</v>
      </c>
      <c r="N106" s="178">
        <v>1</v>
      </c>
      <c r="O106" s="178">
        <v>1</v>
      </c>
      <c r="P106" s="178">
        <v>1</v>
      </c>
      <c r="Q106" s="180">
        <v>1</v>
      </c>
      <c r="R106" s="178">
        <v>1</v>
      </c>
      <c r="S106" s="178">
        <v>1</v>
      </c>
      <c r="T106" s="178">
        <v>1</v>
      </c>
      <c r="U106" s="214">
        <v>1</v>
      </c>
      <c r="V106" s="214">
        <v>1</v>
      </c>
      <c r="W106" s="214">
        <v>1</v>
      </c>
      <c r="X106" s="182">
        <v>1</v>
      </c>
      <c r="Y106" s="214">
        <v>1</v>
      </c>
      <c r="Z106" s="214">
        <v>1</v>
      </c>
      <c r="AA106" s="214">
        <v>1</v>
      </c>
      <c r="AB106" s="214">
        <v>1</v>
      </c>
      <c r="AC106" s="214">
        <v>1</v>
      </c>
      <c r="AD106" s="214">
        <v>1</v>
      </c>
      <c r="AE106" s="180">
        <v>1</v>
      </c>
      <c r="AF106" s="178">
        <v>1</v>
      </c>
      <c r="AG106" s="178">
        <v>1</v>
      </c>
      <c r="AH106" s="178">
        <v>1</v>
      </c>
      <c r="AI106" s="14">
        <f t="shared" si="4"/>
        <v>30</v>
      </c>
      <c r="AJ106" s="284"/>
    </row>
    <row r="107" spans="1:36" ht="16.5">
      <c r="A107" s="299">
        <v>8</v>
      </c>
      <c r="B107" s="30" t="s">
        <v>326</v>
      </c>
      <c r="C107" s="30" t="s">
        <v>385</v>
      </c>
      <c r="D107" s="246" t="s">
        <v>271</v>
      </c>
      <c r="E107" s="178" t="s">
        <v>354</v>
      </c>
      <c r="F107" s="178" t="s">
        <v>354</v>
      </c>
      <c r="G107" s="178" t="s">
        <v>354</v>
      </c>
      <c r="H107" s="178" t="s">
        <v>453</v>
      </c>
      <c r="I107" s="178" t="s">
        <v>461</v>
      </c>
      <c r="J107" s="180" t="s">
        <v>453</v>
      </c>
      <c r="K107" s="178" t="s">
        <v>354</v>
      </c>
      <c r="L107" s="178" t="s">
        <v>354</v>
      </c>
      <c r="M107" s="178" t="s">
        <v>354</v>
      </c>
      <c r="N107" s="178" t="s">
        <v>354</v>
      </c>
      <c r="O107" s="178" t="s">
        <v>354</v>
      </c>
      <c r="P107" s="178" t="s">
        <v>458</v>
      </c>
      <c r="Q107" s="180" t="s">
        <v>258</v>
      </c>
      <c r="R107" s="178" t="s">
        <v>354</v>
      </c>
      <c r="S107" s="178" t="s">
        <v>455</v>
      </c>
      <c r="T107" s="178" t="s">
        <v>354</v>
      </c>
      <c r="U107" s="178" t="s">
        <v>457</v>
      </c>
      <c r="V107" s="178" t="s">
        <v>458</v>
      </c>
      <c r="W107" s="178">
        <v>82</v>
      </c>
      <c r="X107" s="180">
        <v>82</v>
      </c>
      <c r="Y107" s="178">
        <v>82</v>
      </c>
      <c r="Z107" s="178">
        <v>82</v>
      </c>
      <c r="AA107" s="178" t="s">
        <v>354</v>
      </c>
      <c r="AB107" s="214">
        <v>1</v>
      </c>
      <c r="AC107" s="214">
        <v>1</v>
      </c>
      <c r="AD107" s="214">
        <v>1</v>
      </c>
      <c r="AE107" s="180" t="s">
        <v>258</v>
      </c>
      <c r="AF107" s="178">
        <v>1</v>
      </c>
      <c r="AG107" s="178">
        <v>1</v>
      </c>
      <c r="AH107" s="178">
        <v>1</v>
      </c>
      <c r="AI107" s="14">
        <v>16</v>
      </c>
      <c r="AJ107" s="284"/>
    </row>
    <row r="108" spans="1:36" ht="16.5">
      <c r="A108" s="299">
        <v>9</v>
      </c>
      <c r="B108" s="30" t="s">
        <v>327</v>
      </c>
      <c r="C108" s="30" t="s">
        <v>382</v>
      </c>
      <c r="D108" s="62" t="s">
        <v>77</v>
      </c>
      <c r="E108" s="178">
        <v>1</v>
      </c>
      <c r="F108" s="178">
        <v>1</v>
      </c>
      <c r="G108" s="178">
        <v>1</v>
      </c>
      <c r="H108" s="178">
        <v>1</v>
      </c>
      <c r="I108" s="178">
        <v>1</v>
      </c>
      <c r="J108" s="180" t="s">
        <v>258</v>
      </c>
      <c r="K108" s="178">
        <v>1</v>
      </c>
      <c r="L108" s="178">
        <v>1</v>
      </c>
      <c r="M108" s="178">
        <v>1</v>
      </c>
      <c r="N108" s="178">
        <v>1</v>
      </c>
      <c r="O108" s="178">
        <v>1</v>
      </c>
      <c r="P108" s="178">
        <v>1</v>
      </c>
      <c r="Q108" s="180" t="s">
        <v>258</v>
      </c>
      <c r="R108" s="178">
        <v>1</v>
      </c>
      <c r="S108" s="178">
        <v>1</v>
      </c>
      <c r="T108" s="178">
        <v>1</v>
      </c>
      <c r="U108" s="178">
        <v>1</v>
      </c>
      <c r="V108" s="178">
        <v>1</v>
      </c>
      <c r="W108" s="178">
        <v>1</v>
      </c>
      <c r="X108" s="180" t="s">
        <v>258</v>
      </c>
      <c r="Y108" s="178">
        <v>1</v>
      </c>
      <c r="Z108" s="178">
        <v>1</v>
      </c>
      <c r="AA108" s="178">
        <v>1</v>
      </c>
      <c r="AB108" s="178">
        <v>1</v>
      </c>
      <c r="AC108" s="178">
        <v>1</v>
      </c>
      <c r="AD108" s="178">
        <v>1</v>
      </c>
      <c r="AE108" s="180" t="s">
        <v>258</v>
      </c>
      <c r="AF108" s="178">
        <v>1</v>
      </c>
      <c r="AG108" s="178">
        <v>1</v>
      </c>
      <c r="AH108" s="178">
        <v>1</v>
      </c>
      <c r="AI108" s="14">
        <f t="shared" si="4"/>
        <v>26</v>
      </c>
      <c r="AJ108" s="284"/>
    </row>
    <row r="109" spans="1:36" ht="16.5">
      <c r="A109" s="299">
        <v>10</v>
      </c>
      <c r="B109" s="30" t="s">
        <v>413</v>
      </c>
      <c r="C109" s="30" t="s">
        <v>383</v>
      </c>
      <c r="D109" s="32" t="s">
        <v>412</v>
      </c>
      <c r="E109" s="178">
        <v>1</v>
      </c>
      <c r="F109" s="178">
        <v>1</v>
      </c>
      <c r="G109" s="178">
        <v>1</v>
      </c>
      <c r="H109" s="178">
        <v>1</v>
      </c>
      <c r="I109" s="178">
        <v>1</v>
      </c>
      <c r="J109" s="180">
        <v>1</v>
      </c>
      <c r="K109" s="178">
        <v>1</v>
      </c>
      <c r="L109" s="178">
        <v>1</v>
      </c>
      <c r="M109" s="178">
        <v>1</v>
      </c>
      <c r="N109" s="178">
        <v>1</v>
      </c>
      <c r="O109" s="178">
        <v>1</v>
      </c>
      <c r="P109" s="178">
        <v>1</v>
      </c>
      <c r="Q109" s="180">
        <v>1</v>
      </c>
      <c r="R109" s="178">
        <v>1</v>
      </c>
      <c r="S109" s="178">
        <v>1</v>
      </c>
      <c r="T109" s="178">
        <v>1</v>
      </c>
      <c r="U109" s="178">
        <v>1</v>
      </c>
      <c r="V109" s="178">
        <v>1</v>
      </c>
      <c r="W109" s="178">
        <v>1</v>
      </c>
      <c r="X109" s="180">
        <v>1</v>
      </c>
      <c r="Y109" s="178">
        <v>1</v>
      </c>
      <c r="Z109" s="178">
        <v>1</v>
      </c>
      <c r="AA109" s="178">
        <v>1</v>
      </c>
      <c r="AB109" s="178">
        <v>1</v>
      </c>
      <c r="AC109" s="178">
        <v>1</v>
      </c>
      <c r="AD109" s="178">
        <v>1</v>
      </c>
      <c r="AE109" s="180">
        <v>1</v>
      </c>
      <c r="AF109" s="178">
        <v>1</v>
      </c>
      <c r="AG109" s="178">
        <v>1</v>
      </c>
      <c r="AH109" s="178">
        <v>1</v>
      </c>
      <c r="AI109" s="14">
        <f t="shared" si="4"/>
        <v>30</v>
      </c>
      <c r="AJ109" s="284"/>
    </row>
    <row r="110" spans="1:36" ht="16.5">
      <c r="A110" s="299">
        <v>11</v>
      </c>
      <c r="B110" s="30" t="s">
        <v>328</v>
      </c>
      <c r="C110" s="30" t="s">
        <v>385</v>
      </c>
      <c r="D110" s="62" t="s">
        <v>402</v>
      </c>
      <c r="E110" s="178">
        <v>1</v>
      </c>
      <c r="F110" s="178">
        <v>1</v>
      </c>
      <c r="G110" s="178">
        <v>1</v>
      </c>
      <c r="H110" s="178">
        <v>1</v>
      </c>
      <c r="I110" s="178">
        <v>1</v>
      </c>
      <c r="J110" s="180" t="s">
        <v>258</v>
      </c>
      <c r="K110" s="178">
        <v>1</v>
      </c>
      <c r="L110" s="178">
        <v>1</v>
      </c>
      <c r="M110" s="178">
        <v>1</v>
      </c>
      <c r="N110" s="178">
        <v>1</v>
      </c>
      <c r="O110" s="178">
        <v>1</v>
      </c>
      <c r="P110" s="178">
        <v>1</v>
      </c>
      <c r="Q110" s="180">
        <v>1</v>
      </c>
      <c r="R110" s="178">
        <v>1</v>
      </c>
      <c r="S110" s="178">
        <v>1</v>
      </c>
      <c r="T110" s="178">
        <v>1</v>
      </c>
      <c r="U110" s="178">
        <v>1</v>
      </c>
      <c r="V110" s="178">
        <v>1</v>
      </c>
      <c r="W110" s="178">
        <v>1</v>
      </c>
      <c r="X110" s="180">
        <v>1</v>
      </c>
      <c r="Y110" s="178">
        <v>1</v>
      </c>
      <c r="Z110" s="178">
        <v>1</v>
      </c>
      <c r="AA110" s="178">
        <v>1</v>
      </c>
      <c r="AB110" s="178">
        <v>1</v>
      </c>
      <c r="AC110" s="178">
        <v>1</v>
      </c>
      <c r="AD110" s="178">
        <v>1</v>
      </c>
      <c r="AE110" s="180">
        <v>1</v>
      </c>
      <c r="AF110" s="178">
        <v>1</v>
      </c>
      <c r="AG110" s="178">
        <v>1</v>
      </c>
      <c r="AH110" s="178">
        <v>1</v>
      </c>
      <c r="AI110" s="14">
        <f t="shared" si="4"/>
        <v>29</v>
      </c>
      <c r="AJ110" s="284"/>
    </row>
    <row r="111" spans="1:36" ht="19.5" customHeight="1">
      <c r="A111" s="299">
        <v>12</v>
      </c>
      <c r="B111" s="30" t="s">
        <v>329</v>
      </c>
      <c r="C111" s="30" t="s">
        <v>385</v>
      </c>
      <c r="D111" s="62" t="s">
        <v>334</v>
      </c>
      <c r="E111" s="178">
        <v>1</v>
      </c>
      <c r="F111" s="178">
        <v>1</v>
      </c>
      <c r="G111" s="178">
        <v>1</v>
      </c>
      <c r="H111" s="178">
        <v>1</v>
      </c>
      <c r="I111" s="178">
        <v>1</v>
      </c>
      <c r="J111" s="180">
        <v>1</v>
      </c>
      <c r="K111" s="178">
        <v>1</v>
      </c>
      <c r="L111" s="178">
        <v>1</v>
      </c>
      <c r="M111" s="178">
        <v>1</v>
      </c>
      <c r="N111" s="178">
        <v>1</v>
      </c>
      <c r="O111" s="178">
        <v>1</v>
      </c>
      <c r="P111" s="178">
        <v>1</v>
      </c>
      <c r="Q111" s="180">
        <v>1</v>
      </c>
      <c r="R111" s="178">
        <v>1</v>
      </c>
      <c r="S111" s="178">
        <v>1</v>
      </c>
      <c r="T111" s="178">
        <v>1</v>
      </c>
      <c r="U111" s="178">
        <v>1</v>
      </c>
      <c r="V111" s="178">
        <v>1</v>
      </c>
      <c r="W111" s="178">
        <v>1</v>
      </c>
      <c r="X111" s="180">
        <v>1</v>
      </c>
      <c r="Y111" s="178">
        <v>1</v>
      </c>
      <c r="Z111" s="178">
        <v>1</v>
      </c>
      <c r="AA111" s="178">
        <v>1</v>
      </c>
      <c r="AB111" s="178">
        <v>1</v>
      </c>
      <c r="AC111" s="178">
        <v>1</v>
      </c>
      <c r="AD111" s="178">
        <v>1</v>
      </c>
      <c r="AE111" s="180">
        <v>1</v>
      </c>
      <c r="AF111" s="178">
        <v>1</v>
      </c>
      <c r="AG111" s="178">
        <v>1</v>
      </c>
      <c r="AH111" s="178">
        <v>1</v>
      </c>
      <c r="AI111" s="14">
        <f t="shared" si="4"/>
        <v>30</v>
      </c>
      <c r="AJ111" s="284"/>
    </row>
    <row r="112" spans="1:36" ht="19.5" customHeight="1">
      <c r="A112" s="299">
        <v>13</v>
      </c>
      <c r="B112" s="249" t="s">
        <v>330</v>
      </c>
      <c r="C112" s="30" t="s">
        <v>385</v>
      </c>
      <c r="D112" s="62" t="s">
        <v>236</v>
      </c>
      <c r="E112" s="178">
        <v>1</v>
      </c>
      <c r="F112" s="178">
        <v>1</v>
      </c>
      <c r="G112" s="178">
        <v>1</v>
      </c>
      <c r="H112" s="178">
        <v>1</v>
      </c>
      <c r="I112" s="178">
        <v>1</v>
      </c>
      <c r="J112" s="180">
        <v>1</v>
      </c>
      <c r="K112" s="178">
        <v>1</v>
      </c>
      <c r="L112" s="178">
        <v>1</v>
      </c>
      <c r="M112" s="178">
        <v>1</v>
      </c>
      <c r="N112" s="178">
        <v>1</v>
      </c>
      <c r="O112" s="178">
        <v>1</v>
      </c>
      <c r="P112" s="178">
        <v>1</v>
      </c>
      <c r="Q112" s="180">
        <v>1</v>
      </c>
      <c r="R112" s="178">
        <v>1</v>
      </c>
      <c r="S112" s="178">
        <v>1</v>
      </c>
      <c r="T112" s="178">
        <v>1</v>
      </c>
      <c r="U112" s="178">
        <v>1</v>
      </c>
      <c r="V112" s="178">
        <v>1</v>
      </c>
      <c r="W112" s="178">
        <v>1</v>
      </c>
      <c r="X112" s="180">
        <v>1</v>
      </c>
      <c r="Y112" s="178">
        <v>1</v>
      </c>
      <c r="Z112" s="178">
        <v>1</v>
      </c>
      <c r="AA112" s="178">
        <v>1</v>
      </c>
      <c r="AB112" s="178">
        <v>1</v>
      </c>
      <c r="AC112" s="178">
        <v>1</v>
      </c>
      <c r="AD112" s="178">
        <v>1</v>
      </c>
      <c r="AE112" s="180">
        <v>1</v>
      </c>
      <c r="AF112" s="178">
        <v>1</v>
      </c>
      <c r="AG112" s="178">
        <v>1</v>
      </c>
      <c r="AH112" s="178">
        <v>1</v>
      </c>
      <c r="AI112" s="14">
        <f t="shared" si="4"/>
        <v>30</v>
      </c>
      <c r="AJ112" s="284"/>
    </row>
    <row r="113" spans="1:36" ht="19.5" customHeight="1">
      <c r="A113" s="299">
        <v>14</v>
      </c>
      <c r="B113" s="30" t="s">
        <v>371</v>
      </c>
      <c r="C113" s="30" t="s">
        <v>383</v>
      </c>
      <c r="D113" s="62" t="s">
        <v>400</v>
      </c>
      <c r="E113" s="178">
        <v>1</v>
      </c>
      <c r="F113" s="178">
        <v>1</v>
      </c>
      <c r="G113" s="178">
        <v>1</v>
      </c>
      <c r="H113" s="178">
        <v>1</v>
      </c>
      <c r="I113" s="178">
        <v>1</v>
      </c>
      <c r="J113" s="180">
        <v>1</v>
      </c>
      <c r="K113" s="178">
        <v>1</v>
      </c>
      <c r="L113" s="178">
        <v>1</v>
      </c>
      <c r="M113" s="178">
        <v>1</v>
      </c>
      <c r="N113" s="178">
        <v>1</v>
      </c>
      <c r="O113" s="178">
        <v>1</v>
      </c>
      <c r="P113" s="178">
        <v>1</v>
      </c>
      <c r="Q113" s="180">
        <v>1</v>
      </c>
      <c r="R113" s="178">
        <v>1</v>
      </c>
      <c r="S113" s="178">
        <v>1</v>
      </c>
      <c r="T113" s="178">
        <v>1</v>
      </c>
      <c r="U113" s="178">
        <v>1</v>
      </c>
      <c r="V113" s="178">
        <v>1</v>
      </c>
      <c r="W113" s="178">
        <v>1</v>
      </c>
      <c r="X113" s="180">
        <v>1</v>
      </c>
      <c r="Y113" s="178">
        <v>1</v>
      </c>
      <c r="Z113" s="178">
        <v>1</v>
      </c>
      <c r="AA113" s="178">
        <v>1</v>
      </c>
      <c r="AB113" s="178">
        <v>1</v>
      </c>
      <c r="AC113" s="178">
        <v>1</v>
      </c>
      <c r="AD113" s="178">
        <v>1</v>
      </c>
      <c r="AE113" s="180">
        <v>1</v>
      </c>
      <c r="AF113" s="178">
        <v>1</v>
      </c>
      <c r="AG113" s="178">
        <v>1</v>
      </c>
      <c r="AH113" s="178">
        <v>1</v>
      </c>
      <c r="AI113" s="14">
        <f t="shared" si="4"/>
        <v>30</v>
      </c>
      <c r="AJ113" s="284"/>
    </row>
    <row r="114" spans="1:36" ht="19.5" customHeight="1">
      <c r="A114" s="299">
        <v>15</v>
      </c>
      <c r="B114" s="30" t="s">
        <v>440</v>
      </c>
      <c r="C114" s="30" t="s">
        <v>383</v>
      </c>
      <c r="D114" s="62" t="s">
        <v>175</v>
      </c>
      <c r="E114" s="178">
        <v>1</v>
      </c>
      <c r="F114" s="178">
        <v>1</v>
      </c>
      <c r="G114" s="178">
        <v>1</v>
      </c>
      <c r="H114" s="178">
        <v>1</v>
      </c>
      <c r="I114" s="178">
        <v>1</v>
      </c>
      <c r="J114" s="180">
        <v>1</v>
      </c>
      <c r="K114" s="178">
        <v>1</v>
      </c>
      <c r="L114" s="178">
        <v>1</v>
      </c>
      <c r="M114" s="178">
        <v>1</v>
      </c>
      <c r="N114" s="178">
        <v>1</v>
      </c>
      <c r="O114" s="178">
        <v>1</v>
      </c>
      <c r="P114" s="178">
        <v>1</v>
      </c>
      <c r="Q114" s="180">
        <v>1</v>
      </c>
      <c r="R114" s="178">
        <v>1</v>
      </c>
      <c r="S114" s="178">
        <v>1</v>
      </c>
      <c r="T114" s="178">
        <v>1</v>
      </c>
      <c r="U114" s="178">
        <v>1</v>
      </c>
      <c r="V114" s="178">
        <v>1</v>
      </c>
      <c r="W114" s="178">
        <v>1</v>
      </c>
      <c r="X114" s="180">
        <v>1</v>
      </c>
      <c r="Y114" s="178">
        <v>1</v>
      </c>
      <c r="Z114" s="178">
        <v>1</v>
      </c>
      <c r="AA114" s="178">
        <v>1</v>
      </c>
      <c r="AB114" s="178">
        <v>1</v>
      </c>
      <c r="AC114" s="178">
        <v>1</v>
      </c>
      <c r="AD114" s="178">
        <v>1</v>
      </c>
      <c r="AE114" s="180">
        <v>1</v>
      </c>
      <c r="AF114" s="178">
        <v>1</v>
      </c>
      <c r="AG114" s="178">
        <v>1</v>
      </c>
      <c r="AH114" s="178">
        <v>1</v>
      </c>
      <c r="AI114" s="14">
        <f t="shared" si="4"/>
        <v>30</v>
      </c>
      <c r="AJ114" s="284"/>
    </row>
    <row r="115" spans="1:36" ht="19.5" customHeight="1" thickBot="1">
      <c r="A115" s="299">
        <v>16</v>
      </c>
      <c r="B115" s="49" t="s">
        <v>332</v>
      </c>
      <c r="C115" s="30" t="s">
        <v>404</v>
      </c>
      <c r="D115" s="326" t="s">
        <v>167</v>
      </c>
      <c r="E115" s="178">
        <v>1</v>
      </c>
      <c r="F115" s="178">
        <v>1</v>
      </c>
      <c r="G115" s="178">
        <v>1</v>
      </c>
      <c r="H115" s="178">
        <v>1</v>
      </c>
      <c r="I115" s="178">
        <v>1</v>
      </c>
      <c r="J115" s="180" t="s">
        <v>258</v>
      </c>
      <c r="K115" s="178">
        <v>1</v>
      </c>
      <c r="L115" s="178">
        <v>1</v>
      </c>
      <c r="M115" s="178">
        <v>1</v>
      </c>
      <c r="N115" s="178">
        <v>1</v>
      </c>
      <c r="O115" s="178">
        <v>1</v>
      </c>
      <c r="P115" s="178">
        <v>1</v>
      </c>
      <c r="Q115" s="180" t="s">
        <v>258</v>
      </c>
      <c r="R115" s="178">
        <v>1</v>
      </c>
      <c r="S115" s="178">
        <v>1</v>
      </c>
      <c r="T115" s="178">
        <v>1</v>
      </c>
      <c r="U115" s="178">
        <v>1</v>
      </c>
      <c r="V115" s="178">
        <v>1</v>
      </c>
      <c r="W115" s="178">
        <v>1</v>
      </c>
      <c r="X115" s="180" t="s">
        <v>258</v>
      </c>
      <c r="Y115" s="178">
        <v>1</v>
      </c>
      <c r="Z115" s="178">
        <v>1</v>
      </c>
      <c r="AA115" s="178">
        <v>1</v>
      </c>
      <c r="AB115" s="178">
        <v>1</v>
      </c>
      <c r="AC115" s="178">
        <v>1</v>
      </c>
      <c r="AD115" s="178">
        <v>1</v>
      </c>
      <c r="AE115" s="180" t="s">
        <v>258</v>
      </c>
      <c r="AF115" s="178">
        <v>1</v>
      </c>
      <c r="AG115" s="178">
        <v>1</v>
      </c>
      <c r="AH115" s="178">
        <v>1</v>
      </c>
      <c r="AI115" s="14">
        <f t="shared" si="4"/>
        <v>26</v>
      </c>
      <c r="AJ115" s="313"/>
    </row>
    <row r="116" spans="1:36" ht="16.5">
      <c r="A116" s="1471" t="s">
        <v>336</v>
      </c>
      <c r="B116" s="1441"/>
      <c r="C116" s="323"/>
      <c r="D116" s="67"/>
      <c r="E116" s="234"/>
      <c r="F116" s="234"/>
      <c r="G116" s="234"/>
      <c r="H116" s="234"/>
      <c r="I116" s="234"/>
      <c r="J116" s="183"/>
      <c r="K116" s="234"/>
      <c r="L116" s="234"/>
      <c r="M116" s="234"/>
      <c r="N116" s="234"/>
      <c r="O116" s="234"/>
      <c r="P116" s="234"/>
      <c r="Q116" s="183"/>
      <c r="R116" s="234"/>
      <c r="S116" s="234"/>
      <c r="T116" s="234"/>
      <c r="U116" s="234"/>
      <c r="V116" s="234"/>
      <c r="W116" s="234"/>
      <c r="X116" s="183"/>
      <c r="Y116" s="234"/>
      <c r="Z116" s="234"/>
      <c r="AA116" s="234"/>
      <c r="AB116" s="234"/>
      <c r="AC116" s="234"/>
      <c r="AD116" s="234"/>
      <c r="AE116" s="183"/>
      <c r="AF116" s="234"/>
      <c r="AG116" s="234"/>
      <c r="AH116" s="234"/>
      <c r="AI116" s="105"/>
      <c r="AJ116" s="314"/>
    </row>
    <row r="117" spans="1:36" ht="16.5">
      <c r="A117" s="292">
        <v>1</v>
      </c>
      <c r="B117" s="69" t="s">
        <v>121</v>
      </c>
      <c r="C117" s="69"/>
      <c r="D117" s="70" t="s">
        <v>120</v>
      </c>
      <c r="E117" s="178">
        <v>1</v>
      </c>
      <c r="F117" s="178">
        <v>1</v>
      </c>
      <c r="G117" s="178">
        <v>1</v>
      </c>
      <c r="H117" s="178">
        <v>1</v>
      </c>
      <c r="I117" s="178">
        <v>1</v>
      </c>
      <c r="J117" s="180" t="s">
        <v>258</v>
      </c>
      <c r="K117" s="178">
        <v>1</v>
      </c>
      <c r="L117" s="178">
        <v>1</v>
      </c>
      <c r="M117" s="178">
        <v>1</v>
      </c>
      <c r="N117" s="178">
        <v>1</v>
      </c>
      <c r="O117" s="178">
        <v>1</v>
      </c>
      <c r="P117" s="178">
        <v>1</v>
      </c>
      <c r="Q117" s="180" t="s">
        <v>258</v>
      </c>
      <c r="R117" s="178">
        <v>1</v>
      </c>
      <c r="S117" s="178">
        <v>1</v>
      </c>
      <c r="T117" s="178">
        <v>1</v>
      </c>
      <c r="U117" s="178">
        <v>1</v>
      </c>
      <c r="V117" s="178">
        <v>1</v>
      </c>
      <c r="W117" s="178" t="s">
        <v>254</v>
      </c>
      <c r="X117" s="180" t="s">
        <v>258</v>
      </c>
      <c r="Y117" s="178" t="s">
        <v>254</v>
      </c>
      <c r="Z117" s="178" t="s">
        <v>254</v>
      </c>
      <c r="AA117" s="178" t="s">
        <v>254</v>
      </c>
      <c r="AB117" s="178" t="s">
        <v>254</v>
      </c>
      <c r="AC117" s="178" t="s">
        <v>254</v>
      </c>
      <c r="AD117" s="178" t="s">
        <v>254</v>
      </c>
      <c r="AE117" s="180" t="s">
        <v>258</v>
      </c>
      <c r="AF117" s="178" t="s">
        <v>254</v>
      </c>
      <c r="AG117" s="178" t="s">
        <v>254</v>
      </c>
      <c r="AH117" s="178" t="s">
        <v>254</v>
      </c>
      <c r="AI117" s="14">
        <f>SUM(E117:AH117)</f>
        <v>16</v>
      </c>
      <c r="AJ117" s="315"/>
    </row>
    <row r="118" spans="1:36" ht="16.5">
      <c r="A118" s="292">
        <v>2</v>
      </c>
      <c r="B118" s="69" t="s">
        <v>124</v>
      </c>
      <c r="C118" s="69"/>
      <c r="D118" s="70" t="s">
        <v>142</v>
      </c>
      <c r="E118" s="178">
        <v>1</v>
      </c>
      <c r="F118" s="178">
        <v>1</v>
      </c>
      <c r="G118" s="178">
        <v>1</v>
      </c>
      <c r="H118" s="178">
        <v>1</v>
      </c>
      <c r="I118" s="178">
        <v>1</v>
      </c>
      <c r="J118" s="180" t="s">
        <v>258</v>
      </c>
      <c r="K118" s="178">
        <v>1</v>
      </c>
      <c r="L118" s="178">
        <v>1</v>
      </c>
      <c r="M118" s="178">
        <v>1</v>
      </c>
      <c r="N118" s="178">
        <v>1</v>
      </c>
      <c r="O118" s="178">
        <v>1</v>
      </c>
      <c r="P118" s="178">
        <v>1</v>
      </c>
      <c r="Q118" s="180" t="s">
        <v>258</v>
      </c>
      <c r="R118" s="178">
        <v>1</v>
      </c>
      <c r="S118" s="178">
        <v>1</v>
      </c>
      <c r="T118" s="178">
        <v>1</v>
      </c>
      <c r="U118" s="178">
        <v>1</v>
      </c>
      <c r="V118" s="178">
        <v>1</v>
      </c>
      <c r="W118" s="178">
        <v>1</v>
      </c>
      <c r="X118" s="180" t="s">
        <v>258</v>
      </c>
      <c r="Y118" s="178">
        <v>1</v>
      </c>
      <c r="Z118" s="178">
        <v>1</v>
      </c>
      <c r="AA118" s="178">
        <v>1</v>
      </c>
      <c r="AB118" s="178">
        <v>1</v>
      </c>
      <c r="AC118" s="178">
        <v>1</v>
      </c>
      <c r="AD118" s="178">
        <v>1</v>
      </c>
      <c r="AE118" s="180" t="s">
        <v>258</v>
      </c>
      <c r="AF118" s="178">
        <v>1</v>
      </c>
      <c r="AG118" s="178">
        <v>1</v>
      </c>
      <c r="AH118" s="178">
        <v>1</v>
      </c>
      <c r="AI118" s="14">
        <f>SUM(E118:AH118)</f>
        <v>26</v>
      </c>
      <c r="AJ118" s="315"/>
    </row>
    <row r="119" spans="1:36" ht="17.25" thickBot="1">
      <c r="A119" s="316">
        <v>3</v>
      </c>
      <c r="B119" s="317" t="s">
        <v>454</v>
      </c>
      <c r="C119" s="317"/>
      <c r="D119" s="318" t="s">
        <v>174</v>
      </c>
      <c r="E119" s="1468" t="s">
        <v>451</v>
      </c>
      <c r="F119" s="1469"/>
      <c r="G119" s="1469"/>
      <c r="H119" s="1469"/>
      <c r="I119" s="1469"/>
      <c r="J119" s="1469"/>
      <c r="K119" s="1470"/>
      <c r="L119" s="319" t="s">
        <v>254</v>
      </c>
      <c r="M119" s="319" t="s">
        <v>254</v>
      </c>
      <c r="N119" s="319" t="s">
        <v>254</v>
      </c>
      <c r="O119" s="319" t="s">
        <v>254</v>
      </c>
      <c r="P119" s="319" t="s">
        <v>254</v>
      </c>
      <c r="Q119" s="320" t="s">
        <v>258</v>
      </c>
      <c r="R119" s="319">
        <v>1</v>
      </c>
      <c r="S119" s="319">
        <v>1</v>
      </c>
      <c r="T119" s="319">
        <v>1</v>
      </c>
      <c r="U119" s="319">
        <v>1</v>
      </c>
      <c r="V119" s="319">
        <v>1</v>
      </c>
      <c r="W119" s="319">
        <v>1</v>
      </c>
      <c r="X119" s="320" t="s">
        <v>258</v>
      </c>
      <c r="Y119" s="319">
        <v>1</v>
      </c>
      <c r="Z119" s="319">
        <v>1</v>
      </c>
      <c r="AA119" s="319">
        <v>1</v>
      </c>
      <c r="AB119" s="319">
        <v>1</v>
      </c>
      <c r="AC119" s="319">
        <v>1</v>
      </c>
      <c r="AD119" s="319">
        <v>1</v>
      </c>
      <c r="AE119" s="320" t="s">
        <v>258</v>
      </c>
      <c r="AF119" s="319">
        <v>1</v>
      </c>
      <c r="AG119" s="319">
        <v>1</v>
      </c>
      <c r="AH119" s="319">
        <v>1</v>
      </c>
      <c r="AI119" s="321">
        <f>SUM(E119:AH119)</f>
        <v>15</v>
      </c>
      <c r="AJ119" s="322"/>
    </row>
    <row r="120" spans="1:36" ht="16.5" thickTop="1">
      <c r="A120" s="200"/>
      <c r="B120" s="201"/>
      <c r="C120" s="201"/>
    </row>
  </sheetData>
  <autoFilter ref="A1:AJ20">
    <filterColumn colId="0" showButton="0"/>
    <filterColumn colId="1" showButton="0"/>
    <filterColumn colId="2" hiddenButton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</autoFilter>
  <sortState ref="B116:D117">
    <sortCondition ref="B116"/>
  </sortState>
  <mergeCells count="25">
    <mergeCell ref="A7:B7"/>
    <mergeCell ref="A22:D22"/>
    <mergeCell ref="A26:B26"/>
    <mergeCell ref="A1:AJ1"/>
    <mergeCell ref="A2:AJ2"/>
    <mergeCell ref="A5:A6"/>
    <mergeCell ref="B5:B6"/>
    <mergeCell ref="D5:D6"/>
    <mergeCell ref="AJ5:AJ6"/>
    <mergeCell ref="A4:B4"/>
    <mergeCell ref="A3:B3"/>
    <mergeCell ref="E10:AB10"/>
    <mergeCell ref="E9:AB9"/>
    <mergeCell ref="E13:AC13"/>
    <mergeCell ref="D26:E26"/>
    <mergeCell ref="E119:K119"/>
    <mergeCell ref="E105:G105"/>
    <mergeCell ref="A116:B116"/>
    <mergeCell ref="A37:B37"/>
    <mergeCell ref="A58:B58"/>
    <mergeCell ref="A67:B67"/>
    <mergeCell ref="A91:B91"/>
    <mergeCell ref="A96:B96"/>
    <mergeCell ref="A99:B99"/>
    <mergeCell ref="E95:F95"/>
  </mergeCells>
  <conditionalFormatting sqref="B116:C1048576 B99:C99 B63:C96 C61:C62 B56:C60 B1:C9 B23:C49 B51:C54 B11:C21">
    <cfRule type="duplicateValues" dxfId="483" priority="26"/>
  </conditionalFormatting>
  <conditionalFormatting sqref="B15:C15">
    <cfRule type="duplicateValues" dxfId="482" priority="25"/>
  </conditionalFormatting>
  <conditionalFormatting sqref="B119:C119">
    <cfRule type="duplicateValues" dxfId="481" priority="24"/>
  </conditionalFormatting>
  <conditionalFormatting sqref="B116:C119">
    <cfRule type="duplicateValues" dxfId="480" priority="23"/>
  </conditionalFormatting>
  <conditionalFormatting sqref="B98:C98">
    <cfRule type="duplicateValues" dxfId="479" priority="14"/>
  </conditionalFormatting>
  <conditionalFormatting sqref="B35:C35">
    <cfRule type="duplicateValues" dxfId="478" priority="13"/>
  </conditionalFormatting>
  <conditionalFormatting sqref="C93">
    <cfRule type="duplicateValues" dxfId="477" priority="12"/>
  </conditionalFormatting>
  <conditionalFormatting sqref="C60:C62">
    <cfRule type="duplicateValues" dxfId="476" priority="11"/>
  </conditionalFormatting>
  <conditionalFormatting sqref="B97:C98 B100:C115 B50:C50 B55:C55 B61:C62">
    <cfRule type="duplicateValues" dxfId="475" priority="10"/>
  </conditionalFormatting>
  <conditionalFormatting sqref="B20">
    <cfRule type="duplicateValues" dxfId="474" priority="9"/>
  </conditionalFormatting>
  <conditionalFormatting sqref="B103:C103">
    <cfRule type="duplicateValues" dxfId="473" priority="7"/>
  </conditionalFormatting>
  <conditionalFormatting sqref="C103">
    <cfRule type="duplicateValues" dxfId="472" priority="4"/>
  </conditionalFormatting>
  <conditionalFormatting sqref="B116:C119">
    <cfRule type="duplicateValues" dxfId="471" priority="40"/>
    <cfRule type="duplicateValues" dxfId="470" priority="41"/>
  </conditionalFormatting>
  <conditionalFormatting sqref="B116:C183 B92:C96 B23:C24 B27:C36 C15 B63:C64 C61:C62 B59:C60 B68:C89 B8:C9 B56:C56 B38:C49 B51:C54 B16:C20 B11:C14">
    <cfRule type="duplicateValues" dxfId="469" priority="69"/>
  </conditionalFormatting>
  <conditionalFormatting sqref="C55">
    <cfRule type="duplicateValues" dxfId="468" priority="2"/>
  </conditionalFormatting>
  <printOptions horizontalCentered="1" verticalCentered="1"/>
  <pageMargins left="0" right="0" top="0" bottom="0" header="0.3" footer="0"/>
  <pageSetup scale="48" orientation="landscape" r:id="rId1"/>
  <rowBreaks count="1" manualBreakCount="1">
    <brk id="65" max="35" man="1"/>
  </rowBreak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FF00"/>
  </sheetPr>
  <dimension ref="A1:AI117"/>
  <sheetViews>
    <sheetView view="pageBreakPreview" zoomScale="50" zoomScaleNormal="55" zoomScaleSheetLayoutView="50" workbookViewId="0">
      <pane ySplit="7" topLeftCell="A51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4.5703125" style="114" customWidth="1"/>
    <col min="3" max="3" width="13.140625" style="114" customWidth="1"/>
    <col min="4" max="4" width="16.5703125" style="114" bestFit="1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3.570312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3.42578125" style="168" customWidth="1"/>
    <col min="18" max="18" width="13.7109375" style="168" bestFit="1" customWidth="1"/>
    <col min="19" max="19" width="21.7109375" style="168" bestFit="1" customWidth="1"/>
    <col min="20" max="20" width="14.28515625" style="168" customWidth="1"/>
    <col min="21" max="21" width="12.7109375" style="168" customWidth="1"/>
    <col min="22" max="22" width="12.28515625" style="114" customWidth="1"/>
    <col min="23" max="24" width="9.7109375" style="114" customWidth="1"/>
    <col min="25" max="25" width="11.140625" style="114" customWidth="1"/>
    <col min="26" max="26" width="25.5703125" style="114" customWidth="1"/>
    <col min="27" max="27" width="26.570312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5" t="s">
        <v>243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5"/>
      <c r="O1" s="1395"/>
      <c r="P1" s="1395"/>
      <c r="Q1" s="1395"/>
      <c r="R1" s="1395"/>
      <c r="S1" s="1395"/>
      <c r="T1" s="1395"/>
      <c r="U1" s="1395"/>
      <c r="V1" s="1395"/>
      <c r="W1" s="1395"/>
      <c r="X1" s="1395"/>
      <c r="Y1" s="1395"/>
      <c r="Z1" s="1395"/>
      <c r="AA1" s="1395"/>
      <c r="AB1" s="1395"/>
      <c r="AC1" s="1395"/>
      <c r="AD1" s="1395"/>
      <c r="AE1" s="1395"/>
      <c r="AF1" s="1395"/>
      <c r="AG1" s="1395"/>
      <c r="AH1" s="1395"/>
      <c r="AI1" s="1395"/>
    </row>
    <row r="2" spans="1:35" s="120" customFormat="1" ht="38.25" customHeight="1" thickBot="1">
      <c r="A2" s="1395" t="s">
        <v>259</v>
      </c>
      <c r="B2" s="1395"/>
      <c r="C2" s="1395"/>
      <c r="D2" s="1395"/>
      <c r="E2" s="1395"/>
      <c r="F2" s="1395"/>
      <c r="G2" s="1395"/>
      <c r="H2" s="1395"/>
      <c r="I2" s="1395"/>
      <c r="J2" s="1395"/>
      <c r="K2" s="1395"/>
      <c r="L2" s="1395"/>
      <c r="M2" s="1395"/>
      <c r="N2" s="1395"/>
      <c r="O2" s="1395"/>
      <c r="P2" s="1395"/>
      <c r="Q2" s="1395"/>
      <c r="R2" s="1395"/>
      <c r="S2" s="1395"/>
      <c r="T2" s="1395"/>
      <c r="U2" s="1395"/>
      <c r="V2" s="1395"/>
      <c r="W2" s="1395"/>
      <c r="X2" s="1395"/>
      <c r="Y2" s="1395"/>
      <c r="Z2" s="1395"/>
      <c r="AA2" s="1395"/>
      <c r="AB2" s="1395"/>
      <c r="AC2" s="1395"/>
      <c r="AD2" s="1395"/>
      <c r="AE2" s="1395"/>
      <c r="AF2" s="1395"/>
      <c r="AG2" s="1395"/>
      <c r="AH2" s="1395"/>
      <c r="AI2" s="1395"/>
    </row>
    <row r="3" spans="1:35" s="120" customFormat="1" ht="38.25" customHeight="1">
      <c r="A3" s="1395" t="s">
        <v>343</v>
      </c>
      <c r="B3" s="1395"/>
      <c r="C3" s="1395"/>
      <c r="D3" s="332"/>
      <c r="E3" s="1464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397"/>
      <c r="AG3" s="121"/>
      <c r="AH3" s="122"/>
      <c r="AI3" s="122"/>
    </row>
    <row r="4" spans="1:35" s="120" customFormat="1" ht="38.25" customHeight="1" thickBot="1">
      <c r="A4" s="1432" t="s">
        <v>430</v>
      </c>
      <c r="B4" s="1432"/>
      <c r="C4" s="1432"/>
      <c r="D4" s="152"/>
      <c r="E4" s="1464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4"/>
      <c r="AC4" s="124"/>
      <c r="AD4" s="124"/>
      <c r="AE4" s="124"/>
      <c r="AF4" s="1398"/>
      <c r="AG4" s="124"/>
      <c r="AH4" s="125"/>
      <c r="AI4" s="125"/>
    </row>
    <row r="5" spans="1:35" ht="33.75" customHeight="1">
      <c r="A5" s="1399" t="s">
        <v>261</v>
      </c>
      <c r="B5" s="1465" t="s">
        <v>244</v>
      </c>
      <c r="C5" s="1405" t="s">
        <v>0</v>
      </c>
      <c r="D5" s="1405" t="s">
        <v>245</v>
      </c>
      <c r="E5" s="1408" t="s">
        <v>1</v>
      </c>
      <c r="F5" s="1409"/>
      <c r="G5" s="1409"/>
      <c r="H5" s="1409"/>
      <c r="I5" s="1410"/>
      <c r="J5" s="1414" t="s">
        <v>2</v>
      </c>
      <c r="K5" s="1414"/>
      <c r="L5" s="1414"/>
      <c r="M5" s="1414"/>
      <c r="N5" s="1414"/>
      <c r="O5" s="1414"/>
      <c r="P5" s="1414"/>
      <c r="Q5" s="1414"/>
      <c r="R5" s="1414"/>
      <c r="S5" s="1414"/>
      <c r="T5" s="1414"/>
      <c r="U5" s="1414"/>
      <c r="V5" s="1415" t="s">
        <v>8</v>
      </c>
      <c r="W5" s="1414" t="s">
        <v>4</v>
      </c>
      <c r="X5" s="1414"/>
      <c r="Y5" s="1414"/>
      <c r="Z5" s="1415" t="s">
        <v>338</v>
      </c>
      <c r="AA5" s="1419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100.5" customHeight="1">
      <c r="A6" s="1400"/>
      <c r="B6" s="1466"/>
      <c r="C6" s="1406"/>
      <c r="D6" s="1406"/>
      <c r="E6" s="1411"/>
      <c r="F6" s="1412"/>
      <c r="G6" s="1412"/>
      <c r="H6" s="1412"/>
      <c r="I6" s="1413"/>
      <c r="J6" s="1422" t="s">
        <v>227</v>
      </c>
      <c r="K6" s="1423"/>
      <c r="L6" s="1418" t="s">
        <v>5</v>
      </c>
      <c r="M6" s="1418"/>
      <c r="N6" s="1424" t="s">
        <v>223</v>
      </c>
      <c r="O6" s="1425"/>
      <c r="P6" s="1418" t="s">
        <v>6</v>
      </c>
      <c r="Q6" s="1418"/>
      <c r="R6" s="1418" t="s">
        <v>7</v>
      </c>
      <c r="S6" s="1418"/>
      <c r="T6" s="1418" t="s">
        <v>219</v>
      </c>
      <c r="U6" s="1418"/>
      <c r="V6" s="1416"/>
      <c r="W6" s="1418"/>
      <c r="X6" s="1418"/>
      <c r="Y6" s="1418"/>
      <c r="Z6" s="1416"/>
      <c r="AA6" s="1420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1"/>
      <c r="B7" s="1467"/>
      <c r="C7" s="1407"/>
      <c r="D7" s="1407"/>
      <c r="E7" s="240" t="s">
        <v>9</v>
      </c>
      <c r="F7" s="240" t="s">
        <v>10</v>
      </c>
      <c r="G7" s="333" t="s">
        <v>11</v>
      </c>
      <c r="H7" s="333" t="s">
        <v>12</v>
      </c>
      <c r="I7" s="333" t="s">
        <v>13</v>
      </c>
      <c r="J7" s="333" t="s">
        <v>14</v>
      </c>
      <c r="K7" s="333" t="s">
        <v>15</v>
      </c>
      <c r="L7" s="333" t="s">
        <v>14</v>
      </c>
      <c r="M7" s="333" t="s">
        <v>16</v>
      </c>
      <c r="N7" s="333" t="s">
        <v>14</v>
      </c>
      <c r="O7" s="333" t="s">
        <v>16</v>
      </c>
      <c r="P7" s="333" t="s">
        <v>14</v>
      </c>
      <c r="Q7" s="333" t="s">
        <v>16</v>
      </c>
      <c r="R7" s="333" t="s">
        <v>14</v>
      </c>
      <c r="S7" s="333" t="s">
        <v>220</v>
      </c>
      <c r="T7" s="333" t="s">
        <v>221</v>
      </c>
      <c r="U7" s="333" t="s">
        <v>3</v>
      </c>
      <c r="V7" s="1417"/>
      <c r="W7" s="153" t="s">
        <v>17</v>
      </c>
      <c r="X7" s="153" t="s">
        <v>218</v>
      </c>
      <c r="Y7" s="153" t="s">
        <v>13</v>
      </c>
      <c r="Z7" s="1417"/>
      <c r="AA7" s="1421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354">
        <v>1</v>
      </c>
      <c r="B8" s="355" t="s">
        <v>104</v>
      </c>
      <c r="C8" s="355" t="s">
        <v>31</v>
      </c>
      <c r="D8" s="355" t="s">
        <v>37</v>
      </c>
      <c r="E8" s="355">
        <v>30</v>
      </c>
      <c r="F8" s="355">
        <v>240</v>
      </c>
      <c r="G8" s="355">
        <v>60</v>
      </c>
      <c r="H8" s="355">
        <v>7.5</v>
      </c>
      <c r="I8" s="355">
        <v>1800</v>
      </c>
      <c r="J8" s="356"/>
      <c r="K8" s="356"/>
      <c r="L8" s="356"/>
      <c r="M8" s="356"/>
      <c r="N8" s="356"/>
      <c r="O8" s="357"/>
      <c r="P8" s="356"/>
      <c r="Q8" s="356"/>
      <c r="R8" s="356"/>
      <c r="S8" s="356"/>
      <c r="T8" s="356"/>
      <c r="U8" s="358"/>
      <c r="V8" s="355">
        <f t="shared" ref="V8:V79" si="0">J8+L8+N8+P8+R8+T8</f>
        <v>0</v>
      </c>
      <c r="W8" s="355">
        <f t="shared" ref="W8:W79" si="1">E8-V8</f>
        <v>30</v>
      </c>
      <c r="X8" s="355">
        <f t="shared" ref="X8:X79" si="2">W8*8</f>
        <v>240</v>
      </c>
      <c r="Y8" s="355">
        <f t="shared" ref="Y8:Y79" si="3">X8*H8</f>
        <v>1800</v>
      </c>
      <c r="Z8" s="355">
        <f>Y8</f>
        <v>1800</v>
      </c>
      <c r="AA8" s="359"/>
    </row>
    <row r="9" spans="1:35" s="160" customFormat="1" ht="30" customHeight="1">
      <c r="A9" s="360">
        <v>2</v>
      </c>
      <c r="B9" s="361" t="s">
        <v>33</v>
      </c>
      <c r="C9" s="361" t="s">
        <v>176</v>
      </c>
      <c r="D9" s="361" t="s">
        <v>153</v>
      </c>
      <c r="E9" s="355">
        <v>30</v>
      </c>
      <c r="F9" s="361">
        <v>240</v>
      </c>
      <c r="G9" s="361">
        <v>75</v>
      </c>
      <c r="H9" s="361">
        <v>9.375</v>
      </c>
      <c r="I9" s="361">
        <v>2250</v>
      </c>
      <c r="J9" s="362"/>
      <c r="K9" s="362"/>
      <c r="L9" s="362">
        <v>4</v>
      </c>
      <c r="M9" s="362" t="s">
        <v>180</v>
      </c>
      <c r="N9" s="362"/>
      <c r="O9" s="357"/>
      <c r="P9" s="362"/>
      <c r="Q9" s="356"/>
      <c r="R9" s="362"/>
      <c r="S9" s="362"/>
      <c r="T9" s="362"/>
      <c r="U9" s="362"/>
      <c r="V9" s="355">
        <f t="shared" si="0"/>
        <v>4</v>
      </c>
      <c r="W9" s="355">
        <f t="shared" si="1"/>
        <v>26</v>
      </c>
      <c r="X9" s="361">
        <f t="shared" si="2"/>
        <v>208</v>
      </c>
      <c r="Y9" s="361">
        <f t="shared" si="3"/>
        <v>1950</v>
      </c>
      <c r="Z9" s="361">
        <f t="shared" ref="Z9:Z80" si="4">Y9</f>
        <v>1950</v>
      </c>
      <c r="AA9" s="363"/>
    </row>
    <row r="10" spans="1:35" s="160" customFormat="1" ht="30" customHeight="1">
      <c r="A10" s="354">
        <v>3</v>
      </c>
      <c r="B10" s="364" t="s">
        <v>479</v>
      </c>
      <c r="C10" s="364" t="s">
        <v>18</v>
      </c>
      <c r="D10" s="364" t="s">
        <v>70</v>
      </c>
      <c r="E10" s="365">
        <v>30</v>
      </c>
      <c r="F10" s="364">
        <v>240</v>
      </c>
      <c r="G10" s="364">
        <v>55</v>
      </c>
      <c r="H10" s="364">
        <v>6.875</v>
      </c>
      <c r="I10" s="364">
        <v>1650</v>
      </c>
      <c r="J10" s="362">
        <v>2</v>
      </c>
      <c r="K10" s="362" t="s">
        <v>212</v>
      </c>
      <c r="L10" s="362">
        <v>2</v>
      </c>
      <c r="M10" s="362" t="s">
        <v>487</v>
      </c>
      <c r="N10" s="362"/>
      <c r="O10" s="357"/>
      <c r="P10" s="362"/>
      <c r="Q10" s="356"/>
      <c r="R10" s="362"/>
      <c r="S10" s="362"/>
      <c r="T10" s="362"/>
      <c r="U10" s="362"/>
      <c r="V10" s="355">
        <f>J10+L10+N10+P10+R10+T10</f>
        <v>4</v>
      </c>
      <c r="W10" s="355">
        <f>E10-V10</f>
        <v>26</v>
      </c>
      <c r="X10" s="361">
        <f>W10*8</f>
        <v>208</v>
      </c>
      <c r="Y10" s="361">
        <f>X10*H10</f>
        <v>1430</v>
      </c>
      <c r="Z10" s="361">
        <f t="shared" si="4"/>
        <v>1430</v>
      </c>
      <c r="AA10" s="363"/>
    </row>
    <row r="11" spans="1:35" s="160" customFormat="1" ht="30" customHeight="1">
      <c r="A11" s="360">
        <v>4</v>
      </c>
      <c r="B11" s="364" t="s">
        <v>319</v>
      </c>
      <c r="C11" s="364" t="s">
        <v>18</v>
      </c>
      <c r="D11" s="364" t="s">
        <v>185</v>
      </c>
      <c r="E11" s="365">
        <v>30</v>
      </c>
      <c r="F11" s="364">
        <v>240</v>
      </c>
      <c r="G11" s="364">
        <v>55</v>
      </c>
      <c r="H11" s="364">
        <v>6.875</v>
      </c>
      <c r="I11" s="364">
        <v>1650</v>
      </c>
      <c r="J11" s="362"/>
      <c r="K11" s="362"/>
      <c r="L11" s="362">
        <v>3</v>
      </c>
      <c r="M11" s="362" t="s">
        <v>182</v>
      </c>
      <c r="N11" s="362"/>
      <c r="O11" s="357"/>
      <c r="P11" s="362"/>
      <c r="Q11" s="356"/>
      <c r="R11" s="362"/>
      <c r="S11" s="362"/>
      <c r="T11" s="362"/>
      <c r="U11" s="362"/>
      <c r="V11" s="355">
        <f t="shared" si="0"/>
        <v>3</v>
      </c>
      <c r="W11" s="355">
        <f t="shared" si="1"/>
        <v>27</v>
      </c>
      <c r="X11" s="361">
        <f t="shared" si="2"/>
        <v>216</v>
      </c>
      <c r="Y11" s="361">
        <f t="shared" si="3"/>
        <v>1485</v>
      </c>
      <c r="Z11" s="361">
        <f t="shared" si="4"/>
        <v>1485</v>
      </c>
      <c r="AA11" s="363"/>
    </row>
    <row r="12" spans="1:35" s="160" customFormat="1" ht="30" customHeight="1">
      <c r="A12" s="360">
        <v>5</v>
      </c>
      <c r="B12" s="364" t="s">
        <v>320</v>
      </c>
      <c r="C12" s="364" t="s">
        <v>18</v>
      </c>
      <c r="D12" s="364" t="s">
        <v>333</v>
      </c>
      <c r="E12" s="365">
        <v>30</v>
      </c>
      <c r="F12" s="364">
        <v>240</v>
      </c>
      <c r="G12" s="364">
        <v>55</v>
      </c>
      <c r="H12" s="364">
        <v>6.875</v>
      </c>
      <c r="I12" s="364">
        <v>1650</v>
      </c>
      <c r="J12" s="362"/>
      <c r="K12" s="362"/>
      <c r="L12" s="362"/>
      <c r="M12" s="362"/>
      <c r="N12" s="362"/>
      <c r="O12" s="357"/>
      <c r="P12" s="362"/>
      <c r="Q12" s="356"/>
      <c r="R12" s="362"/>
      <c r="S12" s="362"/>
      <c r="T12" s="362">
        <v>3</v>
      </c>
      <c r="U12" s="362" t="s">
        <v>488</v>
      </c>
      <c r="V12" s="355">
        <f t="shared" si="0"/>
        <v>3</v>
      </c>
      <c r="W12" s="355">
        <f t="shared" si="1"/>
        <v>27</v>
      </c>
      <c r="X12" s="361">
        <f t="shared" si="2"/>
        <v>216</v>
      </c>
      <c r="Y12" s="361">
        <f t="shared" si="3"/>
        <v>1485</v>
      </c>
      <c r="Z12" s="361">
        <f t="shared" si="4"/>
        <v>1485</v>
      </c>
      <c r="AA12" s="363"/>
    </row>
    <row r="13" spans="1:35" s="160" customFormat="1" ht="30" customHeight="1">
      <c r="A13" s="354">
        <v>6</v>
      </c>
      <c r="B13" s="364" t="s">
        <v>472</v>
      </c>
      <c r="C13" s="364" t="s">
        <v>176</v>
      </c>
      <c r="D13" s="364" t="s">
        <v>470</v>
      </c>
      <c r="E13" s="365">
        <v>30</v>
      </c>
      <c r="F13" s="364">
        <v>240</v>
      </c>
      <c r="G13" s="364">
        <v>75</v>
      </c>
      <c r="H13" s="364">
        <v>9.375</v>
      </c>
      <c r="I13" s="364">
        <v>2250</v>
      </c>
      <c r="J13" s="362">
        <v>24</v>
      </c>
      <c r="K13" s="366" t="s">
        <v>489</v>
      </c>
      <c r="L13" s="362"/>
      <c r="M13" s="362"/>
      <c r="N13" s="362"/>
      <c r="O13" s="357"/>
      <c r="P13" s="362"/>
      <c r="Q13" s="356"/>
      <c r="R13" s="362"/>
      <c r="S13" s="362"/>
      <c r="T13" s="362"/>
      <c r="U13" s="362"/>
      <c r="V13" s="355">
        <f>J13+L13+N13+P13+R13+T13</f>
        <v>24</v>
      </c>
      <c r="W13" s="355">
        <f>E13-V13</f>
        <v>6</v>
      </c>
      <c r="X13" s="361">
        <f>W13*8</f>
        <v>48</v>
      </c>
      <c r="Y13" s="361">
        <f>X13*H13</f>
        <v>450</v>
      </c>
      <c r="Z13" s="361">
        <f t="shared" si="4"/>
        <v>450</v>
      </c>
      <c r="AA13" s="363"/>
    </row>
    <row r="14" spans="1:35" s="160" customFormat="1" ht="30" customHeight="1">
      <c r="A14" s="360">
        <v>7</v>
      </c>
      <c r="B14" s="364" t="s">
        <v>68</v>
      </c>
      <c r="C14" s="364" t="s">
        <v>18</v>
      </c>
      <c r="D14" s="367" t="s">
        <v>69</v>
      </c>
      <c r="E14" s="365">
        <v>30</v>
      </c>
      <c r="F14" s="364">
        <v>240</v>
      </c>
      <c r="G14" s="364">
        <v>55</v>
      </c>
      <c r="H14" s="364">
        <v>6.875</v>
      </c>
      <c r="I14" s="364">
        <v>1650</v>
      </c>
      <c r="J14" s="362"/>
      <c r="K14" s="362"/>
      <c r="L14" s="362">
        <v>2</v>
      </c>
      <c r="M14" s="362" t="s">
        <v>490</v>
      </c>
      <c r="N14" s="362">
        <v>2</v>
      </c>
      <c r="O14" s="357" t="s">
        <v>216</v>
      </c>
      <c r="P14" s="362"/>
      <c r="Q14" s="356"/>
      <c r="R14" s="362"/>
      <c r="S14" s="362"/>
      <c r="T14" s="362">
        <v>2</v>
      </c>
      <c r="U14" s="362" t="s">
        <v>232</v>
      </c>
      <c r="V14" s="355">
        <f t="shared" si="0"/>
        <v>6</v>
      </c>
      <c r="W14" s="355">
        <f t="shared" si="1"/>
        <v>24</v>
      </c>
      <c r="X14" s="361">
        <f t="shared" si="2"/>
        <v>192</v>
      </c>
      <c r="Y14" s="361">
        <f t="shared" si="3"/>
        <v>1320</v>
      </c>
      <c r="Z14" s="361">
        <f t="shared" si="4"/>
        <v>1320</v>
      </c>
      <c r="AA14" s="363"/>
    </row>
    <row r="15" spans="1:35" s="160" customFormat="1" ht="30" customHeight="1">
      <c r="A15" s="360">
        <v>8</v>
      </c>
      <c r="B15" s="361" t="s">
        <v>321</v>
      </c>
      <c r="C15" s="361" t="s">
        <v>18</v>
      </c>
      <c r="D15" s="368" t="s">
        <v>38</v>
      </c>
      <c r="E15" s="355">
        <v>30</v>
      </c>
      <c r="F15" s="361">
        <v>240</v>
      </c>
      <c r="G15" s="361">
        <v>55</v>
      </c>
      <c r="H15" s="361">
        <v>6.875</v>
      </c>
      <c r="I15" s="361">
        <v>1650</v>
      </c>
      <c r="J15" s="362"/>
      <c r="K15" s="362"/>
      <c r="L15" s="362"/>
      <c r="M15" s="362"/>
      <c r="N15" s="362"/>
      <c r="O15" s="357"/>
      <c r="P15" s="362"/>
      <c r="Q15" s="362"/>
      <c r="R15" s="362"/>
      <c r="S15" s="362"/>
      <c r="T15" s="362"/>
      <c r="U15" s="362"/>
      <c r="V15" s="355">
        <f t="shared" si="0"/>
        <v>0</v>
      </c>
      <c r="W15" s="355">
        <f t="shared" si="1"/>
        <v>30</v>
      </c>
      <c r="X15" s="361">
        <f t="shared" si="2"/>
        <v>240</v>
      </c>
      <c r="Y15" s="361">
        <f t="shared" si="3"/>
        <v>1650</v>
      </c>
      <c r="Z15" s="361">
        <f t="shared" si="4"/>
        <v>1650</v>
      </c>
      <c r="AA15" s="363"/>
    </row>
    <row r="16" spans="1:35" s="160" customFormat="1" ht="30" customHeight="1">
      <c r="A16" s="354">
        <v>9</v>
      </c>
      <c r="B16" s="361" t="s">
        <v>272</v>
      </c>
      <c r="C16" s="361" t="s">
        <v>176</v>
      </c>
      <c r="D16" s="361" t="s">
        <v>47</v>
      </c>
      <c r="E16" s="355">
        <v>30</v>
      </c>
      <c r="F16" s="361">
        <v>240</v>
      </c>
      <c r="G16" s="361">
        <v>75</v>
      </c>
      <c r="H16" s="361">
        <v>9.375</v>
      </c>
      <c r="I16" s="361">
        <v>2250</v>
      </c>
      <c r="J16" s="362"/>
      <c r="K16" s="362"/>
      <c r="L16" s="362">
        <v>1</v>
      </c>
      <c r="M16" s="362">
        <v>13</v>
      </c>
      <c r="N16" s="362"/>
      <c r="O16" s="357"/>
      <c r="P16" s="362"/>
      <c r="Q16" s="356"/>
      <c r="R16" s="362"/>
      <c r="S16" s="362"/>
      <c r="T16" s="362"/>
      <c r="U16" s="362"/>
      <c r="V16" s="355">
        <f t="shared" si="0"/>
        <v>1</v>
      </c>
      <c r="W16" s="355">
        <f t="shared" si="1"/>
        <v>29</v>
      </c>
      <c r="X16" s="361">
        <f t="shared" si="2"/>
        <v>232</v>
      </c>
      <c r="Y16" s="361">
        <f t="shared" si="3"/>
        <v>2175</v>
      </c>
      <c r="Z16" s="361">
        <f t="shared" si="4"/>
        <v>2175</v>
      </c>
      <c r="AA16" s="363"/>
    </row>
    <row r="17" spans="1:27" s="160" customFormat="1" ht="32.25" customHeight="1">
      <c r="A17" s="360">
        <v>10</v>
      </c>
      <c r="B17" s="361" t="s">
        <v>121</v>
      </c>
      <c r="C17" s="361" t="s">
        <v>207</v>
      </c>
      <c r="D17" s="361" t="s">
        <v>120</v>
      </c>
      <c r="E17" s="355">
        <v>30</v>
      </c>
      <c r="F17" s="361">
        <v>240</v>
      </c>
      <c r="G17" s="361">
        <v>35</v>
      </c>
      <c r="H17" s="361">
        <v>4.375</v>
      </c>
      <c r="I17" s="361">
        <v>1050</v>
      </c>
      <c r="J17" s="362"/>
      <c r="K17" s="362"/>
      <c r="L17" s="362">
        <v>4</v>
      </c>
      <c r="M17" s="362" t="s">
        <v>180</v>
      </c>
      <c r="N17" s="362"/>
      <c r="O17" s="357"/>
      <c r="P17" s="362"/>
      <c r="Q17" s="356"/>
      <c r="R17" s="362"/>
      <c r="S17" s="362"/>
      <c r="T17" s="362">
        <v>10</v>
      </c>
      <c r="U17" s="362" t="s">
        <v>513</v>
      </c>
      <c r="V17" s="355">
        <f t="shared" si="0"/>
        <v>14</v>
      </c>
      <c r="W17" s="355">
        <f t="shared" si="1"/>
        <v>16</v>
      </c>
      <c r="X17" s="361">
        <f t="shared" si="2"/>
        <v>128</v>
      </c>
      <c r="Y17" s="361">
        <f t="shared" si="3"/>
        <v>560</v>
      </c>
      <c r="Z17" s="361">
        <f t="shared" si="4"/>
        <v>560</v>
      </c>
      <c r="AA17" s="363"/>
    </row>
    <row r="18" spans="1:27" s="160" customFormat="1" ht="30" customHeight="1">
      <c r="A18" s="360">
        <v>11</v>
      </c>
      <c r="B18" s="361" t="s">
        <v>169</v>
      </c>
      <c r="C18" s="361" t="s">
        <v>176</v>
      </c>
      <c r="D18" s="369" t="s">
        <v>271</v>
      </c>
      <c r="E18" s="355">
        <v>30</v>
      </c>
      <c r="F18" s="361">
        <v>240</v>
      </c>
      <c r="G18" s="361">
        <v>75</v>
      </c>
      <c r="H18" s="361">
        <v>9.375</v>
      </c>
      <c r="I18" s="361">
        <v>2250</v>
      </c>
      <c r="J18" s="362">
        <v>13</v>
      </c>
      <c r="K18" s="370" t="s">
        <v>491</v>
      </c>
      <c r="L18" s="362"/>
      <c r="M18" s="362"/>
      <c r="N18" s="362"/>
      <c r="O18" s="357"/>
      <c r="P18" s="362"/>
      <c r="Q18" s="356"/>
      <c r="R18" s="362"/>
      <c r="S18" s="357"/>
      <c r="T18" s="362"/>
      <c r="U18" s="362"/>
      <c r="V18" s="355">
        <f>J18+L18+N18+P18+R18+T18</f>
        <v>13</v>
      </c>
      <c r="W18" s="355">
        <f>E18-V18</f>
        <v>17</v>
      </c>
      <c r="X18" s="361">
        <f>W18*8</f>
        <v>136</v>
      </c>
      <c r="Y18" s="361">
        <f>X18*H18</f>
        <v>1275</v>
      </c>
      <c r="Z18" s="361">
        <f t="shared" si="4"/>
        <v>1275</v>
      </c>
      <c r="AA18" s="363"/>
    </row>
    <row r="19" spans="1:27" s="160" customFormat="1" ht="30" customHeight="1">
      <c r="A19" s="354">
        <v>12</v>
      </c>
      <c r="B19" s="361" t="s">
        <v>291</v>
      </c>
      <c r="C19" s="361" t="s">
        <v>176</v>
      </c>
      <c r="D19" s="361" t="s">
        <v>88</v>
      </c>
      <c r="E19" s="355">
        <v>30</v>
      </c>
      <c r="F19" s="361">
        <v>240</v>
      </c>
      <c r="G19" s="361">
        <v>75</v>
      </c>
      <c r="H19" s="361">
        <v>9.375</v>
      </c>
      <c r="I19" s="361">
        <v>2250</v>
      </c>
      <c r="J19" s="362"/>
      <c r="K19" s="362"/>
      <c r="L19" s="362">
        <v>1</v>
      </c>
      <c r="M19" s="362">
        <v>20</v>
      </c>
      <c r="N19" s="362"/>
      <c r="O19" s="357"/>
      <c r="P19" s="362"/>
      <c r="Q19" s="362"/>
      <c r="R19" s="362"/>
      <c r="S19" s="362"/>
      <c r="T19" s="362"/>
      <c r="U19" s="362"/>
      <c r="V19" s="355">
        <f t="shared" si="0"/>
        <v>1</v>
      </c>
      <c r="W19" s="355">
        <f t="shared" si="1"/>
        <v>29</v>
      </c>
      <c r="X19" s="361">
        <f t="shared" si="2"/>
        <v>232</v>
      </c>
      <c r="Y19" s="361">
        <f t="shared" si="3"/>
        <v>2175</v>
      </c>
      <c r="Z19" s="361">
        <f t="shared" si="4"/>
        <v>2175</v>
      </c>
      <c r="AA19" s="363"/>
    </row>
    <row r="20" spans="1:27" s="160" customFormat="1" ht="30" customHeight="1">
      <c r="A20" s="360">
        <v>13</v>
      </c>
      <c r="B20" s="361" t="s">
        <v>124</v>
      </c>
      <c r="C20" s="361" t="s">
        <v>207</v>
      </c>
      <c r="D20" s="361" t="s">
        <v>142</v>
      </c>
      <c r="E20" s="355">
        <v>30</v>
      </c>
      <c r="F20" s="361">
        <v>240</v>
      </c>
      <c r="G20" s="361">
        <v>35</v>
      </c>
      <c r="H20" s="361">
        <v>4.375</v>
      </c>
      <c r="I20" s="361">
        <v>1050</v>
      </c>
      <c r="J20" s="362"/>
      <c r="K20" s="362"/>
      <c r="L20" s="362">
        <v>4</v>
      </c>
      <c r="M20" s="362" t="s">
        <v>180</v>
      </c>
      <c r="N20" s="362"/>
      <c r="O20" s="357"/>
      <c r="P20" s="362"/>
      <c r="Q20" s="362"/>
      <c r="R20" s="362"/>
      <c r="S20" s="362"/>
      <c r="T20" s="362"/>
      <c r="U20" s="357"/>
      <c r="V20" s="355">
        <f t="shared" si="0"/>
        <v>4</v>
      </c>
      <c r="W20" s="355">
        <f t="shared" si="1"/>
        <v>26</v>
      </c>
      <c r="X20" s="361">
        <f t="shared" si="2"/>
        <v>208</v>
      </c>
      <c r="Y20" s="361">
        <f t="shared" si="3"/>
        <v>910</v>
      </c>
      <c r="Z20" s="361">
        <f t="shared" si="4"/>
        <v>910</v>
      </c>
      <c r="AA20" s="363"/>
    </row>
    <row r="21" spans="1:27" s="160" customFormat="1" ht="30" customHeight="1">
      <c r="A21" s="360">
        <v>14</v>
      </c>
      <c r="B21" s="361" t="s">
        <v>283</v>
      </c>
      <c r="C21" s="361" t="s">
        <v>176</v>
      </c>
      <c r="D21" s="361" t="s">
        <v>78</v>
      </c>
      <c r="E21" s="355">
        <v>30</v>
      </c>
      <c r="F21" s="361">
        <v>240</v>
      </c>
      <c r="G21" s="361">
        <v>75</v>
      </c>
      <c r="H21" s="361">
        <v>9.375</v>
      </c>
      <c r="I21" s="361">
        <v>2250</v>
      </c>
      <c r="J21" s="362"/>
      <c r="K21" s="362"/>
      <c r="L21" s="362"/>
      <c r="M21" s="362"/>
      <c r="N21" s="362"/>
      <c r="O21" s="357"/>
      <c r="P21" s="362"/>
      <c r="Q21" s="362"/>
      <c r="R21" s="362"/>
      <c r="S21" s="362"/>
      <c r="T21" s="362"/>
      <c r="U21" s="362"/>
      <c r="V21" s="355">
        <f t="shared" si="0"/>
        <v>0</v>
      </c>
      <c r="W21" s="355">
        <f t="shared" si="1"/>
        <v>30</v>
      </c>
      <c r="X21" s="361">
        <f t="shared" si="2"/>
        <v>240</v>
      </c>
      <c r="Y21" s="361">
        <f t="shared" si="3"/>
        <v>2250</v>
      </c>
      <c r="Z21" s="361">
        <f t="shared" si="4"/>
        <v>2250</v>
      </c>
      <c r="AA21" s="363"/>
    </row>
    <row r="22" spans="1:27" s="160" customFormat="1" ht="30" customHeight="1">
      <c r="A22" s="354">
        <v>15</v>
      </c>
      <c r="B22" s="364" t="s">
        <v>284</v>
      </c>
      <c r="C22" s="364" t="s">
        <v>176</v>
      </c>
      <c r="D22" s="364" t="s">
        <v>56</v>
      </c>
      <c r="E22" s="365">
        <v>30</v>
      </c>
      <c r="F22" s="364">
        <v>240</v>
      </c>
      <c r="G22" s="364">
        <v>75</v>
      </c>
      <c r="H22" s="364">
        <v>9.375</v>
      </c>
      <c r="I22" s="364">
        <v>2250</v>
      </c>
      <c r="J22" s="362"/>
      <c r="K22" s="362"/>
      <c r="L22" s="362">
        <v>4</v>
      </c>
      <c r="M22" s="362" t="s">
        <v>180</v>
      </c>
      <c r="N22" s="362"/>
      <c r="O22" s="357"/>
      <c r="P22" s="362"/>
      <c r="Q22" s="362"/>
      <c r="R22" s="362"/>
      <c r="S22" s="362"/>
      <c r="T22" s="362"/>
      <c r="U22" s="362"/>
      <c r="V22" s="355">
        <f t="shared" si="0"/>
        <v>4</v>
      </c>
      <c r="W22" s="355">
        <f t="shared" si="1"/>
        <v>26</v>
      </c>
      <c r="X22" s="361">
        <f t="shared" si="2"/>
        <v>208</v>
      </c>
      <c r="Y22" s="361">
        <f t="shared" si="3"/>
        <v>1950</v>
      </c>
      <c r="Z22" s="361">
        <f t="shared" si="4"/>
        <v>1950</v>
      </c>
      <c r="AA22" s="363"/>
    </row>
    <row r="23" spans="1:27" s="160" customFormat="1" ht="30" customHeight="1">
      <c r="A23" s="360">
        <v>16</v>
      </c>
      <c r="B23" s="364" t="s">
        <v>478</v>
      </c>
      <c r="C23" s="364" t="s">
        <v>176</v>
      </c>
      <c r="D23" s="364" t="s">
        <v>271</v>
      </c>
      <c r="E23" s="365">
        <v>30</v>
      </c>
      <c r="F23" s="364">
        <v>240</v>
      </c>
      <c r="G23" s="364">
        <v>75</v>
      </c>
      <c r="H23" s="364">
        <v>9.375</v>
      </c>
      <c r="I23" s="364">
        <v>2250</v>
      </c>
      <c r="J23" s="362">
        <v>28</v>
      </c>
      <c r="K23" s="362" t="s">
        <v>492</v>
      </c>
      <c r="L23" s="362"/>
      <c r="M23" s="362"/>
      <c r="N23" s="362"/>
      <c r="O23" s="357"/>
      <c r="P23" s="362"/>
      <c r="Q23" s="362"/>
      <c r="R23" s="362"/>
      <c r="S23" s="362"/>
      <c r="T23" s="362"/>
      <c r="U23" s="362"/>
      <c r="V23" s="355">
        <f>J23+L23+N23+P23+R23+T23</f>
        <v>28</v>
      </c>
      <c r="W23" s="355">
        <f>E23-V23</f>
        <v>2</v>
      </c>
      <c r="X23" s="361">
        <f>W23*8</f>
        <v>16</v>
      </c>
      <c r="Y23" s="361">
        <f>X23*H23</f>
        <v>150</v>
      </c>
      <c r="Z23" s="361">
        <f t="shared" si="4"/>
        <v>150</v>
      </c>
      <c r="AA23" s="363"/>
    </row>
    <row r="24" spans="1:27" s="160" customFormat="1" ht="30" customHeight="1">
      <c r="A24" s="360">
        <v>17</v>
      </c>
      <c r="B24" s="361" t="s">
        <v>292</v>
      </c>
      <c r="C24" s="361" t="s">
        <v>176</v>
      </c>
      <c r="D24" s="371" t="s">
        <v>271</v>
      </c>
      <c r="E24" s="355">
        <v>30</v>
      </c>
      <c r="F24" s="361">
        <v>240</v>
      </c>
      <c r="G24" s="361">
        <v>75</v>
      </c>
      <c r="H24" s="361">
        <v>9.375</v>
      </c>
      <c r="I24" s="361">
        <v>2250</v>
      </c>
      <c r="J24" s="362"/>
      <c r="K24" s="362"/>
      <c r="L24" s="362"/>
      <c r="M24" s="362"/>
      <c r="N24" s="362">
        <v>13</v>
      </c>
      <c r="O24" s="357" t="s">
        <v>493</v>
      </c>
      <c r="P24" s="362"/>
      <c r="Q24" s="362"/>
      <c r="R24" s="362"/>
      <c r="S24" s="362"/>
      <c r="T24" s="362"/>
      <c r="U24" s="362"/>
      <c r="V24" s="355">
        <f t="shared" si="0"/>
        <v>13</v>
      </c>
      <c r="W24" s="355">
        <f t="shared" si="1"/>
        <v>17</v>
      </c>
      <c r="X24" s="361">
        <f t="shared" si="2"/>
        <v>136</v>
      </c>
      <c r="Y24" s="361">
        <f t="shared" si="3"/>
        <v>1275</v>
      </c>
      <c r="Z24" s="361">
        <f t="shared" si="4"/>
        <v>1275</v>
      </c>
      <c r="AA24" s="363"/>
    </row>
    <row r="25" spans="1:27" s="160" customFormat="1" ht="30" customHeight="1">
      <c r="A25" s="354">
        <v>18</v>
      </c>
      <c r="B25" s="361" t="s">
        <v>94</v>
      </c>
      <c r="C25" s="361" t="s">
        <v>176</v>
      </c>
      <c r="D25" s="361" t="s">
        <v>138</v>
      </c>
      <c r="E25" s="355">
        <v>30</v>
      </c>
      <c r="F25" s="361">
        <v>240</v>
      </c>
      <c r="G25" s="361">
        <v>75</v>
      </c>
      <c r="H25" s="361">
        <v>9.375</v>
      </c>
      <c r="I25" s="361">
        <v>2250</v>
      </c>
      <c r="J25" s="362"/>
      <c r="K25" s="362"/>
      <c r="L25" s="362">
        <v>4</v>
      </c>
      <c r="M25" s="362" t="s">
        <v>180</v>
      </c>
      <c r="N25" s="362"/>
      <c r="O25" s="357"/>
      <c r="P25" s="362"/>
      <c r="Q25" s="362"/>
      <c r="R25" s="362"/>
      <c r="S25" s="362"/>
      <c r="T25" s="362"/>
      <c r="U25" s="362"/>
      <c r="V25" s="355">
        <f t="shared" si="0"/>
        <v>4</v>
      </c>
      <c r="W25" s="355">
        <f t="shared" si="1"/>
        <v>26</v>
      </c>
      <c r="X25" s="361">
        <f t="shared" si="2"/>
        <v>208</v>
      </c>
      <c r="Y25" s="361">
        <f t="shared" si="3"/>
        <v>1950</v>
      </c>
      <c r="Z25" s="361">
        <f t="shared" si="4"/>
        <v>1950</v>
      </c>
      <c r="AA25" s="363"/>
    </row>
    <row r="26" spans="1:27" s="160" customFormat="1" ht="30" customHeight="1">
      <c r="A26" s="360">
        <v>19</v>
      </c>
      <c r="B26" s="361" t="s">
        <v>60</v>
      </c>
      <c r="C26" s="361" t="s">
        <v>176</v>
      </c>
      <c r="D26" s="361" t="s">
        <v>61</v>
      </c>
      <c r="E26" s="355">
        <v>30</v>
      </c>
      <c r="F26" s="361">
        <v>240</v>
      </c>
      <c r="G26" s="361">
        <v>75</v>
      </c>
      <c r="H26" s="361">
        <v>9.375</v>
      </c>
      <c r="I26" s="361">
        <v>2250</v>
      </c>
      <c r="J26" s="362"/>
      <c r="K26" s="362"/>
      <c r="L26" s="362"/>
      <c r="M26" s="362"/>
      <c r="N26" s="362"/>
      <c r="O26" s="357"/>
      <c r="P26" s="362"/>
      <c r="Q26" s="362"/>
      <c r="R26" s="362"/>
      <c r="S26" s="362"/>
      <c r="T26" s="362"/>
      <c r="U26" s="362"/>
      <c r="V26" s="355">
        <f t="shared" si="0"/>
        <v>0</v>
      </c>
      <c r="W26" s="355">
        <f t="shared" si="1"/>
        <v>30</v>
      </c>
      <c r="X26" s="361">
        <f t="shared" si="2"/>
        <v>240</v>
      </c>
      <c r="Y26" s="361">
        <f t="shared" si="3"/>
        <v>2250</v>
      </c>
      <c r="Z26" s="361">
        <f t="shared" si="4"/>
        <v>2250</v>
      </c>
      <c r="AA26" s="363"/>
    </row>
    <row r="27" spans="1:27" s="160" customFormat="1" ht="30" customHeight="1">
      <c r="A27" s="360">
        <v>20</v>
      </c>
      <c r="B27" s="361" t="s">
        <v>290</v>
      </c>
      <c r="C27" s="361" t="s">
        <v>176</v>
      </c>
      <c r="D27" s="369" t="s">
        <v>271</v>
      </c>
      <c r="E27" s="355">
        <v>30</v>
      </c>
      <c r="F27" s="361">
        <v>240</v>
      </c>
      <c r="G27" s="361">
        <v>75</v>
      </c>
      <c r="H27" s="361">
        <v>9.375</v>
      </c>
      <c r="I27" s="361">
        <v>2250</v>
      </c>
      <c r="J27" s="362"/>
      <c r="K27" s="362"/>
      <c r="L27" s="362">
        <v>2</v>
      </c>
      <c r="M27" s="362" t="s">
        <v>490</v>
      </c>
      <c r="N27" s="362"/>
      <c r="O27" s="357"/>
      <c r="P27" s="362"/>
      <c r="Q27" s="362"/>
      <c r="R27" s="362">
        <v>3</v>
      </c>
      <c r="S27" s="362" t="s">
        <v>494</v>
      </c>
      <c r="T27" s="362"/>
      <c r="U27" s="362"/>
      <c r="V27" s="355">
        <f t="shared" si="0"/>
        <v>5</v>
      </c>
      <c r="W27" s="355">
        <f t="shared" si="1"/>
        <v>25</v>
      </c>
      <c r="X27" s="361">
        <f t="shared" si="2"/>
        <v>200</v>
      </c>
      <c r="Y27" s="361">
        <f t="shared" si="3"/>
        <v>1875</v>
      </c>
      <c r="Z27" s="361">
        <f t="shared" si="4"/>
        <v>1875</v>
      </c>
      <c r="AA27" s="363"/>
    </row>
    <row r="28" spans="1:27" s="160" customFormat="1" ht="30" customHeight="1">
      <c r="A28" s="354">
        <v>21</v>
      </c>
      <c r="B28" s="361" t="s">
        <v>275</v>
      </c>
      <c r="C28" s="361" t="s">
        <v>176</v>
      </c>
      <c r="D28" s="361" t="s">
        <v>63</v>
      </c>
      <c r="E28" s="355">
        <v>30</v>
      </c>
      <c r="F28" s="361">
        <v>240</v>
      </c>
      <c r="G28" s="361">
        <v>75</v>
      </c>
      <c r="H28" s="361">
        <v>9.375</v>
      </c>
      <c r="I28" s="361">
        <v>2250</v>
      </c>
      <c r="J28" s="362"/>
      <c r="K28" s="362"/>
      <c r="L28" s="362">
        <v>3</v>
      </c>
      <c r="M28" s="362" t="s">
        <v>495</v>
      </c>
      <c r="N28" s="362">
        <v>1</v>
      </c>
      <c r="O28" s="357" t="s">
        <v>209</v>
      </c>
      <c r="P28" s="362"/>
      <c r="Q28" s="362"/>
      <c r="R28" s="362"/>
      <c r="S28" s="362"/>
      <c r="T28" s="362"/>
      <c r="U28" s="362"/>
      <c r="V28" s="355">
        <f t="shared" si="0"/>
        <v>4</v>
      </c>
      <c r="W28" s="355">
        <f t="shared" si="1"/>
        <v>26</v>
      </c>
      <c r="X28" s="361">
        <f t="shared" si="2"/>
        <v>208</v>
      </c>
      <c r="Y28" s="361">
        <f t="shared" si="3"/>
        <v>1950</v>
      </c>
      <c r="Z28" s="361">
        <f t="shared" si="4"/>
        <v>1950</v>
      </c>
      <c r="AA28" s="363"/>
    </row>
    <row r="29" spans="1:27" s="160" customFormat="1" ht="30" customHeight="1">
      <c r="A29" s="360">
        <v>22</v>
      </c>
      <c r="B29" s="361" t="s">
        <v>322</v>
      </c>
      <c r="C29" s="364" t="s">
        <v>176</v>
      </c>
      <c r="D29" s="361" t="s">
        <v>239</v>
      </c>
      <c r="E29" s="355">
        <v>30</v>
      </c>
      <c r="F29" s="361">
        <v>240</v>
      </c>
      <c r="G29" s="364">
        <v>75</v>
      </c>
      <c r="H29" s="364">
        <f>G29/8</f>
        <v>9.375</v>
      </c>
      <c r="I29" s="364">
        <v>1650</v>
      </c>
      <c r="J29" s="362"/>
      <c r="K29" s="362"/>
      <c r="L29" s="362">
        <v>2</v>
      </c>
      <c r="M29" s="362" t="s">
        <v>487</v>
      </c>
      <c r="N29" s="362"/>
      <c r="O29" s="357"/>
      <c r="P29" s="362"/>
      <c r="Q29" s="362"/>
      <c r="R29" s="362">
        <v>2</v>
      </c>
      <c r="S29" s="362" t="s">
        <v>496</v>
      </c>
      <c r="T29" s="362"/>
      <c r="U29" s="362"/>
      <c r="V29" s="355">
        <f t="shared" si="0"/>
        <v>4</v>
      </c>
      <c r="W29" s="355">
        <f t="shared" si="1"/>
        <v>26</v>
      </c>
      <c r="X29" s="361">
        <f t="shared" si="2"/>
        <v>208</v>
      </c>
      <c r="Y29" s="361">
        <f t="shared" si="3"/>
        <v>1950</v>
      </c>
      <c r="Z29" s="361">
        <f t="shared" si="4"/>
        <v>1950</v>
      </c>
      <c r="AA29" s="363"/>
    </row>
    <row r="30" spans="1:27" s="160" customFormat="1" ht="30" customHeight="1">
      <c r="A30" s="360">
        <v>23</v>
      </c>
      <c r="B30" s="361" t="s">
        <v>304</v>
      </c>
      <c r="C30" s="364" t="s">
        <v>176</v>
      </c>
      <c r="D30" s="361" t="s">
        <v>57</v>
      </c>
      <c r="E30" s="355">
        <v>30</v>
      </c>
      <c r="F30" s="361">
        <v>240</v>
      </c>
      <c r="G30" s="361">
        <v>75</v>
      </c>
      <c r="H30" s="361">
        <v>9.375</v>
      </c>
      <c r="I30" s="361">
        <v>2250</v>
      </c>
      <c r="J30" s="362"/>
      <c r="K30" s="362"/>
      <c r="L30" s="362">
        <v>4</v>
      </c>
      <c r="M30" s="362" t="s">
        <v>180</v>
      </c>
      <c r="N30" s="362"/>
      <c r="O30" s="357"/>
      <c r="P30" s="362"/>
      <c r="Q30" s="362"/>
      <c r="R30" s="362"/>
      <c r="S30" s="362"/>
      <c r="T30" s="362"/>
      <c r="U30" s="362"/>
      <c r="V30" s="355">
        <f t="shared" si="0"/>
        <v>4</v>
      </c>
      <c r="W30" s="355">
        <f t="shared" si="1"/>
        <v>26</v>
      </c>
      <c r="X30" s="361">
        <f t="shared" si="2"/>
        <v>208</v>
      </c>
      <c r="Y30" s="361">
        <f t="shared" si="3"/>
        <v>1950</v>
      </c>
      <c r="Z30" s="361">
        <f t="shared" si="4"/>
        <v>1950</v>
      </c>
      <c r="AA30" s="363"/>
    </row>
    <row r="31" spans="1:27" s="160" customFormat="1" ht="30" customHeight="1">
      <c r="A31" s="354">
        <v>24</v>
      </c>
      <c r="B31" s="361" t="s">
        <v>46</v>
      </c>
      <c r="C31" s="364" t="s">
        <v>176</v>
      </c>
      <c r="D31" s="372" t="s">
        <v>20</v>
      </c>
      <c r="E31" s="355">
        <v>30</v>
      </c>
      <c r="F31" s="361">
        <v>240</v>
      </c>
      <c r="G31" s="361">
        <v>75</v>
      </c>
      <c r="H31" s="361">
        <v>9.375</v>
      </c>
      <c r="I31" s="361">
        <v>2250</v>
      </c>
      <c r="J31" s="362"/>
      <c r="K31" s="362"/>
      <c r="L31" s="362">
        <v>2</v>
      </c>
      <c r="M31" s="362" t="s">
        <v>187</v>
      </c>
      <c r="N31" s="362"/>
      <c r="O31" s="357"/>
      <c r="P31" s="362"/>
      <c r="Q31" s="362"/>
      <c r="R31" s="362">
        <v>3</v>
      </c>
      <c r="S31" s="362" t="s">
        <v>89</v>
      </c>
      <c r="T31" s="362"/>
      <c r="U31" s="362"/>
      <c r="V31" s="355">
        <f t="shared" si="0"/>
        <v>5</v>
      </c>
      <c r="W31" s="355">
        <f t="shared" si="1"/>
        <v>25</v>
      </c>
      <c r="X31" s="361">
        <f t="shared" si="2"/>
        <v>200</v>
      </c>
      <c r="Y31" s="361">
        <f t="shared" si="3"/>
        <v>1875</v>
      </c>
      <c r="Z31" s="361">
        <f t="shared" si="4"/>
        <v>1875</v>
      </c>
      <c r="AA31" s="363"/>
    </row>
    <row r="32" spans="1:27" s="160" customFormat="1" ht="36" customHeight="1">
      <c r="A32" s="360">
        <v>25</v>
      </c>
      <c r="B32" s="373" t="s">
        <v>323</v>
      </c>
      <c r="C32" s="364" t="s">
        <v>18</v>
      </c>
      <c r="D32" s="374" t="s">
        <v>114</v>
      </c>
      <c r="E32" s="365">
        <v>30</v>
      </c>
      <c r="F32" s="364">
        <v>240</v>
      </c>
      <c r="G32" s="364">
        <v>55</v>
      </c>
      <c r="H32" s="364">
        <v>6.875</v>
      </c>
      <c r="I32" s="364">
        <v>1650</v>
      </c>
      <c r="J32" s="362"/>
      <c r="K32" s="362"/>
      <c r="L32" s="362">
        <v>2</v>
      </c>
      <c r="M32" s="362" t="s">
        <v>487</v>
      </c>
      <c r="N32" s="362"/>
      <c r="O32" s="357"/>
      <c r="P32" s="362"/>
      <c r="Q32" s="362"/>
      <c r="R32" s="362"/>
      <c r="S32" s="362"/>
      <c r="T32" s="362">
        <v>12</v>
      </c>
      <c r="U32" s="362" t="s">
        <v>435</v>
      </c>
      <c r="V32" s="355">
        <f>J32+L32+N32+P32+R32+T32</f>
        <v>14</v>
      </c>
      <c r="W32" s="355">
        <f>E32-V32</f>
        <v>16</v>
      </c>
      <c r="X32" s="361">
        <f>W32*8</f>
        <v>128</v>
      </c>
      <c r="Y32" s="361">
        <f t="shared" si="3"/>
        <v>880</v>
      </c>
      <c r="Z32" s="361">
        <f t="shared" si="4"/>
        <v>880</v>
      </c>
      <c r="AA32" s="363"/>
    </row>
    <row r="33" spans="1:27" s="160" customFormat="1" ht="30" customHeight="1">
      <c r="A33" s="360">
        <v>26</v>
      </c>
      <c r="B33" s="364" t="s">
        <v>477</v>
      </c>
      <c r="C33" s="364" t="s">
        <v>176</v>
      </c>
      <c r="D33" s="367" t="s">
        <v>90</v>
      </c>
      <c r="E33" s="365">
        <v>30</v>
      </c>
      <c r="F33" s="364">
        <v>240</v>
      </c>
      <c r="G33" s="364">
        <v>75</v>
      </c>
      <c r="H33" s="364">
        <v>9.375</v>
      </c>
      <c r="I33" s="364">
        <v>2250</v>
      </c>
      <c r="J33" s="362">
        <v>24</v>
      </c>
      <c r="K33" s="370" t="s">
        <v>489</v>
      </c>
      <c r="L33" s="362"/>
      <c r="M33" s="362"/>
      <c r="N33" s="362"/>
      <c r="O33" s="357"/>
      <c r="P33" s="362"/>
      <c r="Q33" s="362"/>
      <c r="R33" s="362"/>
      <c r="S33" s="362"/>
      <c r="T33" s="362"/>
      <c r="U33" s="362"/>
      <c r="V33" s="355">
        <f>J33+L33+N33+P33+R33+T33</f>
        <v>24</v>
      </c>
      <c r="W33" s="355">
        <f>E33-V33</f>
        <v>6</v>
      </c>
      <c r="X33" s="361">
        <f>W33*8</f>
        <v>48</v>
      </c>
      <c r="Y33" s="361">
        <f>X33*H33</f>
        <v>450</v>
      </c>
      <c r="Z33" s="361">
        <f t="shared" si="4"/>
        <v>450</v>
      </c>
      <c r="AA33" s="363"/>
    </row>
    <row r="34" spans="1:27" s="160" customFormat="1" ht="30" customHeight="1">
      <c r="A34" s="354">
        <v>27</v>
      </c>
      <c r="B34" s="361" t="s">
        <v>97</v>
      </c>
      <c r="C34" s="364" t="s">
        <v>176</v>
      </c>
      <c r="D34" s="361" t="s">
        <v>160</v>
      </c>
      <c r="E34" s="355">
        <v>30</v>
      </c>
      <c r="F34" s="361">
        <v>240</v>
      </c>
      <c r="G34" s="361">
        <v>75</v>
      </c>
      <c r="H34" s="361">
        <v>9.375</v>
      </c>
      <c r="I34" s="361">
        <v>2250</v>
      </c>
      <c r="J34" s="362"/>
      <c r="K34" s="362"/>
      <c r="L34" s="362">
        <v>3</v>
      </c>
      <c r="M34" s="362" t="s">
        <v>497</v>
      </c>
      <c r="N34" s="362">
        <v>1</v>
      </c>
      <c r="O34" s="357" t="s">
        <v>200</v>
      </c>
      <c r="P34" s="362"/>
      <c r="Q34" s="362"/>
      <c r="R34" s="362"/>
      <c r="S34" s="362"/>
      <c r="T34" s="362"/>
      <c r="U34" s="362"/>
      <c r="V34" s="355">
        <f t="shared" si="0"/>
        <v>4</v>
      </c>
      <c r="W34" s="355">
        <f t="shared" si="1"/>
        <v>26</v>
      </c>
      <c r="X34" s="361">
        <f t="shared" si="2"/>
        <v>208</v>
      </c>
      <c r="Y34" s="361">
        <f t="shared" si="3"/>
        <v>1950</v>
      </c>
      <c r="Z34" s="361">
        <f t="shared" si="4"/>
        <v>1950</v>
      </c>
      <c r="AA34" s="363"/>
    </row>
    <row r="35" spans="1:27" s="160" customFormat="1" ht="30" customHeight="1">
      <c r="A35" s="360">
        <v>28</v>
      </c>
      <c r="B35" s="361" t="s">
        <v>294</v>
      </c>
      <c r="C35" s="364" t="s">
        <v>267</v>
      </c>
      <c r="D35" s="361" t="s">
        <v>199</v>
      </c>
      <c r="E35" s="355">
        <v>30</v>
      </c>
      <c r="F35" s="361">
        <v>240</v>
      </c>
      <c r="G35" s="361">
        <v>60</v>
      </c>
      <c r="H35" s="361">
        <v>7.5</v>
      </c>
      <c r="I35" s="361">
        <v>1800</v>
      </c>
      <c r="J35" s="362"/>
      <c r="K35" s="362"/>
      <c r="L35" s="362">
        <v>4</v>
      </c>
      <c r="M35" s="362" t="s">
        <v>180</v>
      </c>
      <c r="N35" s="362">
        <v>9</v>
      </c>
      <c r="O35" s="357" t="s">
        <v>498</v>
      </c>
      <c r="P35" s="362"/>
      <c r="Q35" s="362"/>
      <c r="R35" s="362"/>
      <c r="S35" s="362"/>
      <c r="T35" s="362"/>
      <c r="U35" s="362"/>
      <c r="V35" s="355">
        <f t="shared" si="0"/>
        <v>13</v>
      </c>
      <c r="W35" s="355">
        <f t="shared" si="1"/>
        <v>17</v>
      </c>
      <c r="X35" s="361">
        <f t="shared" si="2"/>
        <v>136</v>
      </c>
      <c r="Y35" s="361">
        <f t="shared" si="3"/>
        <v>1020</v>
      </c>
      <c r="Z35" s="361">
        <f t="shared" si="4"/>
        <v>1020</v>
      </c>
      <c r="AA35" s="363"/>
    </row>
    <row r="36" spans="1:27" s="160" customFormat="1" ht="30" customHeight="1">
      <c r="A36" s="360">
        <v>29</v>
      </c>
      <c r="B36" s="361" t="s">
        <v>317</v>
      </c>
      <c r="C36" s="364" t="s">
        <v>176</v>
      </c>
      <c r="D36" s="372" t="s">
        <v>348</v>
      </c>
      <c r="E36" s="355">
        <v>30</v>
      </c>
      <c r="F36" s="361">
        <v>240</v>
      </c>
      <c r="G36" s="364">
        <v>75</v>
      </c>
      <c r="H36" s="361">
        <v>9.375</v>
      </c>
      <c r="I36" s="361">
        <v>2250</v>
      </c>
      <c r="J36" s="362"/>
      <c r="K36" s="362"/>
      <c r="L36" s="362"/>
      <c r="M36" s="362"/>
      <c r="N36" s="362"/>
      <c r="O36" s="357"/>
      <c r="P36" s="362"/>
      <c r="Q36" s="362"/>
      <c r="R36" s="362"/>
      <c r="S36" s="362"/>
      <c r="T36" s="362"/>
      <c r="U36" s="362"/>
      <c r="V36" s="355">
        <f t="shared" si="0"/>
        <v>0</v>
      </c>
      <c r="W36" s="355">
        <f t="shared" si="1"/>
        <v>30</v>
      </c>
      <c r="X36" s="361">
        <f t="shared" si="2"/>
        <v>240</v>
      </c>
      <c r="Y36" s="361">
        <f t="shared" si="3"/>
        <v>2250</v>
      </c>
      <c r="Z36" s="361">
        <f t="shared" si="4"/>
        <v>2250</v>
      </c>
      <c r="AA36" s="363"/>
    </row>
    <row r="37" spans="1:27" s="160" customFormat="1" ht="30" customHeight="1">
      <c r="A37" s="354">
        <v>30</v>
      </c>
      <c r="B37" s="364" t="s">
        <v>58</v>
      </c>
      <c r="C37" s="364" t="s">
        <v>176</v>
      </c>
      <c r="D37" s="118" t="s">
        <v>61</v>
      </c>
      <c r="E37" s="355">
        <v>30</v>
      </c>
      <c r="F37" s="361">
        <v>240</v>
      </c>
      <c r="G37" s="361">
        <v>75</v>
      </c>
      <c r="H37" s="361">
        <v>9.375</v>
      </c>
      <c r="I37" s="361">
        <v>2250</v>
      </c>
      <c r="J37" s="362"/>
      <c r="K37" s="362"/>
      <c r="L37" s="362">
        <v>2</v>
      </c>
      <c r="M37" s="362" t="s">
        <v>487</v>
      </c>
      <c r="N37" s="362"/>
      <c r="O37" s="357"/>
      <c r="P37" s="362"/>
      <c r="Q37" s="362"/>
      <c r="R37" s="362"/>
      <c r="S37" s="362"/>
      <c r="T37" s="362"/>
      <c r="U37" s="362"/>
      <c r="V37" s="355">
        <f t="shared" si="0"/>
        <v>2</v>
      </c>
      <c r="W37" s="355">
        <f t="shared" si="1"/>
        <v>28</v>
      </c>
      <c r="X37" s="361">
        <f t="shared" si="2"/>
        <v>224</v>
      </c>
      <c r="Y37" s="361">
        <f t="shared" si="3"/>
        <v>2100</v>
      </c>
      <c r="Z37" s="361">
        <f t="shared" si="4"/>
        <v>2100</v>
      </c>
      <c r="AA37" s="363"/>
    </row>
    <row r="38" spans="1:27" s="160" customFormat="1" ht="30" customHeight="1">
      <c r="A38" s="360">
        <v>31</v>
      </c>
      <c r="B38" s="361" t="s">
        <v>279</v>
      </c>
      <c r="C38" s="361" t="s">
        <v>176</v>
      </c>
      <c r="D38" s="361" t="s">
        <v>79</v>
      </c>
      <c r="E38" s="355">
        <v>30</v>
      </c>
      <c r="F38" s="361">
        <v>240</v>
      </c>
      <c r="G38" s="361">
        <v>75</v>
      </c>
      <c r="H38" s="361">
        <v>9.375</v>
      </c>
      <c r="I38" s="361">
        <v>2250</v>
      </c>
      <c r="J38" s="362"/>
      <c r="K38" s="362"/>
      <c r="L38" s="362"/>
      <c r="M38" s="362"/>
      <c r="N38" s="362"/>
      <c r="O38" s="357"/>
      <c r="P38" s="362"/>
      <c r="Q38" s="362"/>
      <c r="R38" s="362"/>
      <c r="S38" s="362"/>
      <c r="T38" s="362"/>
      <c r="U38" s="362"/>
      <c r="V38" s="355">
        <f t="shared" si="0"/>
        <v>0</v>
      </c>
      <c r="W38" s="355">
        <f t="shared" si="1"/>
        <v>30</v>
      </c>
      <c r="X38" s="361">
        <f t="shared" si="2"/>
        <v>240</v>
      </c>
      <c r="Y38" s="361">
        <f>X38*H38</f>
        <v>2250</v>
      </c>
      <c r="Z38" s="361">
        <f t="shared" si="4"/>
        <v>2250</v>
      </c>
      <c r="AA38" s="363"/>
    </row>
    <row r="39" spans="1:27" s="160" customFormat="1" ht="30" customHeight="1">
      <c r="A39" s="360">
        <v>32</v>
      </c>
      <c r="B39" s="361" t="s">
        <v>48</v>
      </c>
      <c r="C39" s="361" t="s">
        <v>176</v>
      </c>
      <c r="D39" s="361" t="s">
        <v>49</v>
      </c>
      <c r="E39" s="355">
        <v>30</v>
      </c>
      <c r="F39" s="361">
        <v>240</v>
      </c>
      <c r="G39" s="361">
        <v>75</v>
      </c>
      <c r="H39" s="361">
        <v>9.375</v>
      </c>
      <c r="I39" s="361">
        <v>2250</v>
      </c>
      <c r="J39" s="362"/>
      <c r="K39" s="362"/>
      <c r="L39" s="362">
        <v>1</v>
      </c>
      <c r="M39" s="362">
        <v>20</v>
      </c>
      <c r="N39" s="362">
        <v>1</v>
      </c>
      <c r="O39" s="357" t="s">
        <v>233</v>
      </c>
      <c r="P39" s="362"/>
      <c r="Q39" s="362"/>
      <c r="R39" s="362"/>
      <c r="S39" s="362"/>
      <c r="T39" s="362"/>
      <c r="U39" s="362"/>
      <c r="V39" s="355">
        <f t="shared" si="0"/>
        <v>2</v>
      </c>
      <c r="W39" s="355">
        <f t="shared" si="1"/>
        <v>28</v>
      </c>
      <c r="X39" s="361">
        <f t="shared" si="2"/>
        <v>224</v>
      </c>
      <c r="Y39" s="361">
        <f t="shared" si="3"/>
        <v>2100</v>
      </c>
      <c r="Z39" s="361">
        <f t="shared" si="4"/>
        <v>2100</v>
      </c>
      <c r="AA39" s="363"/>
    </row>
    <row r="40" spans="1:27" s="160" customFormat="1" ht="30" customHeight="1">
      <c r="A40" s="354">
        <v>33</v>
      </c>
      <c r="B40" s="361" t="s">
        <v>309</v>
      </c>
      <c r="C40" s="361" t="s">
        <v>18</v>
      </c>
      <c r="D40" s="361" t="s">
        <v>165</v>
      </c>
      <c r="E40" s="355">
        <v>30</v>
      </c>
      <c r="F40" s="361">
        <v>240</v>
      </c>
      <c r="G40" s="361">
        <v>55</v>
      </c>
      <c r="H40" s="361">
        <v>6.875</v>
      </c>
      <c r="I40" s="361">
        <v>1650</v>
      </c>
      <c r="J40" s="362"/>
      <c r="K40" s="362"/>
      <c r="L40" s="362">
        <v>4</v>
      </c>
      <c r="M40" s="362" t="s">
        <v>180</v>
      </c>
      <c r="N40" s="362">
        <v>3</v>
      </c>
      <c r="O40" s="357" t="s">
        <v>499</v>
      </c>
      <c r="P40" s="362"/>
      <c r="Q40" s="362"/>
      <c r="R40" s="362"/>
      <c r="S40" s="362"/>
      <c r="T40" s="362"/>
      <c r="U40" s="362"/>
      <c r="V40" s="355">
        <f t="shared" si="0"/>
        <v>7</v>
      </c>
      <c r="W40" s="355">
        <f t="shared" si="1"/>
        <v>23</v>
      </c>
      <c r="X40" s="361">
        <f t="shared" si="2"/>
        <v>184</v>
      </c>
      <c r="Y40" s="361">
        <f t="shared" si="3"/>
        <v>1265</v>
      </c>
      <c r="Z40" s="361">
        <f t="shared" si="4"/>
        <v>1265</v>
      </c>
      <c r="AA40" s="363"/>
    </row>
    <row r="41" spans="1:27" s="160" customFormat="1" ht="30" customHeight="1">
      <c r="A41" s="360">
        <v>34</v>
      </c>
      <c r="B41" s="361" t="s">
        <v>307</v>
      </c>
      <c r="C41" s="361" t="s">
        <v>176</v>
      </c>
      <c r="D41" s="361" t="s">
        <v>67</v>
      </c>
      <c r="E41" s="355">
        <v>30</v>
      </c>
      <c r="F41" s="361">
        <v>240</v>
      </c>
      <c r="G41" s="361">
        <v>75</v>
      </c>
      <c r="H41" s="361">
        <v>9.375</v>
      </c>
      <c r="I41" s="361">
        <v>2250</v>
      </c>
      <c r="J41" s="362"/>
      <c r="K41" s="362"/>
      <c r="L41" s="362">
        <v>1</v>
      </c>
      <c r="M41" s="362">
        <v>6</v>
      </c>
      <c r="N41" s="362"/>
      <c r="O41" s="357"/>
      <c r="P41" s="362"/>
      <c r="Q41" s="362"/>
      <c r="R41" s="362"/>
      <c r="S41" s="362"/>
      <c r="T41" s="362"/>
      <c r="U41" s="362"/>
      <c r="V41" s="355">
        <f t="shared" si="0"/>
        <v>1</v>
      </c>
      <c r="W41" s="355">
        <f t="shared" si="1"/>
        <v>29</v>
      </c>
      <c r="X41" s="361">
        <f t="shared" si="2"/>
        <v>232</v>
      </c>
      <c r="Y41" s="361">
        <f t="shared" si="3"/>
        <v>2175</v>
      </c>
      <c r="Z41" s="361">
        <f t="shared" si="4"/>
        <v>2175</v>
      </c>
      <c r="AA41" s="363"/>
    </row>
    <row r="42" spans="1:27" s="160" customFormat="1" ht="30" customHeight="1">
      <c r="A42" s="360">
        <v>35</v>
      </c>
      <c r="B42" s="364" t="s">
        <v>305</v>
      </c>
      <c r="C42" s="361" t="s">
        <v>176</v>
      </c>
      <c r="D42" s="361" t="s">
        <v>159</v>
      </c>
      <c r="E42" s="355">
        <v>30</v>
      </c>
      <c r="F42" s="361">
        <v>240</v>
      </c>
      <c r="G42" s="361">
        <v>75</v>
      </c>
      <c r="H42" s="361">
        <v>9.375</v>
      </c>
      <c r="I42" s="361">
        <v>2250</v>
      </c>
      <c r="J42" s="362"/>
      <c r="K42" s="362"/>
      <c r="L42" s="362">
        <v>4</v>
      </c>
      <c r="M42" s="362" t="s">
        <v>180</v>
      </c>
      <c r="N42" s="362"/>
      <c r="O42" s="357"/>
      <c r="P42" s="362"/>
      <c r="Q42" s="362"/>
      <c r="R42" s="362"/>
      <c r="S42" s="362"/>
      <c r="T42" s="362"/>
      <c r="U42" s="362"/>
      <c r="V42" s="355">
        <f>J42+L42+N42+P42+R42+T42</f>
        <v>4</v>
      </c>
      <c r="W42" s="355">
        <f>E42-V42</f>
        <v>26</v>
      </c>
      <c r="X42" s="361">
        <f>W42*8</f>
        <v>208</v>
      </c>
      <c r="Y42" s="361">
        <f>X42*H42</f>
        <v>1950</v>
      </c>
      <c r="Z42" s="361">
        <f t="shared" si="4"/>
        <v>1950</v>
      </c>
      <c r="AA42" s="363"/>
    </row>
    <row r="43" spans="1:27" s="160" customFormat="1" ht="27.75" customHeight="1">
      <c r="A43" s="354">
        <v>36</v>
      </c>
      <c r="B43" s="361" t="s">
        <v>360</v>
      </c>
      <c r="C43" s="361" t="s">
        <v>176</v>
      </c>
      <c r="D43" s="361" t="s">
        <v>151</v>
      </c>
      <c r="E43" s="355">
        <v>30</v>
      </c>
      <c r="F43" s="361">
        <v>240</v>
      </c>
      <c r="G43" s="361">
        <v>75</v>
      </c>
      <c r="H43" s="361">
        <v>9.375</v>
      </c>
      <c r="I43" s="361">
        <v>2250</v>
      </c>
      <c r="J43" s="362"/>
      <c r="K43" s="362"/>
      <c r="L43" s="362">
        <v>2</v>
      </c>
      <c r="M43" s="362" t="s">
        <v>487</v>
      </c>
      <c r="N43" s="362">
        <v>3</v>
      </c>
      <c r="O43" s="357" t="s">
        <v>500</v>
      </c>
      <c r="P43" s="362"/>
      <c r="Q43" s="362"/>
      <c r="R43" s="362"/>
      <c r="S43" s="362"/>
      <c r="T43" s="362"/>
      <c r="U43" s="362"/>
      <c r="V43" s="355">
        <f t="shared" si="0"/>
        <v>5</v>
      </c>
      <c r="W43" s="355">
        <f t="shared" si="1"/>
        <v>25</v>
      </c>
      <c r="X43" s="361">
        <f t="shared" si="2"/>
        <v>200</v>
      </c>
      <c r="Y43" s="361">
        <f t="shared" si="3"/>
        <v>1875</v>
      </c>
      <c r="Z43" s="361">
        <f t="shared" si="4"/>
        <v>1875</v>
      </c>
      <c r="AA43" s="363"/>
    </row>
    <row r="44" spans="1:27" s="160" customFormat="1" ht="27.75" customHeight="1">
      <c r="A44" s="250"/>
      <c r="B44" s="334"/>
      <c r="C44" s="334"/>
      <c r="D44" s="334"/>
      <c r="E44" s="250"/>
      <c r="F44" s="334"/>
      <c r="G44" s="334"/>
      <c r="H44" s="334"/>
      <c r="I44" s="334"/>
      <c r="J44" s="335"/>
      <c r="K44" s="335"/>
      <c r="L44" s="335"/>
      <c r="M44" s="335"/>
      <c r="N44" s="335"/>
      <c r="O44" s="336"/>
      <c r="P44" s="335"/>
      <c r="Q44" s="335"/>
      <c r="R44" s="335"/>
      <c r="S44" s="335"/>
      <c r="T44" s="335"/>
      <c r="U44" s="335"/>
      <c r="V44" s="250"/>
      <c r="W44" s="250"/>
      <c r="X44" s="334"/>
      <c r="Y44" s="334"/>
      <c r="Z44" s="334"/>
      <c r="AA44" s="337"/>
    </row>
    <row r="45" spans="1:27" s="160" customFormat="1" ht="17.25" customHeight="1">
      <c r="A45" s="250"/>
      <c r="B45" s="250"/>
      <c r="C45" s="250"/>
      <c r="D45" s="250"/>
      <c r="E45" s="250"/>
      <c r="F45" s="250"/>
      <c r="G45" s="250"/>
      <c r="H45" s="250"/>
      <c r="I45" s="250"/>
      <c r="J45" s="338"/>
      <c r="K45" s="338"/>
      <c r="L45" s="338"/>
      <c r="M45" s="338"/>
      <c r="N45" s="338"/>
      <c r="O45" s="339"/>
      <c r="P45" s="338"/>
      <c r="Q45" s="338"/>
      <c r="R45" s="338"/>
      <c r="S45" s="338"/>
      <c r="T45" s="338"/>
      <c r="U45" s="338"/>
      <c r="V45" s="250"/>
      <c r="W45" s="250"/>
      <c r="X45" s="250"/>
      <c r="Y45" s="250"/>
      <c r="Z45" s="250"/>
      <c r="AA45" s="340"/>
    </row>
    <row r="46" spans="1:27" s="160" customFormat="1" ht="54.75" customHeight="1">
      <c r="A46" s="250"/>
      <c r="B46" s="1427" t="s">
        <v>483</v>
      </c>
      <c r="C46" s="1427"/>
      <c r="D46" s="1427"/>
      <c r="E46" s="341"/>
      <c r="F46" s="341"/>
      <c r="G46" s="341"/>
      <c r="H46" s="341"/>
      <c r="I46" s="341"/>
      <c r="J46" s="342"/>
      <c r="K46" s="342"/>
      <c r="L46" s="342"/>
      <c r="M46" s="342"/>
      <c r="N46" s="1427" t="s">
        <v>484</v>
      </c>
      <c r="O46" s="1427"/>
      <c r="P46" s="1427"/>
      <c r="Q46" s="1427"/>
      <c r="R46" s="1427"/>
      <c r="S46" s="342"/>
      <c r="T46" s="342"/>
      <c r="U46" s="342"/>
      <c r="V46" s="341"/>
      <c r="W46" s="341"/>
      <c r="X46" s="1427" t="s">
        <v>485</v>
      </c>
      <c r="Y46" s="1427"/>
      <c r="Z46" s="1427"/>
      <c r="AA46" s="1427"/>
    </row>
    <row r="47" spans="1:27" s="160" customFormat="1" ht="49.5" customHeight="1">
      <c r="A47" s="250"/>
      <c r="B47" s="1427" t="s">
        <v>482</v>
      </c>
      <c r="C47" s="1427"/>
      <c r="D47" s="1427"/>
      <c r="E47" s="341"/>
      <c r="F47" s="341"/>
      <c r="G47" s="341"/>
      <c r="H47" s="341"/>
      <c r="I47" s="341"/>
      <c r="J47" s="342"/>
      <c r="K47" s="342"/>
      <c r="L47" s="342"/>
      <c r="M47" s="342"/>
      <c r="N47" s="1427" t="s">
        <v>482</v>
      </c>
      <c r="O47" s="1427"/>
      <c r="P47" s="1427"/>
      <c r="Q47" s="1427"/>
      <c r="R47" s="342"/>
      <c r="S47" s="342"/>
      <c r="T47" s="342"/>
      <c r="U47" s="342"/>
      <c r="V47" s="341"/>
      <c r="W47" s="341"/>
      <c r="X47" s="1427" t="s">
        <v>482</v>
      </c>
      <c r="Y47" s="1427"/>
      <c r="Z47" s="1427"/>
      <c r="AA47" s="1427"/>
    </row>
    <row r="48" spans="1:27" s="160" customFormat="1" ht="44.25" customHeight="1">
      <c r="A48" s="250"/>
      <c r="B48" s="1427"/>
      <c r="C48" s="1427"/>
      <c r="D48" s="1427"/>
      <c r="E48" s="341"/>
      <c r="F48" s="341"/>
      <c r="G48" s="341"/>
      <c r="H48" s="341"/>
      <c r="I48" s="341"/>
      <c r="J48" s="342"/>
      <c r="K48" s="342"/>
      <c r="L48" s="342"/>
      <c r="M48" s="342"/>
      <c r="N48" s="1434">
        <v>1</v>
      </c>
      <c r="O48" s="1434"/>
      <c r="P48" s="1434"/>
      <c r="Q48" s="1434"/>
      <c r="R48" s="342"/>
      <c r="S48" s="342"/>
      <c r="T48" s="342"/>
      <c r="U48" s="342"/>
      <c r="V48" s="341"/>
      <c r="W48" s="341"/>
      <c r="X48" s="1427"/>
      <c r="Y48" s="1427"/>
      <c r="Z48" s="1427"/>
      <c r="AA48" s="1427"/>
    </row>
    <row r="49" spans="1:27" s="160" customFormat="1" ht="30" customHeight="1">
      <c r="A49" s="354">
        <v>37</v>
      </c>
      <c r="B49" s="355" t="s">
        <v>285</v>
      </c>
      <c r="C49" s="355" t="s">
        <v>176</v>
      </c>
      <c r="D49" s="355" t="s">
        <v>39</v>
      </c>
      <c r="E49" s="355">
        <v>30</v>
      </c>
      <c r="F49" s="355">
        <v>240</v>
      </c>
      <c r="G49" s="355">
        <v>75</v>
      </c>
      <c r="H49" s="355">
        <v>9.375</v>
      </c>
      <c r="I49" s="355">
        <v>2250</v>
      </c>
      <c r="J49" s="356"/>
      <c r="K49" s="356"/>
      <c r="L49" s="356">
        <v>2</v>
      </c>
      <c r="M49" s="356" t="s">
        <v>487</v>
      </c>
      <c r="N49" s="356">
        <v>1</v>
      </c>
      <c r="O49" s="375" t="s">
        <v>197</v>
      </c>
      <c r="P49" s="356"/>
      <c r="Q49" s="356"/>
      <c r="R49" s="356"/>
      <c r="S49" s="356"/>
      <c r="T49" s="356"/>
      <c r="U49" s="356"/>
      <c r="V49" s="355">
        <f t="shared" si="0"/>
        <v>3</v>
      </c>
      <c r="W49" s="355">
        <f t="shared" si="1"/>
        <v>27</v>
      </c>
      <c r="X49" s="355">
        <f t="shared" si="2"/>
        <v>216</v>
      </c>
      <c r="Y49" s="355">
        <f t="shared" si="3"/>
        <v>2025</v>
      </c>
      <c r="Z49" s="355">
        <f t="shared" si="4"/>
        <v>2025</v>
      </c>
      <c r="AA49" s="155"/>
    </row>
    <row r="50" spans="1:27" s="160" customFormat="1" ht="30" customHeight="1">
      <c r="A50" s="354">
        <v>38</v>
      </c>
      <c r="B50" s="361" t="s">
        <v>324</v>
      </c>
      <c r="C50" s="361" t="s">
        <v>18</v>
      </c>
      <c r="D50" s="361" t="s">
        <v>73</v>
      </c>
      <c r="E50" s="355">
        <v>30</v>
      </c>
      <c r="F50" s="361">
        <v>240</v>
      </c>
      <c r="G50" s="361">
        <v>55</v>
      </c>
      <c r="H50" s="361">
        <v>6.875</v>
      </c>
      <c r="I50" s="361">
        <v>1650</v>
      </c>
      <c r="J50" s="362"/>
      <c r="K50" s="362"/>
      <c r="L50" s="362">
        <v>1</v>
      </c>
      <c r="M50" s="362">
        <v>20</v>
      </c>
      <c r="N50" s="362"/>
      <c r="O50" s="357"/>
      <c r="P50" s="362"/>
      <c r="Q50" s="362"/>
      <c r="R50" s="362"/>
      <c r="S50" s="362"/>
      <c r="T50" s="362"/>
      <c r="U50" s="362"/>
      <c r="V50" s="355">
        <f t="shared" si="0"/>
        <v>1</v>
      </c>
      <c r="W50" s="355">
        <f t="shared" si="1"/>
        <v>29</v>
      </c>
      <c r="X50" s="361">
        <f t="shared" si="2"/>
        <v>232</v>
      </c>
      <c r="Y50" s="361">
        <f t="shared" si="3"/>
        <v>1595</v>
      </c>
      <c r="Z50" s="361">
        <f t="shared" si="4"/>
        <v>1595</v>
      </c>
      <c r="AA50" s="149"/>
    </row>
    <row r="51" spans="1:27" s="160" customFormat="1" ht="30" customHeight="1">
      <c r="A51" s="354">
        <v>39</v>
      </c>
      <c r="B51" s="361" t="s">
        <v>325</v>
      </c>
      <c r="C51" s="361" t="s">
        <v>18</v>
      </c>
      <c r="D51" s="361" t="s">
        <v>373</v>
      </c>
      <c r="E51" s="355">
        <v>30</v>
      </c>
      <c r="F51" s="361">
        <v>240</v>
      </c>
      <c r="G51" s="361">
        <v>55</v>
      </c>
      <c r="H51" s="361">
        <v>6.875</v>
      </c>
      <c r="I51" s="361">
        <v>1650</v>
      </c>
      <c r="J51" s="362"/>
      <c r="K51" s="362"/>
      <c r="L51" s="362"/>
      <c r="M51" s="362"/>
      <c r="N51" s="362"/>
      <c r="O51" s="357"/>
      <c r="P51" s="362"/>
      <c r="Q51" s="362"/>
      <c r="R51" s="362"/>
      <c r="S51" s="362"/>
      <c r="T51" s="362"/>
      <c r="U51" s="362"/>
      <c r="V51" s="355">
        <f>J51+L51+N51+P51+R51+T51</f>
        <v>0</v>
      </c>
      <c r="W51" s="355">
        <f>E51-V51</f>
        <v>30</v>
      </c>
      <c r="X51" s="361">
        <f>W51*8</f>
        <v>240</v>
      </c>
      <c r="Y51" s="361">
        <f>X51*H51</f>
        <v>1650</v>
      </c>
      <c r="Z51" s="361">
        <f t="shared" si="4"/>
        <v>1650</v>
      </c>
      <c r="AA51" s="149"/>
    </row>
    <row r="52" spans="1:27" s="160" customFormat="1" ht="30" customHeight="1">
      <c r="A52" s="354">
        <v>40</v>
      </c>
      <c r="B52" s="364" t="s">
        <v>480</v>
      </c>
      <c r="C52" s="364" t="s">
        <v>18</v>
      </c>
      <c r="D52" s="364" t="s">
        <v>271</v>
      </c>
      <c r="E52" s="365">
        <v>30</v>
      </c>
      <c r="F52" s="364">
        <v>240</v>
      </c>
      <c r="G52" s="364">
        <v>55</v>
      </c>
      <c r="H52" s="364">
        <v>6.875</v>
      </c>
      <c r="I52" s="364">
        <v>1650</v>
      </c>
      <c r="J52" s="362">
        <v>3</v>
      </c>
      <c r="K52" s="362" t="s">
        <v>501</v>
      </c>
      <c r="L52" s="362">
        <v>2</v>
      </c>
      <c r="M52" s="362" t="s">
        <v>178</v>
      </c>
      <c r="N52" s="362"/>
      <c r="O52" s="357"/>
      <c r="P52" s="362"/>
      <c r="Q52" s="362"/>
      <c r="R52" s="362">
        <v>9</v>
      </c>
      <c r="S52" s="362" t="s">
        <v>502</v>
      </c>
      <c r="T52" s="362"/>
      <c r="U52" s="362"/>
      <c r="V52" s="355">
        <f>J52+L52+N52+P52+R52+T52</f>
        <v>14</v>
      </c>
      <c r="W52" s="355">
        <f>E52-V52</f>
        <v>16</v>
      </c>
      <c r="X52" s="361">
        <f>W52*8</f>
        <v>128</v>
      </c>
      <c r="Y52" s="361">
        <f>X52*H52</f>
        <v>880</v>
      </c>
      <c r="Z52" s="361">
        <f t="shared" si="4"/>
        <v>880</v>
      </c>
      <c r="AA52" s="149"/>
    </row>
    <row r="53" spans="1:27" s="160" customFormat="1" ht="30" customHeight="1">
      <c r="A53" s="354">
        <v>41</v>
      </c>
      <c r="B53" s="361" t="s">
        <v>28</v>
      </c>
      <c r="C53" s="361" t="s">
        <v>176</v>
      </c>
      <c r="D53" s="361" t="s">
        <v>95</v>
      </c>
      <c r="E53" s="355">
        <v>30</v>
      </c>
      <c r="F53" s="361">
        <v>240</v>
      </c>
      <c r="G53" s="361">
        <v>75</v>
      </c>
      <c r="H53" s="361">
        <v>9.375</v>
      </c>
      <c r="I53" s="361">
        <v>2250</v>
      </c>
      <c r="J53" s="362"/>
      <c r="K53" s="362"/>
      <c r="L53" s="362">
        <v>2</v>
      </c>
      <c r="M53" s="362" t="s">
        <v>490</v>
      </c>
      <c r="N53" s="362"/>
      <c r="O53" s="357"/>
      <c r="P53" s="362"/>
      <c r="Q53" s="362"/>
      <c r="R53" s="362"/>
      <c r="S53" s="362"/>
      <c r="T53" s="362"/>
      <c r="U53" s="362"/>
      <c r="V53" s="355">
        <f t="shared" si="0"/>
        <v>2</v>
      </c>
      <c r="W53" s="355">
        <f t="shared" si="1"/>
        <v>28</v>
      </c>
      <c r="X53" s="361">
        <f t="shared" si="2"/>
        <v>224</v>
      </c>
      <c r="Y53" s="361">
        <f t="shared" si="3"/>
        <v>2100</v>
      </c>
      <c r="Z53" s="361">
        <f t="shared" si="4"/>
        <v>2100</v>
      </c>
      <c r="AA53" s="149"/>
    </row>
    <row r="54" spans="1:27" s="160" customFormat="1" ht="30" customHeight="1">
      <c r="A54" s="354">
        <v>42</v>
      </c>
      <c r="B54" s="364" t="s">
        <v>300</v>
      </c>
      <c r="C54" s="364" t="s">
        <v>176</v>
      </c>
      <c r="D54" s="364" t="s">
        <v>62</v>
      </c>
      <c r="E54" s="365">
        <v>30</v>
      </c>
      <c r="F54" s="364">
        <v>240</v>
      </c>
      <c r="G54" s="364">
        <v>75</v>
      </c>
      <c r="H54" s="364">
        <v>9.375</v>
      </c>
      <c r="I54" s="364">
        <v>2250</v>
      </c>
      <c r="J54" s="376"/>
      <c r="K54" s="376"/>
      <c r="L54" s="376">
        <v>4</v>
      </c>
      <c r="M54" s="362" t="s">
        <v>180</v>
      </c>
      <c r="N54" s="376"/>
      <c r="O54" s="377"/>
      <c r="P54" s="376"/>
      <c r="Q54" s="376"/>
      <c r="R54" s="376"/>
      <c r="S54" s="376"/>
      <c r="T54" s="376"/>
      <c r="U54" s="376"/>
      <c r="V54" s="365">
        <f t="shared" si="0"/>
        <v>4</v>
      </c>
      <c r="W54" s="365">
        <f t="shared" si="1"/>
        <v>26</v>
      </c>
      <c r="X54" s="364">
        <f t="shared" si="2"/>
        <v>208</v>
      </c>
      <c r="Y54" s="364">
        <f t="shared" si="3"/>
        <v>1950</v>
      </c>
      <c r="Z54" s="364">
        <f t="shared" si="4"/>
        <v>1950</v>
      </c>
      <c r="AA54" s="245"/>
    </row>
    <row r="55" spans="1:27" s="160" customFormat="1" ht="30" customHeight="1">
      <c r="A55" s="354">
        <v>43</v>
      </c>
      <c r="B55" s="361" t="s">
        <v>87</v>
      </c>
      <c r="C55" s="361" t="s">
        <v>176</v>
      </c>
      <c r="D55" s="364" t="s">
        <v>34</v>
      </c>
      <c r="E55" s="355">
        <v>30</v>
      </c>
      <c r="F55" s="361">
        <v>240</v>
      </c>
      <c r="G55" s="361">
        <v>75</v>
      </c>
      <c r="H55" s="361">
        <v>9.375</v>
      </c>
      <c r="I55" s="361">
        <v>2250</v>
      </c>
      <c r="J55" s="362"/>
      <c r="K55" s="362"/>
      <c r="L55" s="362">
        <v>1</v>
      </c>
      <c r="M55" s="362">
        <v>20</v>
      </c>
      <c r="N55" s="362">
        <v>1</v>
      </c>
      <c r="O55" s="357" t="s">
        <v>428</v>
      </c>
      <c r="P55" s="362"/>
      <c r="Q55" s="362"/>
      <c r="R55" s="362"/>
      <c r="S55" s="362"/>
      <c r="T55" s="362"/>
      <c r="U55" s="362"/>
      <c r="V55" s="355">
        <f t="shared" si="0"/>
        <v>2</v>
      </c>
      <c r="W55" s="355">
        <f t="shared" si="1"/>
        <v>28</v>
      </c>
      <c r="X55" s="361">
        <f t="shared" si="2"/>
        <v>224</v>
      </c>
      <c r="Y55" s="361">
        <f t="shared" si="3"/>
        <v>2100</v>
      </c>
      <c r="Z55" s="361">
        <f t="shared" si="4"/>
        <v>2100</v>
      </c>
      <c r="AA55" s="149"/>
    </row>
    <row r="56" spans="1:27" s="160" customFormat="1" ht="33.75" customHeight="1">
      <c r="A56" s="354">
        <v>44</v>
      </c>
      <c r="B56" s="361" t="s">
        <v>71</v>
      </c>
      <c r="C56" s="361" t="s">
        <v>267</v>
      </c>
      <c r="D56" s="361" t="s">
        <v>72</v>
      </c>
      <c r="E56" s="355">
        <v>30</v>
      </c>
      <c r="F56" s="361">
        <v>240</v>
      </c>
      <c r="G56" s="361">
        <v>60</v>
      </c>
      <c r="H56" s="361">
        <v>7.5</v>
      </c>
      <c r="I56" s="361">
        <v>1800</v>
      </c>
      <c r="J56" s="362"/>
      <c r="K56" s="362"/>
      <c r="L56" s="362"/>
      <c r="M56" s="362"/>
      <c r="N56" s="362"/>
      <c r="O56" s="357"/>
      <c r="P56" s="362"/>
      <c r="Q56" s="362"/>
      <c r="R56" s="362"/>
      <c r="S56" s="362"/>
      <c r="T56" s="362"/>
      <c r="U56" s="362"/>
      <c r="V56" s="355">
        <f t="shared" si="0"/>
        <v>0</v>
      </c>
      <c r="W56" s="355">
        <f t="shared" si="1"/>
        <v>30</v>
      </c>
      <c r="X56" s="361">
        <f t="shared" si="2"/>
        <v>240</v>
      </c>
      <c r="Y56" s="361">
        <f t="shared" si="3"/>
        <v>1800</v>
      </c>
      <c r="Z56" s="361">
        <f t="shared" si="4"/>
        <v>1800</v>
      </c>
      <c r="AA56" s="149"/>
    </row>
    <row r="57" spans="1:27" s="160" customFormat="1" ht="36" customHeight="1">
      <c r="A57" s="354">
        <v>45</v>
      </c>
      <c r="B57" s="361" t="s">
        <v>286</v>
      </c>
      <c r="C57" s="361" t="s">
        <v>18</v>
      </c>
      <c r="D57" s="361" t="s">
        <v>27</v>
      </c>
      <c r="E57" s="355">
        <v>30</v>
      </c>
      <c r="F57" s="361">
        <v>240</v>
      </c>
      <c r="G57" s="361">
        <v>55</v>
      </c>
      <c r="H57" s="361">
        <v>6.875</v>
      </c>
      <c r="I57" s="361">
        <v>1650</v>
      </c>
      <c r="J57" s="362"/>
      <c r="K57" s="362"/>
      <c r="L57" s="362">
        <v>1</v>
      </c>
      <c r="M57" s="362">
        <v>13</v>
      </c>
      <c r="N57" s="362"/>
      <c r="O57" s="357"/>
      <c r="P57" s="362"/>
      <c r="Q57" s="362"/>
      <c r="R57" s="362"/>
      <c r="S57" s="362"/>
      <c r="T57" s="362"/>
      <c r="U57" s="362"/>
      <c r="V57" s="355">
        <f t="shared" si="0"/>
        <v>1</v>
      </c>
      <c r="W57" s="355">
        <f t="shared" si="1"/>
        <v>29</v>
      </c>
      <c r="X57" s="361">
        <f t="shared" si="2"/>
        <v>232</v>
      </c>
      <c r="Y57" s="361">
        <f t="shared" si="3"/>
        <v>1595</v>
      </c>
      <c r="Z57" s="361">
        <f t="shared" si="4"/>
        <v>1595</v>
      </c>
      <c r="AA57" s="149"/>
    </row>
    <row r="58" spans="1:27" s="160" customFormat="1" ht="36" customHeight="1">
      <c r="A58" s="354">
        <v>46</v>
      </c>
      <c r="B58" s="364" t="s">
        <v>454</v>
      </c>
      <c r="C58" s="364" t="s">
        <v>207</v>
      </c>
      <c r="D58" s="364" t="s">
        <v>174</v>
      </c>
      <c r="E58" s="365">
        <v>30</v>
      </c>
      <c r="F58" s="364">
        <v>240</v>
      </c>
      <c r="G58" s="364">
        <v>35</v>
      </c>
      <c r="H58" s="364">
        <v>4.375</v>
      </c>
      <c r="I58" s="364">
        <v>1050</v>
      </c>
      <c r="J58" s="362">
        <v>7</v>
      </c>
      <c r="K58" s="362" t="s">
        <v>503</v>
      </c>
      <c r="L58" s="362">
        <v>3</v>
      </c>
      <c r="M58" s="362" t="s">
        <v>497</v>
      </c>
      <c r="N58" s="362"/>
      <c r="O58" s="357"/>
      <c r="P58" s="362"/>
      <c r="Q58" s="362"/>
      <c r="R58" s="362"/>
      <c r="S58" s="362"/>
      <c r="T58" s="362">
        <v>5</v>
      </c>
      <c r="U58" s="362" t="s">
        <v>504</v>
      </c>
      <c r="V58" s="355">
        <f>J58+L58+N58+P58+R58+T58</f>
        <v>15</v>
      </c>
      <c r="W58" s="355">
        <f>E58-V58</f>
        <v>15</v>
      </c>
      <c r="X58" s="361">
        <f>W58*8</f>
        <v>120</v>
      </c>
      <c r="Y58" s="361">
        <f>X58*H58</f>
        <v>525</v>
      </c>
      <c r="Z58" s="361">
        <f t="shared" si="4"/>
        <v>525</v>
      </c>
      <c r="AA58" s="149"/>
    </row>
    <row r="59" spans="1:27" s="160" customFormat="1" ht="30" customHeight="1">
      <c r="A59" s="354">
        <v>47</v>
      </c>
      <c r="B59" s="361" t="s">
        <v>198</v>
      </c>
      <c r="C59" s="361" t="s">
        <v>176</v>
      </c>
      <c r="D59" s="361" t="s">
        <v>181</v>
      </c>
      <c r="E59" s="355">
        <v>30</v>
      </c>
      <c r="F59" s="361">
        <v>240</v>
      </c>
      <c r="G59" s="361">
        <v>75</v>
      </c>
      <c r="H59" s="361">
        <v>9.375</v>
      </c>
      <c r="I59" s="361">
        <v>2250</v>
      </c>
      <c r="J59" s="362"/>
      <c r="K59" s="362"/>
      <c r="L59" s="362">
        <v>2</v>
      </c>
      <c r="M59" s="362" t="s">
        <v>187</v>
      </c>
      <c r="N59" s="362"/>
      <c r="O59" s="357"/>
      <c r="P59" s="362"/>
      <c r="Q59" s="362"/>
      <c r="R59" s="362"/>
      <c r="S59" s="357"/>
      <c r="T59" s="362"/>
      <c r="U59" s="362"/>
      <c r="V59" s="355">
        <f t="shared" si="0"/>
        <v>2</v>
      </c>
      <c r="W59" s="355">
        <f t="shared" si="1"/>
        <v>28</v>
      </c>
      <c r="X59" s="361">
        <f t="shared" si="2"/>
        <v>224</v>
      </c>
      <c r="Y59" s="361">
        <f t="shared" si="3"/>
        <v>2100</v>
      </c>
      <c r="Z59" s="361">
        <f t="shared" si="4"/>
        <v>2100</v>
      </c>
      <c r="AA59" s="149"/>
    </row>
    <row r="60" spans="1:27" s="160" customFormat="1" ht="30" customHeight="1">
      <c r="A60" s="354">
        <v>48</v>
      </c>
      <c r="B60" s="361" t="s">
        <v>262</v>
      </c>
      <c r="C60" s="361" t="s">
        <v>176</v>
      </c>
      <c r="D60" s="361" t="s">
        <v>241</v>
      </c>
      <c r="E60" s="355">
        <v>30</v>
      </c>
      <c r="F60" s="361">
        <v>240</v>
      </c>
      <c r="G60" s="361">
        <v>75</v>
      </c>
      <c r="H60" s="361">
        <v>9.375</v>
      </c>
      <c r="I60" s="361">
        <v>2250</v>
      </c>
      <c r="J60" s="362"/>
      <c r="K60" s="362"/>
      <c r="L60" s="362">
        <v>1</v>
      </c>
      <c r="M60" s="362">
        <v>13</v>
      </c>
      <c r="N60" s="362"/>
      <c r="O60" s="357"/>
      <c r="P60" s="362"/>
      <c r="Q60" s="362"/>
      <c r="R60" s="362"/>
      <c r="S60" s="362"/>
      <c r="T60" s="362">
        <v>3.5</v>
      </c>
      <c r="U60" s="362" t="s">
        <v>505</v>
      </c>
      <c r="V60" s="355">
        <f t="shared" si="0"/>
        <v>4.5</v>
      </c>
      <c r="W60" s="355">
        <f t="shared" si="1"/>
        <v>25.5</v>
      </c>
      <c r="X60" s="361">
        <f t="shared" si="2"/>
        <v>204</v>
      </c>
      <c r="Y60" s="361">
        <f t="shared" si="3"/>
        <v>1912.5</v>
      </c>
      <c r="Z60" s="361">
        <f t="shared" si="4"/>
        <v>1912.5</v>
      </c>
      <c r="AA60" s="149"/>
    </row>
    <row r="61" spans="1:27" s="160" customFormat="1" ht="30" customHeight="1">
      <c r="A61" s="354">
        <v>49</v>
      </c>
      <c r="B61" s="361" t="s">
        <v>341</v>
      </c>
      <c r="C61" s="364" t="s">
        <v>176</v>
      </c>
      <c r="D61" s="364" t="s">
        <v>506</v>
      </c>
      <c r="E61" s="355">
        <v>30</v>
      </c>
      <c r="F61" s="361">
        <v>240</v>
      </c>
      <c r="G61" s="364">
        <v>75</v>
      </c>
      <c r="H61" s="361">
        <v>9.375</v>
      </c>
      <c r="I61" s="361">
        <v>1650</v>
      </c>
      <c r="J61" s="362"/>
      <c r="K61" s="362"/>
      <c r="L61" s="362">
        <v>4</v>
      </c>
      <c r="M61" s="362" t="s">
        <v>180</v>
      </c>
      <c r="N61" s="362"/>
      <c r="O61" s="357"/>
      <c r="P61" s="362"/>
      <c r="Q61" s="362"/>
      <c r="R61" s="362"/>
      <c r="S61" s="362"/>
      <c r="T61" s="362"/>
      <c r="U61" s="362"/>
      <c r="V61" s="355">
        <f t="shared" si="0"/>
        <v>4</v>
      </c>
      <c r="W61" s="355">
        <f t="shared" si="1"/>
        <v>26</v>
      </c>
      <c r="X61" s="361">
        <f t="shared" si="2"/>
        <v>208</v>
      </c>
      <c r="Y61" s="361">
        <f t="shared" si="3"/>
        <v>1950</v>
      </c>
      <c r="Z61" s="361">
        <f t="shared" si="4"/>
        <v>1950</v>
      </c>
      <c r="AA61" s="149"/>
    </row>
    <row r="62" spans="1:27" s="160" customFormat="1" ht="30" customHeight="1">
      <c r="A62" s="354">
        <v>50</v>
      </c>
      <c r="B62" s="361" t="s">
        <v>21</v>
      </c>
      <c r="C62" s="361" t="s">
        <v>176</v>
      </c>
      <c r="D62" s="364" t="s">
        <v>22</v>
      </c>
      <c r="E62" s="355">
        <v>30</v>
      </c>
      <c r="F62" s="361">
        <v>240</v>
      </c>
      <c r="G62" s="361">
        <v>75</v>
      </c>
      <c r="H62" s="361">
        <v>9.375</v>
      </c>
      <c r="I62" s="361">
        <v>2250</v>
      </c>
      <c r="J62" s="362"/>
      <c r="K62" s="362"/>
      <c r="L62" s="362"/>
      <c r="M62" s="362"/>
      <c r="N62" s="362">
        <v>1</v>
      </c>
      <c r="O62" s="357" t="s">
        <v>183</v>
      </c>
      <c r="P62" s="362"/>
      <c r="Q62" s="362"/>
      <c r="R62" s="362"/>
      <c r="S62" s="362"/>
      <c r="T62" s="362">
        <v>2.5</v>
      </c>
      <c r="U62" s="370" t="s">
        <v>507</v>
      </c>
      <c r="V62" s="355">
        <f t="shared" si="0"/>
        <v>3.5</v>
      </c>
      <c r="W62" s="355">
        <f t="shared" si="1"/>
        <v>26.5</v>
      </c>
      <c r="X62" s="361">
        <f t="shared" si="2"/>
        <v>212</v>
      </c>
      <c r="Y62" s="361">
        <f t="shared" si="3"/>
        <v>1987.5</v>
      </c>
      <c r="Z62" s="361">
        <f t="shared" si="4"/>
        <v>1987.5</v>
      </c>
      <c r="AA62" s="149"/>
    </row>
    <row r="63" spans="1:27" s="160" customFormat="1" ht="33" customHeight="1">
      <c r="A63" s="354">
        <v>51</v>
      </c>
      <c r="B63" s="361" t="s">
        <v>250</v>
      </c>
      <c r="C63" s="361" t="s">
        <v>176</v>
      </c>
      <c r="D63" s="364" t="s">
        <v>84</v>
      </c>
      <c r="E63" s="355">
        <v>30</v>
      </c>
      <c r="F63" s="361">
        <v>240</v>
      </c>
      <c r="G63" s="361">
        <v>75</v>
      </c>
      <c r="H63" s="361">
        <v>9.375</v>
      </c>
      <c r="I63" s="361">
        <v>2250</v>
      </c>
      <c r="J63" s="362"/>
      <c r="K63" s="362"/>
      <c r="L63" s="362">
        <v>2</v>
      </c>
      <c r="M63" s="362" t="s">
        <v>179</v>
      </c>
      <c r="N63" s="362"/>
      <c r="O63" s="357"/>
      <c r="P63" s="362"/>
      <c r="Q63" s="362"/>
      <c r="R63" s="362"/>
      <c r="S63" s="362"/>
      <c r="T63" s="362"/>
      <c r="U63" s="362"/>
      <c r="V63" s="355">
        <f t="shared" si="0"/>
        <v>2</v>
      </c>
      <c r="W63" s="355">
        <f t="shared" si="1"/>
        <v>28</v>
      </c>
      <c r="X63" s="361">
        <f t="shared" si="2"/>
        <v>224</v>
      </c>
      <c r="Y63" s="361">
        <f t="shared" si="3"/>
        <v>2100</v>
      </c>
      <c r="Z63" s="361">
        <f t="shared" si="4"/>
        <v>2100</v>
      </c>
      <c r="AA63" s="149"/>
    </row>
    <row r="64" spans="1:27" s="160" customFormat="1" ht="30" customHeight="1">
      <c r="A64" s="354">
        <v>52</v>
      </c>
      <c r="B64" s="361" t="s">
        <v>301</v>
      </c>
      <c r="C64" s="361" t="s">
        <v>176</v>
      </c>
      <c r="D64" s="364" t="s">
        <v>54</v>
      </c>
      <c r="E64" s="355">
        <v>30</v>
      </c>
      <c r="F64" s="361">
        <v>240</v>
      </c>
      <c r="G64" s="361">
        <v>75</v>
      </c>
      <c r="H64" s="361">
        <v>9.375</v>
      </c>
      <c r="I64" s="361">
        <v>2250</v>
      </c>
      <c r="J64" s="362"/>
      <c r="K64" s="362"/>
      <c r="L64" s="376">
        <v>4</v>
      </c>
      <c r="M64" s="362" t="s">
        <v>180</v>
      </c>
      <c r="N64" s="362"/>
      <c r="O64" s="357"/>
      <c r="P64" s="362"/>
      <c r="Q64" s="362"/>
      <c r="R64" s="362"/>
      <c r="S64" s="362"/>
      <c r="T64" s="362"/>
      <c r="U64" s="362"/>
      <c r="V64" s="355">
        <f t="shared" si="0"/>
        <v>4</v>
      </c>
      <c r="W64" s="355">
        <f t="shared" si="1"/>
        <v>26</v>
      </c>
      <c r="X64" s="361">
        <f t="shared" si="2"/>
        <v>208</v>
      </c>
      <c r="Y64" s="361">
        <f t="shared" si="3"/>
        <v>1950</v>
      </c>
      <c r="Z64" s="361">
        <f t="shared" si="4"/>
        <v>1950</v>
      </c>
      <c r="AA64" s="149"/>
    </row>
    <row r="65" spans="1:27" s="160" customFormat="1" ht="30" customHeight="1">
      <c r="A65" s="354">
        <v>53</v>
      </c>
      <c r="B65" s="116" t="s">
        <v>326</v>
      </c>
      <c r="C65" s="361" t="s">
        <v>18</v>
      </c>
      <c r="D65" s="364" t="s">
        <v>486</v>
      </c>
      <c r="E65" s="355">
        <v>30</v>
      </c>
      <c r="F65" s="361">
        <v>240</v>
      </c>
      <c r="G65" s="361">
        <v>55</v>
      </c>
      <c r="H65" s="361">
        <v>6.875</v>
      </c>
      <c r="I65" s="361">
        <v>1650</v>
      </c>
      <c r="J65" s="362"/>
      <c r="K65" s="362"/>
      <c r="L65" s="362">
        <v>2</v>
      </c>
      <c r="M65" s="362" t="s">
        <v>178</v>
      </c>
      <c r="N65" s="362"/>
      <c r="O65" s="357"/>
      <c r="P65" s="362"/>
      <c r="Q65" s="362"/>
      <c r="R65" s="362">
        <v>11</v>
      </c>
      <c r="S65" s="362" t="s">
        <v>508</v>
      </c>
      <c r="T65" s="362"/>
      <c r="U65" s="362"/>
      <c r="V65" s="355">
        <f t="shared" si="0"/>
        <v>13</v>
      </c>
      <c r="W65" s="355">
        <f>E65-V65</f>
        <v>17</v>
      </c>
      <c r="X65" s="361">
        <f>W65*8</f>
        <v>136</v>
      </c>
      <c r="Y65" s="361">
        <f>X65*H65</f>
        <v>935</v>
      </c>
      <c r="Z65" s="361">
        <f t="shared" si="4"/>
        <v>935</v>
      </c>
      <c r="AA65" s="149"/>
    </row>
    <row r="66" spans="1:27" s="160" customFormat="1" ht="30" customHeight="1">
      <c r="A66" s="354">
        <v>54</v>
      </c>
      <c r="B66" s="361" t="s">
        <v>327</v>
      </c>
      <c r="C66" s="361" t="s">
        <v>18</v>
      </c>
      <c r="D66" s="361" t="s">
        <v>77</v>
      </c>
      <c r="E66" s="355">
        <v>30</v>
      </c>
      <c r="F66" s="361">
        <v>240</v>
      </c>
      <c r="G66" s="361">
        <v>55</v>
      </c>
      <c r="H66" s="361">
        <v>6.875</v>
      </c>
      <c r="I66" s="361">
        <v>1650</v>
      </c>
      <c r="J66" s="362"/>
      <c r="K66" s="362"/>
      <c r="L66" s="376">
        <v>4</v>
      </c>
      <c r="M66" s="362" t="s">
        <v>180</v>
      </c>
      <c r="N66" s="362"/>
      <c r="O66" s="357"/>
      <c r="P66" s="362"/>
      <c r="Q66" s="362"/>
      <c r="R66" s="362"/>
      <c r="S66" s="362"/>
      <c r="T66" s="362"/>
      <c r="U66" s="362"/>
      <c r="V66" s="355">
        <f t="shared" si="0"/>
        <v>4</v>
      </c>
      <c r="W66" s="355">
        <f t="shared" si="1"/>
        <v>26</v>
      </c>
      <c r="X66" s="361">
        <f t="shared" si="2"/>
        <v>208</v>
      </c>
      <c r="Y66" s="361">
        <f t="shared" si="3"/>
        <v>1430</v>
      </c>
      <c r="Z66" s="361">
        <f t="shared" si="4"/>
        <v>1430</v>
      </c>
      <c r="AA66" s="149"/>
    </row>
    <row r="67" spans="1:27" s="160" customFormat="1" ht="30" customHeight="1">
      <c r="A67" s="354">
        <v>55</v>
      </c>
      <c r="B67" s="361" t="s">
        <v>293</v>
      </c>
      <c r="C67" s="361" t="s">
        <v>176</v>
      </c>
      <c r="D67" s="361" t="s">
        <v>242</v>
      </c>
      <c r="E67" s="355">
        <v>30</v>
      </c>
      <c r="F67" s="361">
        <v>240</v>
      </c>
      <c r="G67" s="361">
        <v>75</v>
      </c>
      <c r="H67" s="361">
        <v>9.375</v>
      </c>
      <c r="I67" s="361">
        <v>2250</v>
      </c>
      <c r="J67" s="362"/>
      <c r="K67" s="362"/>
      <c r="L67" s="362">
        <v>3</v>
      </c>
      <c r="M67" s="362" t="s">
        <v>495</v>
      </c>
      <c r="N67" s="362">
        <v>1</v>
      </c>
      <c r="O67" s="357" t="s">
        <v>266</v>
      </c>
      <c r="P67" s="362"/>
      <c r="Q67" s="362"/>
      <c r="R67" s="362"/>
      <c r="S67" s="362"/>
      <c r="T67" s="362"/>
      <c r="U67" s="362"/>
      <c r="V67" s="355">
        <f t="shared" si="0"/>
        <v>4</v>
      </c>
      <c r="W67" s="355">
        <f t="shared" si="1"/>
        <v>26</v>
      </c>
      <c r="X67" s="361">
        <f t="shared" si="2"/>
        <v>208</v>
      </c>
      <c r="Y67" s="361">
        <f t="shared" si="3"/>
        <v>1950</v>
      </c>
      <c r="Z67" s="361">
        <f t="shared" si="4"/>
        <v>1950</v>
      </c>
      <c r="AA67" s="149"/>
    </row>
    <row r="68" spans="1:27" s="160" customFormat="1" ht="30" customHeight="1">
      <c r="A68" s="354">
        <v>56</v>
      </c>
      <c r="B68" s="364" t="s">
        <v>442</v>
      </c>
      <c r="C68" s="361" t="s">
        <v>18</v>
      </c>
      <c r="D68" s="361" t="s">
        <v>166</v>
      </c>
      <c r="E68" s="355">
        <v>30</v>
      </c>
      <c r="F68" s="361">
        <v>240</v>
      </c>
      <c r="G68" s="361">
        <v>55</v>
      </c>
      <c r="H68" s="361">
        <v>6.875</v>
      </c>
      <c r="I68" s="361">
        <v>1650</v>
      </c>
      <c r="J68" s="362"/>
      <c r="K68" s="362"/>
      <c r="L68" s="362"/>
      <c r="M68" s="362"/>
      <c r="N68" s="362"/>
      <c r="O68" s="357"/>
      <c r="P68" s="362"/>
      <c r="Q68" s="362"/>
      <c r="R68" s="362"/>
      <c r="S68" s="362"/>
      <c r="T68" s="362"/>
      <c r="U68" s="362"/>
      <c r="V68" s="355">
        <f>J68+L68+N68+P68+R68+T68</f>
        <v>0</v>
      </c>
      <c r="W68" s="355">
        <f>E68-V68</f>
        <v>30</v>
      </c>
      <c r="X68" s="361">
        <f>W68*8</f>
        <v>240</v>
      </c>
      <c r="Y68" s="361">
        <f>X68*H68</f>
        <v>1650</v>
      </c>
      <c r="Z68" s="361">
        <f t="shared" si="4"/>
        <v>1650</v>
      </c>
      <c r="AA68" s="149"/>
    </row>
    <row r="69" spans="1:27" s="160" customFormat="1" ht="30" customHeight="1">
      <c r="A69" s="354">
        <v>57</v>
      </c>
      <c r="B69" s="361" t="s">
        <v>40</v>
      </c>
      <c r="C69" s="361" t="s">
        <v>176</v>
      </c>
      <c r="D69" s="361" t="s">
        <v>161</v>
      </c>
      <c r="E69" s="355">
        <v>30</v>
      </c>
      <c r="F69" s="361">
        <v>240</v>
      </c>
      <c r="G69" s="361">
        <v>75</v>
      </c>
      <c r="H69" s="361">
        <v>9.375</v>
      </c>
      <c r="I69" s="361">
        <v>2250</v>
      </c>
      <c r="J69" s="362"/>
      <c r="K69" s="362"/>
      <c r="L69" s="362">
        <v>3</v>
      </c>
      <c r="M69" s="362" t="s">
        <v>497</v>
      </c>
      <c r="N69" s="362"/>
      <c r="O69" s="357"/>
      <c r="P69" s="362"/>
      <c r="Q69" s="362"/>
      <c r="R69" s="362"/>
      <c r="S69" s="362"/>
      <c r="T69" s="362"/>
      <c r="U69" s="362"/>
      <c r="V69" s="355">
        <f t="shared" si="0"/>
        <v>3</v>
      </c>
      <c r="W69" s="355">
        <f t="shared" si="1"/>
        <v>27</v>
      </c>
      <c r="X69" s="361">
        <f t="shared" si="2"/>
        <v>216</v>
      </c>
      <c r="Y69" s="361">
        <f t="shared" si="3"/>
        <v>2025</v>
      </c>
      <c r="Z69" s="361">
        <f t="shared" si="4"/>
        <v>2025</v>
      </c>
      <c r="AA69" s="149"/>
    </row>
    <row r="70" spans="1:27" s="160" customFormat="1" ht="30" customHeight="1">
      <c r="A70" s="354">
        <v>58</v>
      </c>
      <c r="B70" s="361" t="s">
        <v>303</v>
      </c>
      <c r="C70" s="361" t="s">
        <v>176</v>
      </c>
      <c r="D70" s="361" t="s">
        <v>162</v>
      </c>
      <c r="E70" s="355">
        <v>30</v>
      </c>
      <c r="F70" s="361">
        <v>240</v>
      </c>
      <c r="G70" s="361">
        <v>75</v>
      </c>
      <c r="H70" s="361">
        <v>9.375</v>
      </c>
      <c r="I70" s="361">
        <v>2250</v>
      </c>
      <c r="J70" s="362"/>
      <c r="K70" s="362"/>
      <c r="L70" s="362"/>
      <c r="M70" s="362"/>
      <c r="N70" s="362"/>
      <c r="O70" s="357"/>
      <c r="P70" s="362"/>
      <c r="Q70" s="362"/>
      <c r="R70" s="362"/>
      <c r="S70" s="362"/>
      <c r="T70" s="362"/>
      <c r="U70" s="362"/>
      <c r="V70" s="355">
        <f t="shared" si="0"/>
        <v>0</v>
      </c>
      <c r="W70" s="355">
        <f t="shared" si="1"/>
        <v>30</v>
      </c>
      <c r="X70" s="361">
        <f t="shared" si="2"/>
        <v>240</v>
      </c>
      <c r="Y70" s="361">
        <f t="shared" si="3"/>
        <v>2250</v>
      </c>
      <c r="Z70" s="361">
        <f t="shared" si="4"/>
        <v>2250</v>
      </c>
      <c r="AA70" s="149"/>
    </row>
    <row r="71" spans="1:27" s="160" customFormat="1" ht="30" customHeight="1">
      <c r="A71" s="354">
        <v>59</v>
      </c>
      <c r="B71" s="361" t="s">
        <v>277</v>
      </c>
      <c r="C71" s="361" t="s">
        <v>176</v>
      </c>
      <c r="D71" s="361" t="s">
        <v>211</v>
      </c>
      <c r="E71" s="355">
        <v>30</v>
      </c>
      <c r="F71" s="361">
        <v>240</v>
      </c>
      <c r="G71" s="361">
        <v>75</v>
      </c>
      <c r="H71" s="361">
        <v>9.375</v>
      </c>
      <c r="I71" s="361">
        <v>2250</v>
      </c>
      <c r="J71" s="362"/>
      <c r="K71" s="362"/>
      <c r="L71" s="362">
        <v>2</v>
      </c>
      <c r="M71" s="362" t="s">
        <v>487</v>
      </c>
      <c r="N71" s="362">
        <v>4</v>
      </c>
      <c r="O71" s="357" t="s">
        <v>514</v>
      </c>
      <c r="P71" s="362"/>
      <c r="Q71" s="362"/>
      <c r="R71" s="362"/>
      <c r="S71" s="362"/>
      <c r="T71" s="362"/>
      <c r="U71" s="362"/>
      <c r="V71" s="355">
        <f t="shared" si="0"/>
        <v>6</v>
      </c>
      <c r="W71" s="355">
        <f t="shared" si="1"/>
        <v>24</v>
      </c>
      <c r="X71" s="361">
        <f t="shared" si="2"/>
        <v>192</v>
      </c>
      <c r="Y71" s="361">
        <f t="shared" si="3"/>
        <v>1800</v>
      </c>
      <c r="Z71" s="361">
        <f t="shared" si="4"/>
        <v>1800</v>
      </c>
      <c r="AA71" s="149"/>
    </row>
    <row r="72" spans="1:27" s="160" customFormat="1" ht="30" customHeight="1">
      <c r="A72" s="354">
        <v>60</v>
      </c>
      <c r="B72" s="361" t="s">
        <v>445</v>
      </c>
      <c r="C72" s="361" t="s">
        <v>176</v>
      </c>
      <c r="D72" s="378" t="s">
        <v>154</v>
      </c>
      <c r="E72" s="355">
        <v>30</v>
      </c>
      <c r="F72" s="361">
        <v>240</v>
      </c>
      <c r="G72" s="361">
        <v>75</v>
      </c>
      <c r="H72" s="361">
        <v>9.375</v>
      </c>
      <c r="I72" s="361">
        <v>2250</v>
      </c>
      <c r="J72" s="362"/>
      <c r="K72" s="362"/>
      <c r="L72" s="376">
        <v>4</v>
      </c>
      <c r="M72" s="362" t="s">
        <v>180</v>
      </c>
      <c r="N72" s="362"/>
      <c r="O72" s="357"/>
      <c r="P72" s="362"/>
      <c r="Q72" s="362"/>
      <c r="R72" s="362"/>
      <c r="S72" s="362"/>
      <c r="T72" s="362"/>
      <c r="U72" s="362"/>
      <c r="V72" s="355">
        <f>J72+L72+N72+P72+R72+T72</f>
        <v>4</v>
      </c>
      <c r="W72" s="355">
        <f>E72-V72</f>
        <v>26</v>
      </c>
      <c r="X72" s="361">
        <f>W72*8</f>
        <v>208</v>
      </c>
      <c r="Y72" s="361">
        <f>X72*H72</f>
        <v>1950</v>
      </c>
      <c r="Z72" s="361">
        <f t="shared" si="4"/>
        <v>1950</v>
      </c>
      <c r="AA72" s="149"/>
    </row>
    <row r="73" spans="1:27" s="160" customFormat="1" ht="30" customHeight="1">
      <c r="A73" s="354">
        <v>61</v>
      </c>
      <c r="B73" s="116" t="s">
        <v>413</v>
      </c>
      <c r="C73" s="361" t="s">
        <v>18</v>
      </c>
      <c r="D73" s="117" t="s">
        <v>42</v>
      </c>
      <c r="E73" s="355">
        <v>30</v>
      </c>
      <c r="F73" s="361">
        <v>240</v>
      </c>
      <c r="G73" s="361">
        <v>55</v>
      </c>
      <c r="H73" s="361">
        <v>6.875</v>
      </c>
      <c r="I73" s="361">
        <v>1650</v>
      </c>
      <c r="J73" s="362"/>
      <c r="K73" s="366"/>
      <c r="L73" s="362"/>
      <c r="M73" s="362"/>
      <c r="N73" s="362"/>
      <c r="O73" s="357"/>
      <c r="P73" s="362"/>
      <c r="Q73" s="362"/>
      <c r="R73" s="362"/>
      <c r="S73" s="362"/>
      <c r="T73" s="362"/>
      <c r="U73" s="362"/>
      <c r="V73" s="355">
        <f>J73+L73+N73+P73+R73+T73</f>
        <v>0</v>
      </c>
      <c r="W73" s="355">
        <f>E73-V73</f>
        <v>30</v>
      </c>
      <c r="X73" s="361">
        <f>W73*8</f>
        <v>240</v>
      </c>
      <c r="Y73" s="361">
        <f>X73*H73</f>
        <v>1650</v>
      </c>
      <c r="Z73" s="361">
        <f t="shared" si="4"/>
        <v>1650</v>
      </c>
      <c r="AA73" s="149"/>
    </row>
    <row r="74" spans="1:27" s="160" customFormat="1" ht="30.75" customHeight="1">
      <c r="A74" s="354">
        <v>62</v>
      </c>
      <c r="B74" s="361" t="s">
        <v>273</v>
      </c>
      <c r="C74" s="361" t="s">
        <v>176</v>
      </c>
      <c r="D74" s="361" t="s">
        <v>41</v>
      </c>
      <c r="E74" s="355">
        <v>30</v>
      </c>
      <c r="F74" s="361">
        <v>240</v>
      </c>
      <c r="G74" s="361">
        <v>75</v>
      </c>
      <c r="H74" s="361">
        <v>9.375</v>
      </c>
      <c r="I74" s="361">
        <v>2250</v>
      </c>
      <c r="J74" s="362"/>
      <c r="K74" s="362"/>
      <c r="L74" s="362">
        <v>2</v>
      </c>
      <c r="M74" s="362" t="s">
        <v>490</v>
      </c>
      <c r="N74" s="362"/>
      <c r="O74" s="357"/>
      <c r="P74" s="362"/>
      <c r="Q74" s="362"/>
      <c r="R74" s="362"/>
      <c r="S74" s="362"/>
      <c r="T74" s="362"/>
      <c r="U74" s="362"/>
      <c r="V74" s="355">
        <f t="shared" si="0"/>
        <v>2</v>
      </c>
      <c r="W74" s="355">
        <f t="shared" si="1"/>
        <v>28</v>
      </c>
      <c r="X74" s="361">
        <f t="shared" si="2"/>
        <v>224</v>
      </c>
      <c r="Y74" s="361">
        <f t="shared" si="3"/>
        <v>2100</v>
      </c>
      <c r="Z74" s="361">
        <f t="shared" si="4"/>
        <v>2100</v>
      </c>
      <c r="AA74" s="149"/>
    </row>
    <row r="75" spans="1:27" s="160" customFormat="1" ht="30" customHeight="1">
      <c r="A75" s="354">
        <v>63</v>
      </c>
      <c r="B75" s="361" t="s">
        <v>248</v>
      </c>
      <c r="C75" s="361" t="s">
        <v>176</v>
      </c>
      <c r="D75" s="361" t="s">
        <v>53</v>
      </c>
      <c r="E75" s="355">
        <v>30</v>
      </c>
      <c r="F75" s="361">
        <v>240</v>
      </c>
      <c r="G75" s="361">
        <v>75</v>
      </c>
      <c r="H75" s="361">
        <v>9.375</v>
      </c>
      <c r="I75" s="361">
        <v>2250</v>
      </c>
      <c r="J75" s="362"/>
      <c r="K75" s="362"/>
      <c r="L75" s="362">
        <v>3</v>
      </c>
      <c r="M75" s="362" t="s">
        <v>495</v>
      </c>
      <c r="N75" s="362"/>
      <c r="O75" s="357"/>
      <c r="P75" s="362"/>
      <c r="Q75" s="362"/>
      <c r="R75" s="362"/>
      <c r="S75" s="362"/>
      <c r="T75" s="362"/>
      <c r="U75" s="362"/>
      <c r="V75" s="355">
        <f t="shared" si="0"/>
        <v>3</v>
      </c>
      <c r="W75" s="355">
        <f t="shared" si="1"/>
        <v>27</v>
      </c>
      <c r="X75" s="361">
        <f t="shared" si="2"/>
        <v>216</v>
      </c>
      <c r="Y75" s="361">
        <f t="shared" si="3"/>
        <v>2025</v>
      </c>
      <c r="Z75" s="361">
        <f t="shared" si="4"/>
        <v>2025</v>
      </c>
      <c r="AA75" s="149"/>
    </row>
    <row r="76" spans="1:27" s="160" customFormat="1" ht="30" customHeight="1">
      <c r="A76" s="354">
        <v>64</v>
      </c>
      <c r="B76" s="361" t="s">
        <v>280</v>
      </c>
      <c r="C76" s="361" t="s">
        <v>176</v>
      </c>
      <c r="D76" s="361" t="s">
        <v>116</v>
      </c>
      <c r="E76" s="355">
        <v>30</v>
      </c>
      <c r="F76" s="361">
        <v>240</v>
      </c>
      <c r="G76" s="361">
        <v>75</v>
      </c>
      <c r="H76" s="361">
        <v>9.375</v>
      </c>
      <c r="I76" s="361">
        <v>2250</v>
      </c>
      <c r="J76" s="362"/>
      <c r="K76" s="362"/>
      <c r="L76" s="362">
        <v>2</v>
      </c>
      <c r="M76" s="362" t="s">
        <v>187</v>
      </c>
      <c r="N76" s="362"/>
      <c r="O76" s="357"/>
      <c r="P76" s="362"/>
      <c r="Q76" s="362"/>
      <c r="R76" s="362"/>
      <c r="S76" s="362"/>
      <c r="T76" s="362">
        <v>5</v>
      </c>
      <c r="U76" s="362" t="s">
        <v>509</v>
      </c>
      <c r="V76" s="355">
        <f t="shared" si="0"/>
        <v>7</v>
      </c>
      <c r="W76" s="355">
        <f t="shared" si="1"/>
        <v>23</v>
      </c>
      <c r="X76" s="361">
        <f t="shared" si="2"/>
        <v>184</v>
      </c>
      <c r="Y76" s="361">
        <f t="shared" si="3"/>
        <v>1725</v>
      </c>
      <c r="Z76" s="361">
        <f t="shared" si="4"/>
        <v>1725</v>
      </c>
      <c r="AA76" s="149"/>
    </row>
    <row r="77" spans="1:27" s="160" customFormat="1" ht="30" customHeight="1">
      <c r="A77" s="354">
        <v>65</v>
      </c>
      <c r="B77" s="361" t="s">
        <v>64</v>
      </c>
      <c r="C77" s="361" t="s">
        <v>176</v>
      </c>
      <c r="D77" s="361" t="s">
        <v>65</v>
      </c>
      <c r="E77" s="355">
        <v>30</v>
      </c>
      <c r="F77" s="361">
        <v>240</v>
      </c>
      <c r="G77" s="361">
        <v>75</v>
      </c>
      <c r="H77" s="361">
        <v>9.375</v>
      </c>
      <c r="I77" s="361">
        <v>2250</v>
      </c>
      <c r="J77" s="362"/>
      <c r="K77" s="362"/>
      <c r="L77" s="362">
        <v>1</v>
      </c>
      <c r="M77" s="362">
        <v>27</v>
      </c>
      <c r="N77" s="362">
        <v>4</v>
      </c>
      <c r="O77" s="357" t="s">
        <v>510</v>
      </c>
      <c r="P77" s="362"/>
      <c r="Q77" s="362"/>
      <c r="R77" s="362"/>
      <c r="S77" s="362"/>
      <c r="T77" s="362"/>
      <c r="U77" s="362"/>
      <c r="V77" s="355">
        <f t="shared" si="0"/>
        <v>5</v>
      </c>
      <c r="W77" s="355">
        <f t="shared" si="1"/>
        <v>25</v>
      </c>
      <c r="X77" s="361">
        <f t="shared" si="2"/>
        <v>200</v>
      </c>
      <c r="Y77" s="361">
        <f t="shared" si="3"/>
        <v>1875</v>
      </c>
      <c r="Z77" s="361">
        <f t="shared" si="4"/>
        <v>1875</v>
      </c>
      <c r="AA77" s="149"/>
    </row>
    <row r="78" spans="1:27" s="160" customFormat="1" ht="30" customHeight="1">
      <c r="A78" s="354">
        <v>66</v>
      </c>
      <c r="B78" s="361" t="s">
        <v>188</v>
      </c>
      <c r="C78" s="361" t="s">
        <v>176</v>
      </c>
      <c r="D78" s="361" t="s">
        <v>30</v>
      </c>
      <c r="E78" s="355">
        <v>30</v>
      </c>
      <c r="F78" s="361">
        <v>240</v>
      </c>
      <c r="G78" s="361">
        <v>75</v>
      </c>
      <c r="H78" s="361">
        <v>9.375</v>
      </c>
      <c r="I78" s="361">
        <v>2250</v>
      </c>
      <c r="J78" s="362"/>
      <c r="K78" s="362"/>
      <c r="L78" s="362"/>
      <c r="M78" s="362"/>
      <c r="N78" s="362"/>
      <c r="O78" s="357"/>
      <c r="P78" s="362"/>
      <c r="Q78" s="362"/>
      <c r="R78" s="362"/>
      <c r="S78" s="362"/>
      <c r="T78" s="362"/>
      <c r="U78" s="362"/>
      <c r="V78" s="355">
        <f t="shared" si="0"/>
        <v>0</v>
      </c>
      <c r="W78" s="355">
        <f t="shared" si="1"/>
        <v>30</v>
      </c>
      <c r="X78" s="361">
        <f t="shared" si="2"/>
        <v>240</v>
      </c>
      <c r="Y78" s="361">
        <f t="shared" si="3"/>
        <v>2250</v>
      </c>
      <c r="Z78" s="361">
        <f t="shared" si="4"/>
        <v>2250</v>
      </c>
      <c r="AA78" s="149"/>
    </row>
    <row r="79" spans="1:27" s="160" customFormat="1" ht="30" customHeight="1">
      <c r="A79" s="354">
        <v>67</v>
      </c>
      <c r="B79" s="361" t="s">
        <v>328</v>
      </c>
      <c r="C79" s="361" t="s">
        <v>18</v>
      </c>
      <c r="D79" s="361" t="s">
        <v>44</v>
      </c>
      <c r="E79" s="355">
        <v>30</v>
      </c>
      <c r="F79" s="361">
        <v>240</v>
      </c>
      <c r="G79" s="361">
        <v>55</v>
      </c>
      <c r="H79" s="361">
        <v>6.875</v>
      </c>
      <c r="I79" s="361">
        <v>1650</v>
      </c>
      <c r="J79" s="362"/>
      <c r="K79" s="362"/>
      <c r="L79" s="362">
        <v>1</v>
      </c>
      <c r="M79" s="362">
        <v>6</v>
      </c>
      <c r="N79" s="362"/>
      <c r="O79" s="357"/>
      <c r="P79" s="362"/>
      <c r="Q79" s="362"/>
      <c r="R79" s="362"/>
      <c r="S79" s="370"/>
      <c r="T79" s="362"/>
      <c r="U79" s="362"/>
      <c r="V79" s="355">
        <f t="shared" si="0"/>
        <v>1</v>
      </c>
      <c r="W79" s="355">
        <f t="shared" si="1"/>
        <v>29</v>
      </c>
      <c r="X79" s="361">
        <f t="shared" si="2"/>
        <v>232</v>
      </c>
      <c r="Y79" s="361">
        <f t="shared" si="3"/>
        <v>1595</v>
      </c>
      <c r="Z79" s="361">
        <f t="shared" si="4"/>
        <v>1595</v>
      </c>
      <c r="AA79" s="149"/>
    </row>
    <row r="80" spans="1:27" s="160" customFormat="1" ht="30" customHeight="1">
      <c r="A80" s="354">
        <v>68</v>
      </c>
      <c r="B80" s="361" t="s">
        <v>204</v>
      </c>
      <c r="C80" s="361" t="s">
        <v>176</v>
      </c>
      <c r="D80" s="379" t="s">
        <v>238</v>
      </c>
      <c r="E80" s="355">
        <v>30</v>
      </c>
      <c r="F80" s="361">
        <v>240</v>
      </c>
      <c r="G80" s="361">
        <v>75</v>
      </c>
      <c r="H80" s="361">
        <v>9.375</v>
      </c>
      <c r="I80" s="361">
        <v>2250</v>
      </c>
      <c r="J80" s="362"/>
      <c r="K80" s="362"/>
      <c r="L80" s="362">
        <v>1</v>
      </c>
      <c r="M80" s="362">
        <v>13</v>
      </c>
      <c r="N80" s="362"/>
      <c r="O80" s="357"/>
      <c r="P80" s="362"/>
      <c r="Q80" s="362"/>
      <c r="R80" s="362">
        <v>2.5</v>
      </c>
      <c r="S80" s="370" t="s">
        <v>507</v>
      </c>
      <c r="T80" s="362"/>
      <c r="U80" s="362"/>
      <c r="V80" s="355">
        <f t="shared" ref="V80:V86" si="5">J80+L80+N80+P80+R80+T80</f>
        <v>3.5</v>
      </c>
      <c r="W80" s="355">
        <f t="shared" ref="W80:W86" si="6">E80-V80</f>
        <v>26.5</v>
      </c>
      <c r="X80" s="361">
        <f t="shared" ref="X80:X108" si="7">W80*8</f>
        <v>212</v>
      </c>
      <c r="Y80" s="361">
        <f t="shared" ref="Y80:Y108" si="8">X80*H80</f>
        <v>1987.5</v>
      </c>
      <c r="Z80" s="361">
        <f t="shared" si="4"/>
        <v>1987.5</v>
      </c>
      <c r="AA80" s="149"/>
    </row>
    <row r="81" spans="1:30" s="160" customFormat="1" ht="30" customHeight="1">
      <c r="A81" s="354">
        <v>69</v>
      </c>
      <c r="B81" s="361" t="s">
        <v>206</v>
      </c>
      <c r="C81" s="361" t="s">
        <v>176</v>
      </c>
      <c r="D81" s="361" t="s">
        <v>91</v>
      </c>
      <c r="E81" s="355">
        <v>30</v>
      </c>
      <c r="F81" s="361">
        <v>240</v>
      </c>
      <c r="G81" s="361">
        <v>75</v>
      </c>
      <c r="H81" s="361">
        <v>9.375</v>
      </c>
      <c r="I81" s="361">
        <v>2250</v>
      </c>
      <c r="J81" s="362"/>
      <c r="K81" s="362"/>
      <c r="L81" s="362">
        <v>1</v>
      </c>
      <c r="M81" s="362">
        <v>29</v>
      </c>
      <c r="N81" s="362"/>
      <c r="O81" s="357"/>
      <c r="P81" s="362"/>
      <c r="Q81" s="362"/>
      <c r="R81" s="362"/>
      <c r="S81" s="362"/>
      <c r="T81" s="362"/>
      <c r="U81" s="362"/>
      <c r="V81" s="355">
        <f t="shared" si="5"/>
        <v>1</v>
      </c>
      <c r="W81" s="355">
        <f t="shared" si="6"/>
        <v>29</v>
      </c>
      <c r="X81" s="361">
        <f t="shared" si="7"/>
        <v>232</v>
      </c>
      <c r="Y81" s="361">
        <f t="shared" si="8"/>
        <v>2175</v>
      </c>
      <c r="Z81" s="361">
        <f t="shared" ref="Z81:Z108" si="9">Y81</f>
        <v>2175</v>
      </c>
      <c r="AA81" s="149"/>
    </row>
    <row r="82" spans="1:30" s="160" customFormat="1" ht="30" customHeight="1">
      <c r="A82" s="354">
        <v>70</v>
      </c>
      <c r="B82" s="361" t="s">
        <v>203</v>
      </c>
      <c r="C82" s="361" t="s">
        <v>176</v>
      </c>
      <c r="D82" s="361" t="s">
        <v>62</v>
      </c>
      <c r="E82" s="355">
        <v>30</v>
      </c>
      <c r="F82" s="361">
        <v>240</v>
      </c>
      <c r="G82" s="361">
        <v>75</v>
      </c>
      <c r="H82" s="361">
        <v>9.375</v>
      </c>
      <c r="I82" s="361">
        <v>2250</v>
      </c>
      <c r="J82" s="362"/>
      <c r="K82" s="362"/>
      <c r="L82" s="376">
        <v>4</v>
      </c>
      <c r="M82" s="362" t="s">
        <v>180</v>
      </c>
      <c r="N82" s="362"/>
      <c r="O82" s="357"/>
      <c r="P82" s="362"/>
      <c r="Q82" s="362"/>
      <c r="R82" s="362"/>
      <c r="S82" s="362"/>
      <c r="T82" s="362"/>
      <c r="U82" s="362"/>
      <c r="V82" s="355">
        <f t="shared" si="5"/>
        <v>4</v>
      </c>
      <c r="W82" s="355">
        <f t="shared" si="6"/>
        <v>26</v>
      </c>
      <c r="X82" s="361">
        <f>W82*8</f>
        <v>208</v>
      </c>
      <c r="Y82" s="361">
        <f>X82*H82</f>
        <v>1950</v>
      </c>
      <c r="Z82" s="361">
        <f t="shared" si="9"/>
        <v>1950</v>
      </c>
      <c r="AA82" s="149"/>
    </row>
    <row r="83" spans="1:30" s="160" customFormat="1" ht="30" customHeight="1">
      <c r="A83" s="354">
        <v>71</v>
      </c>
      <c r="B83" s="116" t="s">
        <v>369</v>
      </c>
      <c r="C83" s="361" t="s">
        <v>18</v>
      </c>
      <c r="D83" s="380" t="s">
        <v>27</v>
      </c>
      <c r="E83" s="355">
        <v>30</v>
      </c>
      <c r="F83" s="361">
        <v>240</v>
      </c>
      <c r="G83" s="361">
        <v>55</v>
      </c>
      <c r="H83" s="361">
        <v>6.875</v>
      </c>
      <c r="I83" s="361">
        <v>1650</v>
      </c>
      <c r="J83" s="362"/>
      <c r="K83" s="362"/>
      <c r="L83" s="362"/>
      <c r="M83" s="362"/>
      <c r="N83" s="362"/>
      <c r="O83" s="357"/>
      <c r="P83" s="362"/>
      <c r="Q83" s="362"/>
      <c r="R83" s="362"/>
      <c r="S83" s="362"/>
      <c r="T83" s="362"/>
      <c r="U83" s="362"/>
      <c r="V83" s="355">
        <f t="shared" si="5"/>
        <v>0</v>
      </c>
      <c r="W83" s="355">
        <f t="shared" si="6"/>
        <v>30</v>
      </c>
      <c r="X83" s="361">
        <f>W83*8</f>
        <v>240</v>
      </c>
      <c r="Y83" s="361">
        <f>X83*H83</f>
        <v>1650</v>
      </c>
      <c r="Z83" s="361">
        <f t="shared" si="9"/>
        <v>1650</v>
      </c>
      <c r="AA83" s="149"/>
    </row>
    <row r="84" spans="1:30" s="160" customFormat="1" ht="26.25" customHeight="1">
      <c r="A84" s="354">
        <v>72</v>
      </c>
      <c r="B84" s="361" t="s">
        <v>92</v>
      </c>
      <c r="C84" s="361" t="s">
        <v>176</v>
      </c>
      <c r="D84" s="364" t="s">
        <v>163</v>
      </c>
      <c r="E84" s="355">
        <v>30</v>
      </c>
      <c r="F84" s="361">
        <v>240</v>
      </c>
      <c r="G84" s="361">
        <v>75</v>
      </c>
      <c r="H84" s="361">
        <v>9.375</v>
      </c>
      <c r="I84" s="361">
        <v>2250</v>
      </c>
      <c r="J84" s="362"/>
      <c r="K84" s="362"/>
      <c r="L84" s="362">
        <v>2</v>
      </c>
      <c r="M84" s="362" t="s">
        <v>490</v>
      </c>
      <c r="N84" s="362"/>
      <c r="O84" s="357"/>
      <c r="P84" s="362"/>
      <c r="Q84" s="362"/>
      <c r="R84" s="362"/>
      <c r="S84" s="357"/>
      <c r="T84" s="362"/>
      <c r="U84" s="362"/>
      <c r="V84" s="355">
        <f t="shared" si="5"/>
        <v>2</v>
      </c>
      <c r="W84" s="355">
        <f t="shared" si="6"/>
        <v>28</v>
      </c>
      <c r="X84" s="361">
        <f>W84*8</f>
        <v>224</v>
      </c>
      <c r="Y84" s="361">
        <f>X84*H84</f>
        <v>2100</v>
      </c>
      <c r="Z84" s="361">
        <f t="shared" si="9"/>
        <v>2100</v>
      </c>
      <c r="AA84" s="149"/>
    </row>
    <row r="85" spans="1:30" s="160" customFormat="1" ht="30" customHeight="1">
      <c r="A85" s="354">
        <v>73</v>
      </c>
      <c r="B85" s="361" t="s">
        <v>118</v>
      </c>
      <c r="C85" s="361" t="s">
        <v>176</v>
      </c>
      <c r="D85" s="361" t="s">
        <v>59</v>
      </c>
      <c r="E85" s="355">
        <v>30</v>
      </c>
      <c r="F85" s="361">
        <v>240</v>
      </c>
      <c r="G85" s="361">
        <v>75</v>
      </c>
      <c r="H85" s="361">
        <v>9.375</v>
      </c>
      <c r="I85" s="361">
        <v>2250</v>
      </c>
      <c r="J85" s="362"/>
      <c r="K85" s="362"/>
      <c r="L85" s="376">
        <v>4</v>
      </c>
      <c r="M85" s="362" t="s">
        <v>180</v>
      </c>
      <c r="N85" s="362"/>
      <c r="O85" s="357"/>
      <c r="P85" s="362"/>
      <c r="Q85" s="362"/>
      <c r="R85" s="362"/>
      <c r="S85" s="362"/>
      <c r="T85" s="362"/>
      <c r="U85" s="362"/>
      <c r="V85" s="355">
        <f t="shared" si="5"/>
        <v>4</v>
      </c>
      <c r="W85" s="355">
        <f t="shared" si="6"/>
        <v>26</v>
      </c>
      <c r="X85" s="361">
        <f t="shared" si="7"/>
        <v>208</v>
      </c>
      <c r="Y85" s="361">
        <f t="shared" si="8"/>
        <v>1950</v>
      </c>
      <c r="Z85" s="361">
        <f t="shared" si="9"/>
        <v>1950</v>
      </c>
      <c r="AA85" s="149"/>
    </row>
    <row r="86" spans="1:30" s="160" customFormat="1" ht="30" customHeight="1">
      <c r="A86" s="354">
        <v>74</v>
      </c>
      <c r="B86" s="361" t="s">
        <v>296</v>
      </c>
      <c r="C86" s="361" t="s">
        <v>18</v>
      </c>
      <c r="D86" s="361" t="s">
        <v>19</v>
      </c>
      <c r="E86" s="355">
        <v>30</v>
      </c>
      <c r="F86" s="361">
        <v>240</v>
      </c>
      <c r="G86" s="361">
        <v>55</v>
      </c>
      <c r="H86" s="361">
        <v>6.875</v>
      </c>
      <c r="I86" s="361">
        <v>1650</v>
      </c>
      <c r="J86" s="362"/>
      <c r="K86" s="362"/>
      <c r="L86" s="362">
        <v>1</v>
      </c>
      <c r="M86" s="362">
        <v>6</v>
      </c>
      <c r="N86" s="362">
        <v>1</v>
      </c>
      <c r="O86" s="357" t="s">
        <v>143</v>
      </c>
      <c r="P86" s="362"/>
      <c r="Q86" s="362"/>
      <c r="R86" s="362"/>
      <c r="S86" s="362"/>
      <c r="T86" s="362"/>
      <c r="U86" s="362"/>
      <c r="V86" s="355">
        <f t="shared" si="5"/>
        <v>2</v>
      </c>
      <c r="W86" s="355">
        <f t="shared" si="6"/>
        <v>28</v>
      </c>
      <c r="X86" s="361">
        <f t="shared" si="7"/>
        <v>224</v>
      </c>
      <c r="Y86" s="361">
        <f t="shared" si="8"/>
        <v>1540</v>
      </c>
      <c r="Z86" s="361">
        <f t="shared" si="9"/>
        <v>1540</v>
      </c>
      <c r="AA86" s="149"/>
      <c r="AD86" s="353"/>
    </row>
    <row r="87" spans="1:30" s="160" customFormat="1" ht="24.75" customHeight="1">
      <c r="A87" s="250"/>
      <c r="B87" s="334"/>
      <c r="C87" s="334"/>
      <c r="D87" s="334"/>
      <c r="E87" s="250"/>
      <c r="F87" s="334"/>
      <c r="G87" s="334"/>
      <c r="H87" s="334"/>
      <c r="I87" s="334"/>
      <c r="J87" s="335"/>
      <c r="K87" s="335"/>
      <c r="L87" s="335"/>
      <c r="M87" s="335"/>
      <c r="N87" s="335"/>
      <c r="O87" s="336"/>
      <c r="P87" s="335"/>
      <c r="Q87" s="335"/>
      <c r="R87" s="335"/>
      <c r="S87" s="335"/>
      <c r="T87" s="335"/>
      <c r="U87" s="335"/>
      <c r="V87" s="250"/>
      <c r="W87" s="250"/>
      <c r="X87" s="334"/>
      <c r="Y87" s="334"/>
      <c r="Z87" s="334"/>
      <c r="AA87" s="337"/>
    </row>
    <row r="88" spans="1:30" s="160" customFormat="1" ht="12.75" customHeight="1">
      <c r="A88" s="250"/>
      <c r="B88" s="250"/>
      <c r="C88" s="250"/>
      <c r="D88" s="250"/>
      <c r="E88" s="250"/>
      <c r="F88" s="250"/>
      <c r="G88" s="250"/>
      <c r="H88" s="250"/>
      <c r="I88" s="250"/>
      <c r="J88" s="338"/>
      <c r="K88" s="338"/>
      <c r="L88" s="338"/>
      <c r="M88" s="338"/>
      <c r="N88" s="338"/>
      <c r="O88" s="339"/>
      <c r="P88" s="338"/>
      <c r="Q88" s="338"/>
      <c r="R88" s="338"/>
      <c r="S88" s="338"/>
      <c r="T88" s="338"/>
      <c r="U88" s="338"/>
      <c r="V88" s="250"/>
      <c r="W88" s="250"/>
      <c r="X88" s="250"/>
      <c r="Y88" s="250"/>
      <c r="Z88" s="250"/>
      <c r="AA88" s="340"/>
    </row>
    <row r="89" spans="1:30" s="160" customFormat="1" ht="36.75" customHeight="1">
      <c r="A89" s="250"/>
      <c r="B89" s="1427" t="s">
        <v>483</v>
      </c>
      <c r="C89" s="1427"/>
      <c r="D89" s="1427"/>
      <c r="E89" s="341"/>
      <c r="F89" s="341"/>
      <c r="G89" s="341"/>
      <c r="H89" s="341"/>
      <c r="I89" s="341"/>
      <c r="J89" s="342"/>
      <c r="K89" s="342"/>
      <c r="L89" s="342"/>
      <c r="M89" s="342"/>
      <c r="N89" s="1427" t="s">
        <v>484</v>
      </c>
      <c r="O89" s="1427"/>
      <c r="P89" s="1427"/>
      <c r="Q89" s="1427"/>
      <c r="R89" s="1427"/>
      <c r="S89" s="342"/>
      <c r="T89" s="342"/>
      <c r="U89" s="342"/>
      <c r="V89" s="341"/>
      <c r="W89" s="341"/>
      <c r="X89" s="1427" t="s">
        <v>485</v>
      </c>
      <c r="Y89" s="1427"/>
      <c r="Z89" s="1427"/>
      <c r="AA89" s="1427"/>
    </row>
    <row r="90" spans="1:30" s="160" customFormat="1" ht="54" customHeight="1">
      <c r="A90" s="250"/>
      <c r="B90" s="1427" t="s">
        <v>482</v>
      </c>
      <c r="C90" s="1427"/>
      <c r="D90" s="1427"/>
      <c r="E90" s="341"/>
      <c r="F90" s="341"/>
      <c r="G90" s="341"/>
      <c r="H90" s="341"/>
      <c r="I90" s="341"/>
      <c r="J90" s="342"/>
      <c r="K90" s="342"/>
      <c r="L90" s="342"/>
      <c r="M90" s="342"/>
      <c r="N90" s="1427" t="s">
        <v>482</v>
      </c>
      <c r="O90" s="1427"/>
      <c r="P90" s="1427"/>
      <c r="Q90" s="1427"/>
      <c r="R90" s="342"/>
      <c r="S90" s="342"/>
      <c r="T90" s="342"/>
      <c r="U90" s="342"/>
      <c r="V90" s="341"/>
      <c r="W90" s="341"/>
      <c r="X90" s="1427" t="s">
        <v>482</v>
      </c>
      <c r="Y90" s="1427"/>
      <c r="Z90" s="1427"/>
      <c r="AA90" s="1427"/>
    </row>
    <row r="91" spans="1:30" s="160" customFormat="1" ht="22.5" customHeight="1">
      <c r="A91" s="250"/>
      <c r="B91" s="250"/>
      <c r="C91" s="250"/>
      <c r="D91" s="250"/>
      <c r="E91" s="250"/>
      <c r="F91" s="250"/>
      <c r="G91" s="250"/>
      <c r="H91" s="250"/>
      <c r="I91" s="250"/>
      <c r="J91" s="338"/>
      <c r="K91" s="338"/>
      <c r="L91" s="338"/>
      <c r="M91" s="338"/>
      <c r="N91" s="1480"/>
      <c r="O91" s="1480"/>
      <c r="P91" s="1480"/>
      <c r="Q91" s="1480"/>
      <c r="R91" s="338"/>
      <c r="S91" s="338"/>
      <c r="T91" s="338"/>
      <c r="U91" s="338"/>
      <c r="V91" s="250"/>
      <c r="W91" s="250"/>
      <c r="X91" s="250"/>
      <c r="Y91" s="250"/>
      <c r="Z91" s="250"/>
      <c r="AA91" s="340"/>
    </row>
    <row r="92" spans="1:30" s="160" customFormat="1" ht="30" customHeight="1">
      <c r="A92" s="360">
        <v>75</v>
      </c>
      <c r="B92" s="361" t="s">
        <v>444</v>
      </c>
      <c r="C92" s="361" t="s">
        <v>18</v>
      </c>
      <c r="D92" s="361" t="s">
        <v>334</v>
      </c>
      <c r="E92" s="361">
        <v>30</v>
      </c>
      <c r="F92" s="361">
        <v>240</v>
      </c>
      <c r="G92" s="361">
        <v>55</v>
      </c>
      <c r="H92" s="361">
        <v>6.875</v>
      </c>
      <c r="I92" s="361">
        <v>1650</v>
      </c>
      <c r="J92" s="362"/>
      <c r="K92" s="362"/>
      <c r="L92" s="362"/>
      <c r="M92" s="362"/>
      <c r="N92" s="362"/>
      <c r="O92" s="357"/>
      <c r="P92" s="362"/>
      <c r="Q92" s="362"/>
      <c r="R92" s="362"/>
      <c r="S92" s="362"/>
      <c r="T92" s="362"/>
      <c r="U92" s="362"/>
      <c r="V92" s="361">
        <f t="shared" ref="V92:V108" si="10">J92+L92+N92+P92+R92+T92</f>
        <v>0</v>
      </c>
      <c r="W92" s="361">
        <f t="shared" ref="W92:W99" si="11">E92-V92</f>
        <v>30</v>
      </c>
      <c r="X92" s="361">
        <f>W92*8</f>
        <v>240</v>
      </c>
      <c r="Y92" s="361">
        <f>X92*H92</f>
        <v>1650</v>
      </c>
      <c r="Z92" s="361">
        <f t="shared" si="9"/>
        <v>1650</v>
      </c>
      <c r="AA92" s="149"/>
    </row>
    <row r="93" spans="1:30" s="160" customFormat="1" ht="30" customHeight="1">
      <c r="A93" s="354">
        <v>76</v>
      </c>
      <c r="B93" s="361" t="s">
        <v>361</v>
      </c>
      <c r="C93" s="361" t="s">
        <v>18</v>
      </c>
      <c r="D93" s="361" t="s">
        <v>353</v>
      </c>
      <c r="E93" s="355">
        <v>30</v>
      </c>
      <c r="F93" s="361">
        <v>240</v>
      </c>
      <c r="G93" s="361">
        <v>55</v>
      </c>
      <c r="H93" s="361">
        <v>6.875</v>
      </c>
      <c r="I93" s="361">
        <v>1650</v>
      </c>
      <c r="J93" s="362"/>
      <c r="K93" s="362"/>
      <c r="L93" s="362"/>
      <c r="M93" s="362"/>
      <c r="N93" s="362"/>
      <c r="O93" s="357"/>
      <c r="P93" s="362"/>
      <c r="Q93" s="362"/>
      <c r="R93" s="362"/>
      <c r="S93" s="362"/>
      <c r="T93" s="362"/>
      <c r="U93" s="362"/>
      <c r="V93" s="355">
        <f t="shared" si="10"/>
        <v>0</v>
      </c>
      <c r="W93" s="355">
        <f t="shared" si="11"/>
        <v>30</v>
      </c>
      <c r="X93" s="361">
        <f t="shared" si="7"/>
        <v>240</v>
      </c>
      <c r="Y93" s="361">
        <f t="shared" si="8"/>
        <v>1650</v>
      </c>
      <c r="Z93" s="361">
        <f t="shared" si="9"/>
        <v>1650</v>
      </c>
      <c r="AA93" s="149"/>
    </row>
    <row r="94" spans="1:30" s="160" customFormat="1" ht="30" customHeight="1">
      <c r="A94" s="360">
        <v>77</v>
      </c>
      <c r="B94" s="361" t="s">
        <v>26</v>
      </c>
      <c r="C94" s="361" t="s">
        <v>18</v>
      </c>
      <c r="D94" s="361" t="s">
        <v>44</v>
      </c>
      <c r="E94" s="355">
        <v>30</v>
      </c>
      <c r="F94" s="361">
        <v>240</v>
      </c>
      <c r="G94" s="361">
        <v>55</v>
      </c>
      <c r="H94" s="361">
        <v>6.875</v>
      </c>
      <c r="I94" s="361">
        <v>1650</v>
      </c>
      <c r="J94" s="362"/>
      <c r="K94" s="362"/>
      <c r="L94" s="362">
        <v>1</v>
      </c>
      <c r="M94" s="362">
        <v>20</v>
      </c>
      <c r="N94" s="362"/>
      <c r="O94" s="357"/>
      <c r="P94" s="362"/>
      <c r="Q94" s="362"/>
      <c r="R94" s="362"/>
      <c r="S94" s="362"/>
      <c r="T94" s="362"/>
      <c r="U94" s="362"/>
      <c r="V94" s="355">
        <f t="shared" si="10"/>
        <v>1</v>
      </c>
      <c r="W94" s="355">
        <f t="shared" si="11"/>
        <v>29</v>
      </c>
      <c r="X94" s="361">
        <f>W94*8</f>
        <v>232</v>
      </c>
      <c r="Y94" s="361">
        <f>X94*H94</f>
        <v>1595</v>
      </c>
      <c r="Z94" s="361">
        <f t="shared" si="9"/>
        <v>1595</v>
      </c>
      <c r="AA94" s="149"/>
    </row>
    <row r="95" spans="1:30" s="160" customFormat="1" ht="30" customHeight="1">
      <c r="A95" s="354">
        <v>78</v>
      </c>
      <c r="B95" s="361" t="s">
        <v>140</v>
      </c>
      <c r="C95" s="361" t="s">
        <v>176</v>
      </c>
      <c r="D95" s="361" t="s">
        <v>144</v>
      </c>
      <c r="E95" s="355">
        <v>30</v>
      </c>
      <c r="F95" s="361">
        <v>240</v>
      </c>
      <c r="G95" s="361">
        <v>75</v>
      </c>
      <c r="H95" s="361">
        <v>9.375</v>
      </c>
      <c r="I95" s="361">
        <v>2250</v>
      </c>
      <c r="J95" s="362"/>
      <c r="K95" s="362"/>
      <c r="L95" s="376">
        <v>4</v>
      </c>
      <c r="M95" s="362" t="s">
        <v>180</v>
      </c>
      <c r="N95" s="362"/>
      <c r="O95" s="357"/>
      <c r="P95" s="362"/>
      <c r="Q95" s="362"/>
      <c r="R95" s="362"/>
      <c r="S95" s="362"/>
      <c r="T95" s="362"/>
      <c r="U95" s="362"/>
      <c r="V95" s="355">
        <f t="shared" si="10"/>
        <v>4</v>
      </c>
      <c r="W95" s="355">
        <f t="shared" si="11"/>
        <v>26</v>
      </c>
      <c r="X95" s="361">
        <f t="shared" si="7"/>
        <v>208</v>
      </c>
      <c r="Y95" s="361">
        <f t="shared" si="8"/>
        <v>1950</v>
      </c>
      <c r="Z95" s="361">
        <f t="shared" si="9"/>
        <v>1950</v>
      </c>
      <c r="AA95" s="149"/>
    </row>
    <row r="96" spans="1:30" s="160" customFormat="1" ht="30" customHeight="1">
      <c r="A96" s="360">
        <v>79</v>
      </c>
      <c r="B96" s="361" t="s">
        <v>51</v>
      </c>
      <c r="C96" s="361" t="s">
        <v>176</v>
      </c>
      <c r="D96" s="361" t="s">
        <v>52</v>
      </c>
      <c r="E96" s="355">
        <v>30</v>
      </c>
      <c r="F96" s="361">
        <v>240</v>
      </c>
      <c r="G96" s="361">
        <v>75</v>
      </c>
      <c r="H96" s="361">
        <v>9.375</v>
      </c>
      <c r="I96" s="361">
        <v>2250</v>
      </c>
      <c r="J96" s="362"/>
      <c r="K96" s="362"/>
      <c r="L96" s="362"/>
      <c r="M96" s="362"/>
      <c r="N96" s="362"/>
      <c r="O96" s="357"/>
      <c r="P96" s="362"/>
      <c r="Q96" s="362"/>
      <c r="R96" s="362"/>
      <c r="S96" s="362"/>
      <c r="T96" s="362"/>
      <c r="U96" s="362"/>
      <c r="V96" s="355">
        <f t="shared" si="10"/>
        <v>0</v>
      </c>
      <c r="W96" s="355">
        <f t="shared" si="11"/>
        <v>30</v>
      </c>
      <c r="X96" s="361">
        <f t="shared" si="7"/>
        <v>240</v>
      </c>
      <c r="Y96" s="361">
        <f t="shared" si="8"/>
        <v>2250</v>
      </c>
      <c r="Z96" s="361">
        <f t="shared" si="9"/>
        <v>2250</v>
      </c>
      <c r="AA96" s="149"/>
    </row>
    <row r="97" spans="1:35" s="160" customFormat="1" ht="30" customHeight="1">
      <c r="A97" s="354">
        <v>80</v>
      </c>
      <c r="B97" s="361" t="s">
        <v>302</v>
      </c>
      <c r="C97" s="361" t="s">
        <v>176</v>
      </c>
      <c r="D97" s="361" t="s">
        <v>55</v>
      </c>
      <c r="E97" s="355">
        <v>30</v>
      </c>
      <c r="F97" s="361">
        <v>240</v>
      </c>
      <c r="G97" s="361">
        <v>75</v>
      </c>
      <c r="H97" s="361">
        <v>9.375</v>
      </c>
      <c r="I97" s="361">
        <v>2250</v>
      </c>
      <c r="J97" s="362"/>
      <c r="K97" s="362"/>
      <c r="L97" s="376">
        <v>4</v>
      </c>
      <c r="M97" s="362" t="s">
        <v>180</v>
      </c>
      <c r="N97" s="362">
        <v>1</v>
      </c>
      <c r="O97" s="357" t="s">
        <v>266</v>
      </c>
      <c r="P97" s="362"/>
      <c r="Q97" s="362"/>
      <c r="R97" s="362"/>
      <c r="S97" s="362"/>
      <c r="T97" s="362"/>
      <c r="U97" s="362"/>
      <c r="V97" s="355">
        <f t="shared" si="10"/>
        <v>5</v>
      </c>
      <c r="W97" s="355">
        <f t="shared" si="11"/>
        <v>25</v>
      </c>
      <c r="X97" s="361">
        <f t="shared" si="7"/>
        <v>200</v>
      </c>
      <c r="Y97" s="361">
        <f t="shared" si="8"/>
        <v>1875</v>
      </c>
      <c r="Z97" s="361">
        <f t="shared" si="9"/>
        <v>1875</v>
      </c>
      <c r="AA97" s="149"/>
    </row>
    <row r="98" spans="1:35" s="160" customFormat="1" ht="30" customHeight="1">
      <c r="A98" s="360">
        <v>81</v>
      </c>
      <c r="B98" s="361" t="s">
        <v>281</v>
      </c>
      <c r="C98" s="361" t="s">
        <v>176</v>
      </c>
      <c r="D98" s="361" t="s">
        <v>35</v>
      </c>
      <c r="E98" s="355">
        <v>30</v>
      </c>
      <c r="F98" s="361">
        <v>240</v>
      </c>
      <c r="G98" s="361">
        <v>75</v>
      </c>
      <c r="H98" s="361">
        <v>9.375</v>
      </c>
      <c r="I98" s="361">
        <v>2250</v>
      </c>
      <c r="J98" s="362"/>
      <c r="K98" s="362"/>
      <c r="L98" s="362">
        <v>2</v>
      </c>
      <c r="M98" s="362" t="s">
        <v>187</v>
      </c>
      <c r="N98" s="362"/>
      <c r="O98" s="357"/>
      <c r="P98" s="362"/>
      <c r="Q98" s="362"/>
      <c r="R98" s="362"/>
      <c r="S98" s="362"/>
      <c r="T98" s="362"/>
      <c r="U98" s="362"/>
      <c r="V98" s="355">
        <f t="shared" si="10"/>
        <v>2</v>
      </c>
      <c r="W98" s="355">
        <f t="shared" si="11"/>
        <v>28</v>
      </c>
      <c r="X98" s="361">
        <f t="shared" si="7"/>
        <v>224</v>
      </c>
      <c r="Y98" s="361">
        <f t="shared" si="8"/>
        <v>2100</v>
      </c>
      <c r="Z98" s="361">
        <f t="shared" si="9"/>
        <v>2100</v>
      </c>
      <c r="AA98" s="149"/>
    </row>
    <row r="99" spans="1:35" s="160" customFormat="1" ht="30" customHeight="1">
      <c r="A99" s="354">
        <v>82</v>
      </c>
      <c r="B99" s="364" t="s">
        <v>481</v>
      </c>
      <c r="C99" s="364" t="s">
        <v>18</v>
      </c>
      <c r="D99" s="364" t="s">
        <v>45</v>
      </c>
      <c r="E99" s="365">
        <v>30</v>
      </c>
      <c r="F99" s="364">
        <v>240</v>
      </c>
      <c r="G99" s="364">
        <v>55</v>
      </c>
      <c r="H99" s="364">
        <v>6.875</v>
      </c>
      <c r="I99" s="364">
        <v>1650</v>
      </c>
      <c r="J99" s="362"/>
      <c r="K99" s="362"/>
      <c r="L99" s="362">
        <v>3</v>
      </c>
      <c r="M99" s="362" t="s">
        <v>495</v>
      </c>
      <c r="N99" s="362"/>
      <c r="O99" s="357"/>
      <c r="P99" s="362"/>
      <c r="Q99" s="362"/>
      <c r="R99" s="362">
        <v>3</v>
      </c>
      <c r="S99" s="362" t="s">
        <v>511</v>
      </c>
      <c r="T99" s="362"/>
      <c r="U99" s="362"/>
      <c r="V99" s="355">
        <f t="shared" si="10"/>
        <v>6</v>
      </c>
      <c r="W99" s="355">
        <f t="shared" si="11"/>
        <v>24</v>
      </c>
      <c r="X99" s="361">
        <f>W99*8</f>
        <v>192</v>
      </c>
      <c r="Y99" s="361">
        <f>X99*H99</f>
        <v>1320</v>
      </c>
      <c r="Z99" s="361">
        <f>Y99</f>
        <v>1320</v>
      </c>
      <c r="AA99" s="149"/>
    </row>
    <row r="100" spans="1:35" s="160" customFormat="1" ht="51.75" customHeight="1">
      <c r="A100" s="360">
        <v>83</v>
      </c>
      <c r="B100" s="361" t="s">
        <v>102</v>
      </c>
      <c r="C100" s="361" t="s">
        <v>176</v>
      </c>
      <c r="D100" s="369" t="s">
        <v>271</v>
      </c>
      <c r="E100" s="355">
        <v>30</v>
      </c>
      <c r="F100" s="361">
        <v>240</v>
      </c>
      <c r="G100" s="361">
        <v>75</v>
      </c>
      <c r="H100" s="361">
        <v>9.375</v>
      </c>
      <c r="I100" s="361">
        <v>2250</v>
      </c>
      <c r="J100" s="362"/>
      <c r="K100" s="362"/>
      <c r="L100" s="362"/>
      <c r="M100" s="362"/>
      <c r="N100" s="362"/>
      <c r="O100" s="357"/>
      <c r="P100" s="362"/>
      <c r="Q100" s="362"/>
      <c r="R100" s="362">
        <v>9</v>
      </c>
      <c r="S100" s="387" t="s">
        <v>515</v>
      </c>
      <c r="T100" s="362"/>
      <c r="U100" s="362"/>
      <c r="V100" s="355">
        <f t="shared" si="10"/>
        <v>9</v>
      </c>
      <c r="W100" s="355">
        <v>15</v>
      </c>
      <c r="X100" s="361">
        <f t="shared" si="7"/>
        <v>120</v>
      </c>
      <c r="Y100" s="361">
        <f t="shared" si="8"/>
        <v>1125</v>
      </c>
      <c r="Z100" s="361">
        <f t="shared" si="9"/>
        <v>1125</v>
      </c>
      <c r="AA100" s="149"/>
    </row>
    <row r="101" spans="1:35" s="160" customFormat="1" ht="30" customHeight="1">
      <c r="A101" s="354">
        <v>84</v>
      </c>
      <c r="B101" s="361" t="s">
        <v>331</v>
      </c>
      <c r="C101" s="361" t="s">
        <v>18</v>
      </c>
      <c r="D101" s="361" t="s">
        <v>175</v>
      </c>
      <c r="E101" s="355">
        <v>30</v>
      </c>
      <c r="F101" s="361">
        <v>240</v>
      </c>
      <c r="G101" s="361">
        <v>55</v>
      </c>
      <c r="H101" s="361">
        <v>6.875</v>
      </c>
      <c r="I101" s="361">
        <v>1650</v>
      </c>
      <c r="J101" s="362"/>
      <c r="K101" s="362"/>
      <c r="L101" s="362"/>
      <c r="M101" s="362"/>
      <c r="N101" s="362"/>
      <c r="O101" s="357"/>
      <c r="P101" s="362"/>
      <c r="Q101" s="362"/>
      <c r="R101" s="362"/>
      <c r="S101" s="362"/>
      <c r="T101" s="362"/>
      <c r="U101" s="362"/>
      <c r="V101" s="355">
        <f t="shared" si="10"/>
        <v>0</v>
      </c>
      <c r="W101" s="355">
        <f t="shared" ref="W101:W108" si="12">E101-V101</f>
        <v>30</v>
      </c>
      <c r="X101" s="361">
        <f>W101*8</f>
        <v>240</v>
      </c>
      <c r="Y101" s="361">
        <f>X101*H101</f>
        <v>1650</v>
      </c>
      <c r="Z101" s="361">
        <f>Y101</f>
        <v>1650</v>
      </c>
      <c r="AA101" s="149"/>
    </row>
    <row r="102" spans="1:35" s="160" customFormat="1" ht="26.25" customHeight="1">
      <c r="A102" s="360">
        <v>85</v>
      </c>
      <c r="B102" s="361" t="s">
        <v>263</v>
      </c>
      <c r="C102" s="361" t="s">
        <v>18</v>
      </c>
      <c r="D102" s="361" t="s">
        <v>42</v>
      </c>
      <c r="E102" s="355">
        <v>30</v>
      </c>
      <c r="F102" s="361">
        <v>240</v>
      </c>
      <c r="G102" s="361">
        <v>55</v>
      </c>
      <c r="H102" s="361">
        <v>6.875</v>
      </c>
      <c r="I102" s="361">
        <v>1650</v>
      </c>
      <c r="J102" s="362"/>
      <c r="K102" s="362"/>
      <c r="L102" s="362">
        <v>1</v>
      </c>
      <c r="M102" s="362">
        <v>27</v>
      </c>
      <c r="N102" s="362">
        <v>2</v>
      </c>
      <c r="O102" s="357" t="s">
        <v>222</v>
      </c>
      <c r="P102" s="362"/>
      <c r="Q102" s="362"/>
      <c r="R102" s="362"/>
      <c r="S102" s="362"/>
      <c r="T102" s="362"/>
      <c r="U102" s="381"/>
      <c r="V102" s="355">
        <f t="shared" si="10"/>
        <v>3</v>
      </c>
      <c r="W102" s="355">
        <f t="shared" si="12"/>
        <v>27</v>
      </c>
      <c r="X102" s="361">
        <f>W102*8</f>
        <v>216</v>
      </c>
      <c r="Y102" s="361">
        <f>X102*H102</f>
        <v>1485</v>
      </c>
      <c r="Z102" s="361">
        <f>Y102</f>
        <v>1485</v>
      </c>
      <c r="AA102" s="149"/>
    </row>
    <row r="103" spans="1:35" s="160" customFormat="1" ht="30" customHeight="1">
      <c r="A103" s="354">
        <v>86</v>
      </c>
      <c r="B103" s="361" t="s">
        <v>278</v>
      </c>
      <c r="C103" s="361" t="s">
        <v>176</v>
      </c>
      <c r="D103" s="361" t="s">
        <v>50</v>
      </c>
      <c r="E103" s="355">
        <v>30</v>
      </c>
      <c r="F103" s="361">
        <v>240</v>
      </c>
      <c r="G103" s="361">
        <v>75</v>
      </c>
      <c r="H103" s="361">
        <v>9.375</v>
      </c>
      <c r="I103" s="361">
        <v>2250</v>
      </c>
      <c r="J103" s="362"/>
      <c r="K103" s="362"/>
      <c r="L103" s="362"/>
      <c r="M103" s="362"/>
      <c r="N103" s="362"/>
      <c r="O103" s="357"/>
      <c r="P103" s="362"/>
      <c r="Q103" s="362"/>
      <c r="R103" s="362"/>
      <c r="S103" s="362"/>
      <c r="T103" s="362"/>
      <c r="U103" s="362"/>
      <c r="V103" s="355">
        <f t="shared" si="10"/>
        <v>0</v>
      </c>
      <c r="W103" s="355">
        <f t="shared" si="12"/>
        <v>30</v>
      </c>
      <c r="X103" s="361">
        <f t="shared" si="7"/>
        <v>240</v>
      </c>
      <c r="Y103" s="361">
        <f t="shared" si="8"/>
        <v>2250</v>
      </c>
      <c r="Z103" s="361">
        <f t="shared" si="9"/>
        <v>2250</v>
      </c>
      <c r="AA103" s="149"/>
    </row>
    <row r="104" spans="1:35" s="160" customFormat="1" ht="34.5" customHeight="1">
      <c r="A104" s="360">
        <v>87</v>
      </c>
      <c r="B104" s="361" t="s">
        <v>332</v>
      </c>
      <c r="C104" s="361" t="s">
        <v>18</v>
      </c>
      <c r="D104" s="361" t="s">
        <v>167</v>
      </c>
      <c r="E104" s="355">
        <v>30</v>
      </c>
      <c r="F104" s="361">
        <v>240</v>
      </c>
      <c r="G104" s="361">
        <v>55</v>
      </c>
      <c r="H104" s="361">
        <v>6.875</v>
      </c>
      <c r="I104" s="361">
        <v>1650</v>
      </c>
      <c r="J104" s="362"/>
      <c r="K104" s="362"/>
      <c r="L104" s="376">
        <v>4</v>
      </c>
      <c r="M104" s="362" t="s">
        <v>180</v>
      </c>
      <c r="N104" s="362"/>
      <c r="O104" s="357"/>
      <c r="P104" s="362"/>
      <c r="Q104" s="362"/>
      <c r="R104" s="362"/>
      <c r="S104" s="362"/>
      <c r="T104" s="362"/>
      <c r="U104" s="362"/>
      <c r="V104" s="355">
        <f t="shared" si="10"/>
        <v>4</v>
      </c>
      <c r="W104" s="355">
        <f t="shared" si="12"/>
        <v>26</v>
      </c>
      <c r="X104" s="361">
        <f>W104*8</f>
        <v>208</v>
      </c>
      <c r="Y104" s="382">
        <f>X104*H104</f>
        <v>1430</v>
      </c>
      <c r="Z104" s="361">
        <f>Y104</f>
        <v>1430</v>
      </c>
      <c r="AA104" s="149"/>
    </row>
    <row r="105" spans="1:35" s="160" customFormat="1" ht="30" customHeight="1">
      <c r="A105" s="354">
        <v>88</v>
      </c>
      <c r="B105" s="364" t="s">
        <v>352</v>
      </c>
      <c r="C105" s="361" t="s">
        <v>18</v>
      </c>
      <c r="D105" s="361" t="s">
        <v>236</v>
      </c>
      <c r="E105" s="355">
        <v>30</v>
      </c>
      <c r="F105" s="361">
        <v>240</v>
      </c>
      <c r="G105" s="361">
        <v>55</v>
      </c>
      <c r="H105" s="361">
        <v>6.875</v>
      </c>
      <c r="I105" s="361">
        <v>1650</v>
      </c>
      <c r="J105" s="362"/>
      <c r="K105" s="362"/>
      <c r="L105" s="362"/>
      <c r="M105" s="362"/>
      <c r="N105" s="362"/>
      <c r="O105" s="357"/>
      <c r="P105" s="362"/>
      <c r="Q105" s="362"/>
      <c r="R105" s="362"/>
      <c r="S105" s="362"/>
      <c r="T105" s="362"/>
      <c r="U105" s="362"/>
      <c r="V105" s="355">
        <f t="shared" si="10"/>
        <v>0</v>
      </c>
      <c r="W105" s="355">
        <f t="shared" si="12"/>
        <v>30</v>
      </c>
      <c r="X105" s="361">
        <f t="shared" si="7"/>
        <v>240</v>
      </c>
      <c r="Y105" s="361">
        <f t="shared" si="8"/>
        <v>1650</v>
      </c>
      <c r="Z105" s="361">
        <f t="shared" si="9"/>
        <v>1650</v>
      </c>
      <c r="AA105" s="149"/>
    </row>
    <row r="106" spans="1:35" s="160" customFormat="1" ht="30" customHeight="1">
      <c r="A106" s="360">
        <v>89</v>
      </c>
      <c r="B106" s="364" t="s">
        <v>288</v>
      </c>
      <c r="C106" s="361" t="s">
        <v>176</v>
      </c>
      <c r="D106" s="361" t="s">
        <v>240</v>
      </c>
      <c r="E106" s="355">
        <v>30</v>
      </c>
      <c r="F106" s="361">
        <v>240</v>
      </c>
      <c r="G106" s="361">
        <v>75</v>
      </c>
      <c r="H106" s="361">
        <v>9.375</v>
      </c>
      <c r="I106" s="361">
        <v>2250</v>
      </c>
      <c r="J106" s="362"/>
      <c r="K106" s="362"/>
      <c r="L106" s="362">
        <v>1</v>
      </c>
      <c r="M106" s="362">
        <v>13</v>
      </c>
      <c r="N106" s="362"/>
      <c r="O106" s="357"/>
      <c r="P106" s="362"/>
      <c r="Q106" s="362"/>
      <c r="R106" s="362">
        <v>3</v>
      </c>
      <c r="S106" s="370" t="s">
        <v>505</v>
      </c>
      <c r="T106" s="362"/>
      <c r="U106" s="362"/>
      <c r="V106" s="355">
        <f t="shared" si="10"/>
        <v>4</v>
      </c>
      <c r="W106" s="355">
        <f t="shared" si="12"/>
        <v>26</v>
      </c>
      <c r="X106" s="361">
        <f t="shared" si="7"/>
        <v>208</v>
      </c>
      <c r="Y106" s="361">
        <f t="shared" si="8"/>
        <v>1950</v>
      </c>
      <c r="Z106" s="361">
        <f t="shared" si="9"/>
        <v>1950</v>
      </c>
      <c r="AA106" s="149"/>
    </row>
    <row r="107" spans="1:35" s="160" customFormat="1" ht="30" customHeight="1">
      <c r="A107" s="354">
        <v>90</v>
      </c>
      <c r="B107" s="364" t="s">
        <v>371</v>
      </c>
      <c r="C107" s="361" t="s">
        <v>18</v>
      </c>
      <c r="D107" s="361" t="s">
        <v>42</v>
      </c>
      <c r="E107" s="355">
        <v>30</v>
      </c>
      <c r="F107" s="361">
        <v>240</v>
      </c>
      <c r="G107" s="361">
        <v>55</v>
      </c>
      <c r="H107" s="361">
        <v>6.875</v>
      </c>
      <c r="I107" s="361">
        <v>2250</v>
      </c>
      <c r="J107" s="362"/>
      <c r="K107" s="362"/>
      <c r="L107" s="362"/>
      <c r="M107" s="362"/>
      <c r="N107" s="362"/>
      <c r="O107" s="357"/>
      <c r="P107" s="362"/>
      <c r="Q107" s="362"/>
      <c r="R107" s="362"/>
      <c r="S107" s="362"/>
      <c r="T107" s="362"/>
      <c r="U107" s="362"/>
      <c r="V107" s="355">
        <f t="shared" si="10"/>
        <v>0</v>
      </c>
      <c r="W107" s="355">
        <f t="shared" si="12"/>
        <v>30</v>
      </c>
      <c r="X107" s="361">
        <f>W107*8</f>
        <v>240</v>
      </c>
      <c r="Y107" s="361">
        <f>X107*H107</f>
        <v>1650</v>
      </c>
      <c r="Z107" s="361">
        <f t="shared" si="9"/>
        <v>1650</v>
      </c>
      <c r="AA107" s="149"/>
    </row>
    <row r="108" spans="1:35" s="160" customFormat="1" ht="30" customHeight="1" thickBot="1">
      <c r="A108" s="360">
        <v>91</v>
      </c>
      <c r="B108" s="364" t="s">
        <v>295</v>
      </c>
      <c r="C108" s="364" t="s">
        <v>176</v>
      </c>
      <c r="D108" s="361" t="s">
        <v>29</v>
      </c>
      <c r="E108" s="355">
        <v>30</v>
      </c>
      <c r="F108" s="361">
        <v>240</v>
      </c>
      <c r="G108" s="361">
        <v>75</v>
      </c>
      <c r="H108" s="361">
        <v>9.375</v>
      </c>
      <c r="I108" s="361">
        <v>2250</v>
      </c>
      <c r="J108" s="362"/>
      <c r="K108" s="362"/>
      <c r="L108" s="362">
        <v>1</v>
      </c>
      <c r="M108" s="362">
        <v>20</v>
      </c>
      <c r="N108" s="362"/>
      <c r="O108" s="357"/>
      <c r="P108" s="362"/>
      <c r="Q108" s="362"/>
      <c r="R108" s="362">
        <v>6</v>
      </c>
      <c r="S108" s="362" t="s">
        <v>512</v>
      </c>
      <c r="T108" s="362"/>
      <c r="U108" s="362"/>
      <c r="V108" s="355">
        <f t="shared" si="10"/>
        <v>7</v>
      </c>
      <c r="W108" s="355">
        <f t="shared" si="12"/>
        <v>23</v>
      </c>
      <c r="X108" s="382">
        <f t="shared" si="7"/>
        <v>184</v>
      </c>
      <c r="Y108" s="382">
        <f t="shared" si="8"/>
        <v>1725</v>
      </c>
      <c r="Z108" s="382">
        <f t="shared" si="9"/>
        <v>1725</v>
      </c>
      <c r="AA108" s="149"/>
    </row>
    <row r="109" spans="1:35" ht="34.5" customHeight="1" thickBot="1">
      <c r="A109" s="383"/>
      <c r="B109" s="384"/>
      <c r="C109" s="384"/>
      <c r="D109" s="384"/>
      <c r="E109" s="384"/>
      <c r="F109" s="384"/>
      <c r="G109" s="384"/>
      <c r="H109" s="384"/>
      <c r="I109" s="384"/>
      <c r="J109" s="385"/>
      <c r="K109" s="385"/>
      <c r="L109" s="385"/>
      <c r="M109" s="385"/>
      <c r="N109" s="385"/>
      <c r="O109" s="385"/>
      <c r="P109" s="385"/>
      <c r="Q109" s="385"/>
      <c r="R109" s="385"/>
      <c r="S109" s="385"/>
      <c r="T109" s="385"/>
      <c r="U109" s="385"/>
      <c r="V109" s="384"/>
      <c r="W109" s="384"/>
      <c r="X109" s="1481" t="s">
        <v>208</v>
      </c>
      <c r="Y109" s="1482"/>
      <c r="Z109" s="386">
        <f>SUM(Z8:Z108)</f>
        <v>156442.5</v>
      </c>
      <c r="AA109" s="159"/>
      <c r="AB109" s="150"/>
      <c r="AC109" s="150"/>
      <c r="AD109" s="352"/>
      <c r="AE109" s="150"/>
      <c r="AF109" s="150"/>
      <c r="AG109" s="150"/>
      <c r="AH109" s="150"/>
      <c r="AI109" s="150"/>
    </row>
    <row r="110" spans="1:35" ht="37.5" customHeight="1" thickBot="1">
      <c r="A110" s="383"/>
      <c r="B110" s="384" t="s">
        <v>342</v>
      </c>
      <c r="C110" s="119"/>
      <c r="D110" s="384"/>
      <c r="E110" s="384"/>
      <c r="F110" s="384"/>
      <c r="G110" s="384"/>
      <c r="H110" s="384"/>
      <c r="I110" s="384"/>
      <c r="J110" s="385"/>
      <c r="K110" s="385"/>
      <c r="L110" s="385"/>
      <c r="M110" s="385"/>
      <c r="N110" s="385"/>
      <c r="O110" s="385"/>
      <c r="P110" s="385"/>
      <c r="Q110" s="385"/>
      <c r="R110" s="385"/>
      <c r="S110" s="385"/>
      <c r="T110" s="385"/>
      <c r="U110" s="385"/>
      <c r="V110" s="384"/>
      <c r="W110" s="384"/>
      <c r="X110" s="384"/>
      <c r="Y110" s="384"/>
      <c r="Z110" s="384"/>
      <c r="AA110" s="159"/>
      <c r="AB110" s="150"/>
      <c r="AC110" s="150"/>
      <c r="AD110" s="160"/>
      <c r="AE110" s="150"/>
      <c r="AF110" s="150"/>
      <c r="AG110" s="150"/>
      <c r="AH110" s="150"/>
      <c r="AI110" s="150"/>
    </row>
    <row r="111" spans="1:35" s="160" customFormat="1" ht="27.75" customHeight="1">
      <c r="A111" s="250"/>
      <c r="B111" s="334"/>
      <c r="C111" s="334"/>
      <c r="D111" s="334"/>
      <c r="E111" s="250"/>
      <c r="F111" s="334"/>
      <c r="G111" s="334"/>
      <c r="H111" s="334"/>
      <c r="I111" s="334"/>
      <c r="J111" s="335"/>
      <c r="K111" s="335"/>
      <c r="L111" s="335"/>
      <c r="M111" s="335"/>
      <c r="N111" s="335"/>
      <c r="O111" s="336"/>
      <c r="P111" s="335"/>
      <c r="Q111" s="335"/>
      <c r="R111" s="335"/>
      <c r="S111" s="335"/>
      <c r="T111" s="335"/>
      <c r="U111" s="335"/>
      <c r="V111" s="250"/>
      <c r="W111" s="250"/>
      <c r="X111" s="334"/>
      <c r="Y111" s="334"/>
      <c r="Z111" s="334"/>
      <c r="AA111" s="337"/>
    </row>
    <row r="112" spans="1:35" s="160" customFormat="1" ht="27.75" customHeight="1">
      <c r="A112" s="250"/>
      <c r="B112" s="250"/>
      <c r="C112" s="250"/>
      <c r="D112" s="250"/>
      <c r="E112" s="250"/>
      <c r="F112" s="250"/>
      <c r="G112" s="250"/>
      <c r="H112" s="250"/>
      <c r="I112" s="250"/>
      <c r="J112" s="338"/>
      <c r="K112" s="338"/>
      <c r="L112" s="338"/>
      <c r="M112" s="338"/>
      <c r="N112" s="338"/>
      <c r="O112" s="339"/>
      <c r="P112" s="338"/>
      <c r="Q112" s="338"/>
      <c r="R112" s="338"/>
      <c r="S112" s="338"/>
      <c r="T112" s="338"/>
      <c r="U112" s="338"/>
      <c r="V112" s="250"/>
      <c r="W112" s="250"/>
      <c r="X112" s="250"/>
      <c r="Y112" s="250"/>
      <c r="Z112" s="250"/>
      <c r="AA112" s="340"/>
    </row>
    <row r="113" spans="1:27" s="160" customFormat="1" ht="27.75" customHeight="1">
      <c r="A113" s="250"/>
      <c r="B113" s="250"/>
      <c r="C113" s="250"/>
      <c r="D113" s="250"/>
      <c r="E113" s="250"/>
      <c r="F113" s="250"/>
      <c r="G113" s="250"/>
      <c r="H113" s="250"/>
      <c r="I113" s="250"/>
      <c r="J113" s="338"/>
      <c r="K113" s="338"/>
      <c r="L113" s="338"/>
      <c r="M113" s="338"/>
      <c r="N113" s="338"/>
      <c r="O113" s="339"/>
      <c r="P113" s="338"/>
      <c r="Q113" s="338"/>
      <c r="R113" s="338"/>
      <c r="S113" s="338"/>
      <c r="T113" s="338"/>
      <c r="U113" s="338"/>
      <c r="V113" s="250"/>
      <c r="W113" s="250"/>
      <c r="X113" s="250"/>
      <c r="Y113" s="250"/>
      <c r="Z113" s="250"/>
      <c r="AA113" s="340"/>
    </row>
    <row r="114" spans="1:27" s="160" customFormat="1" ht="27.75" customHeight="1">
      <c r="A114" s="250"/>
      <c r="B114" s="250"/>
      <c r="C114" s="250"/>
      <c r="D114" s="250"/>
      <c r="E114" s="250"/>
      <c r="F114" s="250"/>
      <c r="G114" s="250"/>
      <c r="H114" s="250"/>
      <c r="I114" s="250"/>
      <c r="J114" s="338"/>
      <c r="K114" s="338"/>
      <c r="L114" s="338"/>
      <c r="M114" s="338"/>
      <c r="N114" s="338"/>
      <c r="O114" s="339"/>
      <c r="P114" s="338"/>
      <c r="Q114" s="338"/>
      <c r="R114" s="338"/>
      <c r="S114" s="338"/>
      <c r="T114" s="338"/>
      <c r="U114" s="338"/>
      <c r="V114" s="250"/>
      <c r="W114" s="250"/>
      <c r="X114" s="250"/>
      <c r="Y114" s="250"/>
      <c r="Z114" s="250"/>
      <c r="AA114" s="340"/>
    </row>
    <row r="115" spans="1:27" s="160" customFormat="1" ht="54.75" customHeight="1">
      <c r="A115" s="250"/>
      <c r="B115" s="1427" t="s">
        <v>483</v>
      </c>
      <c r="C115" s="1427"/>
      <c r="D115" s="1427"/>
      <c r="E115" s="341"/>
      <c r="F115" s="341"/>
      <c r="G115" s="341"/>
      <c r="H115" s="341"/>
      <c r="I115" s="341"/>
      <c r="J115" s="342"/>
      <c r="K115" s="342"/>
      <c r="L115" s="342"/>
      <c r="M115" s="342"/>
      <c r="N115" s="1427" t="s">
        <v>484</v>
      </c>
      <c r="O115" s="1427"/>
      <c r="P115" s="1427"/>
      <c r="Q115" s="1427"/>
      <c r="R115" s="1427"/>
      <c r="S115" s="342"/>
      <c r="T115" s="342"/>
      <c r="U115" s="342"/>
      <c r="V115" s="341"/>
      <c r="W115" s="341"/>
      <c r="X115" s="1427" t="s">
        <v>485</v>
      </c>
      <c r="Y115" s="1427"/>
      <c r="Z115" s="1427"/>
      <c r="AA115" s="1427"/>
    </row>
    <row r="116" spans="1:27" s="160" customFormat="1" ht="60" customHeight="1">
      <c r="A116" s="250"/>
      <c r="B116" s="1427" t="s">
        <v>482</v>
      </c>
      <c r="C116" s="1427"/>
      <c r="D116" s="1427"/>
      <c r="E116" s="341"/>
      <c r="F116" s="341"/>
      <c r="G116" s="341"/>
      <c r="H116" s="341"/>
      <c r="I116" s="341"/>
      <c r="J116" s="342"/>
      <c r="K116" s="342"/>
      <c r="L116" s="342"/>
      <c r="M116" s="342"/>
      <c r="N116" s="1427" t="s">
        <v>482</v>
      </c>
      <c r="O116" s="1427"/>
      <c r="P116" s="1427"/>
      <c r="Q116" s="1427"/>
      <c r="R116" s="342"/>
      <c r="S116" s="342"/>
      <c r="T116" s="342"/>
      <c r="U116" s="342"/>
      <c r="V116" s="341"/>
      <c r="W116" s="341"/>
      <c r="X116" s="1427" t="s">
        <v>482</v>
      </c>
      <c r="Y116" s="1427"/>
      <c r="Z116" s="1427"/>
      <c r="AA116" s="1427"/>
    </row>
    <row r="117" spans="1:27" ht="45" customHeight="1">
      <c r="N117" s="1435">
        <v>3</v>
      </c>
      <c r="O117" s="1435"/>
      <c r="P117" s="1435"/>
      <c r="Q117" s="1435"/>
    </row>
  </sheetData>
  <mergeCells count="46"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J5:U5"/>
    <mergeCell ref="A5:A7"/>
    <mergeCell ref="B5:B7"/>
    <mergeCell ref="C5:C7"/>
    <mergeCell ref="D5:D7"/>
    <mergeCell ref="E5:I6"/>
    <mergeCell ref="A1:AI1"/>
    <mergeCell ref="A2:AI2"/>
    <mergeCell ref="A3:C3"/>
    <mergeCell ref="E3:E4"/>
    <mergeCell ref="AF3:AF4"/>
    <mergeCell ref="A4:C4"/>
    <mergeCell ref="B48:D48"/>
    <mergeCell ref="B46:D46"/>
    <mergeCell ref="N48:Q48"/>
    <mergeCell ref="X46:AA46"/>
    <mergeCell ref="X48:AA48"/>
    <mergeCell ref="N46:R46"/>
    <mergeCell ref="B47:D47"/>
    <mergeCell ref="N47:Q47"/>
    <mergeCell ref="X47:AA47"/>
    <mergeCell ref="B89:D89"/>
    <mergeCell ref="N89:R89"/>
    <mergeCell ref="X89:AA89"/>
    <mergeCell ref="B90:D90"/>
    <mergeCell ref="N90:Q90"/>
    <mergeCell ref="X90:AA90"/>
    <mergeCell ref="N91:Q91"/>
    <mergeCell ref="N117:Q117"/>
    <mergeCell ref="B115:D115"/>
    <mergeCell ref="N115:R115"/>
    <mergeCell ref="X115:AA115"/>
    <mergeCell ref="B116:D116"/>
    <mergeCell ref="N116:Q116"/>
    <mergeCell ref="X116:AA116"/>
    <mergeCell ref="X109:Y109"/>
  </mergeCells>
  <conditionalFormatting sqref="B73">
    <cfRule type="duplicateValues" dxfId="467" priority="5"/>
  </conditionalFormatting>
  <conditionalFormatting sqref="B1:C4">
    <cfRule type="duplicateValues" dxfId="466" priority="4"/>
  </conditionalFormatting>
  <conditionalFormatting sqref="B83">
    <cfRule type="duplicateValues" dxfId="465" priority="3"/>
  </conditionalFormatting>
  <conditionalFormatting sqref="B32">
    <cfRule type="duplicateValues" dxfId="464" priority="2"/>
  </conditionalFormatting>
  <conditionalFormatting sqref="B65">
    <cfRule type="duplicateValues" dxfId="463" priority="1"/>
  </conditionalFormatting>
  <printOptions horizontalCentered="1" verticalCentered="1"/>
  <pageMargins left="0" right="0" top="0" bottom="0" header="0.23" footer="0"/>
  <pageSetup paperSize="9" scale="35" orientation="landscape" r:id="rId1"/>
  <rowBreaks count="2" manualBreakCount="2">
    <brk id="48" max="26" man="1"/>
    <brk id="91" max="26" man="1"/>
  </rowBreak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0000"/>
  </sheetPr>
  <dimension ref="A1:AJ118"/>
  <sheetViews>
    <sheetView view="pageBreakPreview" zoomScale="70" zoomScaleSheetLayoutView="70" workbookViewId="0">
      <pane ySplit="6" topLeftCell="A40" activePane="bottomLeft" state="frozen"/>
      <selection activeCell="AL23" sqref="AL23"/>
      <selection pane="bottomLeft" activeCell="AL23" sqref="AL23"/>
    </sheetView>
  </sheetViews>
  <sheetFormatPr defaultRowHeight="15.75"/>
  <cols>
    <col min="1" max="1" width="6.140625" style="23" customWidth="1"/>
    <col min="2" max="2" width="32.42578125" style="24" customWidth="1"/>
    <col min="3" max="3" width="14.28515625" style="24" customWidth="1"/>
    <col min="4" max="4" width="17.7109375" style="24" customWidth="1"/>
    <col min="5" max="34" width="6" style="84" customWidth="1"/>
    <col min="35" max="35" width="6.85546875" style="113" customWidth="1"/>
    <col min="36" max="36" width="14.140625" style="113" customWidth="1"/>
    <col min="37" max="16384" width="9.140625" style="22"/>
  </cols>
  <sheetData>
    <row r="1" spans="1:36" s="8" customFormat="1" ht="23.25" customHeight="1">
      <c r="A1" s="1455" t="s">
        <v>243</v>
      </c>
      <c r="B1" s="1455"/>
      <c r="C1" s="1455"/>
      <c r="D1" s="1455"/>
      <c r="E1" s="1455"/>
      <c r="F1" s="1455"/>
      <c r="G1" s="1455"/>
      <c r="H1" s="1455"/>
      <c r="I1" s="1455"/>
      <c r="J1" s="1455"/>
      <c r="K1" s="1455"/>
      <c r="L1" s="1455"/>
      <c r="M1" s="1455"/>
      <c r="N1" s="1455"/>
      <c r="O1" s="1455"/>
      <c r="P1" s="1455"/>
      <c r="Q1" s="1455"/>
      <c r="R1" s="1455"/>
      <c r="S1" s="1455"/>
      <c r="T1" s="1455"/>
      <c r="U1" s="1455"/>
      <c r="V1" s="1455"/>
      <c r="W1" s="1455"/>
      <c r="X1" s="1455"/>
      <c r="Y1" s="1455"/>
      <c r="Z1" s="1455"/>
      <c r="AA1" s="1455"/>
      <c r="AB1" s="1455"/>
      <c r="AC1" s="1455"/>
      <c r="AD1" s="1455"/>
      <c r="AE1" s="1455"/>
      <c r="AF1" s="1455"/>
      <c r="AG1" s="1455"/>
      <c r="AH1" s="1455"/>
      <c r="AI1" s="1455"/>
      <c r="AJ1" s="1455"/>
    </row>
    <row r="2" spans="1:36" s="8" customFormat="1" ht="18" customHeight="1">
      <c r="A2" s="1455" t="s">
        <v>259</v>
      </c>
      <c r="B2" s="1455"/>
      <c r="C2" s="1455"/>
      <c r="D2" s="1455"/>
      <c r="E2" s="1455"/>
      <c r="F2" s="1455"/>
      <c r="G2" s="1455"/>
      <c r="H2" s="1455"/>
      <c r="I2" s="1455"/>
      <c r="J2" s="1455"/>
      <c r="K2" s="1455"/>
      <c r="L2" s="1455"/>
      <c r="M2" s="1455"/>
      <c r="N2" s="1455"/>
      <c r="O2" s="1455"/>
      <c r="P2" s="1455"/>
      <c r="Q2" s="1455"/>
      <c r="R2" s="1455"/>
      <c r="S2" s="1455"/>
      <c r="T2" s="1455"/>
      <c r="U2" s="1455"/>
      <c r="V2" s="1455"/>
      <c r="W2" s="1455"/>
      <c r="X2" s="1455"/>
      <c r="Y2" s="1455"/>
      <c r="Z2" s="1455"/>
      <c r="AA2" s="1455"/>
      <c r="AB2" s="1455"/>
      <c r="AC2" s="1455"/>
      <c r="AD2" s="1455"/>
      <c r="AE2" s="1455"/>
      <c r="AF2" s="1455"/>
      <c r="AG2" s="1455"/>
      <c r="AH2" s="1455"/>
      <c r="AI2" s="1455"/>
      <c r="AJ2" s="1455"/>
    </row>
    <row r="3" spans="1:36" s="8" customFormat="1" ht="18" customHeight="1">
      <c r="A3" s="1455" t="s">
        <v>260</v>
      </c>
      <c r="B3" s="1455"/>
      <c r="C3" s="9"/>
      <c r="D3" s="344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87"/>
      <c r="AJ3" s="87"/>
    </row>
    <row r="4" spans="1:36" s="8" customFormat="1" ht="18" customHeight="1" thickBot="1">
      <c r="A4" s="1474" t="s">
        <v>528</v>
      </c>
      <c r="B4" s="1474"/>
      <c r="C4" s="10"/>
      <c r="D4" s="348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88"/>
      <c r="AJ4" s="88"/>
    </row>
    <row r="5" spans="1:36" s="12" customFormat="1" ht="17.25" thickTop="1">
      <c r="A5" s="1456" t="s">
        <v>261</v>
      </c>
      <c r="B5" s="1458" t="s">
        <v>244</v>
      </c>
      <c r="C5" s="345"/>
      <c r="D5" s="1460" t="s">
        <v>245</v>
      </c>
      <c r="E5" s="349" t="s">
        <v>315</v>
      </c>
      <c r="F5" s="349" t="s">
        <v>316</v>
      </c>
      <c r="G5" s="349" t="s">
        <v>310</v>
      </c>
      <c r="H5" s="235" t="s">
        <v>311</v>
      </c>
      <c r="I5" s="349" t="s">
        <v>312</v>
      </c>
      <c r="J5" s="349" t="s">
        <v>313</v>
      </c>
      <c r="K5" s="349" t="s">
        <v>314</v>
      </c>
      <c r="L5" s="349" t="s">
        <v>315</v>
      </c>
      <c r="M5" s="349" t="s">
        <v>316</v>
      </c>
      <c r="N5" s="349" t="s">
        <v>310</v>
      </c>
      <c r="O5" s="235" t="s">
        <v>311</v>
      </c>
      <c r="P5" s="349" t="s">
        <v>312</v>
      </c>
      <c r="Q5" s="349" t="s">
        <v>313</v>
      </c>
      <c r="R5" s="349" t="s">
        <v>314</v>
      </c>
      <c r="S5" s="349" t="s">
        <v>315</v>
      </c>
      <c r="T5" s="349" t="s">
        <v>316</v>
      </c>
      <c r="U5" s="349" t="s">
        <v>310</v>
      </c>
      <c r="V5" s="235" t="s">
        <v>311</v>
      </c>
      <c r="W5" s="349" t="s">
        <v>312</v>
      </c>
      <c r="X5" s="349" t="s">
        <v>313</v>
      </c>
      <c r="Y5" s="349" t="s">
        <v>314</v>
      </c>
      <c r="Z5" s="349" t="s">
        <v>315</v>
      </c>
      <c r="AA5" s="349" t="s">
        <v>316</v>
      </c>
      <c r="AB5" s="349" t="s">
        <v>310</v>
      </c>
      <c r="AC5" s="235" t="s">
        <v>311</v>
      </c>
      <c r="AD5" s="349" t="s">
        <v>312</v>
      </c>
      <c r="AE5" s="349" t="s">
        <v>313</v>
      </c>
      <c r="AF5" s="349" t="s">
        <v>314</v>
      </c>
      <c r="AG5" s="349" t="s">
        <v>315</v>
      </c>
      <c r="AH5" s="349" t="s">
        <v>316</v>
      </c>
      <c r="AI5" s="89"/>
      <c r="AJ5" s="1462" t="s">
        <v>210</v>
      </c>
    </row>
    <row r="6" spans="1:36" s="13" customFormat="1" ht="16.5">
      <c r="A6" s="1457"/>
      <c r="B6" s="1459"/>
      <c r="C6" s="203"/>
      <c r="D6" s="1461"/>
      <c r="E6" s="227">
        <v>1</v>
      </c>
      <c r="F6" s="227">
        <v>2</v>
      </c>
      <c r="G6" s="227">
        <v>3</v>
      </c>
      <c r="H6" s="185">
        <v>4</v>
      </c>
      <c r="I6" s="227">
        <v>5</v>
      </c>
      <c r="J6" s="227">
        <v>6</v>
      </c>
      <c r="K6" s="227">
        <v>7</v>
      </c>
      <c r="L6" s="227">
        <v>8</v>
      </c>
      <c r="M6" s="227">
        <v>9</v>
      </c>
      <c r="N6" s="227">
        <v>10</v>
      </c>
      <c r="O6" s="185">
        <v>11</v>
      </c>
      <c r="P6" s="227">
        <v>12</v>
      </c>
      <c r="Q6" s="227">
        <v>13</v>
      </c>
      <c r="R6" s="227">
        <v>14</v>
      </c>
      <c r="S6" s="227">
        <v>15</v>
      </c>
      <c r="T6" s="227">
        <v>16</v>
      </c>
      <c r="U6" s="227">
        <v>17</v>
      </c>
      <c r="V6" s="185">
        <v>18</v>
      </c>
      <c r="W6" s="227">
        <v>19</v>
      </c>
      <c r="X6" s="227">
        <v>20</v>
      </c>
      <c r="Y6" s="227">
        <v>21</v>
      </c>
      <c r="Z6" s="227">
        <v>22</v>
      </c>
      <c r="AA6" s="227">
        <v>23</v>
      </c>
      <c r="AB6" s="227">
        <v>24</v>
      </c>
      <c r="AC6" s="185">
        <v>25</v>
      </c>
      <c r="AD6" s="227">
        <v>26</v>
      </c>
      <c r="AE6" s="227">
        <v>27</v>
      </c>
      <c r="AF6" s="227">
        <v>28</v>
      </c>
      <c r="AG6" s="6">
        <v>29</v>
      </c>
      <c r="AH6" s="6">
        <v>30</v>
      </c>
      <c r="AI6" s="90" t="s">
        <v>208</v>
      </c>
      <c r="AJ6" s="1463"/>
    </row>
    <row r="7" spans="1:36" s="12" customFormat="1" ht="18.75" thickBot="1">
      <c r="A7" s="1450" t="s">
        <v>276</v>
      </c>
      <c r="B7" s="1451"/>
      <c r="C7" s="264" t="s">
        <v>462</v>
      </c>
      <c r="D7" s="264"/>
      <c r="E7" s="350"/>
      <c r="F7" s="351"/>
      <c r="G7" s="351"/>
      <c r="H7" s="236"/>
      <c r="I7" s="351"/>
      <c r="J7" s="351"/>
      <c r="K7" s="351"/>
      <c r="L7" s="351"/>
      <c r="M7" s="351"/>
      <c r="N7" s="351"/>
      <c r="O7" s="236"/>
      <c r="P7" s="351"/>
      <c r="Q7" s="351"/>
      <c r="R7" s="351"/>
      <c r="S7" s="351"/>
      <c r="T7" s="351"/>
      <c r="U7" s="351"/>
      <c r="V7" s="236"/>
      <c r="W7" s="351"/>
      <c r="X7" s="351"/>
      <c r="Y7" s="351"/>
      <c r="Z7" s="351"/>
      <c r="AA7" s="351"/>
      <c r="AB7" s="351"/>
      <c r="AC7" s="236"/>
      <c r="AD7" s="351"/>
      <c r="AE7" s="351"/>
      <c r="AF7" s="351"/>
      <c r="AG7" s="78"/>
      <c r="AH7" s="78"/>
      <c r="AI7" s="91"/>
      <c r="AJ7" s="92"/>
    </row>
    <row r="8" spans="1:36" s="12" customFormat="1" ht="16.5">
      <c r="A8" s="279">
        <v>1</v>
      </c>
      <c r="B8" s="285" t="s">
        <v>277</v>
      </c>
      <c r="C8" s="286" t="s">
        <v>399</v>
      </c>
      <c r="D8" s="28" t="s">
        <v>211</v>
      </c>
      <c r="E8" s="274">
        <v>1</v>
      </c>
      <c r="F8" s="274">
        <v>1</v>
      </c>
      <c r="G8" s="274">
        <v>1</v>
      </c>
      <c r="H8" s="275">
        <v>1</v>
      </c>
      <c r="I8" s="274">
        <v>1</v>
      </c>
      <c r="J8" s="274">
        <v>1</v>
      </c>
      <c r="K8" s="274">
        <v>1</v>
      </c>
      <c r="L8" s="274">
        <v>1</v>
      </c>
      <c r="M8" s="274">
        <v>1</v>
      </c>
      <c r="N8" s="274">
        <v>1</v>
      </c>
      <c r="O8" s="275">
        <v>1</v>
      </c>
      <c r="P8" s="274">
        <v>1</v>
      </c>
      <c r="Q8" s="274">
        <v>1</v>
      </c>
      <c r="R8" s="274">
        <v>1</v>
      </c>
      <c r="S8" s="274">
        <v>1</v>
      </c>
      <c r="T8" s="274">
        <v>1</v>
      </c>
      <c r="U8" s="274">
        <v>1</v>
      </c>
      <c r="V8" s="275">
        <v>1</v>
      </c>
      <c r="W8" s="274">
        <v>1</v>
      </c>
      <c r="X8" s="274">
        <v>1</v>
      </c>
      <c r="Y8" s="274">
        <v>1</v>
      </c>
      <c r="Z8" s="274">
        <v>1</v>
      </c>
      <c r="AA8" s="274">
        <v>1</v>
      </c>
      <c r="AB8" s="274">
        <v>1</v>
      </c>
      <c r="AC8" s="275">
        <v>1</v>
      </c>
      <c r="AD8" s="274">
        <v>1</v>
      </c>
      <c r="AE8" s="274">
        <v>1</v>
      </c>
      <c r="AF8" s="274">
        <v>1</v>
      </c>
      <c r="AG8" s="274">
        <v>1</v>
      </c>
      <c r="AH8" s="274">
        <v>1</v>
      </c>
      <c r="AI8" s="20">
        <f>SUM(E8:AH8)</f>
        <v>30</v>
      </c>
      <c r="AJ8" s="280"/>
    </row>
    <row r="9" spans="1:36" s="12" customFormat="1" ht="16.5">
      <c r="A9" s="399">
        <v>2</v>
      </c>
      <c r="B9" s="288" t="s">
        <v>472</v>
      </c>
      <c r="C9" s="36" t="s">
        <v>399</v>
      </c>
      <c r="D9" s="391" t="s">
        <v>470</v>
      </c>
      <c r="E9" s="178">
        <v>1</v>
      </c>
      <c r="F9" s="178">
        <v>1</v>
      </c>
      <c r="G9" s="178">
        <v>1</v>
      </c>
      <c r="H9" s="180">
        <v>1</v>
      </c>
      <c r="I9" s="178">
        <v>1</v>
      </c>
      <c r="J9" s="178">
        <v>1</v>
      </c>
      <c r="K9" s="178">
        <v>1</v>
      </c>
      <c r="L9" s="178">
        <v>1</v>
      </c>
      <c r="M9" s="178">
        <v>1</v>
      </c>
      <c r="N9" s="178">
        <v>1</v>
      </c>
      <c r="O9" s="180">
        <v>1</v>
      </c>
      <c r="P9" s="178">
        <v>1</v>
      </c>
      <c r="Q9" s="178">
        <v>1</v>
      </c>
      <c r="R9" s="178">
        <v>1</v>
      </c>
      <c r="S9" s="178">
        <v>1</v>
      </c>
      <c r="T9" s="178">
        <v>1</v>
      </c>
      <c r="U9" s="178">
        <v>1</v>
      </c>
      <c r="V9" s="180">
        <v>1</v>
      </c>
      <c r="W9" s="178">
        <v>1</v>
      </c>
      <c r="X9" s="178">
        <v>1</v>
      </c>
      <c r="Y9" s="178">
        <v>1</v>
      </c>
      <c r="Z9" s="178">
        <v>1</v>
      </c>
      <c r="AA9" s="178">
        <v>1</v>
      </c>
      <c r="AB9" s="178">
        <v>1</v>
      </c>
      <c r="AC9" s="180">
        <v>1</v>
      </c>
      <c r="AD9" s="178">
        <v>1</v>
      </c>
      <c r="AE9" s="178">
        <v>1</v>
      </c>
      <c r="AF9" s="276">
        <v>1</v>
      </c>
      <c r="AG9" s="276">
        <v>1</v>
      </c>
      <c r="AH9" s="276">
        <v>1</v>
      </c>
      <c r="AI9" s="14">
        <f>SUM(E9:AH9)</f>
        <v>30</v>
      </c>
      <c r="AJ9" s="281"/>
    </row>
    <row r="10" spans="1:36" s="12" customFormat="1" ht="17.25" customHeight="1">
      <c r="A10" s="46">
        <v>3</v>
      </c>
      <c r="B10" s="30" t="s">
        <v>292</v>
      </c>
      <c r="C10" s="30" t="s">
        <v>381</v>
      </c>
      <c r="D10" s="32" t="s">
        <v>90</v>
      </c>
      <c r="E10" s="178" t="s">
        <v>354</v>
      </c>
      <c r="F10" s="178" t="s">
        <v>354</v>
      </c>
      <c r="G10" s="178" t="s">
        <v>354</v>
      </c>
      <c r="H10" s="180" t="s">
        <v>258</v>
      </c>
      <c r="I10" s="178">
        <v>1</v>
      </c>
      <c r="J10" s="178">
        <v>1</v>
      </c>
      <c r="K10" s="178">
        <v>1</v>
      </c>
      <c r="L10" s="178">
        <v>1</v>
      </c>
      <c r="M10" s="178">
        <v>1</v>
      </c>
      <c r="N10" s="178">
        <v>1</v>
      </c>
      <c r="O10" s="180">
        <v>1</v>
      </c>
      <c r="P10" s="178">
        <v>1</v>
      </c>
      <c r="Q10" s="178">
        <v>1</v>
      </c>
      <c r="R10" s="178">
        <v>1</v>
      </c>
      <c r="S10" s="178">
        <v>1</v>
      </c>
      <c r="T10" s="178">
        <v>1</v>
      </c>
      <c r="U10" s="178">
        <v>1</v>
      </c>
      <c r="V10" s="180">
        <v>1</v>
      </c>
      <c r="W10" s="178">
        <v>1</v>
      </c>
      <c r="X10" s="178">
        <v>1</v>
      </c>
      <c r="Y10" s="178">
        <v>1</v>
      </c>
      <c r="Z10" s="178">
        <v>1</v>
      </c>
      <c r="AA10" s="178">
        <v>1</v>
      </c>
      <c r="AB10" s="178">
        <v>1</v>
      </c>
      <c r="AC10" s="180">
        <v>1</v>
      </c>
      <c r="AD10" s="178">
        <v>1</v>
      </c>
      <c r="AE10" s="178">
        <v>1</v>
      </c>
      <c r="AF10" s="276">
        <v>1</v>
      </c>
      <c r="AG10" s="276">
        <v>1</v>
      </c>
      <c r="AH10" s="276">
        <v>1</v>
      </c>
      <c r="AI10" s="14">
        <f t="shared" ref="AI10:AI16" si="0">SUM(E10:AH10)</f>
        <v>26</v>
      </c>
      <c r="AJ10" s="103"/>
    </row>
    <row r="11" spans="1:36" s="12" customFormat="1" ht="16.5">
      <c r="A11" s="399">
        <v>4</v>
      </c>
      <c r="B11" s="30" t="s">
        <v>290</v>
      </c>
      <c r="C11" s="36"/>
      <c r="D11" s="391" t="s">
        <v>470</v>
      </c>
      <c r="E11" s="178">
        <v>1</v>
      </c>
      <c r="F11" s="178">
        <v>1</v>
      </c>
      <c r="G11" s="178">
        <v>1</v>
      </c>
      <c r="H11" s="180" t="s">
        <v>258</v>
      </c>
      <c r="I11" s="178">
        <v>1</v>
      </c>
      <c r="J11" s="178">
        <v>1</v>
      </c>
      <c r="K11" s="178">
        <v>1</v>
      </c>
      <c r="L11" s="178">
        <v>1</v>
      </c>
      <c r="M11" s="178">
        <v>1</v>
      </c>
      <c r="N11" s="178">
        <v>1</v>
      </c>
      <c r="O11" s="180">
        <v>1</v>
      </c>
      <c r="P11" s="178">
        <v>1</v>
      </c>
      <c r="Q11" s="178">
        <v>1</v>
      </c>
      <c r="R11" s="178">
        <v>1</v>
      </c>
      <c r="S11" s="178">
        <v>1</v>
      </c>
      <c r="T11" s="178">
        <v>1</v>
      </c>
      <c r="U11" s="178">
        <v>1</v>
      </c>
      <c r="V11" s="180">
        <v>1</v>
      </c>
      <c r="W11" s="178">
        <v>1</v>
      </c>
      <c r="X11" s="178">
        <v>1</v>
      </c>
      <c r="Y11" s="178">
        <v>1</v>
      </c>
      <c r="Z11" s="178">
        <v>1</v>
      </c>
      <c r="AA11" s="178">
        <v>1</v>
      </c>
      <c r="AB11" s="178">
        <v>1</v>
      </c>
      <c r="AC11" s="180">
        <v>1</v>
      </c>
      <c r="AD11" s="178">
        <v>1</v>
      </c>
      <c r="AE11" s="178">
        <v>1</v>
      </c>
      <c r="AF11" s="276">
        <v>1</v>
      </c>
      <c r="AG11" s="276">
        <v>1</v>
      </c>
      <c r="AH11" s="276">
        <v>1</v>
      </c>
      <c r="AI11" s="14">
        <f>SUM(E11:AH11)</f>
        <v>29</v>
      </c>
      <c r="AJ11" s="103"/>
    </row>
    <row r="12" spans="1:36" s="12" customFormat="1" ht="17.25" customHeight="1">
      <c r="A12" s="46">
        <v>5</v>
      </c>
      <c r="B12" s="30" t="s">
        <v>48</v>
      </c>
      <c r="C12" s="33" t="s">
        <v>381</v>
      </c>
      <c r="D12" s="31" t="s">
        <v>49</v>
      </c>
      <c r="E12" s="144">
        <v>1</v>
      </c>
      <c r="F12" s="144">
        <v>1</v>
      </c>
      <c r="G12" s="144">
        <v>1</v>
      </c>
      <c r="H12" s="144">
        <v>1</v>
      </c>
      <c r="I12" s="144">
        <v>1</v>
      </c>
      <c r="J12" s="144">
        <v>1</v>
      </c>
      <c r="K12" s="178">
        <v>1</v>
      </c>
      <c r="L12" s="178">
        <v>1</v>
      </c>
      <c r="M12" s="178">
        <v>1</v>
      </c>
      <c r="N12" s="178">
        <v>1</v>
      </c>
      <c r="O12" s="180">
        <v>1</v>
      </c>
      <c r="P12" s="178">
        <v>1</v>
      </c>
      <c r="Q12" s="178">
        <v>1</v>
      </c>
      <c r="R12" s="178">
        <v>1</v>
      </c>
      <c r="S12" s="178">
        <v>1</v>
      </c>
      <c r="T12" s="178">
        <v>1</v>
      </c>
      <c r="U12" s="178">
        <v>1</v>
      </c>
      <c r="V12" s="180" t="s">
        <v>258</v>
      </c>
      <c r="W12" s="178">
        <v>1</v>
      </c>
      <c r="X12" s="178">
        <v>1</v>
      </c>
      <c r="Y12" s="178">
        <v>1</v>
      </c>
      <c r="Z12" s="178">
        <v>1</v>
      </c>
      <c r="AA12" s="178">
        <v>1</v>
      </c>
      <c r="AB12" s="178">
        <v>1</v>
      </c>
      <c r="AC12" s="180">
        <v>1</v>
      </c>
      <c r="AD12" s="178">
        <v>1</v>
      </c>
      <c r="AE12" s="178">
        <v>1</v>
      </c>
      <c r="AF12" s="276">
        <v>1</v>
      </c>
      <c r="AG12" s="276">
        <v>1</v>
      </c>
      <c r="AH12" s="276">
        <v>1</v>
      </c>
      <c r="AI12" s="14">
        <f>SUM(E12:AH12)</f>
        <v>29</v>
      </c>
      <c r="AJ12" s="103"/>
    </row>
    <row r="13" spans="1:36" s="12" customFormat="1" ht="17.25" customHeight="1">
      <c r="A13" s="399">
        <v>6</v>
      </c>
      <c r="B13" s="36" t="s">
        <v>279</v>
      </c>
      <c r="C13" s="30" t="s">
        <v>381</v>
      </c>
      <c r="D13" s="293" t="s">
        <v>79</v>
      </c>
      <c r="E13" s="178">
        <v>1</v>
      </c>
      <c r="F13" s="178">
        <v>1</v>
      </c>
      <c r="G13" s="178">
        <v>1</v>
      </c>
      <c r="H13" s="180">
        <v>1</v>
      </c>
      <c r="I13" s="178">
        <v>1</v>
      </c>
      <c r="J13" s="178">
        <v>1</v>
      </c>
      <c r="K13" s="178">
        <v>1</v>
      </c>
      <c r="L13" s="178">
        <v>1</v>
      </c>
      <c r="M13" s="178">
        <v>1</v>
      </c>
      <c r="N13" s="178">
        <v>1</v>
      </c>
      <c r="O13" s="180">
        <v>1</v>
      </c>
      <c r="P13" s="178">
        <v>1</v>
      </c>
      <c r="Q13" s="178">
        <v>1</v>
      </c>
      <c r="R13" s="178">
        <v>1</v>
      </c>
      <c r="S13" s="178">
        <v>1</v>
      </c>
      <c r="T13" s="178">
        <v>1</v>
      </c>
      <c r="U13" s="178">
        <v>1</v>
      </c>
      <c r="V13" s="180">
        <v>1</v>
      </c>
      <c r="W13" s="178">
        <v>1</v>
      </c>
      <c r="X13" s="178">
        <v>1</v>
      </c>
      <c r="Y13" s="178">
        <v>1</v>
      </c>
      <c r="Z13" s="178">
        <v>1</v>
      </c>
      <c r="AA13" s="178">
        <v>1</v>
      </c>
      <c r="AB13" s="178">
        <v>1</v>
      </c>
      <c r="AC13" s="180">
        <v>1</v>
      </c>
      <c r="AD13" s="178">
        <v>1</v>
      </c>
      <c r="AE13" s="178">
        <v>1</v>
      </c>
      <c r="AF13" s="276">
        <v>1</v>
      </c>
      <c r="AG13" s="276">
        <v>1</v>
      </c>
      <c r="AH13" s="276">
        <v>1</v>
      </c>
      <c r="AI13" s="14">
        <f t="shared" si="0"/>
        <v>30</v>
      </c>
      <c r="AJ13" s="103"/>
    </row>
    <row r="14" spans="1:36" s="12" customFormat="1" ht="17.25" customHeight="1">
      <c r="A14" s="46">
        <v>7</v>
      </c>
      <c r="B14" s="33" t="s">
        <v>441</v>
      </c>
      <c r="C14" s="30" t="s">
        <v>398</v>
      </c>
      <c r="D14" s="54" t="s">
        <v>166</v>
      </c>
      <c r="E14" s="178">
        <v>1</v>
      </c>
      <c r="F14" s="178">
        <v>1</v>
      </c>
      <c r="G14" s="178">
        <v>1</v>
      </c>
      <c r="H14" s="180">
        <v>1</v>
      </c>
      <c r="I14" s="178">
        <v>1</v>
      </c>
      <c r="J14" s="178">
        <v>1</v>
      </c>
      <c r="K14" s="178">
        <v>1</v>
      </c>
      <c r="L14" s="178">
        <v>1</v>
      </c>
      <c r="M14" s="178">
        <v>1</v>
      </c>
      <c r="N14" s="178">
        <v>1</v>
      </c>
      <c r="O14" s="180">
        <v>1</v>
      </c>
      <c r="P14" s="178">
        <v>1</v>
      </c>
      <c r="Q14" s="178">
        <v>1</v>
      </c>
      <c r="R14" s="178">
        <v>1</v>
      </c>
      <c r="S14" s="178">
        <v>1</v>
      </c>
      <c r="T14" s="178">
        <v>1</v>
      </c>
      <c r="U14" s="178">
        <v>1</v>
      </c>
      <c r="V14" s="180">
        <v>1</v>
      </c>
      <c r="W14" s="178">
        <v>1</v>
      </c>
      <c r="X14" s="178">
        <v>1</v>
      </c>
      <c r="Y14" s="178">
        <v>1</v>
      </c>
      <c r="Z14" s="178">
        <v>1</v>
      </c>
      <c r="AA14" s="178">
        <v>1</v>
      </c>
      <c r="AB14" s="178">
        <v>1</v>
      </c>
      <c r="AC14" s="180">
        <v>1</v>
      </c>
      <c r="AD14" s="178">
        <v>1</v>
      </c>
      <c r="AE14" s="178">
        <v>1</v>
      </c>
      <c r="AF14" s="276">
        <v>1</v>
      </c>
      <c r="AG14" s="276">
        <v>1</v>
      </c>
      <c r="AH14" s="276">
        <v>1</v>
      </c>
      <c r="AI14" s="14">
        <f t="shared" si="0"/>
        <v>30</v>
      </c>
      <c r="AJ14" s="103"/>
    </row>
    <row r="15" spans="1:36" s="12" customFormat="1" ht="17.25" customHeight="1">
      <c r="A15" s="399">
        <v>8</v>
      </c>
      <c r="B15" s="30" t="s">
        <v>188</v>
      </c>
      <c r="C15" s="33" t="s">
        <v>381</v>
      </c>
      <c r="D15" s="32" t="s">
        <v>30</v>
      </c>
      <c r="E15" s="178">
        <v>1</v>
      </c>
      <c r="F15" s="178">
        <v>1</v>
      </c>
      <c r="G15" s="178">
        <v>1</v>
      </c>
      <c r="H15" s="180">
        <v>1</v>
      </c>
      <c r="I15" s="178">
        <v>1</v>
      </c>
      <c r="J15" s="178">
        <v>1</v>
      </c>
      <c r="K15" s="178">
        <v>1</v>
      </c>
      <c r="L15" s="178">
        <v>1</v>
      </c>
      <c r="M15" s="178">
        <v>1</v>
      </c>
      <c r="N15" s="178">
        <v>1</v>
      </c>
      <c r="O15" s="180">
        <v>1</v>
      </c>
      <c r="P15" s="178">
        <v>1</v>
      </c>
      <c r="Q15" s="178">
        <v>1</v>
      </c>
      <c r="R15" s="178">
        <v>1</v>
      </c>
      <c r="S15" s="178">
        <v>1</v>
      </c>
      <c r="T15" s="178">
        <v>1</v>
      </c>
      <c r="U15" s="178">
        <v>1</v>
      </c>
      <c r="V15" s="180">
        <v>1</v>
      </c>
      <c r="W15" s="178">
        <v>1</v>
      </c>
      <c r="X15" s="178">
        <v>1</v>
      </c>
      <c r="Y15" s="178">
        <v>1</v>
      </c>
      <c r="Z15" s="178">
        <v>1</v>
      </c>
      <c r="AA15" s="178">
        <v>1</v>
      </c>
      <c r="AB15" s="178">
        <v>1</v>
      </c>
      <c r="AC15" s="180">
        <v>1</v>
      </c>
      <c r="AD15" s="178">
        <v>1</v>
      </c>
      <c r="AE15" s="178">
        <v>1</v>
      </c>
      <c r="AF15" s="276">
        <v>1</v>
      </c>
      <c r="AG15" s="276">
        <v>1</v>
      </c>
      <c r="AH15" s="276">
        <v>1</v>
      </c>
      <c r="AI15" s="14">
        <f t="shared" si="0"/>
        <v>30</v>
      </c>
      <c r="AJ15" s="104"/>
    </row>
    <row r="16" spans="1:36" s="12" customFormat="1" ht="16.5">
      <c r="A16" s="46">
        <v>9</v>
      </c>
      <c r="B16" s="36" t="s">
        <v>51</v>
      </c>
      <c r="C16" s="30" t="s">
        <v>381</v>
      </c>
      <c r="D16" s="222" t="s">
        <v>52</v>
      </c>
      <c r="E16" s="178">
        <v>1</v>
      </c>
      <c r="F16" s="178">
        <v>1</v>
      </c>
      <c r="G16" s="178">
        <v>1</v>
      </c>
      <c r="H16" s="180">
        <v>1</v>
      </c>
      <c r="I16" s="178">
        <v>1</v>
      </c>
      <c r="J16" s="178">
        <v>1</v>
      </c>
      <c r="K16" s="178">
        <v>1</v>
      </c>
      <c r="L16" s="178">
        <v>1</v>
      </c>
      <c r="M16" s="178">
        <v>1</v>
      </c>
      <c r="N16" s="178">
        <v>1</v>
      </c>
      <c r="O16" s="180">
        <v>1</v>
      </c>
      <c r="P16" s="178">
        <v>1</v>
      </c>
      <c r="Q16" s="178">
        <v>1</v>
      </c>
      <c r="R16" s="178">
        <v>1</v>
      </c>
      <c r="S16" s="178">
        <v>1</v>
      </c>
      <c r="T16" s="178">
        <v>1</v>
      </c>
      <c r="U16" s="178">
        <v>1</v>
      </c>
      <c r="V16" s="180" t="s">
        <v>258</v>
      </c>
      <c r="W16" s="178" t="s">
        <v>255</v>
      </c>
      <c r="X16" s="178" t="s">
        <v>255</v>
      </c>
      <c r="Y16" s="178" t="s">
        <v>255</v>
      </c>
      <c r="Z16" s="178">
        <v>1</v>
      </c>
      <c r="AA16" s="178">
        <v>1</v>
      </c>
      <c r="AB16" s="178">
        <v>1</v>
      </c>
      <c r="AC16" s="180">
        <v>1</v>
      </c>
      <c r="AD16" s="178">
        <v>1</v>
      </c>
      <c r="AE16" s="178">
        <v>1</v>
      </c>
      <c r="AF16" s="276">
        <v>1</v>
      </c>
      <c r="AG16" s="276">
        <v>1</v>
      </c>
      <c r="AH16" s="276">
        <v>1</v>
      </c>
      <c r="AI16" s="14">
        <f t="shared" si="0"/>
        <v>26</v>
      </c>
      <c r="AJ16" s="284"/>
    </row>
    <row r="17" spans="1:36" s="12" customFormat="1" ht="17.25" customHeight="1">
      <c r="A17" s="399">
        <v>10</v>
      </c>
      <c r="B17" s="33" t="s">
        <v>278</v>
      </c>
      <c r="C17" s="30" t="s">
        <v>381</v>
      </c>
      <c r="D17" s="198" t="s">
        <v>50</v>
      </c>
      <c r="E17" s="178">
        <v>1</v>
      </c>
      <c r="F17" s="178">
        <v>1</v>
      </c>
      <c r="G17" s="178">
        <v>1</v>
      </c>
      <c r="H17" s="180">
        <v>1</v>
      </c>
      <c r="I17" s="178">
        <v>1</v>
      </c>
      <c r="J17" s="178">
        <v>1</v>
      </c>
      <c r="K17" s="178">
        <v>1</v>
      </c>
      <c r="L17" s="178">
        <v>1</v>
      </c>
      <c r="M17" s="178">
        <v>1</v>
      </c>
      <c r="N17" s="178">
        <v>1</v>
      </c>
      <c r="O17" s="180">
        <v>1</v>
      </c>
      <c r="P17" s="178">
        <v>1</v>
      </c>
      <c r="Q17" s="178">
        <v>1</v>
      </c>
      <c r="R17" s="178">
        <v>1</v>
      </c>
      <c r="S17" s="178">
        <v>1</v>
      </c>
      <c r="T17" s="178">
        <v>1</v>
      </c>
      <c r="U17" s="178">
        <v>1</v>
      </c>
      <c r="V17" s="185">
        <v>1</v>
      </c>
      <c r="W17" s="178">
        <v>1</v>
      </c>
      <c r="X17" s="178">
        <v>1</v>
      </c>
      <c r="Y17" s="178">
        <v>1</v>
      </c>
      <c r="Z17" s="178">
        <v>1</v>
      </c>
      <c r="AA17" s="178">
        <v>1</v>
      </c>
      <c r="AB17" s="178">
        <v>1</v>
      </c>
      <c r="AC17" s="180">
        <v>1</v>
      </c>
      <c r="AD17" s="178">
        <v>1</v>
      </c>
      <c r="AE17" s="178">
        <v>1</v>
      </c>
      <c r="AF17" s="276">
        <v>1</v>
      </c>
      <c r="AG17" s="276">
        <v>1</v>
      </c>
      <c r="AH17" s="276">
        <v>1</v>
      </c>
      <c r="AI17" s="107">
        <f>SUM(E17:AH17)</f>
        <v>30</v>
      </c>
      <c r="AJ17" s="104"/>
    </row>
    <row r="18" spans="1:36" s="12" customFormat="1" ht="17.25" customHeight="1" thickBot="1">
      <c r="A18" s="46">
        <v>11</v>
      </c>
      <c r="B18" s="255" t="s">
        <v>247</v>
      </c>
      <c r="C18" s="328" t="s">
        <v>381</v>
      </c>
      <c r="D18" s="329" t="s">
        <v>32</v>
      </c>
      <c r="E18" s="178" t="s">
        <v>354</v>
      </c>
      <c r="F18" s="178" t="s">
        <v>354</v>
      </c>
      <c r="G18" s="178" t="s">
        <v>354</v>
      </c>
      <c r="H18" s="180">
        <v>1</v>
      </c>
      <c r="I18" s="178">
        <v>1</v>
      </c>
      <c r="J18" s="178">
        <v>1</v>
      </c>
      <c r="K18" s="178">
        <v>1</v>
      </c>
      <c r="L18" s="178">
        <v>1</v>
      </c>
      <c r="M18" s="178">
        <v>1</v>
      </c>
      <c r="N18" s="178">
        <v>1</v>
      </c>
      <c r="O18" s="180">
        <v>1</v>
      </c>
      <c r="P18" s="178">
        <v>1</v>
      </c>
      <c r="Q18" s="178">
        <v>1</v>
      </c>
      <c r="R18" s="178">
        <v>1</v>
      </c>
      <c r="S18" s="178">
        <v>1</v>
      </c>
      <c r="T18" s="178">
        <v>1</v>
      </c>
      <c r="U18" s="178">
        <v>1</v>
      </c>
      <c r="V18" s="185">
        <v>1</v>
      </c>
      <c r="W18" s="178">
        <v>87</v>
      </c>
      <c r="X18" s="178">
        <v>87</v>
      </c>
      <c r="Y18" s="178">
        <v>87</v>
      </c>
      <c r="Z18" s="178">
        <v>1</v>
      </c>
      <c r="AA18" s="178">
        <v>1</v>
      </c>
      <c r="AB18" s="178">
        <v>1</v>
      </c>
      <c r="AC18" s="180">
        <v>1</v>
      </c>
      <c r="AD18" s="178">
        <v>1</v>
      </c>
      <c r="AE18" s="178">
        <v>1</v>
      </c>
      <c r="AF18" s="276">
        <v>1</v>
      </c>
      <c r="AG18" s="276">
        <v>1</v>
      </c>
      <c r="AH18" s="276">
        <v>1</v>
      </c>
      <c r="AI18" s="331">
        <v>27</v>
      </c>
      <c r="AJ18" s="294"/>
    </row>
    <row r="19" spans="1:36" s="12" customFormat="1" ht="17.25" customHeight="1" thickBot="1">
      <c r="A19" s="295"/>
      <c r="B19" s="257"/>
      <c r="C19" s="257"/>
      <c r="D19" s="258"/>
      <c r="E19" s="259"/>
      <c r="F19" s="259"/>
      <c r="G19" s="259"/>
      <c r="H19" s="259"/>
      <c r="I19" s="259"/>
      <c r="J19" s="259"/>
      <c r="K19" s="259"/>
      <c r="L19" s="259"/>
      <c r="M19" s="259"/>
      <c r="N19" s="259"/>
      <c r="O19" s="259"/>
      <c r="P19" s="259"/>
      <c r="Q19" s="259"/>
      <c r="R19" s="259"/>
      <c r="S19" s="259"/>
      <c r="T19" s="259"/>
      <c r="U19" s="259"/>
      <c r="V19" s="219"/>
      <c r="W19" s="259"/>
      <c r="X19" s="259"/>
      <c r="Y19" s="259"/>
      <c r="Z19" s="259"/>
      <c r="AA19" s="259"/>
      <c r="AB19" s="259"/>
      <c r="AC19" s="259"/>
      <c r="AD19" s="259"/>
      <c r="AE19" s="259"/>
      <c r="AF19" s="259"/>
      <c r="AG19" s="259"/>
      <c r="AH19" s="259"/>
      <c r="AI19" s="97"/>
      <c r="AJ19" s="296"/>
    </row>
    <row r="20" spans="1:36" s="12" customFormat="1" ht="17.25" thickBot="1">
      <c r="A20" s="1452" t="s">
        <v>524</v>
      </c>
      <c r="B20" s="1453"/>
      <c r="C20" s="1453"/>
      <c r="D20" s="1454"/>
      <c r="E20" s="265" t="s">
        <v>523</v>
      </c>
      <c r="F20" s="266"/>
      <c r="G20" s="266"/>
      <c r="H20" s="266"/>
      <c r="I20" s="266"/>
      <c r="J20" s="266"/>
      <c r="K20" s="266"/>
      <c r="L20" s="266"/>
      <c r="M20" s="267"/>
      <c r="N20" s="226"/>
      <c r="O20" s="226"/>
      <c r="P20" s="226"/>
      <c r="Q20" s="226"/>
      <c r="R20" s="226"/>
      <c r="S20" s="226"/>
      <c r="T20" s="226"/>
      <c r="U20" s="226"/>
      <c r="V20" s="226"/>
      <c r="W20" s="226"/>
      <c r="X20" s="226"/>
      <c r="Y20" s="226"/>
      <c r="Z20" s="226"/>
      <c r="AA20" s="226"/>
      <c r="AB20" s="226"/>
      <c r="AC20" s="226"/>
      <c r="AD20" s="226"/>
      <c r="AE20" s="226"/>
      <c r="AF20" s="226"/>
      <c r="AG20" s="226"/>
      <c r="AH20" s="226"/>
      <c r="AI20" s="16"/>
      <c r="AJ20" s="108"/>
    </row>
    <row r="21" spans="1:36" s="12" customFormat="1" ht="16.5">
      <c r="A21" s="279">
        <v>1</v>
      </c>
      <c r="B21" s="41" t="s">
        <v>525</v>
      </c>
      <c r="C21" s="49" t="s">
        <v>381</v>
      </c>
      <c r="D21" s="42" t="s">
        <v>47</v>
      </c>
      <c r="E21" s="274">
        <v>1</v>
      </c>
      <c r="F21" s="274">
        <v>1</v>
      </c>
      <c r="G21" s="274">
        <v>1</v>
      </c>
      <c r="H21" s="275">
        <v>1</v>
      </c>
      <c r="I21" s="274">
        <v>1</v>
      </c>
      <c r="J21" s="274">
        <v>1</v>
      </c>
      <c r="K21" s="274">
        <v>1</v>
      </c>
      <c r="L21" s="274">
        <v>1</v>
      </c>
      <c r="M21" s="274">
        <v>1</v>
      </c>
      <c r="N21" s="274">
        <v>1</v>
      </c>
      <c r="O21" s="179">
        <v>1</v>
      </c>
      <c r="P21" s="177">
        <v>1</v>
      </c>
      <c r="Q21" s="177">
        <v>1</v>
      </c>
      <c r="R21" s="177">
        <v>1</v>
      </c>
      <c r="S21" s="177">
        <v>1</v>
      </c>
      <c r="T21" s="177">
        <v>1</v>
      </c>
      <c r="U21" s="177">
        <v>1</v>
      </c>
      <c r="V21" s="179">
        <v>1</v>
      </c>
      <c r="W21" s="177">
        <v>1</v>
      </c>
      <c r="X21" s="177">
        <v>1</v>
      </c>
      <c r="Y21" s="177">
        <v>1</v>
      </c>
      <c r="Z21" s="177">
        <v>1</v>
      </c>
      <c r="AA21" s="177">
        <v>1</v>
      </c>
      <c r="AB21" s="177">
        <v>1</v>
      </c>
      <c r="AC21" s="179">
        <v>1</v>
      </c>
      <c r="AD21" s="177">
        <v>1</v>
      </c>
      <c r="AE21" s="177">
        <v>1</v>
      </c>
      <c r="AF21" s="177">
        <v>1</v>
      </c>
      <c r="AG21" s="177">
        <v>1</v>
      </c>
      <c r="AH21" s="177">
        <v>1</v>
      </c>
      <c r="AI21" s="100">
        <f>SUM(E21:AH21)</f>
        <v>30</v>
      </c>
      <c r="AJ21" s="280"/>
    </row>
    <row r="22" spans="1:36" s="12" customFormat="1" ht="18" customHeight="1" thickBot="1">
      <c r="A22" s="297"/>
      <c r="B22" s="39"/>
      <c r="C22" s="39"/>
      <c r="D22" s="44"/>
      <c r="E22" s="219"/>
      <c r="F22" s="219"/>
      <c r="G22" s="219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19"/>
      <c r="W22" s="219"/>
      <c r="X22" s="219"/>
      <c r="Y22" s="219"/>
      <c r="Z22" s="219"/>
      <c r="AA22" s="219"/>
      <c r="AB22" s="219"/>
      <c r="AC22" s="219"/>
      <c r="AD22" s="219"/>
      <c r="AE22" s="219"/>
      <c r="AF22" s="219"/>
      <c r="AG22" s="219"/>
      <c r="AH22" s="219"/>
      <c r="AI22" s="97"/>
      <c r="AJ22" s="294"/>
    </row>
    <row r="23" spans="1:36" s="12" customFormat="1" ht="18" customHeight="1">
      <c r="A23" s="1450" t="s">
        <v>287</v>
      </c>
      <c r="B23" s="1451"/>
      <c r="C23" s="205"/>
      <c r="D23" s="1478" t="s">
        <v>526</v>
      </c>
      <c r="E23" s="1486"/>
      <c r="F23" s="1486"/>
      <c r="G23" s="1486"/>
      <c r="H23" s="1486"/>
      <c r="I23" s="1479"/>
      <c r="J23" s="214"/>
      <c r="K23" s="214"/>
      <c r="L23" s="214"/>
      <c r="M23" s="214"/>
      <c r="N23" s="214"/>
      <c r="O23" s="214"/>
      <c r="P23" s="214"/>
      <c r="Q23" s="214"/>
      <c r="R23" s="214"/>
      <c r="S23" s="214"/>
      <c r="T23" s="214"/>
      <c r="U23" s="214"/>
      <c r="V23" s="214"/>
      <c r="W23" s="214"/>
      <c r="X23" s="214"/>
      <c r="Y23" s="214"/>
      <c r="Z23" s="214"/>
      <c r="AA23" s="214"/>
      <c r="AB23" s="214"/>
      <c r="AC23" s="214"/>
      <c r="AD23" s="214"/>
      <c r="AE23" s="214"/>
      <c r="AF23" s="214"/>
      <c r="AG23" s="214"/>
      <c r="AH23" s="214"/>
      <c r="AI23" s="14"/>
      <c r="AJ23" s="102"/>
    </row>
    <row r="24" spans="1:36" s="12" customFormat="1" ht="16.5">
      <c r="A24" s="46">
        <v>1</v>
      </c>
      <c r="B24" s="30" t="s">
        <v>322</v>
      </c>
      <c r="C24" s="49" t="s">
        <v>381</v>
      </c>
      <c r="D24" s="31" t="s">
        <v>239</v>
      </c>
      <c r="E24" s="214">
        <v>1</v>
      </c>
      <c r="F24" s="214">
        <v>1</v>
      </c>
      <c r="G24" s="214">
        <v>1</v>
      </c>
      <c r="H24" s="182">
        <v>1</v>
      </c>
      <c r="I24" s="214">
        <v>1</v>
      </c>
      <c r="J24" s="214">
        <v>1</v>
      </c>
      <c r="K24" s="214">
        <v>1</v>
      </c>
      <c r="L24" s="214">
        <v>1</v>
      </c>
      <c r="M24" s="214">
        <v>1</v>
      </c>
      <c r="N24" s="214">
        <v>1</v>
      </c>
      <c r="O24" s="180" t="s">
        <v>258</v>
      </c>
      <c r="P24" s="178">
        <v>1</v>
      </c>
      <c r="Q24" s="178">
        <v>1</v>
      </c>
      <c r="R24" s="178">
        <v>1</v>
      </c>
      <c r="S24" s="178">
        <v>1</v>
      </c>
      <c r="T24" s="178">
        <v>1</v>
      </c>
      <c r="U24" s="178">
        <v>1</v>
      </c>
      <c r="V24" s="180">
        <v>1</v>
      </c>
      <c r="W24" s="178">
        <v>1</v>
      </c>
      <c r="X24" s="178">
        <v>1</v>
      </c>
      <c r="Y24" s="178">
        <v>1</v>
      </c>
      <c r="Z24" s="178">
        <v>1</v>
      </c>
      <c r="AA24" s="178">
        <v>1</v>
      </c>
      <c r="AB24" s="178">
        <v>1</v>
      </c>
      <c r="AC24" s="180">
        <v>1</v>
      </c>
      <c r="AD24" s="178">
        <v>1</v>
      </c>
      <c r="AE24" s="178">
        <v>1</v>
      </c>
      <c r="AF24" s="178">
        <v>1</v>
      </c>
      <c r="AG24" s="178">
        <v>1</v>
      </c>
      <c r="AH24" s="178">
        <v>1</v>
      </c>
      <c r="AI24" s="14">
        <f t="shared" ref="AI24:AI33" si="1">SUM(E24:AH24)</f>
        <v>29</v>
      </c>
      <c r="AJ24" s="103"/>
    </row>
    <row r="25" spans="1:36" s="12" customFormat="1" ht="16.5">
      <c r="A25" s="46">
        <v>2</v>
      </c>
      <c r="B25" s="30" t="s">
        <v>46</v>
      </c>
      <c r="C25" s="49" t="s">
        <v>381</v>
      </c>
      <c r="D25" s="31" t="s">
        <v>20</v>
      </c>
      <c r="E25" s="214">
        <v>1</v>
      </c>
      <c r="F25" s="214">
        <v>1</v>
      </c>
      <c r="G25" s="214">
        <v>1</v>
      </c>
      <c r="H25" s="182">
        <v>1</v>
      </c>
      <c r="I25" s="214">
        <v>1</v>
      </c>
      <c r="J25" s="214">
        <v>1</v>
      </c>
      <c r="K25" s="214">
        <v>1</v>
      </c>
      <c r="L25" s="214">
        <v>1</v>
      </c>
      <c r="M25" s="214">
        <v>1</v>
      </c>
      <c r="N25" s="214">
        <v>1</v>
      </c>
      <c r="O25" s="180" t="s">
        <v>258</v>
      </c>
      <c r="P25" s="178">
        <v>1</v>
      </c>
      <c r="Q25" s="178">
        <v>1</v>
      </c>
      <c r="R25" s="178">
        <v>1</v>
      </c>
      <c r="S25" s="178">
        <v>1</v>
      </c>
      <c r="T25" s="178">
        <v>1</v>
      </c>
      <c r="U25" s="178">
        <v>1</v>
      </c>
      <c r="V25" s="180">
        <v>1</v>
      </c>
      <c r="W25" s="178">
        <v>1</v>
      </c>
      <c r="X25" s="178">
        <v>1</v>
      </c>
      <c r="Y25" s="178">
        <v>1</v>
      </c>
      <c r="Z25" s="178">
        <v>1</v>
      </c>
      <c r="AA25" s="178">
        <v>1</v>
      </c>
      <c r="AB25" s="178">
        <v>1</v>
      </c>
      <c r="AC25" s="180">
        <v>1</v>
      </c>
      <c r="AD25" s="178">
        <v>1</v>
      </c>
      <c r="AE25" s="178">
        <v>1</v>
      </c>
      <c r="AF25" s="178">
        <v>1</v>
      </c>
      <c r="AG25" s="178">
        <v>1</v>
      </c>
      <c r="AH25" s="178">
        <v>1</v>
      </c>
      <c r="AI25" s="14">
        <f t="shared" si="1"/>
        <v>29</v>
      </c>
      <c r="AJ25" s="103"/>
    </row>
    <row r="26" spans="1:36" s="12" customFormat="1" ht="16.5">
      <c r="A26" s="46">
        <v>3</v>
      </c>
      <c r="B26" s="30" t="s">
        <v>520</v>
      </c>
      <c r="C26" s="49" t="s">
        <v>381</v>
      </c>
      <c r="D26" s="47" t="s">
        <v>22</v>
      </c>
      <c r="E26" s="1445" t="s">
        <v>451</v>
      </c>
      <c r="F26" s="1446"/>
      <c r="G26" s="1446"/>
      <c r="H26" s="1446"/>
      <c r="I26" s="1446"/>
      <c r="J26" s="1447"/>
      <c r="K26" s="214">
        <v>1</v>
      </c>
      <c r="L26" s="214">
        <v>1</v>
      </c>
      <c r="M26" s="214">
        <v>1</v>
      </c>
      <c r="N26" s="214">
        <v>1</v>
      </c>
      <c r="O26" s="180">
        <v>1</v>
      </c>
      <c r="P26" s="178">
        <v>1</v>
      </c>
      <c r="Q26" s="178">
        <v>1</v>
      </c>
      <c r="R26" s="178">
        <v>1</v>
      </c>
      <c r="S26" s="178">
        <v>1</v>
      </c>
      <c r="T26" s="178">
        <v>1</v>
      </c>
      <c r="U26" s="178">
        <v>1</v>
      </c>
      <c r="V26" s="180">
        <v>1</v>
      </c>
      <c r="W26" s="178">
        <v>1</v>
      </c>
      <c r="X26" s="178">
        <v>1</v>
      </c>
      <c r="Y26" s="178">
        <v>1</v>
      </c>
      <c r="Z26" s="178">
        <v>1</v>
      </c>
      <c r="AA26" s="178">
        <v>1</v>
      </c>
      <c r="AB26" s="178">
        <v>1</v>
      </c>
      <c r="AC26" s="180">
        <v>1</v>
      </c>
      <c r="AD26" s="178">
        <v>1</v>
      </c>
      <c r="AE26" s="178">
        <v>1</v>
      </c>
      <c r="AF26" s="178">
        <v>1</v>
      </c>
      <c r="AG26" s="178">
        <v>1</v>
      </c>
      <c r="AH26" s="178">
        <v>1</v>
      </c>
      <c r="AI26" s="14">
        <f t="shared" si="1"/>
        <v>24</v>
      </c>
      <c r="AJ26" s="103"/>
    </row>
    <row r="27" spans="1:36" ht="16.5">
      <c r="A27" s="290">
        <v>4</v>
      </c>
      <c r="B27" s="291" t="s">
        <v>473</v>
      </c>
      <c r="C27" s="30"/>
      <c r="D27" s="392" t="s">
        <v>271</v>
      </c>
      <c r="E27" s="144">
        <v>1</v>
      </c>
      <c r="F27" s="144">
        <v>1</v>
      </c>
      <c r="G27" s="144">
        <v>1</v>
      </c>
      <c r="H27" s="144">
        <v>1</v>
      </c>
      <c r="I27" s="144" t="s">
        <v>255</v>
      </c>
      <c r="J27" s="144" t="s">
        <v>255</v>
      </c>
      <c r="K27" s="144" t="s">
        <v>255</v>
      </c>
      <c r="L27" s="144" t="s">
        <v>255</v>
      </c>
      <c r="M27" s="144" t="s">
        <v>354</v>
      </c>
      <c r="N27" s="144" t="s">
        <v>354</v>
      </c>
      <c r="O27" s="180" t="s">
        <v>258</v>
      </c>
      <c r="P27" s="178" t="s">
        <v>354</v>
      </c>
      <c r="Q27" s="178" t="s">
        <v>354</v>
      </c>
      <c r="R27" s="178" t="s">
        <v>354</v>
      </c>
      <c r="S27" s="178" t="s">
        <v>354</v>
      </c>
      <c r="T27" s="178" t="s">
        <v>354</v>
      </c>
      <c r="U27" s="178">
        <v>12</v>
      </c>
      <c r="V27" s="180">
        <v>12</v>
      </c>
      <c r="W27" s="178">
        <v>12</v>
      </c>
      <c r="X27" s="178">
        <v>98</v>
      </c>
      <c r="Y27" s="178">
        <v>98</v>
      </c>
      <c r="Z27" s="178">
        <v>98</v>
      </c>
      <c r="AA27" s="178">
        <v>98</v>
      </c>
      <c r="AB27" s="178">
        <v>98</v>
      </c>
      <c r="AC27" s="187">
        <v>98</v>
      </c>
      <c r="AD27" s="178" t="s">
        <v>354</v>
      </c>
      <c r="AE27" s="178" t="s">
        <v>354</v>
      </c>
      <c r="AF27" s="178" t="s">
        <v>354</v>
      </c>
      <c r="AG27" s="178" t="s">
        <v>354</v>
      </c>
      <c r="AH27" s="178" t="s">
        <v>354</v>
      </c>
      <c r="AI27" s="14">
        <v>15</v>
      </c>
      <c r="AJ27" s="282"/>
    </row>
    <row r="28" spans="1:36" s="12" customFormat="1" ht="16.5">
      <c r="A28" s="46">
        <v>5</v>
      </c>
      <c r="B28" s="30" t="s">
        <v>519</v>
      </c>
      <c r="C28" s="252" t="s">
        <v>385</v>
      </c>
      <c r="D28" s="43" t="s">
        <v>373</v>
      </c>
      <c r="E28" s="214">
        <v>1</v>
      </c>
      <c r="F28" s="214">
        <v>1</v>
      </c>
      <c r="G28" s="214">
        <v>1</v>
      </c>
      <c r="H28" s="182">
        <v>1</v>
      </c>
      <c r="I28" s="214">
        <v>1</v>
      </c>
      <c r="J28" s="214">
        <v>1</v>
      </c>
      <c r="K28" s="214">
        <v>1</v>
      </c>
      <c r="L28" s="214">
        <v>1</v>
      </c>
      <c r="M28" s="214">
        <v>1</v>
      </c>
      <c r="N28" s="214">
        <v>1</v>
      </c>
      <c r="O28" s="180">
        <v>1</v>
      </c>
      <c r="P28" s="178">
        <v>1</v>
      </c>
      <c r="Q28" s="178">
        <v>1</v>
      </c>
      <c r="R28" s="178">
        <v>1</v>
      </c>
      <c r="S28" s="178">
        <v>1</v>
      </c>
      <c r="T28" s="178">
        <v>1</v>
      </c>
      <c r="U28" s="178">
        <v>1</v>
      </c>
      <c r="V28" s="180">
        <v>1</v>
      </c>
      <c r="W28" s="178">
        <v>1</v>
      </c>
      <c r="X28" s="178">
        <v>1</v>
      </c>
      <c r="Y28" s="178">
        <v>1</v>
      </c>
      <c r="Z28" s="178">
        <v>1</v>
      </c>
      <c r="AA28" s="178">
        <v>1</v>
      </c>
      <c r="AB28" s="178">
        <v>1</v>
      </c>
      <c r="AC28" s="180">
        <v>1</v>
      </c>
      <c r="AD28" s="178">
        <v>1</v>
      </c>
      <c r="AE28" s="178">
        <v>1</v>
      </c>
      <c r="AF28" s="178">
        <v>1</v>
      </c>
      <c r="AG28" s="178">
        <v>1</v>
      </c>
      <c r="AH28" s="178">
        <v>1</v>
      </c>
      <c r="AI28" s="14">
        <f t="shared" si="1"/>
        <v>30</v>
      </c>
      <c r="AJ28" s="103"/>
    </row>
    <row r="29" spans="1:36" s="12" customFormat="1" ht="16.5">
      <c r="A29" s="290">
        <v>6</v>
      </c>
      <c r="B29" s="30" t="s">
        <v>262</v>
      </c>
      <c r="C29" s="260" t="s">
        <v>381</v>
      </c>
      <c r="D29" s="31" t="s">
        <v>241</v>
      </c>
      <c r="E29" s="214">
        <v>1</v>
      </c>
      <c r="F29" s="214">
        <v>1</v>
      </c>
      <c r="G29" s="214">
        <v>1</v>
      </c>
      <c r="H29" s="182">
        <v>1</v>
      </c>
      <c r="I29" s="214">
        <v>1</v>
      </c>
      <c r="J29" s="214">
        <v>1</v>
      </c>
      <c r="K29" s="214">
        <v>1</v>
      </c>
      <c r="L29" s="214">
        <v>1</v>
      </c>
      <c r="M29" s="214">
        <v>1</v>
      </c>
      <c r="N29" s="214">
        <v>1</v>
      </c>
      <c r="O29" s="180">
        <v>1</v>
      </c>
      <c r="P29" s="178">
        <v>1</v>
      </c>
      <c r="Q29" s="178">
        <v>1</v>
      </c>
      <c r="R29" s="178">
        <v>1</v>
      </c>
      <c r="S29" s="178">
        <v>1</v>
      </c>
      <c r="T29" s="178">
        <v>1</v>
      </c>
      <c r="U29" s="178">
        <v>1</v>
      </c>
      <c r="V29" s="180">
        <v>1</v>
      </c>
      <c r="W29" s="178">
        <v>1</v>
      </c>
      <c r="X29" s="178">
        <v>1</v>
      </c>
      <c r="Y29" s="178">
        <v>1</v>
      </c>
      <c r="Z29" s="178">
        <v>1</v>
      </c>
      <c r="AA29" s="178">
        <v>1</v>
      </c>
      <c r="AB29" s="178">
        <v>1</v>
      </c>
      <c r="AC29" s="180">
        <v>1</v>
      </c>
      <c r="AD29" s="178">
        <v>1</v>
      </c>
      <c r="AE29" s="178">
        <v>1</v>
      </c>
      <c r="AF29" s="178">
        <v>1</v>
      </c>
      <c r="AG29" s="178">
        <v>1</v>
      </c>
      <c r="AH29" s="178">
        <v>1</v>
      </c>
      <c r="AI29" s="14">
        <f>SUM(E29:AH29)</f>
        <v>30</v>
      </c>
      <c r="AJ29" s="103"/>
    </row>
    <row r="30" spans="1:36" s="12" customFormat="1" ht="16.5">
      <c r="A30" s="46">
        <v>7</v>
      </c>
      <c r="B30" s="30" t="s">
        <v>21</v>
      </c>
      <c r="C30" s="49" t="s">
        <v>381</v>
      </c>
      <c r="D30" s="31" t="s">
        <v>450</v>
      </c>
      <c r="E30" s="214">
        <v>1</v>
      </c>
      <c r="F30" s="214">
        <v>1</v>
      </c>
      <c r="G30" s="214">
        <v>1</v>
      </c>
      <c r="H30" s="182">
        <v>1</v>
      </c>
      <c r="I30" s="214">
        <v>1</v>
      </c>
      <c r="J30" s="214">
        <v>1</v>
      </c>
      <c r="K30" s="214">
        <v>1</v>
      </c>
      <c r="L30" s="214">
        <v>1</v>
      </c>
      <c r="M30" s="214">
        <v>1</v>
      </c>
      <c r="N30" s="214">
        <v>1</v>
      </c>
      <c r="O30" s="180">
        <v>1</v>
      </c>
      <c r="P30" s="178">
        <v>1</v>
      </c>
      <c r="Q30" s="178">
        <v>1</v>
      </c>
      <c r="R30" s="178">
        <v>1</v>
      </c>
      <c r="S30" s="178">
        <v>1</v>
      </c>
      <c r="T30" s="178">
        <v>1</v>
      </c>
      <c r="U30" s="178">
        <v>1</v>
      </c>
      <c r="V30" s="180">
        <v>1</v>
      </c>
      <c r="W30" s="178">
        <v>1</v>
      </c>
      <c r="X30" s="178">
        <v>1</v>
      </c>
      <c r="Y30" s="178">
        <v>1</v>
      </c>
      <c r="Z30" s="178">
        <v>1</v>
      </c>
      <c r="AA30" s="178">
        <v>1</v>
      </c>
      <c r="AB30" s="178">
        <v>1</v>
      </c>
      <c r="AC30" s="180">
        <v>1</v>
      </c>
      <c r="AD30" s="178">
        <v>1</v>
      </c>
      <c r="AE30" s="178">
        <v>1</v>
      </c>
      <c r="AF30" s="178">
        <v>1</v>
      </c>
      <c r="AG30" s="178">
        <v>1</v>
      </c>
      <c r="AH30" s="178">
        <v>1</v>
      </c>
      <c r="AI30" s="14">
        <f t="shared" si="1"/>
        <v>30</v>
      </c>
      <c r="AJ30" s="103"/>
    </row>
    <row r="31" spans="1:36" s="12" customFormat="1" ht="16.5">
      <c r="A31" s="290">
        <v>8</v>
      </c>
      <c r="B31" s="30" t="s">
        <v>249</v>
      </c>
      <c r="C31" s="260" t="s">
        <v>381</v>
      </c>
      <c r="D31" s="31" t="s">
        <v>242</v>
      </c>
      <c r="E31" s="214">
        <v>1</v>
      </c>
      <c r="F31" s="214">
        <v>1</v>
      </c>
      <c r="G31" s="214">
        <v>1</v>
      </c>
      <c r="H31" s="182" t="s">
        <v>258</v>
      </c>
      <c r="I31" s="214">
        <v>1</v>
      </c>
      <c r="J31" s="214">
        <v>1</v>
      </c>
      <c r="K31" s="214">
        <v>1</v>
      </c>
      <c r="L31" s="214">
        <v>1</v>
      </c>
      <c r="M31" s="214">
        <v>1</v>
      </c>
      <c r="N31" s="214">
        <v>1</v>
      </c>
      <c r="O31" s="180">
        <v>1</v>
      </c>
      <c r="P31" s="178">
        <v>1</v>
      </c>
      <c r="Q31" s="178">
        <v>1</v>
      </c>
      <c r="R31" s="178">
        <v>1</v>
      </c>
      <c r="S31" s="178">
        <v>1</v>
      </c>
      <c r="T31" s="178">
        <v>1</v>
      </c>
      <c r="U31" s="178" t="s">
        <v>255</v>
      </c>
      <c r="V31" s="180" t="s">
        <v>255</v>
      </c>
      <c r="W31" s="178" t="s">
        <v>255</v>
      </c>
      <c r="X31" s="178">
        <v>1</v>
      </c>
      <c r="Y31" s="178">
        <v>1</v>
      </c>
      <c r="Z31" s="178">
        <v>1</v>
      </c>
      <c r="AA31" s="178">
        <v>1</v>
      </c>
      <c r="AB31" s="178">
        <v>1</v>
      </c>
      <c r="AC31" s="180">
        <v>1</v>
      </c>
      <c r="AD31" s="178">
        <v>1</v>
      </c>
      <c r="AE31" s="178">
        <v>1</v>
      </c>
      <c r="AF31" s="178">
        <v>1</v>
      </c>
      <c r="AG31" s="178">
        <v>1</v>
      </c>
      <c r="AH31" s="178">
        <v>1</v>
      </c>
      <c r="AI31" s="14">
        <f>SUM(E31:AH31)</f>
        <v>26</v>
      </c>
      <c r="AJ31" s="103"/>
    </row>
    <row r="32" spans="1:36" s="12" customFormat="1" ht="18" customHeight="1">
      <c r="A32" s="46">
        <v>9</v>
      </c>
      <c r="B32" s="33" t="s">
        <v>369</v>
      </c>
      <c r="C32" s="252" t="s">
        <v>385</v>
      </c>
      <c r="D32" s="140" t="s">
        <v>27</v>
      </c>
      <c r="E32" s="214">
        <v>1</v>
      </c>
      <c r="F32" s="214">
        <v>1</v>
      </c>
      <c r="G32" s="214">
        <v>1</v>
      </c>
      <c r="H32" s="182">
        <v>1</v>
      </c>
      <c r="I32" s="214">
        <v>1</v>
      </c>
      <c r="J32" s="214">
        <v>1</v>
      </c>
      <c r="K32" s="214">
        <v>1</v>
      </c>
      <c r="L32" s="214">
        <v>1</v>
      </c>
      <c r="M32" s="214">
        <v>1</v>
      </c>
      <c r="N32" s="214">
        <v>1</v>
      </c>
      <c r="O32" s="180">
        <v>1</v>
      </c>
      <c r="P32" s="178">
        <v>1</v>
      </c>
      <c r="Q32" s="178">
        <v>1</v>
      </c>
      <c r="R32" s="178">
        <v>1</v>
      </c>
      <c r="S32" s="178">
        <v>1</v>
      </c>
      <c r="T32" s="178">
        <v>1</v>
      </c>
      <c r="U32" s="178">
        <v>1</v>
      </c>
      <c r="V32" s="180">
        <v>1</v>
      </c>
      <c r="W32" s="178">
        <v>1</v>
      </c>
      <c r="X32" s="178">
        <v>1</v>
      </c>
      <c r="Y32" s="178">
        <v>1</v>
      </c>
      <c r="Z32" s="178">
        <v>1</v>
      </c>
      <c r="AA32" s="178">
        <v>1</v>
      </c>
      <c r="AB32" s="178">
        <v>1</v>
      </c>
      <c r="AC32" s="180">
        <v>1</v>
      </c>
      <c r="AD32" s="178">
        <v>1</v>
      </c>
      <c r="AE32" s="178">
        <v>1</v>
      </c>
      <c r="AF32" s="178">
        <v>1</v>
      </c>
      <c r="AG32" s="178">
        <v>1</v>
      </c>
      <c r="AH32" s="178">
        <v>1</v>
      </c>
      <c r="AI32" s="14">
        <f t="shared" si="1"/>
        <v>30</v>
      </c>
      <c r="AJ32" s="103"/>
    </row>
    <row r="33" spans="1:36" s="12" customFormat="1" ht="18" customHeight="1">
      <c r="A33" s="290">
        <v>10</v>
      </c>
      <c r="B33" s="49" t="s">
        <v>288</v>
      </c>
      <c r="C33" s="30" t="s">
        <v>381</v>
      </c>
      <c r="D33" s="32" t="s">
        <v>372</v>
      </c>
      <c r="E33" s="214">
        <v>1</v>
      </c>
      <c r="F33" s="214">
        <v>1</v>
      </c>
      <c r="G33" s="214">
        <v>1</v>
      </c>
      <c r="H33" s="182">
        <v>1</v>
      </c>
      <c r="I33" s="214">
        <v>1</v>
      </c>
      <c r="J33" s="214">
        <v>1</v>
      </c>
      <c r="K33" s="214">
        <v>1</v>
      </c>
      <c r="L33" s="214">
        <v>1</v>
      </c>
      <c r="M33" s="214">
        <v>1</v>
      </c>
      <c r="N33" s="214">
        <v>1</v>
      </c>
      <c r="O33" s="180">
        <v>1</v>
      </c>
      <c r="P33" s="178">
        <v>1</v>
      </c>
      <c r="Q33" s="178">
        <v>1</v>
      </c>
      <c r="R33" s="178">
        <v>1</v>
      </c>
      <c r="S33" s="178">
        <v>1</v>
      </c>
      <c r="T33" s="178">
        <v>1</v>
      </c>
      <c r="U33" s="178">
        <v>1</v>
      </c>
      <c r="V33" s="180">
        <v>1</v>
      </c>
      <c r="W33" s="178" t="s">
        <v>255</v>
      </c>
      <c r="X33" s="178" t="s">
        <v>255</v>
      </c>
      <c r="Y33" s="178" t="s">
        <v>255</v>
      </c>
      <c r="Z33" s="178" t="s">
        <v>255</v>
      </c>
      <c r="AA33" s="178" t="s">
        <v>255</v>
      </c>
      <c r="AB33" s="178" t="s">
        <v>255</v>
      </c>
      <c r="AC33" s="180" t="s">
        <v>258</v>
      </c>
      <c r="AD33" s="178">
        <v>1</v>
      </c>
      <c r="AE33" s="178">
        <v>1</v>
      </c>
      <c r="AF33" s="178">
        <v>1</v>
      </c>
      <c r="AG33" s="178">
        <v>1</v>
      </c>
      <c r="AH33" s="178">
        <v>1</v>
      </c>
      <c r="AI33" s="14">
        <f t="shared" si="1"/>
        <v>23</v>
      </c>
      <c r="AJ33" s="104"/>
    </row>
    <row r="34" spans="1:36" s="12" customFormat="1" ht="17.25" thickBot="1">
      <c r="A34" s="48"/>
      <c r="B34" s="58"/>
      <c r="C34" s="204"/>
      <c r="D34" s="47"/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229"/>
      <c r="P34" s="227"/>
      <c r="Q34" s="227"/>
      <c r="R34" s="227"/>
      <c r="S34" s="227"/>
      <c r="T34" s="227"/>
      <c r="U34" s="227"/>
      <c r="V34" s="227"/>
      <c r="W34" s="227"/>
      <c r="X34" s="227"/>
      <c r="Y34" s="227"/>
      <c r="Z34" s="227"/>
      <c r="AA34" s="227"/>
      <c r="AB34" s="227"/>
      <c r="AC34" s="227"/>
      <c r="AD34" s="227"/>
      <c r="AE34" s="227"/>
      <c r="AF34" s="227"/>
      <c r="AG34" s="227"/>
      <c r="AH34" s="227"/>
      <c r="AI34" s="16"/>
      <c r="AJ34" s="104"/>
    </row>
    <row r="35" spans="1:36" s="12" customFormat="1" ht="18">
      <c r="A35" s="1472" t="s">
        <v>289</v>
      </c>
      <c r="B35" s="1449"/>
      <c r="C35" s="343"/>
      <c r="D35" s="268"/>
      <c r="E35" s="269" t="s">
        <v>464</v>
      </c>
      <c r="F35" s="269"/>
      <c r="G35" s="269"/>
      <c r="H35" s="230"/>
      <c r="I35" s="230"/>
      <c r="J35" s="230"/>
      <c r="K35" s="230"/>
      <c r="L35" s="230"/>
      <c r="M35" s="230"/>
      <c r="N35" s="230"/>
      <c r="O35" s="230"/>
      <c r="P35" s="230"/>
      <c r="Q35" s="230"/>
      <c r="R35" s="230"/>
      <c r="S35" s="230"/>
      <c r="T35" s="230"/>
      <c r="U35" s="230"/>
      <c r="V35" s="230"/>
      <c r="W35" s="230"/>
      <c r="X35" s="230"/>
      <c r="Y35" s="230"/>
      <c r="Z35" s="230"/>
      <c r="AA35" s="230"/>
      <c r="AB35" s="230"/>
      <c r="AC35" s="230"/>
      <c r="AD35" s="230"/>
      <c r="AE35" s="230"/>
      <c r="AF35" s="230"/>
      <c r="AG35" s="230"/>
      <c r="AH35" s="230"/>
      <c r="AI35" s="105"/>
      <c r="AJ35" s="298"/>
    </row>
    <row r="36" spans="1:36" s="12" customFormat="1" ht="17.25" customHeight="1">
      <c r="A36" s="292">
        <v>1</v>
      </c>
      <c r="B36" s="401" t="s">
        <v>291</v>
      </c>
      <c r="C36" s="49" t="s">
        <v>381</v>
      </c>
      <c r="D36" s="32" t="s">
        <v>88</v>
      </c>
      <c r="E36" s="178">
        <v>1</v>
      </c>
      <c r="F36" s="178">
        <v>1</v>
      </c>
      <c r="G36" s="178" t="s">
        <v>255</v>
      </c>
      <c r="H36" s="180">
        <v>1</v>
      </c>
      <c r="I36" s="178">
        <v>1</v>
      </c>
      <c r="J36" s="178">
        <v>1</v>
      </c>
      <c r="K36" s="178">
        <v>1</v>
      </c>
      <c r="L36" s="178">
        <v>1</v>
      </c>
      <c r="M36" s="178">
        <v>1</v>
      </c>
      <c r="N36" s="178">
        <v>1</v>
      </c>
      <c r="O36" s="180">
        <v>1</v>
      </c>
      <c r="P36" s="178">
        <v>1</v>
      </c>
      <c r="Q36" s="178">
        <v>1</v>
      </c>
      <c r="R36" s="178">
        <v>1</v>
      </c>
      <c r="S36" s="178">
        <v>1</v>
      </c>
      <c r="T36" s="178">
        <v>1</v>
      </c>
      <c r="U36" s="178">
        <v>1</v>
      </c>
      <c r="V36" s="180">
        <v>1</v>
      </c>
      <c r="W36" s="178">
        <v>1</v>
      </c>
      <c r="X36" s="178">
        <v>1</v>
      </c>
      <c r="Y36" s="178">
        <v>1</v>
      </c>
      <c r="Z36" s="178">
        <v>1</v>
      </c>
      <c r="AA36" s="178">
        <v>1</v>
      </c>
      <c r="AB36" s="178">
        <v>1</v>
      </c>
      <c r="AC36" s="180">
        <v>1</v>
      </c>
      <c r="AD36" s="178">
        <v>1</v>
      </c>
      <c r="AE36" s="178">
        <v>1</v>
      </c>
      <c r="AF36" s="178">
        <v>1</v>
      </c>
      <c r="AG36" s="178">
        <v>1</v>
      </c>
      <c r="AH36" s="178">
        <v>1</v>
      </c>
      <c r="AI36" s="14">
        <f t="shared" ref="AI36:AI50" si="2">SUM(E36:AH36)</f>
        <v>29</v>
      </c>
      <c r="AJ36" s="103"/>
    </row>
    <row r="37" spans="1:36" s="12" customFormat="1" ht="16.5">
      <c r="A37" s="287">
        <v>2</v>
      </c>
      <c r="B37" s="30" t="s">
        <v>283</v>
      </c>
      <c r="C37" s="30" t="s">
        <v>381</v>
      </c>
      <c r="D37" s="32" t="s">
        <v>78</v>
      </c>
      <c r="E37" s="144">
        <v>1</v>
      </c>
      <c r="F37" s="144">
        <v>1</v>
      </c>
      <c r="G37" s="144">
        <v>1</v>
      </c>
      <c r="H37" s="144">
        <v>1</v>
      </c>
      <c r="I37" s="144">
        <v>1</v>
      </c>
      <c r="J37" s="144">
        <v>1</v>
      </c>
      <c r="K37" s="178">
        <v>1</v>
      </c>
      <c r="L37" s="178">
        <v>1</v>
      </c>
      <c r="M37" s="178">
        <v>1</v>
      </c>
      <c r="N37" s="178">
        <v>1</v>
      </c>
      <c r="O37" s="180">
        <v>1</v>
      </c>
      <c r="P37" s="178">
        <v>1</v>
      </c>
      <c r="Q37" s="178">
        <v>1</v>
      </c>
      <c r="R37" s="178">
        <v>1</v>
      </c>
      <c r="S37" s="178">
        <v>1</v>
      </c>
      <c r="T37" s="178">
        <v>1</v>
      </c>
      <c r="U37" s="178">
        <v>1</v>
      </c>
      <c r="V37" s="180">
        <v>1</v>
      </c>
      <c r="W37" s="178">
        <v>1</v>
      </c>
      <c r="X37" s="178">
        <v>1</v>
      </c>
      <c r="Y37" s="178">
        <v>1</v>
      </c>
      <c r="Z37" s="178">
        <v>1</v>
      </c>
      <c r="AA37" s="178">
        <v>1</v>
      </c>
      <c r="AB37" s="178">
        <v>1</v>
      </c>
      <c r="AC37" s="180">
        <v>1</v>
      </c>
      <c r="AD37" s="178">
        <v>1</v>
      </c>
      <c r="AE37" s="178">
        <v>1</v>
      </c>
      <c r="AF37" s="178">
        <v>1</v>
      </c>
      <c r="AG37" s="178">
        <v>1</v>
      </c>
      <c r="AH37" s="178">
        <v>1</v>
      </c>
      <c r="AI37" s="14">
        <f>SUM(E37:AH37)</f>
        <v>30</v>
      </c>
      <c r="AJ37" s="103"/>
    </row>
    <row r="38" spans="1:36" s="12" customFormat="1" ht="17.25" customHeight="1">
      <c r="A38" s="292">
        <v>3</v>
      </c>
      <c r="B38" s="260" t="s">
        <v>275</v>
      </c>
      <c r="C38" s="30" t="s">
        <v>381</v>
      </c>
      <c r="D38" s="198" t="s">
        <v>63</v>
      </c>
      <c r="E38" s="178">
        <v>1</v>
      </c>
      <c r="F38" s="178">
        <v>1</v>
      </c>
      <c r="G38" s="178">
        <v>1</v>
      </c>
      <c r="H38" s="180">
        <v>1</v>
      </c>
      <c r="I38" s="178">
        <v>1</v>
      </c>
      <c r="J38" s="178">
        <v>1</v>
      </c>
      <c r="K38" s="178">
        <v>1</v>
      </c>
      <c r="L38" s="178">
        <v>1</v>
      </c>
      <c r="M38" s="178">
        <v>1</v>
      </c>
      <c r="N38" s="178">
        <v>1</v>
      </c>
      <c r="O38" s="180">
        <v>1</v>
      </c>
      <c r="P38" s="178">
        <v>1</v>
      </c>
      <c r="Q38" s="178">
        <v>1</v>
      </c>
      <c r="R38" s="178">
        <v>1</v>
      </c>
      <c r="S38" s="178">
        <v>1</v>
      </c>
      <c r="T38" s="178">
        <v>1</v>
      </c>
      <c r="U38" s="178">
        <v>1</v>
      </c>
      <c r="V38" s="180">
        <v>1</v>
      </c>
      <c r="W38" s="178">
        <v>1</v>
      </c>
      <c r="X38" s="178">
        <v>1</v>
      </c>
      <c r="Y38" s="178">
        <v>1</v>
      </c>
      <c r="Z38" s="178">
        <v>1</v>
      </c>
      <c r="AA38" s="178">
        <v>1</v>
      </c>
      <c r="AB38" s="178">
        <v>1</v>
      </c>
      <c r="AC38" s="180">
        <v>1</v>
      </c>
      <c r="AD38" s="178">
        <v>1</v>
      </c>
      <c r="AE38" s="178">
        <v>1</v>
      </c>
      <c r="AF38" s="178">
        <v>1</v>
      </c>
      <c r="AG38" s="178">
        <v>1</v>
      </c>
      <c r="AH38" s="178">
        <v>1</v>
      </c>
      <c r="AI38" s="14">
        <f t="shared" ref="AI38:AI40" si="3">SUM(E38:AH38)</f>
        <v>30</v>
      </c>
      <c r="AJ38" s="103"/>
    </row>
    <row r="39" spans="1:36" s="12" customFormat="1" ht="16.5">
      <c r="A39" s="287">
        <v>4</v>
      </c>
      <c r="B39" s="30" t="s">
        <v>294</v>
      </c>
      <c r="C39" s="49" t="s">
        <v>395</v>
      </c>
      <c r="D39" s="31" t="s">
        <v>199</v>
      </c>
      <c r="E39" s="178" t="s">
        <v>255</v>
      </c>
      <c r="F39" s="178" t="s">
        <v>255</v>
      </c>
      <c r="G39" s="178" t="s">
        <v>255</v>
      </c>
      <c r="H39" s="180" t="s">
        <v>258</v>
      </c>
      <c r="I39" s="178" t="s">
        <v>255</v>
      </c>
      <c r="J39" s="178" t="s">
        <v>255</v>
      </c>
      <c r="K39" s="178" t="s">
        <v>255</v>
      </c>
      <c r="L39" s="178" t="s">
        <v>255</v>
      </c>
      <c r="M39" s="178" t="s">
        <v>255</v>
      </c>
      <c r="N39" s="178" t="s">
        <v>255</v>
      </c>
      <c r="O39" s="180" t="s">
        <v>258</v>
      </c>
      <c r="P39" s="178" t="s">
        <v>255</v>
      </c>
      <c r="Q39" s="178" t="s">
        <v>255</v>
      </c>
      <c r="R39" s="178">
        <v>0.5</v>
      </c>
      <c r="S39" s="178">
        <v>1</v>
      </c>
      <c r="T39" s="178">
        <v>1</v>
      </c>
      <c r="U39" s="178">
        <v>1</v>
      </c>
      <c r="V39" s="180" t="s">
        <v>258</v>
      </c>
      <c r="W39" s="178">
        <v>1</v>
      </c>
      <c r="X39" s="178">
        <v>1</v>
      </c>
      <c r="Y39" s="178">
        <v>1</v>
      </c>
      <c r="Z39" s="178">
        <v>1</v>
      </c>
      <c r="AA39" s="178">
        <v>1</v>
      </c>
      <c r="AB39" s="178">
        <v>1</v>
      </c>
      <c r="AC39" s="180" t="s">
        <v>258</v>
      </c>
      <c r="AD39" s="178">
        <v>1</v>
      </c>
      <c r="AE39" s="178">
        <v>1</v>
      </c>
      <c r="AF39" s="178">
        <v>1</v>
      </c>
      <c r="AG39" s="178">
        <v>1</v>
      </c>
      <c r="AH39" s="178">
        <v>1</v>
      </c>
      <c r="AI39" s="101">
        <f t="shared" si="3"/>
        <v>14.5</v>
      </c>
      <c r="AJ39" s="103"/>
    </row>
    <row r="40" spans="1:36" s="12" customFormat="1" ht="16.5">
      <c r="A40" s="292">
        <v>5</v>
      </c>
      <c r="B40" s="30" t="s">
        <v>28</v>
      </c>
      <c r="C40" s="30" t="s">
        <v>381</v>
      </c>
      <c r="D40" s="31" t="s">
        <v>95</v>
      </c>
      <c r="E40" s="178">
        <v>1</v>
      </c>
      <c r="F40" s="178">
        <v>1</v>
      </c>
      <c r="G40" s="178">
        <v>1</v>
      </c>
      <c r="H40" s="180">
        <v>1</v>
      </c>
      <c r="I40" s="178">
        <v>1</v>
      </c>
      <c r="J40" s="178">
        <v>1</v>
      </c>
      <c r="K40" s="178">
        <v>1</v>
      </c>
      <c r="L40" s="178">
        <v>1</v>
      </c>
      <c r="M40" s="178">
        <v>1</v>
      </c>
      <c r="N40" s="178">
        <v>1</v>
      </c>
      <c r="O40" s="180">
        <v>1</v>
      </c>
      <c r="P40" s="178">
        <v>1</v>
      </c>
      <c r="Q40" s="178">
        <v>1</v>
      </c>
      <c r="R40" s="178">
        <v>1</v>
      </c>
      <c r="S40" s="178">
        <v>1</v>
      </c>
      <c r="T40" s="178">
        <v>1</v>
      </c>
      <c r="U40" s="178">
        <v>1</v>
      </c>
      <c r="V40" s="180">
        <v>1</v>
      </c>
      <c r="W40" s="178">
        <v>1</v>
      </c>
      <c r="X40" s="178">
        <v>1</v>
      </c>
      <c r="Y40" s="178">
        <v>1</v>
      </c>
      <c r="Z40" s="178">
        <v>1</v>
      </c>
      <c r="AA40" s="178">
        <v>1</v>
      </c>
      <c r="AB40" s="178">
        <v>1</v>
      </c>
      <c r="AC40" s="180">
        <v>1</v>
      </c>
      <c r="AD40" s="178">
        <v>1</v>
      </c>
      <c r="AE40" s="178" t="s">
        <v>255</v>
      </c>
      <c r="AF40" s="178">
        <v>1</v>
      </c>
      <c r="AG40" s="178">
        <v>1</v>
      </c>
      <c r="AH40" s="178">
        <v>1</v>
      </c>
      <c r="AI40" s="14">
        <f t="shared" si="3"/>
        <v>29</v>
      </c>
      <c r="AJ40" s="103"/>
    </row>
    <row r="41" spans="1:36" s="12" customFormat="1" ht="16.5">
      <c r="A41" s="287">
        <v>6</v>
      </c>
      <c r="B41" s="30" t="s">
        <v>446</v>
      </c>
      <c r="C41" s="30" t="s">
        <v>381</v>
      </c>
      <c r="D41" s="31" t="s">
        <v>34</v>
      </c>
      <c r="E41" s="178" t="s">
        <v>255</v>
      </c>
      <c r="F41" s="178" t="s">
        <v>255</v>
      </c>
      <c r="G41" s="178" t="s">
        <v>255</v>
      </c>
      <c r="H41" s="180" t="s">
        <v>258</v>
      </c>
      <c r="I41" s="178" t="s">
        <v>255</v>
      </c>
      <c r="J41" s="178" t="s">
        <v>255</v>
      </c>
      <c r="K41" s="178">
        <v>1</v>
      </c>
      <c r="L41" s="178">
        <v>1</v>
      </c>
      <c r="M41" s="178">
        <v>1</v>
      </c>
      <c r="N41" s="178">
        <v>1</v>
      </c>
      <c r="O41" s="180">
        <v>1</v>
      </c>
      <c r="P41" s="178">
        <v>1</v>
      </c>
      <c r="Q41" s="178">
        <v>1</v>
      </c>
      <c r="R41" s="178">
        <v>1</v>
      </c>
      <c r="S41" s="178">
        <v>1</v>
      </c>
      <c r="T41" s="178" t="s">
        <v>254</v>
      </c>
      <c r="U41" s="178">
        <v>1</v>
      </c>
      <c r="V41" s="180">
        <v>1</v>
      </c>
      <c r="W41" s="178">
        <v>1</v>
      </c>
      <c r="X41" s="178">
        <v>1</v>
      </c>
      <c r="Y41" s="178" t="s">
        <v>255</v>
      </c>
      <c r="Z41" s="178">
        <v>1</v>
      </c>
      <c r="AA41" s="178">
        <v>1</v>
      </c>
      <c r="AB41" s="178">
        <v>1</v>
      </c>
      <c r="AC41" s="180">
        <v>1</v>
      </c>
      <c r="AD41" s="178">
        <v>1</v>
      </c>
      <c r="AE41" s="178">
        <v>1</v>
      </c>
      <c r="AF41" s="178">
        <v>1</v>
      </c>
      <c r="AG41" s="178">
        <v>1</v>
      </c>
      <c r="AH41" s="178">
        <v>1</v>
      </c>
      <c r="AI41" s="14">
        <f t="shared" si="2"/>
        <v>22</v>
      </c>
      <c r="AJ41" s="103"/>
    </row>
    <row r="42" spans="1:36" s="12" customFormat="1" ht="18" customHeight="1">
      <c r="A42" s="292">
        <v>7</v>
      </c>
      <c r="B42" s="396" t="s">
        <v>24</v>
      </c>
      <c r="C42" s="389"/>
      <c r="D42" s="388" t="s">
        <v>271</v>
      </c>
      <c r="E42" s="214" t="s">
        <v>354</v>
      </c>
      <c r="F42" s="214" t="s">
        <v>354</v>
      </c>
      <c r="G42" s="214" t="s">
        <v>354</v>
      </c>
      <c r="H42" s="182" t="s">
        <v>354</v>
      </c>
      <c r="I42" s="214" t="s">
        <v>354</v>
      </c>
      <c r="J42" s="214" t="s">
        <v>354</v>
      </c>
      <c r="K42" s="214" t="s">
        <v>354</v>
      </c>
      <c r="L42" s="214" t="s">
        <v>354</v>
      </c>
      <c r="M42" s="214" t="s">
        <v>354</v>
      </c>
      <c r="N42" s="214" t="s">
        <v>354</v>
      </c>
      <c r="O42" s="180" t="s">
        <v>354</v>
      </c>
      <c r="P42" s="178" t="s">
        <v>354</v>
      </c>
      <c r="Q42" s="178" t="s">
        <v>354</v>
      </c>
      <c r="R42" s="178" t="s">
        <v>354</v>
      </c>
      <c r="S42" s="178" t="s">
        <v>354</v>
      </c>
      <c r="T42" s="178" t="s">
        <v>354</v>
      </c>
      <c r="U42" s="178" t="s">
        <v>354</v>
      </c>
      <c r="V42" s="180" t="s">
        <v>258</v>
      </c>
      <c r="W42" s="178" t="s">
        <v>354</v>
      </c>
      <c r="X42" s="178" t="s">
        <v>354</v>
      </c>
      <c r="Y42" s="178">
        <v>25</v>
      </c>
      <c r="Z42" s="178" t="s">
        <v>255</v>
      </c>
      <c r="AA42" s="178" t="s">
        <v>255</v>
      </c>
      <c r="AB42" s="178" t="s">
        <v>255</v>
      </c>
      <c r="AC42" s="180" t="s">
        <v>258</v>
      </c>
      <c r="AD42" s="178" t="s">
        <v>255</v>
      </c>
      <c r="AE42" s="178" t="s">
        <v>255</v>
      </c>
      <c r="AF42" s="178" t="s">
        <v>255</v>
      </c>
      <c r="AG42" s="178" t="s">
        <v>255</v>
      </c>
      <c r="AH42" s="178" t="s">
        <v>255</v>
      </c>
      <c r="AI42" s="14">
        <v>15</v>
      </c>
      <c r="AJ42" s="104"/>
    </row>
    <row r="43" spans="1:36" s="12" customFormat="1" ht="16.5">
      <c r="A43" s="287">
        <v>8</v>
      </c>
      <c r="B43" s="30" t="s">
        <v>273</v>
      </c>
      <c r="C43" s="30" t="s">
        <v>376</v>
      </c>
      <c r="D43" s="31" t="s">
        <v>41</v>
      </c>
      <c r="E43" s="178">
        <v>1</v>
      </c>
      <c r="F43" s="178">
        <v>1</v>
      </c>
      <c r="G43" s="178">
        <v>1</v>
      </c>
      <c r="H43" s="180" t="s">
        <v>258</v>
      </c>
      <c r="I43" s="178">
        <v>1</v>
      </c>
      <c r="J43" s="178">
        <v>1</v>
      </c>
      <c r="K43" s="178">
        <v>1</v>
      </c>
      <c r="L43" s="178">
        <v>1</v>
      </c>
      <c r="M43" s="178">
        <v>1</v>
      </c>
      <c r="N43" s="178">
        <v>1</v>
      </c>
      <c r="O43" s="180">
        <v>1</v>
      </c>
      <c r="P43" s="178">
        <v>1</v>
      </c>
      <c r="Q43" s="178">
        <v>1</v>
      </c>
      <c r="R43" s="178">
        <v>1</v>
      </c>
      <c r="S43" s="178">
        <v>1</v>
      </c>
      <c r="T43" s="178">
        <v>1</v>
      </c>
      <c r="U43" s="178">
        <v>1</v>
      </c>
      <c r="V43" s="180">
        <v>1</v>
      </c>
      <c r="W43" s="178">
        <v>1</v>
      </c>
      <c r="X43" s="178">
        <v>1</v>
      </c>
      <c r="Y43" s="178">
        <v>1</v>
      </c>
      <c r="Z43" s="178">
        <v>1</v>
      </c>
      <c r="AA43" s="178">
        <v>1</v>
      </c>
      <c r="AB43" s="178">
        <v>1</v>
      </c>
      <c r="AC43" s="180" t="s">
        <v>258</v>
      </c>
      <c r="AD43" s="178">
        <v>1</v>
      </c>
      <c r="AE43" s="178">
        <v>1</v>
      </c>
      <c r="AF43" s="178">
        <v>1</v>
      </c>
      <c r="AG43" s="178">
        <v>1</v>
      </c>
      <c r="AH43" s="178">
        <v>1</v>
      </c>
      <c r="AI43" s="14">
        <f t="shared" si="2"/>
        <v>28</v>
      </c>
      <c r="AJ43" s="104"/>
    </row>
    <row r="44" spans="1:36" s="12" customFormat="1" ht="16.5">
      <c r="A44" s="292">
        <v>9</v>
      </c>
      <c r="B44" s="260" t="s">
        <v>280</v>
      </c>
      <c r="C44" s="30" t="s">
        <v>381</v>
      </c>
      <c r="D44" s="397" t="s">
        <v>116</v>
      </c>
      <c r="E44" s="178">
        <v>1</v>
      </c>
      <c r="F44" s="178">
        <v>1</v>
      </c>
      <c r="G44" s="178">
        <v>1</v>
      </c>
      <c r="H44" s="180">
        <v>1</v>
      </c>
      <c r="I44" s="178">
        <v>1</v>
      </c>
      <c r="J44" s="178">
        <v>1</v>
      </c>
      <c r="K44" s="178">
        <v>1</v>
      </c>
      <c r="L44" s="178">
        <v>1</v>
      </c>
      <c r="M44" s="178">
        <v>1</v>
      </c>
      <c r="N44" s="178">
        <v>1</v>
      </c>
      <c r="O44" s="180">
        <v>1</v>
      </c>
      <c r="P44" s="178">
        <v>1</v>
      </c>
      <c r="Q44" s="178">
        <v>1</v>
      </c>
      <c r="R44" s="178">
        <v>1</v>
      </c>
      <c r="S44" s="178">
        <v>1</v>
      </c>
      <c r="T44" s="178">
        <v>1</v>
      </c>
      <c r="U44" s="178">
        <v>1</v>
      </c>
      <c r="V44" s="180">
        <v>1</v>
      </c>
      <c r="W44" s="178">
        <v>1</v>
      </c>
      <c r="X44" s="178">
        <v>1</v>
      </c>
      <c r="Y44" s="178">
        <v>1</v>
      </c>
      <c r="Z44" s="178">
        <v>1</v>
      </c>
      <c r="AA44" s="178">
        <v>1</v>
      </c>
      <c r="AB44" s="178">
        <v>1</v>
      </c>
      <c r="AC44" s="180">
        <v>1</v>
      </c>
      <c r="AD44" s="178">
        <v>1</v>
      </c>
      <c r="AE44" s="178">
        <v>1</v>
      </c>
      <c r="AF44" s="178">
        <v>1</v>
      </c>
      <c r="AG44" s="178">
        <v>1</v>
      </c>
      <c r="AH44" s="178">
        <v>1</v>
      </c>
      <c r="AI44" s="14">
        <f t="shared" si="2"/>
        <v>30</v>
      </c>
      <c r="AJ44" s="104"/>
    </row>
    <row r="45" spans="1:36" s="12" customFormat="1" ht="16.5">
      <c r="A45" s="287">
        <v>10</v>
      </c>
      <c r="B45" s="30" t="s">
        <v>248</v>
      </c>
      <c r="C45" s="30" t="s">
        <v>381</v>
      </c>
      <c r="D45" s="31" t="s">
        <v>53</v>
      </c>
      <c r="E45" s="178">
        <v>1</v>
      </c>
      <c r="F45" s="178">
        <v>1</v>
      </c>
      <c r="G45" s="178">
        <v>1</v>
      </c>
      <c r="H45" s="180">
        <v>1</v>
      </c>
      <c r="I45" s="178">
        <v>1</v>
      </c>
      <c r="J45" s="178">
        <v>1</v>
      </c>
      <c r="K45" s="178">
        <v>1</v>
      </c>
      <c r="L45" s="178">
        <v>1</v>
      </c>
      <c r="M45" s="178">
        <v>1</v>
      </c>
      <c r="N45" s="178">
        <v>1</v>
      </c>
      <c r="O45" s="180">
        <v>1</v>
      </c>
      <c r="P45" s="178">
        <v>1</v>
      </c>
      <c r="Q45" s="178">
        <v>1</v>
      </c>
      <c r="R45" s="178">
        <v>1</v>
      </c>
      <c r="S45" s="178">
        <v>1</v>
      </c>
      <c r="T45" s="178">
        <v>1</v>
      </c>
      <c r="U45" s="178">
        <v>1</v>
      </c>
      <c r="V45" s="180">
        <v>1</v>
      </c>
      <c r="W45" s="178">
        <v>1</v>
      </c>
      <c r="X45" s="178">
        <v>1</v>
      </c>
      <c r="Y45" s="178">
        <v>1</v>
      </c>
      <c r="Z45" s="178">
        <v>1</v>
      </c>
      <c r="AA45" s="178">
        <v>1</v>
      </c>
      <c r="AB45" s="178">
        <v>1</v>
      </c>
      <c r="AC45" s="180">
        <v>1</v>
      </c>
      <c r="AD45" s="178">
        <v>1</v>
      </c>
      <c r="AE45" s="178">
        <v>1</v>
      </c>
      <c r="AF45" s="178">
        <v>1</v>
      </c>
      <c r="AG45" s="178">
        <v>1</v>
      </c>
      <c r="AH45" s="178">
        <v>1</v>
      </c>
      <c r="AI45" s="14">
        <f>SUM(E45:AH45)</f>
        <v>30</v>
      </c>
      <c r="AJ45" s="103"/>
    </row>
    <row r="46" spans="1:36" s="12" customFormat="1" ht="17.25" customHeight="1">
      <c r="A46" s="292">
        <v>11</v>
      </c>
      <c r="B46" s="30" t="s">
        <v>206</v>
      </c>
      <c r="C46" s="33" t="s">
        <v>381</v>
      </c>
      <c r="D46" s="31" t="s">
        <v>91</v>
      </c>
      <c r="E46" s="178">
        <v>1</v>
      </c>
      <c r="F46" s="178">
        <v>1</v>
      </c>
      <c r="G46" s="178">
        <v>1</v>
      </c>
      <c r="H46" s="180">
        <v>1</v>
      </c>
      <c r="I46" s="178">
        <v>1</v>
      </c>
      <c r="J46" s="178">
        <v>1</v>
      </c>
      <c r="K46" s="178">
        <v>1</v>
      </c>
      <c r="L46" s="178">
        <v>1</v>
      </c>
      <c r="M46" s="178">
        <v>1</v>
      </c>
      <c r="N46" s="178">
        <v>1</v>
      </c>
      <c r="O46" s="180">
        <v>1</v>
      </c>
      <c r="P46" s="178">
        <v>1</v>
      </c>
      <c r="Q46" s="178">
        <v>1</v>
      </c>
      <c r="R46" s="178">
        <v>1</v>
      </c>
      <c r="S46" s="178">
        <v>1</v>
      </c>
      <c r="T46" s="178" t="s">
        <v>254</v>
      </c>
      <c r="U46" s="178">
        <v>1</v>
      </c>
      <c r="V46" s="180">
        <v>1</v>
      </c>
      <c r="W46" s="178">
        <v>1</v>
      </c>
      <c r="X46" s="178">
        <v>1</v>
      </c>
      <c r="Y46" s="178">
        <v>1</v>
      </c>
      <c r="Z46" s="178">
        <v>1</v>
      </c>
      <c r="AA46" s="178">
        <v>1</v>
      </c>
      <c r="AB46" s="178">
        <v>1</v>
      </c>
      <c r="AC46" s="180" t="s">
        <v>258</v>
      </c>
      <c r="AD46" s="178">
        <v>1</v>
      </c>
      <c r="AE46" s="178">
        <v>1</v>
      </c>
      <c r="AF46" s="178">
        <v>1</v>
      </c>
      <c r="AG46" s="178">
        <v>1</v>
      </c>
      <c r="AH46" s="178">
        <v>1</v>
      </c>
      <c r="AI46" s="14">
        <f>SUM(E46:AH46)</f>
        <v>28</v>
      </c>
      <c r="AJ46" s="103"/>
    </row>
    <row r="47" spans="1:36" s="12" customFormat="1" ht="16.5">
      <c r="A47" s="287">
        <v>12</v>
      </c>
      <c r="B47" s="30" t="s">
        <v>297</v>
      </c>
      <c r="C47" s="253" t="s">
        <v>410</v>
      </c>
      <c r="D47" s="31" t="s">
        <v>163</v>
      </c>
      <c r="E47" s="178">
        <v>1</v>
      </c>
      <c r="F47" s="178">
        <v>1</v>
      </c>
      <c r="G47" s="178">
        <v>1</v>
      </c>
      <c r="H47" s="180">
        <v>1</v>
      </c>
      <c r="I47" s="178">
        <v>1</v>
      </c>
      <c r="J47" s="178">
        <v>1</v>
      </c>
      <c r="K47" s="178">
        <v>1</v>
      </c>
      <c r="L47" s="178">
        <v>1</v>
      </c>
      <c r="M47" s="178">
        <v>1</v>
      </c>
      <c r="N47" s="178">
        <v>1</v>
      </c>
      <c r="O47" s="180">
        <v>1</v>
      </c>
      <c r="P47" s="178">
        <v>1</v>
      </c>
      <c r="Q47" s="178">
        <v>1</v>
      </c>
      <c r="R47" s="178">
        <v>1</v>
      </c>
      <c r="S47" s="178">
        <v>1</v>
      </c>
      <c r="T47" s="178">
        <v>1</v>
      </c>
      <c r="U47" s="178">
        <v>1</v>
      </c>
      <c r="V47" s="180">
        <v>1</v>
      </c>
      <c r="W47" s="178">
        <v>1</v>
      </c>
      <c r="X47" s="178">
        <v>1</v>
      </c>
      <c r="Y47" s="178">
        <v>1</v>
      </c>
      <c r="Z47" s="178">
        <v>1</v>
      </c>
      <c r="AA47" s="178">
        <v>1</v>
      </c>
      <c r="AB47" s="178">
        <v>1</v>
      </c>
      <c r="AC47" s="180">
        <v>1</v>
      </c>
      <c r="AD47" s="178">
        <v>1</v>
      </c>
      <c r="AE47" s="178">
        <v>1</v>
      </c>
      <c r="AF47" s="178">
        <v>1</v>
      </c>
      <c r="AG47" s="178">
        <v>1</v>
      </c>
      <c r="AH47" s="178">
        <v>1</v>
      </c>
      <c r="AI47" s="14">
        <f t="shared" si="2"/>
        <v>30</v>
      </c>
      <c r="AJ47" s="103"/>
    </row>
    <row r="48" spans="1:36" s="127" customFormat="1" ht="16.5">
      <c r="A48" s="292">
        <v>13</v>
      </c>
      <c r="B48" s="30" t="s">
        <v>296</v>
      </c>
      <c r="C48" s="254" t="s">
        <v>384</v>
      </c>
      <c r="D48" s="62" t="s">
        <v>44</v>
      </c>
      <c r="E48" s="178">
        <v>1</v>
      </c>
      <c r="F48" s="178">
        <v>1</v>
      </c>
      <c r="G48" s="178">
        <v>1</v>
      </c>
      <c r="H48" s="180" t="s">
        <v>258</v>
      </c>
      <c r="I48" s="178">
        <v>1</v>
      </c>
      <c r="J48" s="178">
        <v>1</v>
      </c>
      <c r="K48" s="178">
        <v>1</v>
      </c>
      <c r="L48" s="178">
        <v>1</v>
      </c>
      <c r="M48" s="178">
        <v>1</v>
      </c>
      <c r="N48" s="178">
        <v>1</v>
      </c>
      <c r="O48" s="180">
        <v>1</v>
      </c>
      <c r="P48" s="178">
        <v>1</v>
      </c>
      <c r="Q48" s="178">
        <v>1</v>
      </c>
      <c r="R48" s="178">
        <v>1</v>
      </c>
      <c r="S48" s="178">
        <v>1</v>
      </c>
      <c r="T48" s="178">
        <v>1</v>
      </c>
      <c r="U48" s="178">
        <v>1</v>
      </c>
      <c r="V48" s="180">
        <v>1</v>
      </c>
      <c r="W48" s="178">
        <v>1</v>
      </c>
      <c r="X48" s="178">
        <v>1</v>
      </c>
      <c r="Y48" s="178">
        <v>1</v>
      </c>
      <c r="Z48" s="178">
        <v>1</v>
      </c>
      <c r="AA48" s="178">
        <v>1</v>
      </c>
      <c r="AB48" s="178">
        <v>1</v>
      </c>
      <c r="AC48" s="180" t="s">
        <v>258</v>
      </c>
      <c r="AD48" s="178">
        <v>1</v>
      </c>
      <c r="AE48" s="178">
        <v>1</v>
      </c>
      <c r="AF48" s="178">
        <v>1</v>
      </c>
      <c r="AG48" s="178">
        <v>1</v>
      </c>
      <c r="AH48" s="178">
        <v>1</v>
      </c>
      <c r="AI48" s="14">
        <f t="shared" si="2"/>
        <v>28</v>
      </c>
      <c r="AJ48" s="300"/>
    </row>
    <row r="49" spans="1:36" s="127" customFormat="1" ht="16.5">
      <c r="A49" s="287">
        <v>14</v>
      </c>
      <c r="B49" s="30" t="s">
        <v>443</v>
      </c>
      <c r="C49" s="254" t="s">
        <v>384</v>
      </c>
      <c r="D49" s="31" t="s">
        <v>334</v>
      </c>
      <c r="E49" s="178">
        <v>1</v>
      </c>
      <c r="F49" s="178">
        <v>1</v>
      </c>
      <c r="G49" s="178">
        <v>1</v>
      </c>
      <c r="H49" s="180">
        <v>1</v>
      </c>
      <c r="I49" s="178">
        <v>1</v>
      </c>
      <c r="J49" s="178">
        <v>1</v>
      </c>
      <c r="K49" s="178">
        <v>1</v>
      </c>
      <c r="L49" s="178">
        <v>1</v>
      </c>
      <c r="M49" s="178">
        <v>1</v>
      </c>
      <c r="N49" s="178">
        <v>1</v>
      </c>
      <c r="O49" s="180">
        <v>1</v>
      </c>
      <c r="P49" s="178">
        <v>1</v>
      </c>
      <c r="Q49" s="178">
        <v>1</v>
      </c>
      <c r="R49" s="178">
        <v>1</v>
      </c>
      <c r="S49" s="178">
        <v>1</v>
      </c>
      <c r="T49" s="178">
        <v>1</v>
      </c>
      <c r="U49" s="178">
        <v>1</v>
      </c>
      <c r="V49" s="180">
        <v>1</v>
      </c>
      <c r="W49" s="178">
        <v>1</v>
      </c>
      <c r="X49" s="178">
        <v>1</v>
      </c>
      <c r="Y49" s="178">
        <v>1</v>
      </c>
      <c r="Z49" s="178">
        <v>1</v>
      </c>
      <c r="AA49" s="178">
        <v>1</v>
      </c>
      <c r="AB49" s="178">
        <v>1</v>
      </c>
      <c r="AC49" s="180">
        <v>1</v>
      </c>
      <c r="AD49" s="178">
        <v>1</v>
      </c>
      <c r="AE49" s="178">
        <v>1</v>
      </c>
      <c r="AF49" s="178">
        <v>1</v>
      </c>
      <c r="AG49" s="178">
        <v>1</v>
      </c>
      <c r="AH49" s="178">
        <v>1</v>
      </c>
      <c r="AI49" s="14">
        <f t="shared" si="2"/>
        <v>30</v>
      </c>
      <c r="AJ49" s="300"/>
    </row>
    <row r="50" spans="1:36" s="127" customFormat="1" ht="18">
      <c r="A50" s="292">
        <v>15</v>
      </c>
      <c r="B50" s="30" t="s">
        <v>361</v>
      </c>
      <c r="C50" s="133" t="s">
        <v>381</v>
      </c>
      <c r="D50" s="135" t="s">
        <v>106</v>
      </c>
      <c r="E50" s="178">
        <v>1</v>
      </c>
      <c r="F50" s="178">
        <v>1</v>
      </c>
      <c r="G50" s="178">
        <v>1</v>
      </c>
      <c r="H50" s="180" t="s">
        <v>258</v>
      </c>
      <c r="I50" s="178">
        <v>1</v>
      </c>
      <c r="J50" s="178">
        <v>1</v>
      </c>
      <c r="K50" s="178">
        <v>1</v>
      </c>
      <c r="L50" s="178">
        <v>1</v>
      </c>
      <c r="M50" s="178">
        <v>1</v>
      </c>
      <c r="N50" s="178">
        <v>1</v>
      </c>
      <c r="O50" s="180">
        <v>1</v>
      </c>
      <c r="P50" s="178">
        <v>1</v>
      </c>
      <c r="Q50" s="178">
        <v>1</v>
      </c>
      <c r="R50" s="178">
        <v>1</v>
      </c>
      <c r="S50" s="178">
        <v>1</v>
      </c>
      <c r="T50" s="178">
        <v>1</v>
      </c>
      <c r="U50" s="178">
        <v>1</v>
      </c>
      <c r="V50" s="180">
        <v>1</v>
      </c>
      <c r="W50" s="178">
        <v>1</v>
      </c>
      <c r="X50" s="178">
        <v>1</v>
      </c>
      <c r="Y50" s="178">
        <v>1</v>
      </c>
      <c r="Z50" s="178">
        <v>1</v>
      </c>
      <c r="AA50" s="178">
        <v>1</v>
      </c>
      <c r="AB50" s="178">
        <v>1</v>
      </c>
      <c r="AC50" s="180" t="s">
        <v>258</v>
      </c>
      <c r="AD50" s="178">
        <v>1</v>
      </c>
      <c r="AE50" s="178">
        <v>1</v>
      </c>
      <c r="AF50" s="178">
        <v>1</v>
      </c>
      <c r="AG50" s="178">
        <v>1</v>
      </c>
      <c r="AH50" s="178">
        <v>1</v>
      </c>
      <c r="AI50" s="14">
        <f t="shared" si="2"/>
        <v>28</v>
      </c>
      <c r="AJ50" s="300"/>
    </row>
    <row r="51" spans="1:36" s="12" customFormat="1" ht="17.25" customHeight="1">
      <c r="A51" s="287">
        <v>16</v>
      </c>
      <c r="B51" s="36" t="s">
        <v>281</v>
      </c>
      <c r="C51" s="137" t="s">
        <v>381</v>
      </c>
      <c r="D51" s="140" t="s">
        <v>35</v>
      </c>
      <c r="E51" s="178">
        <v>1</v>
      </c>
      <c r="F51" s="178">
        <v>1</v>
      </c>
      <c r="G51" s="178">
        <v>1</v>
      </c>
      <c r="H51" s="180">
        <v>1</v>
      </c>
      <c r="I51" s="178">
        <v>1</v>
      </c>
      <c r="J51" s="178">
        <v>1</v>
      </c>
      <c r="K51" s="178">
        <v>1</v>
      </c>
      <c r="L51" s="178">
        <v>1</v>
      </c>
      <c r="M51" s="178">
        <v>1</v>
      </c>
      <c r="N51" s="178">
        <v>1</v>
      </c>
      <c r="O51" s="180">
        <v>1</v>
      </c>
      <c r="P51" s="178">
        <v>1</v>
      </c>
      <c r="Q51" s="178">
        <v>1</v>
      </c>
      <c r="R51" s="178">
        <v>1</v>
      </c>
      <c r="S51" s="178">
        <v>1</v>
      </c>
      <c r="T51" s="178">
        <v>1</v>
      </c>
      <c r="U51" s="178">
        <v>1</v>
      </c>
      <c r="V51" s="180">
        <v>1</v>
      </c>
      <c r="W51" s="178">
        <v>1</v>
      </c>
      <c r="X51" s="178">
        <v>1</v>
      </c>
      <c r="Y51" s="178">
        <v>1</v>
      </c>
      <c r="Z51" s="178">
        <v>1</v>
      </c>
      <c r="AA51" s="178">
        <v>1</v>
      </c>
      <c r="AB51" s="178">
        <v>1</v>
      </c>
      <c r="AC51" s="180">
        <v>1</v>
      </c>
      <c r="AD51" s="178">
        <v>1</v>
      </c>
      <c r="AE51" s="178">
        <v>1</v>
      </c>
      <c r="AF51" s="178">
        <v>1</v>
      </c>
      <c r="AG51" s="178">
        <v>1</v>
      </c>
      <c r="AH51" s="178">
        <v>1</v>
      </c>
      <c r="AI51" s="14">
        <f>SUM(E51:AH51)</f>
        <v>30</v>
      </c>
      <c r="AJ51" s="103"/>
    </row>
    <row r="52" spans="1:36" s="127" customFormat="1" ht="16.5">
      <c r="A52" s="292">
        <v>17</v>
      </c>
      <c r="B52" s="30" t="s">
        <v>456</v>
      </c>
      <c r="C52" s="263" t="s">
        <v>396</v>
      </c>
      <c r="D52" s="262" t="s">
        <v>45</v>
      </c>
      <c r="E52" s="178">
        <v>1</v>
      </c>
      <c r="F52" s="178">
        <v>1</v>
      </c>
      <c r="G52" s="178">
        <v>1</v>
      </c>
      <c r="H52" s="180">
        <v>1</v>
      </c>
      <c r="I52" s="178">
        <v>1</v>
      </c>
      <c r="J52" s="178">
        <v>1</v>
      </c>
      <c r="K52" s="178">
        <v>1</v>
      </c>
      <c r="L52" s="178">
        <v>1</v>
      </c>
      <c r="M52" s="178">
        <v>1</v>
      </c>
      <c r="N52" s="178">
        <v>1</v>
      </c>
      <c r="O52" s="180">
        <v>1</v>
      </c>
      <c r="P52" s="178">
        <v>1</v>
      </c>
      <c r="Q52" s="178">
        <v>1</v>
      </c>
      <c r="R52" s="178">
        <v>1</v>
      </c>
      <c r="S52" s="178">
        <v>1</v>
      </c>
      <c r="T52" s="178">
        <v>1</v>
      </c>
      <c r="U52" s="178">
        <v>1</v>
      </c>
      <c r="V52" s="180">
        <v>1</v>
      </c>
      <c r="W52" s="178">
        <v>1</v>
      </c>
      <c r="X52" s="178">
        <v>1</v>
      </c>
      <c r="Y52" s="178">
        <v>1</v>
      </c>
      <c r="Z52" s="178">
        <v>1</v>
      </c>
      <c r="AA52" s="178">
        <v>1</v>
      </c>
      <c r="AB52" s="178">
        <v>1</v>
      </c>
      <c r="AC52" s="180">
        <v>1</v>
      </c>
      <c r="AD52" s="178">
        <v>1</v>
      </c>
      <c r="AE52" s="178">
        <v>1</v>
      </c>
      <c r="AF52" s="178">
        <v>1</v>
      </c>
      <c r="AG52" s="178">
        <v>1</v>
      </c>
      <c r="AH52" s="178">
        <v>1</v>
      </c>
      <c r="AI52" s="14">
        <f>SUM(E52:AH52)</f>
        <v>30</v>
      </c>
      <c r="AJ52" s="301"/>
    </row>
    <row r="53" spans="1:36" s="127" customFormat="1" ht="16.5">
      <c r="A53" s="287">
        <v>18</v>
      </c>
      <c r="B53" s="49" t="s">
        <v>295</v>
      </c>
      <c r="C53" s="137" t="s">
        <v>381</v>
      </c>
      <c r="D53" s="31" t="s">
        <v>29</v>
      </c>
      <c r="E53" s="178">
        <v>1</v>
      </c>
      <c r="F53" s="178">
        <v>1</v>
      </c>
      <c r="G53" s="178">
        <v>1</v>
      </c>
      <c r="H53" s="180">
        <v>1</v>
      </c>
      <c r="I53" s="178">
        <v>0.5</v>
      </c>
      <c r="J53" s="178">
        <v>1</v>
      </c>
      <c r="K53" s="178">
        <v>1</v>
      </c>
      <c r="L53" s="178">
        <v>1</v>
      </c>
      <c r="M53" s="178">
        <v>1</v>
      </c>
      <c r="N53" s="178">
        <v>1</v>
      </c>
      <c r="O53" s="180">
        <v>1</v>
      </c>
      <c r="P53" s="178">
        <v>1</v>
      </c>
      <c r="Q53" s="178">
        <v>1</v>
      </c>
      <c r="R53" s="178">
        <v>1</v>
      </c>
      <c r="S53" s="178">
        <v>1</v>
      </c>
      <c r="T53" s="178">
        <v>1</v>
      </c>
      <c r="U53" s="178">
        <v>1</v>
      </c>
      <c r="V53" s="180" t="s">
        <v>258</v>
      </c>
      <c r="W53" s="178">
        <v>1</v>
      </c>
      <c r="X53" s="178">
        <v>1</v>
      </c>
      <c r="Y53" s="178">
        <v>1</v>
      </c>
      <c r="Z53" s="178">
        <v>1</v>
      </c>
      <c r="AA53" s="178">
        <v>1</v>
      </c>
      <c r="AB53" s="178">
        <v>1</v>
      </c>
      <c r="AC53" s="180" t="s">
        <v>258</v>
      </c>
      <c r="AD53" s="178">
        <v>1</v>
      </c>
      <c r="AE53" s="178">
        <v>1</v>
      </c>
      <c r="AF53" s="178">
        <v>1</v>
      </c>
      <c r="AG53" s="178">
        <v>1</v>
      </c>
      <c r="AH53" s="178">
        <v>1</v>
      </c>
      <c r="AI53" s="14">
        <f>SUM(E53:AH53)</f>
        <v>27.5</v>
      </c>
      <c r="AJ53" s="301"/>
    </row>
    <row r="54" spans="1:36" s="12" customFormat="1" ht="17.25" thickBot="1">
      <c r="A54" s="302"/>
      <c r="B54" s="39"/>
      <c r="C54" s="39"/>
      <c r="D54" s="40"/>
      <c r="E54" s="219"/>
      <c r="F54" s="219"/>
      <c r="G54" s="219"/>
      <c r="H54" s="237"/>
      <c r="I54" s="219"/>
      <c r="J54" s="219"/>
      <c r="K54" s="219"/>
      <c r="L54" s="219"/>
      <c r="M54" s="219"/>
      <c r="N54" s="219"/>
      <c r="O54" s="237"/>
      <c r="P54" s="219"/>
      <c r="Q54" s="219"/>
      <c r="R54" s="219"/>
      <c r="S54" s="219"/>
      <c r="T54" s="219"/>
      <c r="U54" s="219"/>
      <c r="V54" s="237"/>
      <c r="W54" s="219"/>
      <c r="X54" s="219"/>
      <c r="Y54" s="219"/>
      <c r="Z54" s="219"/>
      <c r="AA54" s="219"/>
      <c r="AB54" s="219"/>
      <c r="AC54" s="237"/>
      <c r="AD54" s="219"/>
      <c r="AE54" s="219"/>
      <c r="AF54" s="219"/>
      <c r="AG54" s="219"/>
      <c r="AH54" s="219"/>
      <c r="AI54" s="15"/>
      <c r="AJ54" s="294"/>
    </row>
    <row r="55" spans="1:36" s="12" customFormat="1" ht="18.75">
      <c r="A55" s="1472" t="s">
        <v>298</v>
      </c>
      <c r="B55" s="1449"/>
      <c r="C55" s="343"/>
      <c r="D55" s="272" t="s">
        <v>465</v>
      </c>
      <c r="E55" s="230"/>
      <c r="F55" s="230"/>
      <c r="G55" s="230"/>
      <c r="H55" s="230"/>
      <c r="I55" s="230"/>
      <c r="J55" s="230"/>
      <c r="K55" s="230"/>
      <c r="L55" s="230"/>
      <c r="M55" s="230"/>
      <c r="N55" s="230"/>
      <c r="O55" s="230"/>
      <c r="P55" s="230"/>
      <c r="Q55" s="230"/>
      <c r="R55" s="230"/>
      <c r="S55" s="230"/>
      <c r="T55" s="230"/>
      <c r="U55" s="230"/>
      <c r="V55" s="230"/>
      <c r="W55" s="230"/>
      <c r="X55" s="230"/>
      <c r="Y55" s="230"/>
      <c r="Z55" s="230"/>
      <c r="AA55" s="230"/>
      <c r="AB55" s="230"/>
      <c r="AC55" s="230"/>
      <c r="AD55" s="230"/>
      <c r="AE55" s="230"/>
      <c r="AF55" s="230"/>
      <c r="AG55" s="230"/>
      <c r="AH55" s="230"/>
      <c r="AI55" s="20"/>
      <c r="AJ55" s="298"/>
    </row>
    <row r="56" spans="1:36" s="12" customFormat="1" ht="16.5">
      <c r="A56" s="303">
        <v>1</v>
      </c>
      <c r="B56" s="133" t="s">
        <v>64</v>
      </c>
      <c r="C56" s="133" t="s">
        <v>381</v>
      </c>
      <c r="D56" s="131" t="s">
        <v>65</v>
      </c>
      <c r="E56" s="214">
        <v>1</v>
      </c>
      <c r="F56" s="214">
        <v>1</v>
      </c>
      <c r="G56" s="214">
        <v>1</v>
      </c>
      <c r="H56" s="182">
        <v>1</v>
      </c>
      <c r="I56" s="214">
        <v>1</v>
      </c>
      <c r="J56" s="214">
        <v>1</v>
      </c>
      <c r="K56" s="214">
        <v>1</v>
      </c>
      <c r="L56" s="214">
        <v>1</v>
      </c>
      <c r="M56" s="214">
        <v>1</v>
      </c>
      <c r="N56" s="214">
        <v>1</v>
      </c>
      <c r="O56" s="182" t="s">
        <v>258</v>
      </c>
      <c r="P56" s="214">
        <v>1</v>
      </c>
      <c r="Q56" s="214">
        <v>1</v>
      </c>
      <c r="R56" s="214">
        <v>1</v>
      </c>
      <c r="S56" s="214">
        <v>1</v>
      </c>
      <c r="T56" s="214">
        <v>1</v>
      </c>
      <c r="U56" s="214">
        <v>1</v>
      </c>
      <c r="V56" s="182" t="s">
        <v>258</v>
      </c>
      <c r="W56" s="214">
        <v>1</v>
      </c>
      <c r="X56" s="214">
        <v>1</v>
      </c>
      <c r="Y56" s="214">
        <v>1</v>
      </c>
      <c r="Z56" s="214">
        <v>1</v>
      </c>
      <c r="AA56" s="214">
        <v>1</v>
      </c>
      <c r="AB56" s="214">
        <v>1</v>
      </c>
      <c r="AC56" s="182">
        <v>1</v>
      </c>
      <c r="AD56" s="178">
        <v>1</v>
      </c>
      <c r="AE56" s="178">
        <v>1</v>
      </c>
      <c r="AF56" s="178">
        <v>1</v>
      </c>
      <c r="AG56" s="178">
        <v>1</v>
      </c>
      <c r="AH56" s="178">
        <v>1</v>
      </c>
      <c r="AI56" s="398">
        <f t="shared" ref="AI56:AI60" si="4">SUM(E56:AH56)</f>
        <v>28</v>
      </c>
      <c r="AJ56" s="102"/>
    </row>
    <row r="57" spans="1:36" s="12" customFormat="1" ht="16.5">
      <c r="A57" s="283">
        <v>2</v>
      </c>
      <c r="B57" s="33" t="s">
        <v>198</v>
      </c>
      <c r="C57" s="33" t="s">
        <v>380</v>
      </c>
      <c r="D57" s="138" t="s">
        <v>181</v>
      </c>
      <c r="E57" s="178">
        <v>1</v>
      </c>
      <c r="F57" s="178">
        <v>1</v>
      </c>
      <c r="G57" s="178">
        <v>1</v>
      </c>
      <c r="H57" s="180" t="s">
        <v>258</v>
      </c>
      <c r="I57" s="178">
        <v>1</v>
      </c>
      <c r="J57" s="178">
        <v>1</v>
      </c>
      <c r="K57" s="178">
        <v>1</v>
      </c>
      <c r="L57" s="178">
        <v>1</v>
      </c>
      <c r="M57" s="178">
        <v>1</v>
      </c>
      <c r="N57" s="178">
        <v>1</v>
      </c>
      <c r="O57" s="180" t="s">
        <v>258</v>
      </c>
      <c r="P57" s="178">
        <v>1</v>
      </c>
      <c r="Q57" s="178" t="s">
        <v>255</v>
      </c>
      <c r="R57" s="178" t="s">
        <v>255</v>
      </c>
      <c r="S57" s="178" t="s">
        <v>255</v>
      </c>
      <c r="T57" s="178" t="s">
        <v>255</v>
      </c>
      <c r="U57" s="178">
        <v>1</v>
      </c>
      <c r="V57" s="180">
        <v>1</v>
      </c>
      <c r="W57" s="178">
        <v>1</v>
      </c>
      <c r="X57" s="178">
        <v>1</v>
      </c>
      <c r="Y57" s="178">
        <v>1</v>
      </c>
      <c r="Z57" s="178">
        <v>1</v>
      </c>
      <c r="AA57" s="178">
        <v>1</v>
      </c>
      <c r="AB57" s="178">
        <v>1</v>
      </c>
      <c r="AC57" s="182">
        <v>1</v>
      </c>
      <c r="AD57" s="178">
        <v>1</v>
      </c>
      <c r="AE57" s="178">
        <v>1</v>
      </c>
      <c r="AF57" s="178">
        <v>1</v>
      </c>
      <c r="AG57" s="178">
        <v>1</v>
      </c>
      <c r="AH57" s="178">
        <v>1</v>
      </c>
      <c r="AI57" s="14">
        <f t="shared" si="4"/>
        <v>24</v>
      </c>
      <c r="AJ57" s="103"/>
    </row>
    <row r="58" spans="1:36" s="12" customFormat="1" ht="16.5">
      <c r="A58" s="303">
        <v>3</v>
      </c>
      <c r="B58" s="36" t="s">
        <v>250</v>
      </c>
      <c r="C58" s="36" t="s">
        <v>376</v>
      </c>
      <c r="D58" s="54" t="s">
        <v>84</v>
      </c>
      <c r="E58" s="178">
        <v>1</v>
      </c>
      <c r="F58" s="178">
        <v>1</v>
      </c>
      <c r="G58" s="178">
        <v>1</v>
      </c>
      <c r="H58" s="180">
        <v>1</v>
      </c>
      <c r="I58" s="178">
        <v>1</v>
      </c>
      <c r="J58" s="178">
        <v>1</v>
      </c>
      <c r="K58" s="178">
        <v>1</v>
      </c>
      <c r="L58" s="178">
        <v>1</v>
      </c>
      <c r="M58" s="178">
        <v>1</v>
      </c>
      <c r="N58" s="178">
        <v>1</v>
      </c>
      <c r="O58" s="180">
        <v>1</v>
      </c>
      <c r="P58" s="178">
        <v>1</v>
      </c>
      <c r="Q58" s="178">
        <v>1</v>
      </c>
      <c r="R58" s="178">
        <v>1</v>
      </c>
      <c r="S58" s="178">
        <v>1</v>
      </c>
      <c r="T58" s="178">
        <v>1</v>
      </c>
      <c r="U58" s="178">
        <v>1</v>
      </c>
      <c r="V58" s="180">
        <v>1</v>
      </c>
      <c r="W58" s="178">
        <v>1</v>
      </c>
      <c r="X58" s="178">
        <v>1</v>
      </c>
      <c r="Y58" s="178">
        <v>1</v>
      </c>
      <c r="Z58" s="178">
        <v>1</v>
      </c>
      <c r="AA58" s="178">
        <v>1</v>
      </c>
      <c r="AB58" s="178">
        <v>1</v>
      </c>
      <c r="AC58" s="182">
        <v>1</v>
      </c>
      <c r="AD58" s="178">
        <v>1</v>
      </c>
      <c r="AE58" s="178">
        <v>1</v>
      </c>
      <c r="AF58" s="178">
        <v>1</v>
      </c>
      <c r="AG58" s="178">
        <v>1</v>
      </c>
      <c r="AH58" s="178">
        <v>1</v>
      </c>
      <c r="AI58" s="14">
        <f t="shared" si="4"/>
        <v>30</v>
      </c>
      <c r="AJ58" s="284"/>
    </row>
    <row r="59" spans="1:36" s="12" customFormat="1" ht="16.5">
      <c r="A59" s="303">
        <v>4</v>
      </c>
      <c r="B59" s="58" t="s">
        <v>263</v>
      </c>
      <c r="C59" s="58" t="s">
        <v>383</v>
      </c>
      <c r="D59" s="59" t="s">
        <v>42</v>
      </c>
      <c r="E59" s="178">
        <v>1</v>
      </c>
      <c r="F59" s="178">
        <v>1</v>
      </c>
      <c r="G59" s="178">
        <v>1</v>
      </c>
      <c r="H59" s="180">
        <v>1</v>
      </c>
      <c r="I59" s="178">
        <v>1</v>
      </c>
      <c r="J59" s="178">
        <v>1</v>
      </c>
      <c r="K59" s="178">
        <v>1</v>
      </c>
      <c r="L59" s="178">
        <v>1</v>
      </c>
      <c r="M59" s="178">
        <v>1</v>
      </c>
      <c r="N59" s="178">
        <v>1</v>
      </c>
      <c r="O59" s="180">
        <v>1</v>
      </c>
      <c r="P59" s="178">
        <v>1</v>
      </c>
      <c r="Q59" s="178">
        <v>1</v>
      </c>
      <c r="R59" s="178">
        <v>1</v>
      </c>
      <c r="S59" s="178">
        <v>1</v>
      </c>
      <c r="T59" s="178">
        <v>1</v>
      </c>
      <c r="U59" s="178">
        <v>1</v>
      </c>
      <c r="V59" s="180">
        <v>1</v>
      </c>
      <c r="W59" s="178">
        <v>1</v>
      </c>
      <c r="X59" s="178">
        <v>1</v>
      </c>
      <c r="Y59" s="178">
        <v>1</v>
      </c>
      <c r="Z59" s="178">
        <v>1</v>
      </c>
      <c r="AA59" s="178">
        <v>1</v>
      </c>
      <c r="AB59" s="178">
        <v>1</v>
      </c>
      <c r="AC59" s="182">
        <v>1</v>
      </c>
      <c r="AD59" s="178">
        <v>1</v>
      </c>
      <c r="AE59" s="178">
        <v>1</v>
      </c>
      <c r="AF59" s="178">
        <v>1</v>
      </c>
      <c r="AG59" s="178">
        <v>1</v>
      </c>
      <c r="AH59" s="178">
        <v>1</v>
      </c>
      <c r="AI59" s="14">
        <f t="shared" si="4"/>
        <v>30</v>
      </c>
      <c r="AJ59" s="102"/>
    </row>
    <row r="60" spans="1:36" s="12" customFormat="1" ht="16.5">
      <c r="A60" s="303">
        <v>5</v>
      </c>
      <c r="B60" s="142" t="s">
        <v>521</v>
      </c>
      <c r="C60" s="30" t="s">
        <v>522</v>
      </c>
      <c r="D60" s="32" t="s">
        <v>186</v>
      </c>
      <c r="E60" s="1445" t="s">
        <v>451</v>
      </c>
      <c r="F60" s="1446"/>
      <c r="G60" s="1446"/>
      <c r="H60" s="1446"/>
      <c r="I60" s="1446"/>
      <c r="J60" s="1447"/>
      <c r="K60" s="178">
        <v>1</v>
      </c>
      <c r="L60" s="178">
        <v>1</v>
      </c>
      <c r="M60" s="178">
        <v>1</v>
      </c>
      <c r="N60" s="178">
        <v>1</v>
      </c>
      <c r="O60" s="180">
        <v>1</v>
      </c>
      <c r="P60" s="178">
        <v>1</v>
      </c>
      <c r="Q60" s="178">
        <v>1</v>
      </c>
      <c r="R60" s="178">
        <v>1</v>
      </c>
      <c r="S60" s="178">
        <v>1</v>
      </c>
      <c r="T60" s="178">
        <v>1</v>
      </c>
      <c r="U60" s="178">
        <v>1</v>
      </c>
      <c r="V60" s="180" t="s">
        <v>258</v>
      </c>
      <c r="W60" s="178">
        <v>1</v>
      </c>
      <c r="X60" s="178">
        <v>1</v>
      </c>
      <c r="Y60" s="178">
        <v>1</v>
      </c>
      <c r="Z60" s="178">
        <v>1</v>
      </c>
      <c r="AA60" s="178">
        <v>1</v>
      </c>
      <c r="AB60" s="178">
        <v>1</v>
      </c>
      <c r="AC60" s="182" t="s">
        <v>258</v>
      </c>
      <c r="AD60" s="178">
        <v>1</v>
      </c>
      <c r="AE60" s="178">
        <v>1</v>
      </c>
      <c r="AF60" s="178">
        <v>1</v>
      </c>
      <c r="AG60" s="178">
        <v>1</v>
      </c>
      <c r="AH60" s="178">
        <v>1</v>
      </c>
      <c r="AI60" s="14">
        <f t="shared" si="4"/>
        <v>22</v>
      </c>
      <c r="AJ60" s="102"/>
    </row>
    <row r="61" spans="1:36" s="12" customFormat="1" ht="16.5">
      <c r="A61" s="283"/>
      <c r="B61" s="255"/>
      <c r="C61" s="36" t="s">
        <v>381</v>
      </c>
      <c r="D61" s="143" t="s">
        <v>518</v>
      </c>
      <c r="E61" s="178"/>
      <c r="F61" s="178"/>
      <c r="G61" s="178"/>
      <c r="H61" s="180"/>
      <c r="I61" s="178"/>
      <c r="J61" s="178"/>
      <c r="K61" s="178"/>
      <c r="L61" s="178"/>
      <c r="M61" s="178"/>
      <c r="N61" s="178"/>
      <c r="O61" s="180"/>
      <c r="P61" s="178"/>
      <c r="Q61" s="178"/>
      <c r="R61" s="178"/>
      <c r="S61" s="178"/>
      <c r="T61" s="178"/>
      <c r="U61" s="178"/>
      <c r="V61" s="180"/>
      <c r="W61" s="178"/>
      <c r="X61" s="214"/>
      <c r="Y61" s="214"/>
      <c r="Z61" s="214"/>
      <c r="AA61" s="214"/>
      <c r="AB61" s="214"/>
      <c r="AC61" s="182"/>
      <c r="AD61" s="214"/>
      <c r="AE61" s="214"/>
      <c r="AF61" s="214"/>
      <c r="AG61" s="214"/>
      <c r="AH61" s="178"/>
      <c r="AI61" s="14"/>
      <c r="AJ61" s="304"/>
    </row>
    <row r="62" spans="1:36" s="12" customFormat="1" ht="17.25" thickBot="1">
      <c r="A62" s="57"/>
      <c r="B62" s="58"/>
      <c r="C62" s="58"/>
      <c r="D62" s="59"/>
      <c r="E62" s="226"/>
      <c r="F62" s="226"/>
      <c r="G62" s="226"/>
      <c r="H62" s="226"/>
      <c r="I62" s="226"/>
      <c r="J62" s="226"/>
      <c r="K62" s="226"/>
      <c r="L62" s="226"/>
      <c r="M62" s="226"/>
      <c r="N62" s="226"/>
      <c r="O62" s="226"/>
      <c r="P62" s="226"/>
      <c r="Q62" s="226"/>
      <c r="R62" s="226"/>
      <c r="S62" s="226"/>
      <c r="T62" s="226"/>
      <c r="U62" s="226"/>
      <c r="V62" s="226"/>
      <c r="W62" s="226"/>
      <c r="X62" s="226"/>
      <c r="Y62" s="226"/>
      <c r="Z62" s="226"/>
      <c r="AA62" s="226"/>
      <c r="AB62" s="226"/>
      <c r="AC62" s="226"/>
      <c r="AD62" s="226"/>
      <c r="AE62" s="226"/>
      <c r="AF62" s="226"/>
      <c r="AG62" s="226"/>
      <c r="AH62" s="226"/>
      <c r="AI62" s="96"/>
      <c r="AJ62" s="108"/>
    </row>
    <row r="63" spans="1:36" s="12" customFormat="1" ht="18.75">
      <c r="A63" s="1471" t="s">
        <v>299</v>
      </c>
      <c r="B63" s="1441"/>
      <c r="C63" s="346"/>
      <c r="D63" s="1483" t="s">
        <v>531</v>
      </c>
      <c r="E63" s="1484"/>
      <c r="F63" s="1484"/>
      <c r="G63" s="1484"/>
      <c r="H63" s="1484"/>
      <c r="I63" s="1485"/>
      <c r="J63" s="177"/>
      <c r="K63" s="177"/>
      <c r="L63" s="177"/>
      <c r="M63" s="177"/>
      <c r="N63" s="177"/>
      <c r="O63" s="177"/>
      <c r="P63" s="177"/>
      <c r="Q63" s="177"/>
      <c r="R63" s="177"/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  <c r="AH63" s="177"/>
      <c r="AI63" s="105"/>
      <c r="AJ63" s="305"/>
    </row>
    <row r="64" spans="1:36" s="12" customFormat="1" ht="16.5">
      <c r="A64" s="299">
        <v>1</v>
      </c>
      <c r="B64" s="30" t="s">
        <v>33</v>
      </c>
      <c r="C64" s="30" t="s">
        <v>378</v>
      </c>
      <c r="D64" s="62" t="s">
        <v>153</v>
      </c>
      <c r="E64" s="214">
        <v>1</v>
      </c>
      <c r="F64" s="214">
        <v>1</v>
      </c>
      <c r="G64" s="214">
        <v>1</v>
      </c>
      <c r="H64" s="182" t="s">
        <v>258</v>
      </c>
      <c r="I64" s="214">
        <v>1</v>
      </c>
      <c r="J64" s="214">
        <v>1</v>
      </c>
      <c r="K64" s="214">
        <v>1</v>
      </c>
      <c r="L64" s="214">
        <v>1</v>
      </c>
      <c r="M64" s="214">
        <v>1</v>
      </c>
      <c r="N64" s="214">
        <v>1</v>
      </c>
      <c r="O64" s="182" t="s">
        <v>258</v>
      </c>
      <c r="P64" s="214">
        <v>1</v>
      </c>
      <c r="Q64" s="214">
        <v>1</v>
      </c>
      <c r="R64" s="214">
        <v>1</v>
      </c>
      <c r="S64" s="214">
        <v>1</v>
      </c>
      <c r="T64" s="214">
        <v>1</v>
      </c>
      <c r="U64" s="214">
        <v>1</v>
      </c>
      <c r="V64" s="182">
        <v>1</v>
      </c>
      <c r="W64" s="214">
        <v>1</v>
      </c>
      <c r="X64" s="214">
        <v>1</v>
      </c>
      <c r="Y64" s="214">
        <v>1</v>
      </c>
      <c r="Z64" s="214">
        <v>1</v>
      </c>
      <c r="AA64" s="214">
        <v>1</v>
      </c>
      <c r="AB64" s="214">
        <v>1</v>
      </c>
      <c r="AC64" s="180" t="s">
        <v>258</v>
      </c>
      <c r="AD64" s="178">
        <v>1</v>
      </c>
      <c r="AE64" s="178">
        <v>1</v>
      </c>
      <c r="AF64" s="178">
        <v>1</v>
      </c>
      <c r="AG64" s="178" t="s">
        <v>255</v>
      </c>
      <c r="AH64" s="178">
        <v>1</v>
      </c>
      <c r="AI64" s="14">
        <f>SUM(E64:AH64)</f>
        <v>26</v>
      </c>
      <c r="AJ64" s="284"/>
    </row>
    <row r="65" spans="1:36" s="12" customFormat="1" ht="16.5">
      <c r="A65" s="299">
        <v>2</v>
      </c>
      <c r="B65" s="30" t="s">
        <v>169</v>
      </c>
      <c r="C65" s="30" t="s">
        <v>379</v>
      </c>
      <c r="D65" s="32" t="s">
        <v>83</v>
      </c>
      <c r="E65" s="214">
        <v>1</v>
      </c>
      <c r="F65" s="214">
        <v>1</v>
      </c>
      <c r="G65" s="214">
        <v>1</v>
      </c>
      <c r="H65" s="182">
        <v>1</v>
      </c>
      <c r="I65" s="214">
        <v>1</v>
      </c>
      <c r="J65" s="214">
        <v>1</v>
      </c>
      <c r="K65" s="214">
        <v>1</v>
      </c>
      <c r="L65" s="214">
        <v>1</v>
      </c>
      <c r="M65" s="214">
        <v>1</v>
      </c>
      <c r="N65" s="214">
        <v>1</v>
      </c>
      <c r="O65" s="182">
        <v>1</v>
      </c>
      <c r="P65" s="214">
        <v>1</v>
      </c>
      <c r="Q65" s="214">
        <v>1</v>
      </c>
      <c r="R65" s="214">
        <v>1</v>
      </c>
      <c r="S65" s="214">
        <v>1</v>
      </c>
      <c r="T65" s="214">
        <v>1</v>
      </c>
      <c r="U65" s="214">
        <v>1</v>
      </c>
      <c r="V65" s="182">
        <v>1</v>
      </c>
      <c r="W65" s="214">
        <v>1</v>
      </c>
      <c r="X65" s="214">
        <v>1</v>
      </c>
      <c r="Y65" s="214">
        <v>1</v>
      </c>
      <c r="Z65" s="214">
        <v>1</v>
      </c>
      <c r="AA65" s="214">
        <v>1</v>
      </c>
      <c r="AB65" s="214">
        <v>1</v>
      </c>
      <c r="AC65" s="180">
        <v>1</v>
      </c>
      <c r="AD65" s="178">
        <v>1</v>
      </c>
      <c r="AE65" s="178">
        <v>1</v>
      </c>
      <c r="AF65" s="178">
        <v>1</v>
      </c>
      <c r="AG65" s="178">
        <v>1</v>
      </c>
      <c r="AH65" s="178">
        <v>1</v>
      </c>
      <c r="AI65" s="14">
        <v>17</v>
      </c>
      <c r="AJ65" s="284"/>
    </row>
    <row r="66" spans="1:36" s="12" customFormat="1" ht="16.5">
      <c r="A66" s="299">
        <v>3</v>
      </c>
      <c r="B66" s="30" t="s">
        <v>476</v>
      </c>
      <c r="C66" s="30" t="s">
        <v>378</v>
      </c>
      <c r="D66" s="32" t="s">
        <v>56</v>
      </c>
      <c r="E66" s="214">
        <v>1</v>
      </c>
      <c r="F66" s="214">
        <v>1</v>
      </c>
      <c r="G66" s="214">
        <v>1</v>
      </c>
      <c r="H66" s="182" t="s">
        <v>258</v>
      </c>
      <c r="I66" s="214">
        <v>1</v>
      </c>
      <c r="J66" s="214">
        <v>1</v>
      </c>
      <c r="K66" s="214">
        <v>1</v>
      </c>
      <c r="L66" s="214">
        <v>1</v>
      </c>
      <c r="M66" s="214">
        <v>1</v>
      </c>
      <c r="N66" s="214">
        <v>1</v>
      </c>
      <c r="O66" s="182" t="s">
        <v>258</v>
      </c>
      <c r="P66" s="214">
        <v>1</v>
      </c>
      <c r="Q66" s="214">
        <v>1</v>
      </c>
      <c r="R66" s="214">
        <v>1</v>
      </c>
      <c r="S66" s="214">
        <v>1</v>
      </c>
      <c r="T66" s="214">
        <v>1</v>
      </c>
      <c r="U66" s="214">
        <v>1</v>
      </c>
      <c r="V66" s="182">
        <v>1</v>
      </c>
      <c r="W66" s="214">
        <v>1</v>
      </c>
      <c r="X66" s="214">
        <v>1</v>
      </c>
      <c r="Y66" s="214">
        <v>1</v>
      </c>
      <c r="Z66" s="214">
        <v>1</v>
      </c>
      <c r="AA66" s="214">
        <v>1</v>
      </c>
      <c r="AB66" s="214">
        <v>1</v>
      </c>
      <c r="AC66" s="180" t="s">
        <v>258</v>
      </c>
      <c r="AD66" s="178">
        <v>1</v>
      </c>
      <c r="AE66" s="178">
        <v>1</v>
      </c>
      <c r="AF66" s="178">
        <v>1</v>
      </c>
      <c r="AG66" s="178">
        <v>1</v>
      </c>
      <c r="AH66" s="178">
        <v>1</v>
      </c>
      <c r="AI66" s="14">
        <f t="shared" ref="AI66:AI84" si="5">SUM(E66:AH66)</f>
        <v>27</v>
      </c>
      <c r="AJ66" s="284"/>
    </row>
    <row r="67" spans="1:36" s="12" customFormat="1" ht="16.5">
      <c r="A67" s="299">
        <v>4</v>
      </c>
      <c r="B67" s="30" t="s">
        <v>94</v>
      </c>
      <c r="C67" s="30" t="s">
        <v>378</v>
      </c>
      <c r="D67" s="62" t="s">
        <v>138</v>
      </c>
      <c r="E67" s="214">
        <v>1</v>
      </c>
      <c r="F67" s="214">
        <v>1</v>
      </c>
      <c r="G67" s="214">
        <v>1</v>
      </c>
      <c r="H67" s="182" t="s">
        <v>258</v>
      </c>
      <c r="I67" s="214">
        <v>1</v>
      </c>
      <c r="J67" s="214">
        <v>1</v>
      </c>
      <c r="K67" s="214">
        <v>1</v>
      </c>
      <c r="L67" s="214">
        <v>1</v>
      </c>
      <c r="M67" s="214">
        <v>1</v>
      </c>
      <c r="N67" s="214">
        <v>1</v>
      </c>
      <c r="O67" s="182" t="s">
        <v>258</v>
      </c>
      <c r="P67" s="214">
        <v>1</v>
      </c>
      <c r="Q67" s="214">
        <v>1</v>
      </c>
      <c r="R67" s="214">
        <v>1</v>
      </c>
      <c r="S67" s="214" t="s">
        <v>255</v>
      </c>
      <c r="T67" s="214">
        <v>1</v>
      </c>
      <c r="U67" s="214">
        <v>1</v>
      </c>
      <c r="V67" s="182">
        <v>1</v>
      </c>
      <c r="W67" s="214">
        <v>1</v>
      </c>
      <c r="X67" s="214">
        <v>1</v>
      </c>
      <c r="Y67" s="214">
        <v>1</v>
      </c>
      <c r="Z67" s="214">
        <v>1</v>
      </c>
      <c r="AA67" s="214">
        <v>1</v>
      </c>
      <c r="AB67" s="214">
        <v>1</v>
      </c>
      <c r="AC67" s="180" t="s">
        <v>258</v>
      </c>
      <c r="AD67" s="178">
        <v>1</v>
      </c>
      <c r="AE67" s="178">
        <v>1</v>
      </c>
      <c r="AF67" s="178">
        <v>1</v>
      </c>
      <c r="AG67" s="178">
        <v>1</v>
      </c>
      <c r="AH67" s="178">
        <v>1</v>
      </c>
      <c r="AI67" s="14">
        <f t="shared" si="5"/>
        <v>26</v>
      </c>
      <c r="AJ67" s="284"/>
    </row>
    <row r="68" spans="1:36" s="12" customFormat="1" ht="16.5">
      <c r="A68" s="299">
        <v>5</v>
      </c>
      <c r="B68" s="142" t="s">
        <v>60</v>
      </c>
      <c r="C68" s="252" t="s">
        <v>380</v>
      </c>
      <c r="D68" s="390" t="s">
        <v>61</v>
      </c>
      <c r="E68" s="214">
        <v>1</v>
      </c>
      <c r="F68" s="214">
        <v>1</v>
      </c>
      <c r="G68" s="214">
        <v>1</v>
      </c>
      <c r="H68" s="182" t="s">
        <v>258</v>
      </c>
      <c r="I68" s="214">
        <v>1</v>
      </c>
      <c r="J68" s="214">
        <v>1</v>
      </c>
      <c r="K68" s="214">
        <v>1</v>
      </c>
      <c r="L68" s="214">
        <v>1</v>
      </c>
      <c r="M68" s="214">
        <v>1</v>
      </c>
      <c r="N68" s="214">
        <v>1</v>
      </c>
      <c r="O68" s="182" t="s">
        <v>258</v>
      </c>
      <c r="P68" s="214">
        <v>1</v>
      </c>
      <c r="Q68" s="214">
        <v>1</v>
      </c>
      <c r="R68" s="214" t="s">
        <v>254</v>
      </c>
      <c r="S68" s="214">
        <v>1</v>
      </c>
      <c r="T68" s="214">
        <v>1</v>
      </c>
      <c r="U68" s="214">
        <v>1</v>
      </c>
      <c r="V68" s="180" t="s">
        <v>258</v>
      </c>
      <c r="W68" s="214">
        <v>1</v>
      </c>
      <c r="X68" s="214">
        <v>1</v>
      </c>
      <c r="Y68" s="214">
        <v>1</v>
      </c>
      <c r="Z68" s="214">
        <v>1</v>
      </c>
      <c r="AA68" s="214">
        <v>1</v>
      </c>
      <c r="AB68" s="214">
        <v>1</v>
      </c>
      <c r="AC68" s="180">
        <v>1</v>
      </c>
      <c r="AD68" s="178">
        <v>1</v>
      </c>
      <c r="AE68" s="178">
        <v>1</v>
      </c>
      <c r="AF68" s="178">
        <v>1</v>
      </c>
      <c r="AG68" s="178">
        <v>1</v>
      </c>
      <c r="AH68" s="178">
        <v>1</v>
      </c>
      <c r="AI68" s="14">
        <f t="shared" si="5"/>
        <v>26</v>
      </c>
      <c r="AJ68" s="103"/>
    </row>
    <row r="69" spans="1:36" s="12" customFormat="1" ht="16.5">
      <c r="A69" s="299">
        <v>6</v>
      </c>
      <c r="B69" s="30" t="s">
        <v>345</v>
      </c>
      <c r="C69" s="30" t="s">
        <v>378</v>
      </c>
      <c r="D69" s="62" t="s">
        <v>57</v>
      </c>
      <c r="E69" s="214">
        <v>1</v>
      </c>
      <c r="F69" s="214">
        <v>1</v>
      </c>
      <c r="G69" s="214">
        <v>1</v>
      </c>
      <c r="H69" s="182" t="s">
        <v>258</v>
      </c>
      <c r="I69" s="214">
        <v>1</v>
      </c>
      <c r="J69" s="214">
        <v>1</v>
      </c>
      <c r="K69" s="214">
        <v>1</v>
      </c>
      <c r="L69" s="214">
        <v>1</v>
      </c>
      <c r="M69" s="214">
        <v>1</v>
      </c>
      <c r="N69" s="214">
        <v>1</v>
      </c>
      <c r="O69" s="182" t="s">
        <v>258</v>
      </c>
      <c r="P69" s="214">
        <v>1</v>
      </c>
      <c r="Q69" s="214">
        <v>1</v>
      </c>
      <c r="R69" s="214">
        <v>1</v>
      </c>
      <c r="S69" s="214">
        <v>1</v>
      </c>
      <c r="T69" s="214">
        <v>1</v>
      </c>
      <c r="U69" s="214">
        <v>1</v>
      </c>
      <c r="V69" s="180">
        <v>1</v>
      </c>
      <c r="W69" s="214">
        <v>1</v>
      </c>
      <c r="X69" s="214">
        <v>1</v>
      </c>
      <c r="Y69" s="214">
        <v>1</v>
      </c>
      <c r="Z69" s="214">
        <v>1</v>
      </c>
      <c r="AA69" s="214">
        <v>1</v>
      </c>
      <c r="AB69" s="214">
        <v>1</v>
      </c>
      <c r="AC69" s="180" t="s">
        <v>258</v>
      </c>
      <c r="AD69" s="178">
        <v>1</v>
      </c>
      <c r="AE69" s="178">
        <v>1</v>
      </c>
      <c r="AF69" s="178">
        <v>1</v>
      </c>
      <c r="AG69" s="178">
        <v>1</v>
      </c>
      <c r="AH69" s="178">
        <v>1</v>
      </c>
      <c r="AI69" s="14">
        <f t="shared" si="5"/>
        <v>27</v>
      </c>
      <c r="AJ69" s="284"/>
    </row>
    <row r="70" spans="1:36" s="12" customFormat="1" ht="16.5">
      <c r="A70" s="299">
        <v>7</v>
      </c>
      <c r="B70" s="30" t="s">
        <v>97</v>
      </c>
      <c r="C70" s="30" t="s">
        <v>390</v>
      </c>
      <c r="D70" s="62" t="s">
        <v>160</v>
      </c>
      <c r="E70" s="214">
        <v>1</v>
      </c>
      <c r="F70" s="214">
        <v>1</v>
      </c>
      <c r="G70" s="214">
        <v>1</v>
      </c>
      <c r="H70" s="182" t="s">
        <v>258</v>
      </c>
      <c r="I70" s="214">
        <v>1</v>
      </c>
      <c r="J70" s="214">
        <v>1</v>
      </c>
      <c r="K70" s="214">
        <v>1</v>
      </c>
      <c r="L70" s="214">
        <v>1</v>
      </c>
      <c r="M70" s="214">
        <v>1</v>
      </c>
      <c r="N70" s="214">
        <v>1</v>
      </c>
      <c r="O70" s="182" t="s">
        <v>258</v>
      </c>
      <c r="P70" s="214">
        <v>1</v>
      </c>
      <c r="Q70" s="214">
        <v>1</v>
      </c>
      <c r="R70" s="214">
        <v>1</v>
      </c>
      <c r="S70" s="214">
        <v>1</v>
      </c>
      <c r="T70" s="214">
        <v>1</v>
      </c>
      <c r="U70" s="214">
        <v>1</v>
      </c>
      <c r="V70" s="180">
        <v>1</v>
      </c>
      <c r="W70" s="214">
        <v>1</v>
      </c>
      <c r="X70" s="214">
        <v>1</v>
      </c>
      <c r="Y70" s="214">
        <v>1</v>
      </c>
      <c r="Z70" s="214">
        <v>1</v>
      </c>
      <c r="AA70" s="214">
        <v>1</v>
      </c>
      <c r="AB70" s="214">
        <v>1</v>
      </c>
      <c r="AC70" s="180">
        <v>1</v>
      </c>
      <c r="AD70" s="178">
        <v>1</v>
      </c>
      <c r="AE70" s="178">
        <v>1</v>
      </c>
      <c r="AF70" s="178">
        <v>1</v>
      </c>
      <c r="AG70" s="178">
        <v>1</v>
      </c>
      <c r="AH70" s="178">
        <v>1</v>
      </c>
      <c r="AI70" s="14">
        <f t="shared" si="5"/>
        <v>28</v>
      </c>
      <c r="AJ70" s="284"/>
    </row>
    <row r="71" spans="1:36" s="12" customFormat="1" ht="16.5">
      <c r="A71" s="299">
        <v>8</v>
      </c>
      <c r="B71" s="142" t="s">
        <v>58</v>
      </c>
      <c r="C71" s="49" t="s">
        <v>380</v>
      </c>
      <c r="D71" s="390" t="s">
        <v>61</v>
      </c>
      <c r="E71" s="214">
        <v>1</v>
      </c>
      <c r="F71" s="214">
        <v>1</v>
      </c>
      <c r="G71" s="214">
        <v>1</v>
      </c>
      <c r="H71" s="182" t="s">
        <v>258</v>
      </c>
      <c r="I71" s="214">
        <v>1</v>
      </c>
      <c r="J71" s="214">
        <v>1</v>
      </c>
      <c r="K71" s="214">
        <v>1</v>
      </c>
      <c r="L71" s="214">
        <v>1</v>
      </c>
      <c r="M71" s="214">
        <v>1</v>
      </c>
      <c r="N71" s="214">
        <v>1</v>
      </c>
      <c r="O71" s="182" t="s">
        <v>258</v>
      </c>
      <c r="P71" s="214">
        <v>1</v>
      </c>
      <c r="Q71" s="214">
        <v>1</v>
      </c>
      <c r="R71" s="214" t="s">
        <v>254</v>
      </c>
      <c r="S71" s="214">
        <v>1</v>
      </c>
      <c r="T71" s="214">
        <v>1</v>
      </c>
      <c r="U71" s="214">
        <v>1</v>
      </c>
      <c r="V71" s="180" t="s">
        <v>258</v>
      </c>
      <c r="W71" s="214">
        <v>1</v>
      </c>
      <c r="X71" s="214">
        <v>1</v>
      </c>
      <c r="Y71" s="214">
        <v>1</v>
      </c>
      <c r="Z71" s="214">
        <v>1</v>
      </c>
      <c r="AA71" s="214">
        <v>1</v>
      </c>
      <c r="AB71" s="214">
        <v>1</v>
      </c>
      <c r="AC71" s="180">
        <v>1</v>
      </c>
      <c r="AD71" s="178">
        <v>1</v>
      </c>
      <c r="AE71" s="178">
        <v>1</v>
      </c>
      <c r="AF71" s="178">
        <v>1</v>
      </c>
      <c r="AG71" s="178">
        <v>1</v>
      </c>
      <c r="AH71" s="178">
        <v>1</v>
      </c>
      <c r="AI71" s="14">
        <f>SUM(E71:AH71)</f>
        <v>26</v>
      </c>
      <c r="AJ71" s="103"/>
    </row>
    <row r="72" spans="1:36" s="12" customFormat="1" ht="16.5">
      <c r="A72" s="299">
        <v>9</v>
      </c>
      <c r="B72" s="142" t="s">
        <v>307</v>
      </c>
      <c r="C72" s="142" t="s">
        <v>391</v>
      </c>
      <c r="D72" s="143" t="s">
        <v>67</v>
      </c>
      <c r="E72" s="214">
        <v>1</v>
      </c>
      <c r="F72" s="214">
        <v>1</v>
      </c>
      <c r="G72" s="214">
        <v>1</v>
      </c>
      <c r="H72" s="182" t="s">
        <v>258</v>
      </c>
      <c r="I72" s="214">
        <v>1</v>
      </c>
      <c r="J72" s="214">
        <v>1</v>
      </c>
      <c r="K72" s="214">
        <v>1</v>
      </c>
      <c r="L72" s="214">
        <v>1</v>
      </c>
      <c r="M72" s="214">
        <v>1</v>
      </c>
      <c r="N72" s="214">
        <v>1</v>
      </c>
      <c r="O72" s="182" t="s">
        <v>258</v>
      </c>
      <c r="P72" s="214">
        <v>1</v>
      </c>
      <c r="Q72" s="214">
        <v>1</v>
      </c>
      <c r="R72" s="214">
        <v>1</v>
      </c>
      <c r="S72" s="214">
        <v>1</v>
      </c>
      <c r="T72" s="214">
        <v>1</v>
      </c>
      <c r="U72" s="214">
        <v>1</v>
      </c>
      <c r="V72" s="180">
        <v>1</v>
      </c>
      <c r="W72" s="214">
        <v>1</v>
      </c>
      <c r="X72" s="214">
        <v>1</v>
      </c>
      <c r="Y72" s="214">
        <v>1</v>
      </c>
      <c r="Z72" s="214">
        <v>1</v>
      </c>
      <c r="AA72" s="214">
        <v>1</v>
      </c>
      <c r="AB72" s="214">
        <v>1</v>
      </c>
      <c r="AC72" s="180">
        <v>1</v>
      </c>
      <c r="AD72" s="178">
        <v>1</v>
      </c>
      <c r="AE72" s="178">
        <v>1</v>
      </c>
      <c r="AF72" s="178">
        <v>1</v>
      </c>
      <c r="AG72" s="178">
        <v>1</v>
      </c>
      <c r="AH72" s="178">
        <v>1</v>
      </c>
      <c r="AI72" s="14">
        <f t="shared" si="5"/>
        <v>28</v>
      </c>
      <c r="AJ72" s="284"/>
    </row>
    <row r="73" spans="1:36" s="12" customFormat="1" ht="16.5">
      <c r="A73" s="299">
        <v>10</v>
      </c>
      <c r="B73" s="30" t="s">
        <v>305</v>
      </c>
      <c r="C73" s="30" t="s">
        <v>378</v>
      </c>
      <c r="D73" s="62" t="s">
        <v>159</v>
      </c>
      <c r="E73" s="214">
        <v>1</v>
      </c>
      <c r="F73" s="214" t="s">
        <v>255</v>
      </c>
      <c r="G73" s="214" t="s">
        <v>255</v>
      </c>
      <c r="H73" s="182" t="s">
        <v>258</v>
      </c>
      <c r="I73" s="214">
        <v>1</v>
      </c>
      <c r="J73" s="214">
        <v>1</v>
      </c>
      <c r="K73" s="214">
        <v>1</v>
      </c>
      <c r="L73" s="214">
        <v>1</v>
      </c>
      <c r="M73" s="214">
        <v>1</v>
      </c>
      <c r="N73" s="214">
        <v>1</v>
      </c>
      <c r="O73" s="182" t="s">
        <v>258</v>
      </c>
      <c r="P73" s="214">
        <v>1</v>
      </c>
      <c r="Q73" s="214">
        <v>1</v>
      </c>
      <c r="R73" s="214">
        <v>1</v>
      </c>
      <c r="S73" s="214">
        <v>1</v>
      </c>
      <c r="T73" s="214">
        <v>1</v>
      </c>
      <c r="U73" s="214">
        <v>1</v>
      </c>
      <c r="V73" s="180">
        <v>1</v>
      </c>
      <c r="W73" s="214">
        <v>1</v>
      </c>
      <c r="X73" s="214">
        <v>1</v>
      </c>
      <c r="Y73" s="214">
        <v>1</v>
      </c>
      <c r="Z73" s="214">
        <v>1</v>
      </c>
      <c r="AA73" s="214">
        <v>1</v>
      </c>
      <c r="AB73" s="214">
        <v>1</v>
      </c>
      <c r="AC73" s="180" t="s">
        <v>258</v>
      </c>
      <c r="AD73" s="178">
        <v>1</v>
      </c>
      <c r="AE73" s="178">
        <v>1</v>
      </c>
      <c r="AF73" s="178">
        <v>1</v>
      </c>
      <c r="AG73" s="178">
        <v>1</v>
      </c>
      <c r="AH73" s="178">
        <v>1</v>
      </c>
      <c r="AI73" s="14">
        <f t="shared" si="5"/>
        <v>25</v>
      </c>
      <c r="AJ73" s="284"/>
    </row>
    <row r="74" spans="1:36" s="12" customFormat="1" ht="16.5">
      <c r="A74" s="299">
        <v>11</v>
      </c>
      <c r="B74" s="33" t="s">
        <v>356</v>
      </c>
      <c r="C74" s="30" t="s">
        <v>379</v>
      </c>
      <c r="D74" s="32" t="s">
        <v>151</v>
      </c>
      <c r="E74" s="214">
        <v>1</v>
      </c>
      <c r="F74" s="214">
        <v>1</v>
      </c>
      <c r="G74" s="214">
        <v>1</v>
      </c>
      <c r="H74" s="182">
        <v>1</v>
      </c>
      <c r="I74" s="214">
        <v>1</v>
      </c>
      <c r="J74" s="214">
        <v>1</v>
      </c>
      <c r="K74" s="214">
        <v>1</v>
      </c>
      <c r="L74" s="214">
        <v>1</v>
      </c>
      <c r="M74" s="214">
        <v>1</v>
      </c>
      <c r="N74" s="214">
        <v>1</v>
      </c>
      <c r="O74" s="182">
        <v>1</v>
      </c>
      <c r="P74" s="214">
        <v>1</v>
      </c>
      <c r="Q74" s="214">
        <v>1</v>
      </c>
      <c r="R74" s="214">
        <v>1</v>
      </c>
      <c r="S74" s="214">
        <v>1</v>
      </c>
      <c r="T74" s="214">
        <v>1</v>
      </c>
      <c r="U74" s="214">
        <v>1</v>
      </c>
      <c r="V74" s="180">
        <v>1</v>
      </c>
      <c r="W74" s="214">
        <v>1</v>
      </c>
      <c r="X74" s="214">
        <v>1</v>
      </c>
      <c r="Y74" s="214">
        <v>1</v>
      </c>
      <c r="Z74" s="214">
        <v>1</v>
      </c>
      <c r="AA74" s="214">
        <v>1</v>
      </c>
      <c r="AB74" s="214">
        <v>1</v>
      </c>
      <c r="AC74" s="180">
        <v>1</v>
      </c>
      <c r="AD74" s="178">
        <v>1</v>
      </c>
      <c r="AE74" s="178">
        <v>1</v>
      </c>
      <c r="AF74" s="178">
        <v>1</v>
      </c>
      <c r="AG74" s="178">
        <v>1</v>
      </c>
      <c r="AH74" s="178">
        <v>1</v>
      </c>
      <c r="AI74" s="14">
        <f t="shared" si="5"/>
        <v>30</v>
      </c>
      <c r="AJ74" s="284"/>
    </row>
    <row r="75" spans="1:36" s="12" customFormat="1" ht="16.5">
      <c r="A75" s="299">
        <v>12</v>
      </c>
      <c r="B75" s="30" t="s">
        <v>285</v>
      </c>
      <c r="C75" s="30" t="s">
        <v>377</v>
      </c>
      <c r="D75" s="32" t="s">
        <v>39</v>
      </c>
      <c r="E75" s="214">
        <v>1</v>
      </c>
      <c r="F75" s="214">
        <v>1</v>
      </c>
      <c r="G75" s="214">
        <v>1</v>
      </c>
      <c r="H75" s="182">
        <v>1</v>
      </c>
      <c r="I75" s="214">
        <v>1</v>
      </c>
      <c r="J75" s="214">
        <v>1</v>
      </c>
      <c r="K75" s="214">
        <v>1</v>
      </c>
      <c r="L75" s="214">
        <v>1</v>
      </c>
      <c r="M75" s="214">
        <v>1</v>
      </c>
      <c r="N75" s="214">
        <v>1</v>
      </c>
      <c r="O75" s="182">
        <v>1</v>
      </c>
      <c r="P75" s="214">
        <v>1</v>
      </c>
      <c r="Q75" s="214">
        <v>1</v>
      </c>
      <c r="R75" s="214">
        <v>1</v>
      </c>
      <c r="S75" s="214">
        <v>1</v>
      </c>
      <c r="T75" s="214">
        <v>1</v>
      </c>
      <c r="U75" s="214">
        <v>1</v>
      </c>
      <c r="V75" s="180">
        <v>1</v>
      </c>
      <c r="W75" s="214">
        <v>1</v>
      </c>
      <c r="X75" s="214">
        <v>1</v>
      </c>
      <c r="Y75" s="214">
        <v>1</v>
      </c>
      <c r="Z75" s="214">
        <v>1</v>
      </c>
      <c r="AA75" s="214">
        <v>1</v>
      </c>
      <c r="AB75" s="214">
        <v>1</v>
      </c>
      <c r="AC75" s="180">
        <v>1</v>
      </c>
      <c r="AD75" s="178">
        <v>1</v>
      </c>
      <c r="AE75" s="178">
        <v>1</v>
      </c>
      <c r="AF75" s="178">
        <v>1</v>
      </c>
      <c r="AG75" s="178">
        <v>1</v>
      </c>
      <c r="AH75" s="178">
        <v>1</v>
      </c>
      <c r="AI75" s="14">
        <f t="shared" si="5"/>
        <v>30</v>
      </c>
      <c r="AJ75" s="284"/>
    </row>
    <row r="76" spans="1:36" s="12" customFormat="1" ht="16.5">
      <c r="A76" s="299">
        <v>13</v>
      </c>
      <c r="B76" s="30" t="s">
        <v>300</v>
      </c>
      <c r="C76" s="30" t="s">
        <v>389</v>
      </c>
      <c r="D76" s="62" t="s">
        <v>62</v>
      </c>
      <c r="E76" s="214">
        <v>1</v>
      </c>
      <c r="F76" s="214">
        <v>1</v>
      </c>
      <c r="G76" s="214">
        <v>1</v>
      </c>
      <c r="H76" s="182" t="s">
        <v>258</v>
      </c>
      <c r="I76" s="214">
        <v>1</v>
      </c>
      <c r="J76" s="214">
        <v>1</v>
      </c>
      <c r="K76" s="214">
        <v>1</v>
      </c>
      <c r="L76" s="214">
        <v>1</v>
      </c>
      <c r="M76" s="214">
        <v>1</v>
      </c>
      <c r="N76" s="214">
        <v>1</v>
      </c>
      <c r="O76" s="182" t="s">
        <v>258</v>
      </c>
      <c r="P76" s="214">
        <v>1</v>
      </c>
      <c r="Q76" s="214">
        <v>1</v>
      </c>
      <c r="R76" s="214">
        <v>1</v>
      </c>
      <c r="S76" s="214">
        <v>1</v>
      </c>
      <c r="T76" s="214">
        <v>1</v>
      </c>
      <c r="U76" s="214">
        <v>1</v>
      </c>
      <c r="V76" s="180">
        <v>1</v>
      </c>
      <c r="W76" s="214">
        <v>1</v>
      </c>
      <c r="X76" s="214">
        <v>1</v>
      </c>
      <c r="Y76" s="214">
        <v>1</v>
      </c>
      <c r="Z76" s="214">
        <v>1</v>
      </c>
      <c r="AA76" s="214">
        <v>1</v>
      </c>
      <c r="AB76" s="214">
        <v>1</v>
      </c>
      <c r="AC76" s="180" t="s">
        <v>258</v>
      </c>
      <c r="AD76" s="178">
        <v>1</v>
      </c>
      <c r="AE76" s="178">
        <v>1</v>
      </c>
      <c r="AF76" s="178">
        <v>1</v>
      </c>
      <c r="AG76" s="178">
        <v>1</v>
      </c>
      <c r="AH76" s="178">
        <v>1</v>
      </c>
      <c r="AI76" s="14">
        <f t="shared" si="5"/>
        <v>27</v>
      </c>
      <c r="AJ76" s="284"/>
    </row>
    <row r="77" spans="1:36" s="12" customFormat="1" ht="16.5">
      <c r="A77" s="299">
        <v>14</v>
      </c>
      <c r="B77" s="30" t="s">
        <v>301</v>
      </c>
      <c r="C77" s="30" t="s">
        <v>378</v>
      </c>
      <c r="D77" s="62" t="s">
        <v>54</v>
      </c>
      <c r="E77" s="214">
        <v>1</v>
      </c>
      <c r="F77" s="214">
        <v>1</v>
      </c>
      <c r="G77" s="214">
        <v>1</v>
      </c>
      <c r="H77" s="182" t="s">
        <v>258</v>
      </c>
      <c r="I77" s="214">
        <v>1</v>
      </c>
      <c r="J77" s="214">
        <v>1</v>
      </c>
      <c r="K77" s="214">
        <v>1</v>
      </c>
      <c r="L77" s="214">
        <v>0.5</v>
      </c>
      <c r="M77" s="214" t="s">
        <v>255</v>
      </c>
      <c r="N77" s="214">
        <v>1</v>
      </c>
      <c r="O77" s="182" t="s">
        <v>258</v>
      </c>
      <c r="P77" s="214">
        <v>1</v>
      </c>
      <c r="Q77" s="214">
        <v>1</v>
      </c>
      <c r="R77" s="214">
        <v>1</v>
      </c>
      <c r="S77" s="214">
        <v>1</v>
      </c>
      <c r="T77" s="214">
        <v>1</v>
      </c>
      <c r="U77" s="214">
        <v>1</v>
      </c>
      <c r="V77" s="180">
        <v>1</v>
      </c>
      <c r="W77" s="214">
        <v>1</v>
      </c>
      <c r="X77" s="214">
        <v>1</v>
      </c>
      <c r="Y77" s="214">
        <v>1</v>
      </c>
      <c r="Z77" s="214">
        <v>1</v>
      </c>
      <c r="AA77" s="214">
        <v>1</v>
      </c>
      <c r="AB77" s="214">
        <v>1</v>
      </c>
      <c r="AC77" s="180" t="s">
        <v>258</v>
      </c>
      <c r="AD77" s="178">
        <v>1</v>
      </c>
      <c r="AE77" s="178">
        <v>1</v>
      </c>
      <c r="AF77" s="178">
        <v>1</v>
      </c>
      <c r="AG77" s="178">
        <v>1</v>
      </c>
      <c r="AH77" s="178">
        <v>1</v>
      </c>
      <c r="AI77" s="14">
        <f t="shared" si="5"/>
        <v>25.5</v>
      </c>
      <c r="AJ77" s="284"/>
    </row>
    <row r="78" spans="1:36" s="12" customFormat="1" ht="16.5">
      <c r="A78" s="299">
        <v>15</v>
      </c>
      <c r="B78" s="30" t="s">
        <v>40</v>
      </c>
      <c r="C78" s="30" t="s">
        <v>390</v>
      </c>
      <c r="D78" s="32" t="s">
        <v>161</v>
      </c>
      <c r="E78" s="214">
        <v>1</v>
      </c>
      <c r="F78" s="214">
        <v>1</v>
      </c>
      <c r="G78" s="214">
        <v>1</v>
      </c>
      <c r="H78" s="182" t="s">
        <v>258</v>
      </c>
      <c r="I78" s="214">
        <v>1</v>
      </c>
      <c r="J78" s="214">
        <v>1</v>
      </c>
      <c r="K78" s="214">
        <v>1</v>
      </c>
      <c r="L78" s="214">
        <v>1</v>
      </c>
      <c r="M78" s="214">
        <v>1</v>
      </c>
      <c r="N78" s="214">
        <v>1</v>
      </c>
      <c r="O78" s="182" t="s">
        <v>258</v>
      </c>
      <c r="P78" s="214">
        <v>1</v>
      </c>
      <c r="Q78" s="214">
        <v>1</v>
      </c>
      <c r="R78" s="214">
        <v>1</v>
      </c>
      <c r="S78" s="214">
        <v>1</v>
      </c>
      <c r="T78" s="214">
        <v>1</v>
      </c>
      <c r="U78" s="214">
        <v>1</v>
      </c>
      <c r="V78" s="180">
        <v>1</v>
      </c>
      <c r="W78" s="214">
        <v>1</v>
      </c>
      <c r="X78" s="214">
        <v>1</v>
      </c>
      <c r="Y78" s="214">
        <v>1</v>
      </c>
      <c r="Z78" s="214">
        <v>1</v>
      </c>
      <c r="AA78" s="214">
        <v>1</v>
      </c>
      <c r="AB78" s="214">
        <v>1</v>
      </c>
      <c r="AC78" s="180">
        <v>1</v>
      </c>
      <c r="AD78" s="178">
        <v>1</v>
      </c>
      <c r="AE78" s="178">
        <v>1</v>
      </c>
      <c r="AF78" s="178">
        <v>1</v>
      </c>
      <c r="AG78" s="178">
        <v>1</v>
      </c>
      <c r="AH78" s="178">
        <v>1</v>
      </c>
      <c r="AI78" s="14">
        <f t="shared" si="5"/>
        <v>28</v>
      </c>
      <c r="AJ78" s="284"/>
    </row>
    <row r="79" spans="1:36" s="12" customFormat="1" ht="16.5">
      <c r="A79" s="299">
        <v>16</v>
      </c>
      <c r="B79" s="142" t="s">
        <v>347</v>
      </c>
      <c r="C79" s="252" t="s">
        <v>380</v>
      </c>
      <c r="D79" s="256" t="s">
        <v>162</v>
      </c>
      <c r="E79" s="214">
        <v>1</v>
      </c>
      <c r="F79" s="214">
        <v>1</v>
      </c>
      <c r="G79" s="214">
        <v>1</v>
      </c>
      <c r="H79" s="182" t="s">
        <v>258</v>
      </c>
      <c r="I79" s="214">
        <v>1</v>
      </c>
      <c r="J79" s="214">
        <v>1</v>
      </c>
      <c r="K79" s="214">
        <v>1</v>
      </c>
      <c r="L79" s="214">
        <v>1</v>
      </c>
      <c r="M79" s="214">
        <v>1</v>
      </c>
      <c r="N79" s="214">
        <v>1</v>
      </c>
      <c r="O79" s="182" t="s">
        <v>258</v>
      </c>
      <c r="P79" s="214">
        <v>1</v>
      </c>
      <c r="Q79" s="214">
        <v>1</v>
      </c>
      <c r="R79" s="214">
        <v>1</v>
      </c>
      <c r="S79" s="214">
        <v>1</v>
      </c>
      <c r="T79" s="214">
        <v>1</v>
      </c>
      <c r="U79" s="214">
        <v>1</v>
      </c>
      <c r="V79" s="180">
        <v>1</v>
      </c>
      <c r="W79" s="214">
        <v>1</v>
      </c>
      <c r="X79" s="214">
        <v>1</v>
      </c>
      <c r="Y79" s="214">
        <v>1</v>
      </c>
      <c r="Z79" s="214">
        <v>1</v>
      </c>
      <c r="AA79" s="214">
        <v>1</v>
      </c>
      <c r="AB79" s="214">
        <v>1</v>
      </c>
      <c r="AC79" s="180">
        <v>1</v>
      </c>
      <c r="AD79" s="178">
        <v>1</v>
      </c>
      <c r="AE79" s="178">
        <v>1</v>
      </c>
      <c r="AF79" s="178">
        <v>1</v>
      </c>
      <c r="AG79" s="178">
        <v>1</v>
      </c>
      <c r="AH79" s="178">
        <v>1</v>
      </c>
      <c r="AI79" s="14">
        <f>SUM(E79:AH79)</f>
        <v>28</v>
      </c>
      <c r="AJ79" s="103"/>
    </row>
    <row r="80" spans="1:36" s="12" customFormat="1" ht="16.5">
      <c r="A80" s="299">
        <v>17</v>
      </c>
      <c r="B80" s="30" t="s">
        <v>306</v>
      </c>
      <c r="C80" s="30" t="s">
        <v>378</v>
      </c>
      <c r="D80" s="62" t="s">
        <v>154</v>
      </c>
      <c r="E80" s="214">
        <v>1</v>
      </c>
      <c r="F80" s="214">
        <v>1</v>
      </c>
      <c r="G80" s="214">
        <v>1</v>
      </c>
      <c r="H80" s="182" t="s">
        <v>258</v>
      </c>
      <c r="I80" s="214">
        <v>1</v>
      </c>
      <c r="J80" s="214">
        <v>1</v>
      </c>
      <c r="K80" s="214">
        <v>1</v>
      </c>
      <c r="L80" s="214">
        <v>1</v>
      </c>
      <c r="M80" s="214">
        <v>1</v>
      </c>
      <c r="N80" s="214">
        <v>1</v>
      </c>
      <c r="O80" s="182" t="s">
        <v>258</v>
      </c>
      <c r="P80" s="214">
        <v>1</v>
      </c>
      <c r="Q80" s="214">
        <v>1</v>
      </c>
      <c r="R80" s="214">
        <v>1</v>
      </c>
      <c r="S80" s="214">
        <v>1</v>
      </c>
      <c r="T80" s="214">
        <v>1</v>
      </c>
      <c r="U80" s="214">
        <v>1</v>
      </c>
      <c r="V80" s="180">
        <v>1</v>
      </c>
      <c r="W80" s="214">
        <v>1</v>
      </c>
      <c r="X80" s="214">
        <v>1</v>
      </c>
      <c r="Y80" s="214">
        <v>1</v>
      </c>
      <c r="Z80" s="214">
        <v>1</v>
      </c>
      <c r="AA80" s="214">
        <v>1</v>
      </c>
      <c r="AB80" s="214">
        <v>1</v>
      </c>
      <c r="AC80" s="180" t="s">
        <v>258</v>
      </c>
      <c r="AD80" s="178">
        <v>1</v>
      </c>
      <c r="AE80" s="178">
        <v>1</v>
      </c>
      <c r="AF80" s="178">
        <v>1</v>
      </c>
      <c r="AG80" s="178">
        <v>1</v>
      </c>
      <c r="AH80" s="178">
        <v>1</v>
      </c>
      <c r="AI80" s="14">
        <f t="shared" si="5"/>
        <v>27</v>
      </c>
      <c r="AJ80" s="284"/>
    </row>
    <row r="81" spans="1:36" s="12" customFormat="1" ht="17.25" customHeight="1">
      <c r="A81" s="299">
        <v>18</v>
      </c>
      <c r="B81" s="30" t="s">
        <v>203</v>
      </c>
      <c r="C81" s="30" t="s">
        <v>389</v>
      </c>
      <c r="D81" s="62" t="s">
        <v>62</v>
      </c>
      <c r="E81" s="214">
        <v>1</v>
      </c>
      <c r="F81" s="214">
        <v>1</v>
      </c>
      <c r="G81" s="214">
        <v>1</v>
      </c>
      <c r="H81" s="182" t="s">
        <v>258</v>
      </c>
      <c r="I81" s="214">
        <v>1</v>
      </c>
      <c r="J81" s="214">
        <v>1</v>
      </c>
      <c r="K81" s="214">
        <v>1</v>
      </c>
      <c r="L81" s="214">
        <v>1</v>
      </c>
      <c r="M81" s="214">
        <v>1</v>
      </c>
      <c r="N81" s="214">
        <v>1</v>
      </c>
      <c r="O81" s="182" t="s">
        <v>258</v>
      </c>
      <c r="P81" s="214">
        <v>1</v>
      </c>
      <c r="Q81" s="214">
        <v>1</v>
      </c>
      <c r="R81" s="214">
        <v>1</v>
      </c>
      <c r="S81" s="214">
        <v>1</v>
      </c>
      <c r="T81" s="214">
        <v>1</v>
      </c>
      <c r="U81" s="214">
        <v>1</v>
      </c>
      <c r="V81" s="180">
        <v>1</v>
      </c>
      <c r="W81" s="214">
        <v>1</v>
      </c>
      <c r="X81" s="214">
        <v>1</v>
      </c>
      <c r="Y81" s="214">
        <v>1</v>
      </c>
      <c r="Z81" s="214">
        <v>1</v>
      </c>
      <c r="AA81" s="214">
        <v>1</v>
      </c>
      <c r="AB81" s="214">
        <v>1</v>
      </c>
      <c r="AC81" s="180" t="s">
        <v>258</v>
      </c>
      <c r="AD81" s="178">
        <v>1</v>
      </c>
      <c r="AE81" s="178">
        <v>1</v>
      </c>
      <c r="AF81" s="178">
        <v>1</v>
      </c>
      <c r="AG81" s="178">
        <v>1</v>
      </c>
      <c r="AH81" s="178">
        <v>1</v>
      </c>
      <c r="AI81" s="14">
        <f t="shared" si="5"/>
        <v>27</v>
      </c>
      <c r="AJ81" s="102"/>
    </row>
    <row r="82" spans="1:36" s="12" customFormat="1" ht="16.5">
      <c r="A82" s="299">
        <v>19</v>
      </c>
      <c r="B82" s="30" t="s">
        <v>118</v>
      </c>
      <c r="C82" s="30" t="s">
        <v>378</v>
      </c>
      <c r="D82" s="62" t="s">
        <v>59</v>
      </c>
      <c r="E82" s="214">
        <v>1</v>
      </c>
      <c r="F82" s="214">
        <v>1</v>
      </c>
      <c r="G82" s="214">
        <v>1</v>
      </c>
      <c r="H82" s="182" t="s">
        <v>258</v>
      </c>
      <c r="I82" s="214">
        <v>1</v>
      </c>
      <c r="J82" s="214">
        <v>1</v>
      </c>
      <c r="K82" s="214">
        <v>1</v>
      </c>
      <c r="L82" s="214">
        <v>1</v>
      </c>
      <c r="M82" s="214">
        <v>1</v>
      </c>
      <c r="N82" s="214">
        <v>1</v>
      </c>
      <c r="O82" s="182" t="s">
        <v>258</v>
      </c>
      <c r="P82" s="214">
        <v>1</v>
      </c>
      <c r="Q82" s="214">
        <v>1</v>
      </c>
      <c r="R82" s="214">
        <v>1</v>
      </c>
      <c r="S82" s="214">
        <v>1</v>
      </c>
      <c r="T82" s="214">
        <v>1</v>
      </c>
      <c r="U82" s="214">
        <v>1</v>
      </c>
      <c r="V82" s="180">
        <v>1</v>
      </c>
      <c r="W82" s="214">
        <v>1</v>
      </c>
      <c r="X82" s="214">
        <v>1</v>
      </c>
      <c r="Y82" s="214">
        <v>1</v>
      </c>
      <c r="Z82" s="214">
        <v>1</v>
      </c>
      <c r="AA82" s="214">
        <v>1</v>
      </c>
      <c r="AB82" s="214">
        <v>1</v>
      </c>
      <c r="AC82" s="180" t="s">
        <v>258</v>
      </c>
      <c r="AD82" s="178">
        <v>1</v>
      </c>
      <c r="AE82" s="178">
        <v>1</v>
      </c>
      <c r="AF82" s="178">
        <v>1</v>
      </c>
      <c r="AG82" s="178">
        <v>1</v>
      </c>
      <c r="AH82" s="178">
        <v>1</v>
      </c>
      <c r="AI82" s="14">
        <f t="shared" si="5"/>
        <v>27</v>
      </c>
      <c r="AJ82" s="284"/>
    </row>
    <row r="83" spans="1:36" s="12" customFormat="1" ht="16.5">
      <c r="A83" s="299">
        <v>20</v>
      </c>
      <c r="B83" s="30" t="s">
        <v>140</v>
      </c>
      <c r="C83" s="30" t="s">
        <v>378</v>
      </c>
      <c r="D83" s="62" t="s">
        <v>144</v>
      </c>
      <c r="E83" s="214">
        <v>1</v>
      </c>
      <c r="F83" s="214">
        <v>1</v>
      </c>
      <c r="G83" s="214">
        <v>1</v>
      </c>
      <c r="H83" s="182" t="s">
        <v>258</v>
      </c>
      <c r="I83" s="214" t="s">
        <v>255</v>
      </c>
      <c r="J83" s="214" t="s">
        <v>255</v>
      </c>
      <c r="K83" s="214">
        <v>1</v>
      </c>
      <c r="L83" s="214">
        <v>1</v>
      </c>
      <c r="M83" s="214">
        <v>1</v>
      </c>
      <c r="N83" s="214">
        <v>1</v>
      </c>
      <c r="O83" s="182" t="s">
        <v>258</v>
      </c>
      <c r="P83" s="214">
        <v>1</v>
      </c>
      <c r="Q83" s="214">
        <v>1</v>
      </c>
      <c r="R83" s="214">
        <v>1</v>
      </c>
      <c r="S83" s="214">
        <v>1</v>
      </c>
      <c r="T83" s="214">
        <v>1</v>
      </c>
      <c r="U83" s="214">
        <v>1</v>
      </c>
      <c r="V83" s="180">
        <v>1</v>
      </c>
      <c r="W83" s="214">
        <v>1</v>
      </c>
      <c r="X83" s="214">
        <v>1</v>
      </c>
      <c r="Y83" s="214">
        <v>1</v>
      </c>
      <c r="Z83" s="214">
        <v>1</v>
      </c>
      <c r="AA83" s="214">
        <v>1</v>
      </c>
      <c r="AB83" s="214">
        <v>1</v>
      </c>
      <c r="AC83" s="180" t="s">
        <v>258</v>
      </c>
      <c r="AD83" s="178">
        <v>1</v>
      </c>
      <c r="AE83" s="178">
        <v>1</v>
      </c>
      <c r="AF83" s="178">
        <v>1</v>
      </c>
      <c r="AG83" s="178">
        <v>1</v>
      </c>
      <c r="AH83" s="178">
        <v>1</v>
      </c>
      <c r="AI83" s="14">
        <f t="shared" si="5"/>
        <v>25</v>
      </c>
      <c r="AJ83" s="306"/>
    </row>
    <row r="84" spans="1:36" s="12" customFormat="1" ht="16.5">
      <c r="A84" s="299">
        <v>21</v>
      </c>
      <c r="B84" s="30" t="s">
        <v>302</v>
      </c>
      <c r="C84" s="30" t="s">
        <v>378</v>
      </c>
      <c r="D84" s="62" t="s">
        <v>55</v>
      </c>
      <c r="E84" s="214">
        <v>1</v>
      </c>
      <c r="F84" s="214">
        <v>1</v>
      </c>
      <c r="G84" s="214">
        <v>1</v>
      </c>
      <c r="H84" s="182" t="s">
        <v>258</v>
      </c>
      <c r="I84" s="214">
        <v>1</v>
      </c>
      <c r="J84" s="214">
        <v>1</v>
      </c>
      <c r="K84" s="214">
        <v>1</v>
      </c>
      <c r="L84" s="214">
        <v>1</v>
      </c>
      <c r="M84" s="214">
        <v>1</v>
      </c>
      <c r="N84" s="214">
        <v>1</v>
      </c>
      <c r="O84" s="182" t="s">
        <v>258</v>
      </c>
      <c r="P84" s="214">
        <v>1</v>
      </c>
      <c r="Q84" s="214">
        <v>1</v>
      </c>
      <c r="R84" s="214">
        <v>1</v>
      </c>
      <c r="S84" s="214">
        <v>1</v>
      </c>
      <c r="T84" s="214">
        <v>1</v>
      </c>
      <c r="U84" s="214">
        <v>1</v>
      </c>
      <c r="V84" s="180">
        <v>1</v>
      </c>
      <c r="W84" s="214">
        <v>1</v>
      </c>
      <c r="X84" s="214">
        <v>1</v>
      </c>
      <c r="Y84" s="214">
        <v>1</v>
      </c>
      <c r="Z84" s="214">
        <v>1</v>
      </c>
      <c r="AA84" s="214">
        <v>1</v>
      </c>
      <c r="AB84" s="214">
        <v>1</v>
      </c>
      <c r="AC84" s="180" t="s">
        <v>258</v>
      </c>
      <c r="AD84" s="178">
        <v>1</v>
      </c>
      <c r="AE84" s="178">
        <v>1</v>
      </c>
      <c r="AF84" s="178">
        <v>1</v>
      </c>
      <c r="AG84" s="178">
        <v>1</v>
      </c>
      <c r="AH84" s="178">
        <v>1</v>
      </c>
      <c r="AI84" s="14">
        <f t="shared" si="5"/>
        <v>27</v>
      </c>
      <c r="AJ84" s="306"/>
    </row>
    <row r="85" spans="1:36" s="12" customFormat="1" ht="16.5">
      <c r="A85" s="299">
        <v>22</v>
      </c>
      <c r="B85" s="30" t="s">
        <v>102</v>
      </c>
      <c r="C85" s="30" t="s">
        <v>378</v>
      </c>
      <c r="D85" s="246" t="s">
        <v>447</v>
      </c>
      <c r="E85" s="214" t="s">
        <v>354</v>
      </c>
      <c r="F85" s="214">
        <v>82</v>
      </c>
      <c r="G85" s="214">
        <v>82</v>
      </c>
      <c r="H85" s="182">
        <v>82</v>
      </c>
      <c r="I85" s="214">
        <v>99</v>
      </c>
      <c r="J85" s="214">
        <v>99</v>
      </c>
      <c r="K85" s="178" t="s">
        <v>354</v>
      </c>
      <c r="L85" s="178">
        <v>20</v>
      </c>
      <c r="M85" s="178">
        <v>20</v>
      </c>
      <c r="N85" s="214">
        <v>1</v>
      </c>
      <c r="O85" s="180">
        <v>1</v>
      </c>
      <c r="P85" s="178">
        <v>1</v>
      </c>
      <c r="Q85" s="214">
        <v>1</v>
      </c>
      <c r="R85" s="178">
        <v>1</v>
      </c>
      <c r="S85" s="178" t="s">
        <v>527</v>
      </c>
      <c r="T85" s="214">
        <v>1</v>
      </c>
      <c r="U85" s="214">
        <v>1</v>
      </c>
      <c r="V85" s="180">
        <v>1</v>
      </c>
      <c r="W85" s="214" t="s">
        <v>354</v>
      </c>
      <c r="X85" s="214" t="s">
        <v>354</v>
      </c>
      <c r="Y85" s="214" t="s">
        <v>354</v>
      </c>
      <c r="Z85" s="214" t="s">
        <v>354</v>
      </c>
      <c r="AA85" s="214" t="s">
        <v>354</v>
      </c>
      <c r="AB85" s="214" t="s">
        <v>354</v>
      </c>
      <c r="AC85" s="180" t="s">
        <v>258</v>
      </c>
      <c r="AD85" s="178" t="s">
        <v>354</v>
      </c>
      <c r="AE85" s="178" t="s">
        <v>354</v>
      </c>
      <c r="AF85" s="178" t="s">
        <v>354</v>
      </c>
      <c r="AG85" s="178">
        <v>45</v>
      </c>
      <c r="AH85" s="178" t="s">
        <v>354</v>
      </c>
      <c r="AI85" s="14">
        <v>22</v>
      </c>
      <c r="AJ85" s="284"/>
    </row>
    <row r="86" spans="1:36" s="12" customFormat="1" ht="17.25" thickBot="1">
      <c r="A86" s="307"/>
      <c r="B86" s="52"/>
      <c r="C86" s="52"/>
      <c r="D86" s="53"/>
      <c r="E86" s="232"/>
      <c r="F86" s="232"/>
      <c r="G86" s="232"/>
      <c r="H86" s="232"/>
      <c r="I86" s="232"/>
      <c r="J86" s="232"/>
      <c r="K86" s="232"/>
      <c r="L86" s="232"/>
      <c r="M86" s="232"/>
      <c r="N86" s="232"/>
      <c r="O86" s="232"/>
      <c r="P86" s="232"/>
      <c r="Q86" s="232"/>
      <c r="R86" s="232"/>
      <c r="S86" s="232"/>
      <c r="T86" s="232"/>
      <c r="U86" s="232"/>
      <c r="V86" s="232"/>
      <c r="W86" s="232"/>
      <c r="X86" s="232"/>
      <c r="Y86" s="232"/>
      <c r="Z86" s="232"/>
      <c r="AA86" s="232"/>
      <c r="AB86" s="232"/>
      <c r="AC86" s="232"/>
      <c r="AD86" s="232"/>
      <c r="AE86" s="232"/>
      <c r="AF86" s="232"/>
      <c r="AG86" s="232"/>
      <c r="AH86" s="232"/>
      <c r="AI86" s="14"/>
      <c r="AJ86" s="308"/>
    </row>
    <row r="87" spans="1:36" s="12" customFormat="1" ht="18.75">
      <c r="A87" s="1471" t="s">
        <v>308</v>
      </c>
      <c r="B87" s="1441"/>
      <c r="C87" s="346"/>
      <c r="D87" s="271" t="s">
        <v>467</v>
      </c>
      <c r="E87" s="177"/>
      <c r="F87" s="177"/>
      <c r="G87" s="177"/>
      <c r="H87" s="177"/>
      <c r="I87" s="177"/>
      <c r="J87" s="177"/>
      <c r="K87" s="177"/>
      <c r="L87" s="177"/>
      <c r="M87" s="177"/>
      <c r="N87" s="177"/>
      <c r="O87" s="177"/>
      <c r="P87" s="177"/>
      <c r="Q87" s="177"/>
      <c r="R87" s="177"/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  <c r="AH87" s="177"/>
      <c r="AI87" s="105"/>
      <c r="AJ87" s="305"/>
    </row>
    <row r="88" spans="1:36" s="12" customFormat="1" ht="16.5">
      <c r="A88" s="299">
        <v>1</v>
      </c>
      <c r="B88" s="30" t="s">
        <v>68</v>
      </c>
      <c r="C88" s="30" t="s">
        <v>382</v>
      </c>
      <c r="D88" s="32" t="s">
        <v>69</v>
      </c>
      <c r="E88" s="214">
        <v>1</v>
      </c>
      <c r="F88" s="214">
        <v>1</v>
      </c>
      <c r="G88" s="214">
        <v>1</v>
      </c>
      <c r="H88" s="182" t="s">
        <v>258</v>
      </c>
      <c r="I88" s="214">
        <v>1</v>
      </c>
      <c r="J88" s="214">
        <v>1</v>
      </c>
      <c r="K88" s="214">
        <v>1</v>
      </c>
      <c r="L88" s="214">
        <v>1</v>
      </c>
      <c r="M88" s="214">
        <v>1</v>
      </c>
      <c r="N88" s="214">
        <v>1</v>
      </c>
      <c r="O88" s="182">
        <v>1</v>
      </c>
      <c r="P88" s="214">
        <v>1</v>
      </c>
      <c r="Q88" s="214">
        <v>1</v>
      </c>
      <c r="R88" s="214">
        <v>1</v>
      </c>
      <c r="S88" s="214">
        <v>1</v>
      </c>
      <c r="T88" s="214">
        <v>1</v>
      </c>
      <c r="U88" s="214">
        <v>1</v>
      </c>
      <c r="V88" s="182" t="s">
        <v>258</v>
      </c>
      <c r="W88" s="214">
        <v>1</v>
      </c>
      <c r="X88" s="214">
        <v>1</v>
      </c>
      <c r="Y88" s="214">
        <v>1</v>
      </c>
      <c r="Z88" s="214">
        <v>1</v>
      </c>
      <c r="AA88" s="214">
        <v>1</v>
      </c>
      <c r="AB88" s="214">
        <v>1</v>
      </c>
      <c r="AC88" s="182" t="s">
        <v>258</v>
      </c>
      <c r="AD88" s="214">
        <v>1</v>
      </c>
      <c r="AE88" s="214">
        <v>1</v>
      </c>
      <c r="AF88" s="214">
        <v>1</v>
      </c>
      <c r="AG88" s="214">
        <v>1</v>
      </c>
      <c r="AH88" s="214">
        <v>1</v>
      </c>
      <c r="AI88" s="14">
        <f>SUM(E88:AH88)</f>
        <v>27</v>
      </c>
      <c r="AJ88" s="284"/>
    </row>
    <row r="89" spans="1:36" s="12" customFormat="1" ht="16.5">
      <c r="A89" s="299">
        <v>2</v>
      </c>
      <c r="B89" s="30" t="s">
        <v>309</v>
      </c>
      <c r="C89" s="30" t="s">
        <v>388</v>
      </c>
      <c r="D89" s="32" t="s">
        <v>165</v>
      </c>
      <c r="E89" s="214">
        <v>1</v>
      </c>
      <c r="F89" s="214">
        <v>1</v>
      </c>
      <c r="G89" s="214">
        <v>1</v>
      </c>
      <c r="H89" s="182" t="s">
        <v>258</v>
      </c>
      <c r="I89" s="214">
        <v>1</v>
      </c>
      <c r="J89" s="214">
        <v>1</v>
      </c>
      <c r="K89" s="214">
        <v>1</v>
      </c>
      <c r="L89" s="214">
        <v>1</v>
      </c>
      <c r="M89" s="214">
        <v>1</v>
      </c>
      <c r="N89" s="214">
        <v>1</v>
      </c>
      <c r="O89" s="180" t="s">
        <v>258</v>
      </c>
      <c r="P89" s="214">
        <v>1</v>
      </c>
      <c r="Q89" s="214">
        <v>1</v>
      </c>
      <c r="R89" s="214">
        <v>1</v>
      </c>
      <c r="S89" s="214">
        <v>1</v>
      </c>
      <c r="T89" s="214">
        <v>1</v>
      </c>
      <c r="U89" s="214">
        <v>1</v>
      </c>
      <c r="V89" s="182" t="s">
        <v>258</v>
      </c>
      <c r="W89" s="214">
        <v>1</v>
      </c>
      <c r="X89" s="214">
        <v>1</v>
      </c>
      <c r="Y89" s="214">
        <v>1</v>
      </c>
      <c r="Z89" s="214">
        <v>1</v>
      </c>
      <c r="AA89" s="214">
        <v>1</v>
      </c>
      <c r="AB89" s="214">
        <v>1</v>
      </c>
      <c r="AC89" s="182" t="s">
        <v>258</v>
      </c>
      <c r="AD89" s="214">
        <v>1</v>
      </c>
      <c r="AE89" s="214">
        <v>1</v>
      </c>
      <c r="AF89" s="214">
        <v>1</v>
      </c>
      <c r="AG89" s="214">
        <v>1</v>
      </c>
      <c r="AH89" s="214">
        <v>1</v>
      </c>
      <c r="AI89" s="14">
        <f>SUM(E89:AH89)</f>
        <v>26</v>
      </c>
      <c r="AJ89" s="284"/>
    </row>
    <row r="90" spans="1:36" s="12" customFormat="1" ht="16.5">
      <c r="A90" s="299">
        <v>3</v>
      </c>
      <c r="B90" s="30" t="s">
        <v>71</v>
      </c>
      <c r="C90" s="30" t="s">
        <v>394</v>
      </c>
      <c r="D90" s="32" t="s">
        <v>72</v>
      </c>
      <c r="E90" s="214">
        <v>1</v>
      </c>
      <c r="F90" s="214">
        <v>1</v>
      </c>
      <c r="G90" s="214">
        <v>1</v>
      </c>
      <c r="H90" s="182">
        <v>1</v>
      </c>
      <c r="I90" s="214">
        <v>1</v>
      </c>
      <c r="J90" s="214">
        <v>1</v>
      </c>
      <c r="K90" s="214">
        <v>1</v>
      </c>
      <c r="L90" s="214">
        <v>1</v>
      </c>
      <c r="M90" s="214">
        <v>1</v>
      </c>
      <c r="N90" s="214">
        <v>1</v>
      </c>
      <c r="O90" s="180">
        <v>1</v>
      </c>
      <c r="P90" s="214">
        <v>1</v>
      </c>
      <c r="Q90" s="214">
        <v>1</v>
      </c>
      <c r="R90" s="214">
        <v>1</v>
      </c>
      <c r="S90" s="214">
        <v>1</v>
      </c>
      <c r="T90" s="214">
        <v>1</v>
      </c>
      <c r="U90" s="214">
        <v>1</v>
      </c>
      <c r="V90" s="182">
        <v>1</v>
      </c>
      <c r="W90" s="214">
        <v>1</v>
      </c>
      <c r="X90" s="214">
        <v>1</v>
      </c>
      <c r="Y90" s="214">
        <v>1</v>
      </c>
      <c r="Z90" s="214">
        <v>1</v>
      </c>
      <c r="AA90" s="214">
        <v>1</v>
      </c>
      <c r="AB90" s="214">
        <v>1</v>
      </c>
      <c r="AC90" s="182">
        <v>1</v>
      </c>
      <c r="AD90" s="214">
        <v>1</v>
      </c>
      <c r="AE90" s="178" t="s">
        <v>255</v>
      </c>
      <c r="AF90" s="178" t="s">
        <v>255</v>
      </c>
      <c r="AG90" s="214">
        <v>1</v>
      </c>
      <c r="AH90" s="214">
        <v>1</v>
      </c>
      <c r="AI90" s="14">
        <f>SUM(E90:AH90)</f>
        <v>28</v>
      </c>
      <c r="AJ90" s="284"/>
    </row>
    <row r="91" spans="1:36" s="12" customFormat="1" ht="17.25" thickBot="1">
      <c r="A91" s="309">
        <v>4</v>
      </c>
      <c r="B91" s="49" t="s">
        <v>452</v>
      </c>
      <c r="C91" s="49" t="s">
        <v>387</v>
      </c>
      <c r="D91" s="31" t="s">
        <v>70</v>
      </c>
      <c r="E91" s="214">
        <v>1</v>
      </c>
      <c r="F91" s="214">
        <v>1</v>
      </c>
      <c r="G91" s="214">
        <v>1</v>
      </c>
      <c r="H91" s="182">
        <v>1</v>
      </c>
      <c r="I91" s="214">
        <v>1</v>
      </c>
      <c r="J91" s="214">
        <v>1</v>
      </c>
      <c r="K91" s="214">
        <v>1</v>
      </c>
      <c r="L91" s="214">
        <v>1</v>
      </c>
      <c r="M91" s="214">
        <v>1</v>
      </c>
      <c r="N91" s="214">
        <v>1</v>
      </c>
      <c r="O91" s="180" t="s">
        <v>258</v>
      </c>
      <c r="P91" s="214">
        <v>1</v>
      </c>
      <c r="Q91" s="214">
        <v>1</v>
      </c>
      <c r="R91" s="214">
        <v>1</v>
      </c>
      <c r="S91" s="214">
        <v>1</v>
      </c>
      <c r="T91" s="214">
        <v>1</v>
      </c>
      <c r="U91" s="214">
        <v>1</v>
      </c>
      <c r="V91" s="182">
        <v>1</v>
      </c>
      <c r="W91" s="214">
        <v>1</v>
      </c>
      <c r="X91" s="214">
        <v>1</v>
      </c>
      <c r="Y91" s="214">
        <v>1</v>
      </c>
      <c r="Z91" s="214">
        <v>1</v>
      </c>
      <c r="AA91" s="214">
        <v>1</v>
      </c>
      <c r="AB91" s="214">
        <v>1</v>
      </c>
      <c r="AC91" s="182">
        <v>1</v>
      </c>
      <c r="AD91" s="214">
        <v>1</v>
      </c>
      <c r="AE91" s="178">
        <v>1</v>
      </c>
      <c r="AF91" s="178" t="s">
        <v>255</v>
      </c>
      <c r="AG91" s="178" t="s">
        <v>255</v>
      </c>
      <c r="AH91" s="178" t="s">
        <v>255</v>
      </c>
      <c r="AI91" s="14">
        <f>SUM(E91:AH91)</f>
        <v>26</v>
      </c>
      <c r="AJ91" s="306"/>
    </row>
    <row r="92" spans="1:36" s="12" customFormat="1" ht="18.75">
      <c r="A92" s="1473" t="s">
        <v>367</v>
      </c>
      <c r="B92" s="1439"/>
      <c r="C92" s="206"/>
      <c r="D92" s="270" t="s">
        <v>516</v>
      </c>
      <c r="E92" s="233"/>
      <c r="F92" s="233"/>
      <c r="G92" s="233"/>
      <c r="H92" s="233"/>
      <c r="I92" s="233"/>
      <c r="J92" s="233"/>
      <c r="K92" s="233"/>
      <c r="L92" s="233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/>
      <c r="AB92" s="233"/>
      <c r="AC92" s="233"/>
      <c r="AD92" s="233"/>
      <c r="AE92" s="233"/>
      <c r="AF92" s="233"/>
      <c r="AG92" s="233"/>
      <c r="AH92" s="233"/>
      <c r="AI92" s="20"/>
      <c r="AJ92" s="310"/>
    </row>
    <row r="93" spans="1:36" s="12" customFormat="1" ht="16.5">
      <c r="A93" s="299">
        <v>1</v>
      </c>
      <c r="B93" s="30" t="s">
        <v>321</v>
      </c>
      <c r="C93" s="30" t="s">
        <v>385</v>
      </c>
      <c r="D93" s="62" t="s">
        <v>38</v>
      </c>
      <c r="E93" s="178">
        <v>1</v>
      </c>
      <c r="F93" s="178">
        <v>1</v>
      </c>
      <c r="G93" s="178">
        <v>1</v>
      </c>
      <c r="H93" s="180">
        <v>1</v>
      </c>
      <c r="I93" s="178">
        <v>1</v>
      </c>
      <c r="J93" s="178">
        <v>1</v>
      </c>
      <c r="K93" s="178">
        <v>1</v>
      </c>
      <c r="L93" s="178">
        <v>1</v>
      </c>
      <c r="M93" s="178">
        <v>1</v>
      </c>
      <c r="N93" s="178">
        <v>1</v>
      </c>
      <c r="O93" s="180">
        <v>1</v>
      </c>
      <c r="P93" s="178">
        <v>1</v>
      </c>
      <c r="Q93" s="178">
        <v>1</v>
      </c>
      <c r="R93" s="178">
        <v>1</v>
      </c>
      <c r="S93" s="178">
        <v>1</v>
      </c>
      <c r="T93" s="178">
        <v>1</v>
      </c>
      <c r="U93" s="178">
        <v>1</v>
      </c>
      <c r="V93" s="180">
        <v>1</v>
      </c>
      <c r="W93" s="178">
        <v>1</v>
      </c>
      <c r="X93" s="178">
        <v>1</v>
      </c>
      <c r="Y93" s="178">
        <v>1</v>
      </c>
      <c r="Z93" s="178">
        <v>1</v>
      </c>
      <c r="AA93" s="178">
        <v>1</v>
      </c>
      <c r="AB93" s="178">
        <v>1</v>
      </c>
      <c r="AC93" s="180">
        <v>1</v>
      </c>
      <c r="AD93" s="178">
        <v>1</v>
      </c>
      <c r="AE93" s="178">
        <v>1</v>
      </c>
      <c r="AF93" s="178">
        <v>1</v>
      </c>
      <c r="AG93" s="178">
        <v>1</v>
      </c>
      <c r="AH93" s="178">
        <v>1</v>
      </c>
      <c r="AI93" s="14">
        <f>SUM(E93:AH93)</f>
        <v>30</v>
      </c>
      <c r="AJ93" s="284"/>
    </row>
    <row r="94" spans="1:36" s="12" customFormat="1" ht="16.5">
      <c r="A94" s="311">
        <v>2</v>
      </c>
      <c r="B94" s="33" t="s">
        <v>286</v>
      </c>
      <c r="C94" s="30" t="s">
        <v>385</v>
      </c>
      <c r="D94" s="171" t="s">
        <v>368</v>
      </c>
      <c r="E94" s="178">
        <v>1</v>
      </c>
      <c r="F94" s="178">
        <v>1</v>
      </c>
      <c r="G94" s="178">
        <v>1</v>
      </c>
      <c r="H94" s="180">
        <v>1</v>
      </c>
      <c r="I94" s="178">
        <v>1</v>
      </c>
      <c r="J94" s="178">
        <v>1</v>
      </c>
      <c r="K94" s="178">
        <v>1</v>
      </c>
      <c r="L94" s="178">
        <v>1</v>
      </c>
      <c r="M94" s="178">
        <v>1</v>
      </c>
      <c r="N94" s="178">
        <v>1</v>
      </c>
      <c r="O94" s="182">
        <v>1</v>
      </c>
      <c r="P94" s="214">
        <v>1</v>
      </c>
      <c r="Q94" s="214">
        <v>1</v>
      </c>
      <c r="R94" s="214">
        <v>1</v>
      </c>
      <c r="S94" s="214">
        <v>1</v>
      </c>
      <c r="T94" s="214">
        <v>1</v>
      </c>
      <c r="U94" s="214">
        <v>1</v>
      </c>
      <c r="V94" s="182">
        <v>1</v>
      </c>
      <c r="W94" s="214">
        <v>1</v>
      </c>
      <c r="X94" s="214">
        <v>1</v>
      </c>
      <c r="Y94" s="214">
        <v>1</v>
      </c>
      <c r="Z94" s="214">
        <v>1</v>
      </c>
      <c r="AA94" s="214">
        <v>1</v>
      </c>
      <c r="AB94" s="214">
        <v>1</v>
      </c>
      <c r="AC94" s="180">
        <v>1</v>
      </c>
      <c r="AD94" s="178">
        <v>1</v>
      </c>
      <c r="AE94" s="178">
        <v>1</v>
      </c>
      <c r="AF94" s="178">
        <v>1</v>
      </c>
      <c r="AG94" s="178">
        <v>1</v>
      </c>
      <c r="AH94" s="178">
        <v>1</v>
      </c>
      <c r="AI94" s="14">
        <f>SUM(E94:AH94)</f>
        <v>30</v>
      </c>
      <c r="AJ94" s="308"/>
    </row>
    <row r="95" spans="1:36" s="12" customFormat="1" ht="17.25" thickBot="1">
      <c r="A95" s="46">
        <v>3</v>
      </c>
      <c r="B95" s="30" t="s">
        <v>104</v>
      </c>
      <c r="C95" s="49" t="s">
        <v>411</v>
      </c>
      <c r="D95" s="31" t="s">
        <v>37</v>
      </c>
      <c r="E95" s="178">
        <v>1</v>
      </c>
      <c r="F95" s="178">
        <v>1</v>
      </c>
      <c r="G95" s="178">
        <v>1</v>
      </c>
      <c r="H95" s="180">
        <v>1</v>
      </c>
      <c r="I95" s="178">
        <v>1</v>
      </c>
      <c r="J95" s="178">
        <v>1</v>
      </c>
      <c r="K95" s="178">
        <v>1</v>
      </c>
      <c r="L95" s="178">
        <v>1</v>
      </c>
      <c r="M95" s="178">
        <v>1</v>
      </c>
      <c r="N95" s="178">
        <v>1</v>
      </c>
      <c r="O95" s="180">
        <v>1</v>
      </c>
      <c r="P95" s="178">
        <v>1</v>
      </c>
      <c r="Q95" s="178">
        <v>1</v>
      </c>
      <c r="R95" s="178">
        <v>1</v>
      </c>
      <c r="S95" s="178">
        <v>1</v>
      </c>
      <c r="T95" s="178">
        <v>1</v>
      </c>
      <c r="U95" s="178">
        <v>1</v>
      </c>
      <c r="V95" s="180">
        <v>1</v>
      </c>
      <c r="W95" s="178">
        <v>1</v>
      </c>
      <c r="X95" s="178">
        <v>1</v>
      </c>
      <c r="Y95" s="178">
        <v>1</v>
      </c>
      <c r="Z95" s="178">
        <v>1</v>
      </c>
      <c r="AA95" s="178">
        <v>1</v>
      </c>
      <c r="AB95" s="178" t="s">
        <v>255</v>
      </c>
      <c r="AC95" s="180" t="s">
        <v>258</v>
      </c>
      <c r="AD95" s="178">
        <v>1</v>
      </c>
      <c r="AE95" s="178">
        <v>1</v>
      </c>
      <c r="AF95" s="178">
        <v>1</v>
      </c>
      <c r="AG95" s="178">
        <v>1</v>
      </c>
      <c r="AH95" s="178">
        <v>1</v>
      </c>
      <c r="AI95" s="101">
        <f>SUM(E95:AH95)</f>
        <v>28</v>
      </c>
      <c r="AJ95" s="103"/>
    </row>
    <row r="96" spans="1:36" s="12" customFormat="1" ht="16.5">
      <c r="A96" s="1473" t="s">
        <v>335</v>
      </c>
      <c r="B96" s="1439"/>
      <c r="C96" s="206"/>
      <c r="D96" s="65"/>
      <c r="E96" s="233"/>
      <c r="F96" s="233"/>
      <c r="G96" s="233"/>
      <c r="H96" s="233"/>
      <c r="I96" s="233"/>
      <c r="J96" s="233"/>
      <c r="K96" s="233"/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0"/>
      <c r="AJ96" s="310"/>
    </row>
    <row r="97" spans="1:36" s="12" customFormat="1" ht="16.5">
      <c r="A97" s="299">
        <v>1</v>
      </c>
      <c r="B97" s="30" t="s">
        <v>319</v>
      </c>
      <c r="D97" s="62" t="s">
        <v>185</v>
      </c>
      <c r="E97" s="178">
        <v>1</v>
      </c>
      <c r="F97" s="178">
        <v>1</v>
      </c>
      <c r="G97" s="178">
        <v>1</v>
      </c>
      <c r="H97" s="180" t="s">
        <v>258</v>
      </c>
      <c r="I97" s="178">
        <v>1</v>
      </c>
      <c r="J97" s="178">
        <v>1</v>
      </c>
      <c r="K97" s="178">
        <v>1</v>
      </c>
      <c r="L97" s="178">
        <v>1</v>
      </c>
      <c r="M97" s="178">
        <v>1</v>
      </c>
      <c r="N97" s="178">
        <v>1</v>
      </c>
      <c r="O97" s="180" t="s">
        <v>258</v>
      </c>
      <c r="P97" s="178">
        <v>1</v>
      </c>
      <c r="Q97" s="178">
        <v>1</v>
      </c>
      <c r="R97" s="178">
        <v>1</v>
      </c>
      <c r="S97" s="178">
        <v>1</v>
      </c>
      <c r="T97" s="178">
        <v>1</v>
      </c>
      <c r="U97" s="178">
        <v>1</v>
      </c>
      <c r="V97" s="180" t="s">
        <v>258</v>
      </c>
      <c r="W97" s="178">
        <v>1</v>
      </c>
      <c r="X97" s="178">
        <v>1</v>
      </c>
      <c r="Y97" s="178">
        <v>1</v>
      </c>
      <c r="Z97" s="178">
        <v>1</v>
      </c>
      <c r="AA97" s="178">
        <v>1</v>
      </c>
      <c r="AB97" s="178">
        <v>1</v>
      </c>
      <c r="AC97" s="180" t="s">
        <v>258</v>
      </c>
      <c r="AD97" s="178">
        <v>1</v>
      </c>
      <c r="AE97" s="178">
        <v>1</v>
      </c>
      <c r="AF97" s="178">
        <v>1</v>
      </c>
      <c r="AG97" s="178">
        <v>1</v>
      </c>
      <c r="AH97" s="178">
        <v>1</v>
      </c>
      <c r="AI97" s="14">
        <f>SUM(E97:AH97)</f>
        <v>26</v>
      </c>
      <c r="AJ97" s="284"/>
    </row>
    <row r="98" spans="1:36" s="12" customFormat="1" ht="16.5">
      <c r="A98" s="299">
        <v>2</v>
      </c>
      <c r="B98" s="30" t="s">
        <v>320</v>
      </c>
      <c r="C98" s="30" t="s">
        <v>383</v>
      </c>
      <c r="D98" s="62" t="s">
        <v>400</v>
      </c>
      <c r="E98" s="178">
        <v>1</v>
      </c>
      <c r="F98" s="178">
        <v>1</v>
      </c>
      <c r="G98" s="178">
        <v>1</v>
      </c>
      <c r="H98" s="180">
        <v>1</v>
      </c>
      <c r="I98" s="178">
        <v>1</v>
      </c>
      <c r="J98" s="178">
        <v>1</v>
      </c>
      <c r="K98" s="178">
        <v>1</v>
      </c>
      <c r="L98" s="178">
        <v>1</v>
      </c>
      <c r="M98" s="178">
        <v>1</v>
      </c>
      <c r="N98" s="178">
        <v>1</v>
      </c>
      <c r="O98" s="180">
        <v>1</v>
      </c>
      <c r="P98" s="178">
        <v>1</v>
      </c>
      <c r="Q98" s="178">
        <v>1</v>
      </c>
      <c r="R98" s="178">
        <v>1</v>
      </c>
      <c r="S98" s="178">
        <v>1</v>
      </c>
      <c r="T98" s="178">
        <v>1</v>
      </c>
      <c r="U98" s="178">
        <v>1</v>
      </c>
      <c r="V98" s="180" t="s">
        <v>258</v>
      </c>
      <c r="W98" s="178">
        <v>1</v>
      </c>
      <c r="X98" s="178">
        <v>1</v>
      </c>
      <c r="Y98" s="178">
        <v>1</v>
      </c>
      <c r="Z98" s="178">
        <v>1</v>
      </c>
      <c r="AA98" s="178">
        <v>1</v>
      </c>
      <c r="AB98" s="178">
        <v>1</v>
      </c>
      <c r="AC98" s="180">
        <v>1</v>
      </c>
      <c r="AD98" s="178">
        <v>1</v>
      </c>
      <c r="AE98" s="178">
        <v>1</v>
      </c>
      <c r="AF98" s="178">
        <v>1</v>
      </c>
      <c r="AG98" s="178">
        <v>1</v>
      </c>
      <c r="AH98" s="178">
        <v>1</v>
      </c>
      <c r="AI98" s="14">
        <f t="shared" ref="AI98:AI113" si="6">SUM(E98:AH98)</f>
        <v>29</v>
      </c>
      <c r="AJ98" s="284"/>
    </row>
    <row r="99" spans="1:36" ht="19.5" customHeight="1">
      <c r="A99" s="299">
        <v>3</v>
      </c>
      <c r="B99" s="142" t="s">
        <v>408</v>
      </c>
      <c r="C99" s="30" t="s">
        <v>385</v>
      </c>
      <c r="D99" s="62" t="s">
        <v>114</v>
      </c>
      <c r="E99" s="178">
        <v>1</v>
      </c>
      <c r="F99" s="178">
        <v>1</v>
      </c>
      <c r="G99" s="178">
        <v>1</v>
      </c>
      <c r="H99" s="180">
        <v>1</v>
      </c>
      <c r="I99" s="178">
        <v>1</v>
      </c>
      <c r="J99" s="178">
        <v>1</v>
      </c>
      <c r="K99" s="178">
        <v>1</v>
      </c>
      <c r="L99" s="178">
        <v>1</v>
      </c>
      <c r="M99" s="178">
        <v>1</v>
      </c>
      <c r="N99" s="178">
        <v>1</v>
      </c>
      <c r="O99" s="180">
        <v>1</v>
      </c>
      <c r="P99" s="178">
        <v>1</v>
      </c>
      <c r="Q99" s="178">
        <v>1</v>
      </c>
      <c r="R99" s="178">
        <v>1</v>
      </c>
      <c r="S99" s="178">
        <v>1</v>
      </c>
      <c r="T99" s="178">
        <v>1</v>
      </c>
      <c r="U99" s="178">
        <v>1</v>
      </c>
      <c r="V99" s="180">
        <v>1</v>
      </c>
      <c r="W99" s="178">
        <v>1</v>
      </c>
      <c r="X99" s="178">
        <v>1</v>
      </c>
      <c r="Y99" s="178">
        <v>1</v>
      </c>
      <c r="Z99" s="178">
        <v>1</v>
      </c>
      <c r="AA99" s="178">
        <v>1</v>
      </c>
      <c r="AB99" s="178">
        <v>1</v>
      </c>
      <c r="AC99" s="180">
        <v>1</v>
      </c>
      <c r="AD99" s="178">
        <v>1</v>
      </c>
      <c r="AE99" s="178">
        <v>1</v>
      </c>
      <c r="AF99" s="178">
        <v>1</v>
      </c>
      <c r="AG99" s="178">
        <v>1</v>
      </c>
      <c r="AH99" s="178">
        <v>1</v>
      </c>
      <c r="AI99" s="14">
        <f>SUM(E99:AH99)</f>
        <v>30</v>
      </c>
      <c r="AJ99" s="312"/>
    </row>
    <row r="100" spans="1:36" s="12" customFormat="1" ht="16.5">
      <c r="A100" s="299">
        <v>4</v>
      </c>
      <c r="B100" s="30" t="s">
        <v>407</v>
      </c>
      <c r="C100" s="30" t="s">
        <v>385</v>
      </c>
      <c r="D100" s="400" t="s">
        <v>117</v>
      </c>
      <c r="E100" s="178">
        <v>1</v>
      </c>
      <c r="F100" s="178">
        <v>1</v>
      </c>
      <c r="G100" s="178">
        <v>1</v>
      </c>
      <c r="H100" s="180">
        <v>1</v>
      </c>
      <c r="I100" s="178">
        <v>1</v>
      </c>
      <c r="J100" s="178">
        <v>1</v>
      </c>
      <c r="K100" s="178">
        <v>1</v>
      </c>
      <c r="L100" s="178">
        <v>1</v>
      </c>
      <c r="M100" s="178">
        <v>1</v>
      </c>
      <c r="N100" s="178">
        <v>1</v>
      </c>
      <c r="O100" s="180">
        <v>1</v>
      </c>
      <c r="P100" s="178">
        <v>1</v>
      </c>
      <c r="Q100" s="178">
        <v>1</v>
      </c>
      <c r="R100" s="178">
        <v>1</v>
      </c>
      <c r="S100" s="178">
        <v>1</v>
      </c>
      <c r="T100" s="178">
        <v>1</v>
      </c>
      <c r="U100" s="178">
        <v>1</v>
      </c>
      <c r="V100" s="180">
        <v>1</v>
      </c>
      <c r="W100" s="178">
        <v>1</v>
      </c>
      <c r="X100" s="178">
        <v>1</v>
      </c>
      <c r="Y100" s="178">
        <v>1</v>
      </c>
      <c r="Z100" s="178">
        <v>1</v>
      </c>
      <c r="AA100" s="178">
        <v>1</v>
      </c>
      <c r="AB100" s="178">
        <v>1</v>
      </c>
      <c r="AC100" s="180">
        <v>1</v>
      </c>
      <c r="AD100" s="178">
        <v>1</v>
      </c>
      <c r="AE100" s="178">
        <v>1</v>
      </c>
      <c r="AF100" s="178">
        <v>1</v>
      </c>
      <c r="AG100" s="178">
        <v>1</v>
      </c>
      <c r="AH100" s="178">
        <v>1</v>
      </c>
      <c r="AI100" s="14">
        <f>SUM(E100:AH100)</f>
        <v>30</v>
      </c>
      <c r="AJ100" s="103"/>
    </row>
    <row r="101" spans="1:36" s="12" customFormat="1" ht="19.5" customHeight="1">
      <c r="A101" s="299">
        <v>5</v>
      </c>
      <c r="B101" s="217" t="s">
        <v>324</v>
      </c>
      <c r="C101" s="217"/>
      <c r="D101" s="393" t="s">
        <v>271</v>
      </c>
      <c r="E101" s="178">
        <v>1</v>
      </c>
      <c r="F101" s="178">
        <v>1</v>
      </c>
      <c r="G101" s="178">
        <v>1</v>
      </c>
      <c r="H101" s="180">
        <v>1</v>
      </c>
      <c r="I101" s="178">
        <v>1</v>
      </c>
      <c r="J101" s="178">
        <v>1</v>
      </c>
      <c r="K101" s="178">
        <v>1</v>
      </c>
      <c r="L101" s="178">
        <v>1</v>
      </c>
      <c r="M101" s="178">
        <v>1</v>
      </c>
      <c r="N101" s="178">
        <v>1</v>
      </c>
      <c r="O101" s="180">
        <v>1</v>
      </c>
      <c r="P101" s="178">
        <v>1</v>
      </c>
      <c r="Q101" s="178">
        <v>1</v>
      </c>
      <c r="R101" s="178" t="s">
        <v>256</v>
      </c>
      <c r="S101" s="178" t="s">
        <v>256</v>
      </c>
      <c r="T101" s="178" t="s">
        <v>256</v>
      </c>
      <c r="U101" s="178" t="s">
        <v>256</v>
      </c>
      <c r="V101" s="180" t="s">
        <v>258</v>
      </c>
      <c r="W101" s="178" t="s">
        <v>354</v>
      </c>
      <c r="X101" s="178" t="s">
        <v>354</v>
      </c>
      <c r="Y101" s="178" t="s">
        <v>354</v>
      </c>
      <c r="Z101" s="178" t="s">
        <v>354</v>
      </c>
      <c r="AA101" s="178" t="s">
        <v>354</v>
      </c>
      <c r="AB101" s="178" t="s">
        <v>256</v>
      </c>
      <c r="AC101" s="180" t="s">
        <v>258</v>
      </c>
      <c r="AD101" s="178" t="s">
        <v>354</v>
      </c>
      <c r="AE101" s="178" t="s">
        <v>354</v>
      </c>
      <c r="AF101" s="178" t="s">
        <v>532</v>
      </c>
      <c r="AG101" s="178" t="s">
        <v>532</v>
      </c>
      <c r="AH101" s="178" t="s">
        <v>532</v>
      </c>
      <c r="AI101" s="14">
        <f t="shared" si="6"/>
        <v>13</v>
      </c>
      <c r="AJ101" s="284"/>
    </row>
    <row r="102" spans="1:36" s="12" customFormat="1" ht="19.5" customHeight="1">
      <c r="A102" s="299">
        <v>6</v>
      </c>
      <c r="B102" s="30" t="s">
        <v>529</v>
      </c>
      <c r="C102" s="217" t="s">
        <v>405</v>
      </c>
      <c r="D102" s="407" t="s">
        <v>73</v>
      </c>
      <c r="E102" s="178">
        <v>1</v>
      </c>
      <c r="F102" s="178">
        <v>1</v>
      </c>
      <c r="G102" s="178" t="s">
        <v>354</v>
      </c>
      <c r="H102" s="180" t="s">
        <v>258</v>
      </c>
      <c r="I102" s="178" t="s">
        <v>354</v>
      </c>
      <c r="J102" s="178" t="s">
        <v>354</v>
      </c>
      <c r="K102" s="178">
        <v>1</v>
      </c>
      <c r="L102" s="178">
        <v>1</v>
      </c>
      <c r="M102" s="178">
        <v>1</v>
      </c>
      <c r="N102" s="178">
        <v>1</v>
      </c>
      <c r="O102" s="180" t="s">
        <v>258</v>
      </c>
      <c r="P102" s="144">
        <v>1</v>
      </c>
      <c r="Q102" s="144">
        <v>1</v>
      </c>
      <c r="R102" s="144">
        <v>1</v>
      </c>
      <c r="S102" s="144">
        <v>1</v>
      </c>
      <c r="T102" s="178">
        <v>1</v>
      </c>
      <c r="U102" s="214">
        <v>1</v>
      </c>
      <c r="V102" s="182">
        <v>1</v>
      </c>
      <c r="W102" s="214">
        <v>1</v>
      </c>
      <c r="X102" s="214">
        <v>1</v>
      </c>
      <c r="Y102" s="214">
        <v>1</v>
      </c>
      <c r="Z102" s="214">
        <v>1</v>
      </c>
      <c r="AA102" s="214">
        <v>1</v>
      </c>
      <c r="AB102" s="214">
        <v>1</v>
      </c>
      <c r="AC102" s="182" t="s">
        <v>258</v>
      </c>
      <c r="AD102" s="214">
        <v>1</v>
      </c>
      <c r="AE102" s="214">
        <v>1</v>
      </c>
      <c r="AF102" s="214">
        <v>1</v>
      </c>
      <c r="AG102" s="214">
        <v>1</v>
      </c>
      <c r="AH102" s="214">
        <v>1</v>
      </c>
      <c r="AI102" s="14">
        <f t="shared" si="6"/>
        <v>24</v>
      </c>
      <c r="AJ102" s="284"/>
    </row>
    <row r="103" spans="1:36" ht="16.5">
      <c r="A103" s="299">
        <v>7</v>
      </c>
      <c r="B103" s="30" t="s">
        <v>355</v>
      </c>
      <c r="C103" s="411" t="s">
        <v>385</v>
      </c>
      <c r="D103" s="412" t="s">
        <v>506</v>
      </c>
      <c r="E103" s="276">
        <v>1</v>
      </c>
      <c r="F103" s="178">
        <v>1</v>
      </c>
      <c r="G103" s="178">
        <v>1</v>
      </c>
      <c r="H103" s="180">
        <v>1</v>
      </c>
      <c r="I103" s="178">
        <v>1</v>
      </c>
      <c r="J103" s="178">
        <v>1</v>
      </c>
      <c r="K103" s="178">
        <v>1</v>
      </c>
      <c r="L103" s="178">
        <v>1</v>
      </c>
      <c r="M103" s="178">
        <v>1</v>
      </c>
      <c r="N103" s="178">
        <v>1</v>
      </c>
      <c r="O103" s="180" t="s">
        <v>258</v>
      </c>
      <c r="P103" s="178">
        <v>1</v>
      </c>
      <c r="Q103" s="178">
        <v>1</v>
      </c>
      <c r="R103" s="178">
        <v>1</v>
      </c>
      <c r="S103" s="178">
        <v>1</v>
      </c>
      <c r="T103" s="178">
        <v>1</v>
      </c>
      <c r="U103" s="214">
        <v>1</v>
      </c>
      <c r="V103" s="182" t="s">
        <v>258</v>
      </c>
      <c r="W103" s="214">
        <v>1</v>
      </c>
      <c r="X103" s="214">
        <v>1</v>
      </c>
      <c r="Y103" s="214">
        <v>1</v>
      </c>
      <c r="Z103" s="214">
        <v>1</v>
      </c>
      <c r="AA103" s="214">
        <v>1</v>
      </c>
      <c r="AB103" s="214">
        <v>1</v>
      </c>
      <c r="AC103" s="182" t="s">
        <v>258</v>
      </c>
      <c r="AD103" s="214">
        <v>1</v>
      </c>
      <c r="AE103" s="214">
        <v>1</v>
      </c>
      <c r="AF103" s="214">
        <v>1</v>
      </c>
      <c r="AG103" s="214">
        <v>1</v>
      </c>
      <c r="AH103" s="214">
        <v>1</v>
      </c>
      <c r="AI103" s="14">
        <f t="shared" si="6"/>
        <v>27</v>
      </c>
      <c r="AJ103" s="284"/>
    </row>
    <row r="104" spans="1:36" ht="16.5">
      <c r="A104" s="299">
        <v>8</v>
      </c>
      <c r="B104" s="30" t="s">
        <v>326</v>
      </c>
      <c r="C104" s="30" t="s">
        <v>404</v>
      </c>
      <c r="D104" s="62" t="s">
        <v>185</v>
      </c>
      <c r="E104" s="178">
        <v>1</v>
      </c>
      <c r="F104" s="178">
        <v>1</v>
      </c>
      <c r="G104" s="178">
        <v>1</v>
      </c>
      <c r="H104" s="180" t="s">
        <v>258</v>
      </c>
      <c r="I104" s="178">
        <v>1</v>
      </c>
      <c r="J104" s="178">
        <v>1</v>
      </c>
      <c r="K104" s="178">
        <v>1</v>
      </c>
      <c r="L104" s="178">
        <v>1</v>
      </c>
      <c r="M104" s="178">
        <v>1</v>
      </c>
      <c r="N104" s="178">
        <v>1</v>
      </c>
      <c r="O104" s="180" t="s">
        <v>258</v>
      </c>
      <c r="P104" s="178">
        <v>1</v>
      </c>
      <c r="Q104" s="178">
        <v>1</v>
      </c>
      <c r="R104" s="178">
        <v>1</v>
      </c>
      <c r="S104" s="178">
        <v>1</v>
      </c>
      <c r="T104" s="178">
        <v>1</v>
      </c>
      <c r="U104" s="214">
        <v>1</v>
      </c>
      <c r="V104" s="180">
        <v>85</v>
      </c>
      <c r="W104" s="214">
        <v>1</v>
      </c>
      <c r="X104" s="214">
        <v>1</v>
      </c>
      <c r="Y104" s="214">
        <v>1</v>
      </c>
      <c r="Z104" s="214">
        <v>1</v>
      </c>
      <c r="AA104" s="214">
        <v>1</v>
      </c>
      <c r="AB104" s="214">
        <v>1</v>
      </c>
      <c r="AC104" s="182" t="s">
        <v>258</v>
      </c>
      <c r="AD104" s="214">
        <v>1</v>
      </c>
      <c r="AE104" s="214">
        <v>1</v>
      </c>
      <c r="AF104" s="214">
        <v>1</v>
      </c>
      <c r="AG104" s="214">
        <v>1</v>
      </c>
      <c r="AH104" s="214">
        <v>1</v>
      </c>
      <c r="AI104" s="14">
        <v>27</v>
      </c>
      <c r="AJ104" s="284"/>
    </row>
    <row r="105" spans="1:36" ht="16.5">
      <c r="A105" s="299">
        <v>9</v>
      </c>
      <c r="B105" s="30" t="s">
        <v>327</v>
      </c>
      <c r="C105" s="30" t="s">
        <v>382</v>
      </c>
      <c r="D105" s="62" t="s">
        <v>77</v>
      </c>
      <c r="E105" s="178">
        <v>1</v>
      </c>
      <c r="F105" s="178">
        <v>1</v>
      </c>
      <c r="G105" s="178">
        <v>1</v>
      </c>
      <c r="H105" s="180" t="s">
        <v>258</v>
      </c>
      <c r="I105" s="178">
        <v>1</v>
      </c>
      <c r="J105" s="178">
        <v>1</v>
      </c>
      <c r="K105" s="178">
        <v>1</v>
      </c>
      <c r="L105" s="178">
        <v>1</v>
      </c>
      <c r="M105" s="178">
        <v>1</v>
      </c>
      <c r="N105" s="178">
        <v>1</v>
      </c>
      <c r="O105" s="180" t="s">
        <v>258</v>
      </c>
      <c r="P105" s="178">
        <v>1</v>
      </c>
      <c r="Q105" s="178">
        <v>1</v>
      </c>
      <c r="R105" s="178">
        <v>1</v>
      </c>
      <c r="S105" s="178">
        <v>1</v>
      </c>
      <c r="T105" s="178">
        <v>1</v>
      </c>
      <c r="U105" s="214">
        <v>1</v>
      </c>
      <c r="V105" s="180" t="s">
        <v>258</v>
      </c>
      <c r="W105" s="178" t="s">
        <v>255</v>
      </c>
      <c r="X105" s="214">
        <v>1</v>
      </c>
      <c r="Y105" s="214">
        <v>1</v>
      </c>
      <c r="Z105" s="214">
        <v>1</v>
      </c>
      <c r="AA105" s="214">
        <v>1</v>
      </c>
      <c r="AB105" s="214">
        <v>1</v>
      </c>
      <c r="AC105" s="180" t="s">
        <v>258</v>
      </c>
      <c r="AD105" s="214">
        <v>1</v>
      </c>
      <c r="AE105" s="214">
        <v>1</v>
      </c>
      <c r="AF105" s="214">
        <v>1</v>
      </c>
      <c r="AG105" s="214">
        <v>1</v>
      </c>
      <c r="AH105" s="214">
        <v>1</v>
      </c>
      <c r="AI105" s="14">
        <f t="shared" si="6"/>
        <v>25</v>
      </c>
      <c r="AJ105" s="284"/>
    </row>
    <row r="106" spans="1:36" ht="16.5">
      <c r="A106" s="299">
        <v>10</v>
      </c>
      <c r="B106" s="30" t="s">
        <v>413</v>
      </c>
      <c r="C106" s="30" t="s">
        <v>383</v>
      </c>
      <c r="D106" s="62" t="s">
        <v>374</v>
      </c>
      <c r="E106" s="178">
        <v>1</v>
      </c>
      <c r="F106" s="178">
        <v>1</v>
      </c>
      <c r="G106" s="178">
        <v>1</v>
      </c>
      <c r="H106" s="180">
        <v>1</v>
      </c>
      <c r="I106" s="178">
        <v>1</v>
      </c>
      <c r="J106" s="178">
        <v>1</v>
      </c>
      <c r="K106" s="178">
        <v>1</v>
      </c>
      <c r="L106" s="178">
        <v>1</v>
      </c>
      <c r="M106" s="178">
        <v>1</v>
      </c>
      <c r="N106" s="178">
        <v>1</v>
      </c>
      <c r="O106" s="180">
        <v>1</v>
      </c>
      <c r="P106" s="178">
        <v>1</v>
      </c>
      <c r="Q106" s="178">
        <v>1</v>
      </c>
      <c r="R106" s="178">
        <v>1</v>
      </c>
      <c r="S106" s="178">
        <v>1</v>
      </c>
      <c r="T106" s="178">
        <v>1</v>
      </c>
      <c r="U106" s="214">
        <v>1</v>
      </c>
      <c r="V106" s="180">
        <v>1</v>
      </c>
      <c r="W106" s="178">
        <v>1</v>
      </c>
      <c r="X106" s="214">
        <v>1</v>
      </c>
      <c r="Y106" s="214">
        <v>1</v>
      </c>
      <c r="Z106" s="214">
        <v>1</v>
      </c>
      <c r="AA106" s="214">
        <v>1</v>
      </c>
      <c r="AB106" s="214">
        <v>1</v>
      </c>
      <c r="AC106" s="180">
        <v>1</v>
      </c>
      <c r="AD106" s="214">
        <v>1</v>
      </c>
      <c r="AE106" s="214">
        <v>1</v>
      </c>
      <c r="AF106" s="214">
        <v>1</v>
      </c>
      <c r="AG106" s="214">
        <v>1</v>
      </c>
      <c r="AH106" s="214">
        <v>1</v>
      </c>
      <c r="AI106" s="14">
        <f t="shared" si="6"/>
        <v>30</v>
      </c>
      <c r="AJ106" s="284"/>
    </row>
    <row r="107" spans="1:36" ht="16.5">
      <c r="A107" s="299">
        <v>11</v>
      </c>
      <c r="B107" s="30" t="s">
        <v>328</v>
      </c>
      <c r="C107" s="30" t="s">
        <v>385</v>
      </c>
      <c r="D107" s="32" t="s">
        <v>19</v>
      </c>
      <c r="E107" s="178">
        <v>1</v>
      </c>
      <c r="F107" s="178">
        <v>1</v>
      </c>
      <c r="G107" s="178">
        <v>1</v>
      </c>
      <c r="H107" s="180">
        <v>1</v>
      </c>
      <c r="I107" s="178">
        <v>1</v>
      </c>
      <c r="J107" s="178">
        <v>1</v>
      </c>
      <c r="K107" s="178">
        <v>1</v>
      </c>
      <c r="L107" s="178">
        <v>1</v>
      </c>
      <c r="M107" s="178">
        <v>1</v>
      </c>
      <c r="N107" s="178">
        <v>1</v>
      </c>
      <c r="O107" s="180">
        <v>1</v>
      </c>
      <c r="P107" s="178">
        <v>1</v>
      </c>
      <c r="Q107" s="178">
        <v>1</v>
      </c>
      <c r="R107" s="178">
        <v>1</v>
      </c>
      <c r="S107" s="178">
        <v>1</v>
      </c>
      <c r="T107" s="178">
        <v>1</v>
      </c>
      <c r="U107" s="214">
        <v>1</v>
      </c>
      <c r="V107" s="180">
        <v>1</v>
      </c>
      <c r="W107" s="178">
        <v>1</v>
      </c>
      <c r="X107" s="214">
        <v>1</v>
      </c>
      <c r="Y107" s="214">
        <v>1</v>
      </c>
      <c r="Z107" s="214">
        <v>1</v>
      </c>
      <c r="AA107" s="214">
        <v>1</v>
      </c>
      <c r="AB107" s="214">
        <v>1</v>
      </c>
      <c r="AC107" s="180">
        <v>1</v>
      </c>
      <c r="AD107" s="214">
        <v>1</v>
      </c>
      <c r="AE107" s="214">
        <v>1</v>
      </c>
      <c r="AF107" s="214">
        <v>1</v>
      </c>
      <c r="AG107" s="214">
        <v>1</v>
      </c>
      <c r="AH107" s="214">
        <v>1</v>
      </c>
      <c r="AI107" s="14">
        <f t="shared" si="6"/>
        <v>30</v>
      </c>
      <c r="AJ107" s="284"/>
    </row>
    <row r="108" spans="1:36" ht="16.5">
      <c r="A108" s="299">
        <v>12</v>
      </c>
      <c r="B108" s="30" t="s">
        <v>401</v>
      </c>
      <c r="C108" s="30" t="s">
        <v>385</v>
      </c>
      <c r="D108" s="393" t="s">
        <v>271</v>
      </c>
      <c r="E108" s="178">
        <v>1</v>
      </c>
      <c r="F108" s="178">
        <v>1</v>
      </c>
      <c r="G108" s="178">
        <v>1</v>
      </c>
      <c r="H108" s="180">
        <v>1</v>
      </c>
      <c r="I108" s="178">
        <v>1</v>
      </c>
      <c r="J108" s="178">
        <v>1</v>
      </c>
      <c r="K108" s="178">
        <v>1</v>
      </c>
      <c r="L108" s="178">
        <v>1</v>
      </c>
      <c r="M108" s="178">
        <v>1</v>
      </c>
      <c r="N108" s="178">
        <v>1</v>
      </c>
      <c r="O108" s="180" t="s">
        <v>258</v>
      </c>
      <c r="P108" s="178">
        <v>1</v>
      </c>
      <c r="Q108" s="178">
        <v>1</v>
      </c>
      <c r="R108" s="178">
        <v>0.5</v>
      </c>
      <c r="S108" s="178" t="s">
        <v>354</v>
      </c>
      <c r="T108" s="178" t="s">
        <v>354</v>
      </c>
      <c r="U108" s="178" t="s">
        <v>354</v>
      </c>
      <c r="V108" s="180" t="s">
        <v>258</v>
      </c>
      <c r="W108" s="178" t="s">
        <v>354</v>
      </c>
      <c r="X108" s="178" t="s">
        <v>354</v>
      </c>
      <c r="Y108" s="178" t="s">
        <v>354</v>
      </c>
      <c r="Z108" s="178" t="s">
        <v>354</v>
      </c>
      <c r="AA108" s="178" t="s">
        <v>354</v>
      </c>
      <c r="AB108" s="178" t="s">
        <v>530</v>
      </c>
      <c r="AC108" s="180" t="s">
        <v>530</v>
      </c>
      <c r="AD108" s="178" t="s">
        <v>354</v>
      </c>
      <c r="AE108" s="178" t="s">
        <v>533</v>
      </c>
      <c r="AF108" s="178" t="s">
        <v>533</v>
      </c>
      <c r="AG108" s="178" t="s">
        <v>354</v>
      </c>
      <c r="AH108" s="178" t="s">
        <v>354</v>
      </c>
      <c r="AI108" s="403">
        <f t="shared" si="6"/>
        <v>12.5</v>
      </c>
      <c r="AJ108" s="402">
        <v>15</v>
      </c>
    </row>
    <row r="109" spans="1:36" ht="19.5" customHeight="1">
      <c r="A109" s="299">
        <v>13</v>
      </c>
      <c r="B109" s="30" t="s">
        <v>329</v>
      </c>
      <c r="C109" s="30" t="s">
        <v>385</v>
      </c>
      <c r="D109" s="62" t="s">
        <v>334</v>
      </c>
      <c r="E109" s="178">
        <v>1</v>
      </c>
      <c r="F109" s="178">
        <v>1</v>
      </c>
      <c r="G109" s="178">
        <v>1</v>
      </c>
      <c r="H109" s="180">
        <v>1</v>
      </c>
      <c r="I109" s="178">
        <v>1</v>
      </c>
      <c r="J109" s="178">
        <v>1</v>
      </c>
      <c r="K109" s="178">
        <v>1</v>
      </c>
      <c r="L109" s="178">
        <v>1</v>
      </c>
      <c r="M109" s="178">
        <v>1</v>
      </c>
      <c r="N109" s="178">
        <v>1</v>
      </c>
      <c r="O109" s="180">
        <v>1</v>
      </c>
      <c r="P109" s="178">
        <v>1</v>
      </c>
      <c r="Q109" s="178">
        <v>1</v>
      </c>
      <c r="R109" s="178">
        <v>1</v>
      </c>
      <c r="S109" s="178">
        <v>1</v>
      </c>
      <c r="T109" s="178">
        <v>1</v>
      </c>
      <c r="U109" s="178">
        <v>1</v>
      </c>
      <c r="V109" s="180">
        <v>1</v>
      </c>
      <c r="W109" s="178">
        <v>1</v>
      </c>
      <c r="X109" s="178">
        <v>1</v>
      </c>
      <c r="Y109" s="178">
        <v>1</v>
      </c>
      <c r="Z109" s="178">
        <v>1</v>
      </c>
      <c r="AA109" s="178">
        <v>1</v>
      </c>
      <c r="AB109" s="178">
        <v>1</v>
      </c>
      <c r="AC109" s="180">
        <v>1</v>
      </c>
      <c r="AD109" s="178">
        <v>1</v>
      </c>
      <c r="AE109" s="178">
        <v>1</v>
      </c>
      <c r="AF109" s="178">
        <v>1</v>
      </c>
      <c r="AG109" s="178">
        <v>1</v>
      </c>
      <c r="AH109" s="178">
        <v>1</v>
      </c>
      <c r="AI109" s="14">
        <f t="shared" si="6"/>
        <v>30</v>
      </c>
      <c r="AJ109" s="284"/>
    </row>
    <row r="110" spans="1:36" ht="19.5" customHeight="1">
      <c r="A110" s="299">
        <v>14</v>
      </c>
      <c r="B110" s="249" t="s">
        <v>330</v>
      </c>
      <c r="C110" s="30" t="s">
        <v>385</v>
      </c>
      <c r="D110" s="62" t="s">
        <v>236</v>
      </c>
      <c r="E110" s="178">
        <v>1</v>
      </c>
      <c r="F110" s="178">
        <v>1</v>
      </c>
      <c r="G110" s="178">
        <v>1</v>
      </c>
      <c r="H110" s="180">
        <v>1</v>
      </c>
      <c r="I110" s="178">
        <v>1</v>
      </c>
      <c r="J110" s="178">
        <v>1</v>
      </c>
      <c r="K110" s="178">
        <v>1</v>
      </c>
      <c r="L110" s="178">
        <v>1</v>
      </c>
      <c r="M110" s="178">
        <v>1</v>
      </c>
      <c r="N110" s="178">
        <v>1</v>
      </c>
      <c r="O110" s="180">
        <v>1</v>
      </c>
      <c r="P110" s="178">
        <v>1</v>
      </c>
      <c r="Q110" s="178">
        <v>1</v>
      </c>
      <c r="R110" s="178">
        <v>1</v>
      </c>
      <c r="S110" s="178">
        <v>1</v>
      </c>
      <c r="T110" s="178">
        <v>1</v>
      </c>
      <c r="U110" s="178">
        <v>1</v>
      </c>
      <c r="V110" s="180">
        <v>1</v>
      </c>
      <c r="W110" s="178">
        <v>1</v>
      </c>
      <c r="X110" s="178">
        <v>1</v>
      </c>
      <c r="Y110" s="178">
        <v>1</v>
      </c>
      <c r="Z110" s="178">
        <v>1</v>
      </c>
      <c r="AA110" s="178">
        <v>1</v>
      </c>
      <c r="AB110" s="178">
        <v>1</v>
      </c>
      <c r="AC110" s="180">
        <v>1</v>
      </c>
      <c r="AD110" s="178">
        <v>1</v>
      </c>
      <c r="AE110" s="178">
        <v>1</v>
      </c>
      <c r="AF110" s="178">
        <v>1</v>
      </c>
      <c r="AG110" s="178">
        <v>1</v>
      </c>
      <c r="AH110" s="178">
        <v>1</v>
      </c>
      <c r="AI110" s="14">
        <f t="shared" si="6"/>
        <v>30</v>
      </c>
      <c r="AJ110" s="284"/>
    </row>
    <row r="111" spans="1:36" ht="19.5" customHeight="1">
      <c r="A111" s="299">
        <v>15</v>
      </c>
      <c r="B111" s="30" t="s">
        <v>371</v>
      </c>
      <c r="C111" s="30" t="s">
        <v>383</v>
      </c>
      <c r="D111" s="32" t="s">
        <v>517</v>
      </c>
      <c r="E111" s="178">
        <v>1</v>
      </c>
      <c r="F111" s="178">
        <v>1</v>
      </c>
      <c r="G111" s="178">
        <v>1</v>
      </c>
      <c r="H111" s="180">
        <v>1</v>
      </c>
      <c r="I111" s="178">
        <v>1</v>
      </c>
      <c r="J111" s="178">
        <v>1</v>
      </c>
      <c r="K111" s="178">
        <v>1</v>
      </c>
      <c r="L111" s="178">
        <v>1</v>
      </c>
      <c r="M111" s="178">
        <v>1</v>
      </c>
      <c r="N111" s="178">
        <v>1</v>
      </c>
      <c r="O111" s="180">
        <v>1</v>
      </c>
      <c r="P111" s="178">
        <v>1</v>
      </c>
      <c r="Q111" s="178">
        <v>1</v>
      </c>
      <c r="R111" s="178">
        <v>1</v>
      </c>
      <c r="S111" s="178">
        <v>1</v>
      </c>
      <c r="T111" s="178">
        <v>1</v>
      </c>
      <c r="U111" s="178">
        <v>1</v>
      </c>
      <c r="V111" s="180">
        <v>1</v>
      </c>
      <c r="W111" s="178">
        <v>1</v>
      </c>
      <c r="X111" s="178">
        <v>1</v>
      </c>
      <c r="Y111" s="178">
        <v>1</v>
      </c>
      <c r="Z111" s="178">
        <v>1</v>
      </c>
      <c r="AA111" s="178">
        <v>1</v>
      </c>
      <c r="AB111" s="178">
        <v>1</v>
      </c>
      <c r="AC111" s="180">
        <v>1</v>
      </c>
      <c r="AD111" s="178">
        <v>1</v>
      </c>
      <c r="AE111" s="178">
        <v>1</v>
      </c>
      <c r="AF111" s="178">
        <v>1</v>
      </c>
      <c r="AG111" s="178">
        <v>1</v>
      </c>
      <c r="AH111" s="178">
        <v>1</v>
      </c>
      <c r="AI111" s="14">
        <f t="shared" si="6"/>
        <v>30</v>
      </c>
      <c r="AJ111" s="284"/>
    </row>
    <row r="112" spans="1:36" ht="19.5" customHeight="1">
      <c r="A112" s="299">
        <v>16</v>
      </c>
      <c r="B112" s="30" t="s">
        <v>440</v>
      </c>
      <c r="C112" s="30" t="s">
        <v>383</v>
      </c>
      <c r="D112" s="62" t="s">
        <v>175</v>
      </c>
      <c r="E112" s="178">
        <v>1</v>
      </c>
      <c r="F112" s="178">
        <v>1</v>
      </c>
      <c r="G112" s="178">
        <v>1</v>
      </c>
      <c r="H112" s="180">
        <v>1</v>
      </c>
      <c r="I112" s="178">
        <v>1</v>
      </c>
      <c r="J112" s="178">
        <v>1</v>
      </c>
      <c r="K112" s="178">
        <v>1</v>
      </c>
      <c r="L112" s="178">
        <v>1</v>
      </c>
      <c r="M112" s="178">
        <v>1</v>
      </c>
      <c r="N112" s="178">
        <v>1</v>
      </c>
      <c r="O112" s="180">
        <v>1</v>
      </c>
      <c r="P112" s="178">
        <v>1</v>
      </c>
      <c r="Q112" s="178">
        <v>1</v>
      </c>
      <c r="R112" s="178">
        <v>1</v>
      </c>
      <c r="S112" s="178">
        <v>1</v>
      </c>
      <c r="T112" s="178">
        <v>1</v>
      </c>
      <c r="U112" s="178">
        <v>1</v>
      </c>
      <c r="V112" s="180">
        <v>1</v>
      </c>
      <c r="W112" s="178">
        <v>1</v>
      </c>
      <c r="X112" s="178">
        <v>1</v>
      </c>
      <c r="Y112" s="178">
        <v>1</v>
      </c>
      <c r="Z112" s="178">
        <v>1</v>
      </c>
      <c r="AA112" s="178">
        <v>1</v>
      </c>
      <c r="AB112" s="178">
        <v>1</v>
      </c>
      <c r="AC112" s="180">
        <v>1</v>
      </c>
      <c r="AD112" s="178">
        <v>1</v>
      </c>
      <c r="AE112" s="178">
        <v>1</v>
      </c>
      <c r="AF112" s="178">
        <v>1</v>
      </c>
      <c r="AG112" s="178">
        <v>1</v>
      </c>
      <c r="AH112" s="178">
        <v>1</v>
      </c>
      <c r="AI112" s="14">
        <f t="shared" si="6"/>
        <v>30</v>
      </c>
      <c r="AJ112" s="284"/>
    </row>
    <row r="113" spans="1:36" ht="19.5" customHeight="1" thickBot="1">
      <c r="A113" s="299">
        <v>17</v>
      </c>
      <c r="B113" s="49" t="s">
        <v>332</v>
      </c>
      <c r="C113" s="30" t="s">
        <v>404</v>
      </c>
      <c r="D113" s="347" t="s">
        <v>167</v>
      </c>
      <c r="E113" s="178">
        <v>1</v>
      </c>
      <c r="F113" s="178">
        <v>1</v>
      </c>
      <c r="G113" s="178">
        <v>1</v>
      </c>
      <c r="H113" s="180" t="s">
        <v>258</v>
      </c>
      <c r="I113" s="178">
        <v>1</v>
      </c>
      <c r="J113" s="178">
        <v>1</v>
      </c>
      <c r="K113" s="178">
        <v>1</v>
      </c>
      <c r="L113" s="178">
        <v>1</v>
      </c>
      <c r="M113" s="178">
        <v>1</v>
      </c>
      <c r="N113" s="178">
        <v>1</v>
      </c>
      <c r="O113" s="180" t="s">
        <v>258</v>
      </c>
      <c r="P113" s="178">
        <v>1</v>
      </c>
      <c r="Q113" s="178">
        <v>1</v>
      </c>
      <c r="R113" s="178">
        <v>1</v>
      </c>
      <c r="S113" s="178">
        <v>1</v>
      </c>
      <c r="T113" s="178">
        <v>1</v>
      </c>
      <c r="U113" s="178">
        <v>1</v>
      </c>
      <c r="V113" s="180" t="s">
        <v>258</v>
      </c>
      <c r="W113" s="178">
        <v>1</v>
      </c>
      <c r="X113" s="178">
        <v>1</v>
      </c>
      <c r="Y113" s="178">
        <v>1</v>
      </c>
      <c r="Z113" s="178">
        <v>1</v>
      </c>
      <c r="AA113" s="178">
        <v>1</v>
      </c>
      <c r="AB113" s="178">
        <v>1</v>
      </c>
      <c r="AC113" s="180" t="s">
        <v>258</v>
      </c>
      <c r="AD113" s="178">
        <v>1</v>
      </c>
      <c r="AE113" s="178">
        <v>1</v>
      </c>
      <c r="AF113" s="178">
        <v>1</v>
      </c>
      <c r="AG113" s="178">
        <v>1</v>
      </c>
      <c r="AH113" s="178">
        <v>1</v>
      </c>
      <c r="AI113" s="14">
        <f t="shared" si="6"/>
        <v>26</v>
      </c>
      <c r="AJ113" s="313"/>
    </row>
    <row r="114" spans="1:36" ht="16.5">
      <c r="A114" s="1471" t="s">
        <v>336</v>
      </c>
      <c r="B114" s="1441"/>
      <c r="C114" s="346"/>
      <c r="D114" s="67"/>
      <c r="E114" s="234"/>
      <c r="F114" s="234"/>
      <c r="G114" s="234"/>
      <c r="H114" s="183"/>
      <c r="I114" s="234"/>
      <c r="J114" s="234"/>
      <c r="K114" s="234"/>
      <c r="L114" s="234"/>
      <c r="M114" s="234"/>
      <c r="N114" s="234"/>
      <c r="O114" s="183"/>
      <c r="P114" s="234"/>
      <c r="Q114" s="234"/>
      <c r="R114" s="234"/>
      <c r="S114" s="234"/>
      <c r="T114" s="234"/>
      <c r="U114" s="234"/>
      <c r="V114" s="183"/>
      <c r="W114" s="234"/>
      <c r="X114" s="234"/>
      <c r="Y114" s="234"/>
      <c r="Z114" s="234"/>
      <c r="AA114" s="234"/>
      <c r="AB114" s="234"/>
      <c r="AC114" s="183"/>
      <c r="AD114" s="234"/>
      <c r="AE114" s="234"/>
      <c r="AF114" s="234"/>
      <c r="AG114" s="234"/>
      <c r="AH114" s="234"/>
      <c r="AI114" s="105"/>
      <c r="AJ114" s="314"/>
    </row>
    <row r="115" spans="1:36" ht="16.5">
      <c r="A115" s="292">
        <v>1</v>
      </c>
      <c r="B115" s="69" t="s">
        <v>121</v>
      </c>
      <c r="C115" s="69"/>
      <c r="D115" s="70" t="s">
        <v>120</v>
      </c>
      <c r="E115" s="178" t="s">
        <v>254</v>
      </c>
      <c r="F115" s="178" t="s">
        <v>254</v>
      </c>
      <c r="G115" s="178" t="s">
        <v>254</v>
      </c>
      <c r="H115" s="180" t="s">
        <v>258</v>
      </c>
      <c r="I115" s="178" t="s">
        <v>254</v>
      </c>
      <c r="J115" s="178" t="s">
        <v>254</v>
      </c>
      <c r="K115" s="178" t="s">
        <v>254</v>
      </c>
      <c r="L115" s="178" t="s">
        <v>254</v>
      </c>
      <c r="M115" s="178" t="s">
        <v>254</v>
      </c>
      <c r="N115" s="178" t="s">
        <v>254</v>
      </c>
      <c r="O115" s="180" t="s">
        <v>258</v>
      </c>
      <c r="P115" s="178" t="s">
        <v>254</v>
      </c>
      <c r="Q115" s="178" t="s">
        <v>254</v>
      </c>
      <c r="R115" s="178" t="s">
        <v>254</v>
      </c>
      <c r="S115" s="178" t="s">
        <v>254</v>
      </c>
      <c r="T115" s="178" t="s">
        <v>254</v>
      </c>
      <c r="U115" s="178" t="s">
        <v>254</v>
      </c>
      <c r="V115" s="180" t="s">
        <v>258</v>
      </c>
      <c r="W115" s="178">
        <v>1</v>
      </c>
      <c r="X115" s="178">
        <v>1</v>
      </c>
      <c r="Y115" s="178">
        <v>1</v>
      </c>
      <c r="Z115" s="178">
        <v>1</v>
      </c>
      <c r="AA115" s="178">
        <v>1</v>
      </c>
      <c r="AB115" s="178">
        <v>1</v>
      </c>
      <c r="AC115" s="180" t="s">
        <v>258</v>
      </c>
      <c r="AD115" s="178">
        <v>1</v>
      </c>
      <c r="AE115" s="178">
        <v>1</v>
      </c>
      <c r="AF115" s="178">
        <v>1</v>
      </c>
      <c r="AG115" s="178">
        <v>1</v>
      </c>
      <c r="AH115" s="178">
        <v>1</v>
      </c>
      <c r="AI115" s="14">
        <f>SUM(E115:AH115)</f>
        <v>11</v>
      </c>
      <c r="AJ115" s="315"/>
    </row>
    <row r="116" spans="1:36" ht="16.5">
      <c r="A116" s="292">
        <v>2</v>
      </c>
      <c r="B116" s="69" t="s">
        <v>124</v>
      </c>
      <c r="C116" s="69"/>
      <c r="D116" s="70" t="s">
        <v>142</v>
      </c>
      <c r="E116" s="178">
        <v>1</v>
      </c>
      <c r="F116" s="178">
        <v>1</v>
      </c>
      <c r="G116" s="178">
        <v>1</v>
      </c>
      <c r="H116" s="180" t="s">
        <v>258</v>
      </c>
      <c r="I116" s="178">
        <v>1</v>
      </c>
      <c r="J116" s="178">
        <v>1</v>
      </c>
      <c r="K116" s="178">
        <v>1</v>
      </c>
      <c r="L116" s="178">
        <v>1</v>
      </c>
      <c r="M116" s="178">
        <v>1</v>
      </c>
      <c r="N116" s="178">
        <v>1</v>
      </c>
      <c r="O116" s="180" t="s">
        <v>258</v>
      </c>
      <c r="P116" s="178">
        <v>1</v>
      </c>
      <c r="Q116" s="178">
        <v>1</v>
      </c>
      <c r="R116" s="178">
        <v>1</v>
      </c>
      <c r="S116" s="178">
        <v>1</v>
      </c>
      <c r="T116" s="178">
        <v>1</v>
      </c>
      <c r="U116" s="178">
        <v>1</v>
      </c>
      <c r="V116" s="180" t="s">
        <v>258</v>
      </c>
      <c r="W116" s="178">
        <v>1</v>
      </c>
      <c r="X116" s="178">
        <v>1</v>
      </c>
      <c r="Y116" s="178">
        <v>1</v>
      </c>
      <c r="Z116" s="178">
        <v>1</v>
      </c>
      <c r="AA116" s="178">
        <v>1</v>
      </c>
      <c r="AB116" s="178">
        <v>1</v>
      </c>
      <c r="AC116" s="180" t="s">
        <v>258</v>
      </c>
      <c r="AD116" s="178">
        <v>1</v>
      </c>
      <c r="AE116" s="178">
        <v>1</v>
      </c>
      <c r="AF116" s="178">
        <v>1</v>
      </c>
      <c r="AG116" s="178">
        <v>1</v>
      </c>
      <c r="AH116" s="178">
        <v>1</v>
      </c>
      <c r="AI116" s="14">
        <f>SUM(E116:AH116)</f>
        <v>26</v>
      </c>
      <c r="AJ116" s="315"/>
    </row>
    <row r="117" spans="1:36" ht="17.25" thickBot="1">
      <c r="A117" s="316">
        <v>3</v>
      </c>
      <c r="B117" s="317" t="s">
        <v>454</v>
      </c>
      <c r="C117" s="317"/>
      <c r="D117" s="318" t="s">
        <v>174</v>
      </c>
      <c r="E117" s="178">
        <v>1</v>
      </c>
      <c r="F117" s="178">
        <v>1</v>
      </c>
      <c r="G117" s="178">
        <v>1</v>
      </c>
      <c r="H117" s="180" t="s">
        <v>258</v>
      </c>
      <c r="I117" s="178">
        <v>1</v>
      </c>
      <c r="J117" s="178">
        <v>1</v>
      </c>
      <c r="K117" s="178">
        <v>1</v>
      </c>
      <c r="L117" s="178">
        <v>1</v>
      </c>
      <c r="M117" s="178">
        <v>1</v>
      </c>
      <c r="N117" s="178">
        <v>1</v>
      </c>
      <c r="O117" s="320" t="s">
        <v>258</v>
      </c>
      <c r="P117" s="319">
        <v>1</v>
      </c>
      <c r="Q117" s="319">
        <v>1</v>
      </c>
      <c r="R117" s="319">
        <v>1</v>
      </c>
      <c r="S117" s="319">
        <v>1</v>
      </c>
      <c r="T117" s="319">
        <v>1</v>
      </c>
      <c r="U117" s="319">
        <v>1</v>
      </c>
      <c r="V117" s="320" t="s">
        <v>258</v>
      </c>
      <c r="W117" s="319">
        <v>1</v>
      </c>
      <c r="X117" s="319">
        <v>1</v>
      </c>
      <c r="Y117" s="319">
        <v>1</v>
      </c>
      <c r="Z117" s="319">
        <v>1</v>
      </c>
      <c r="AA117" s="319">
        <v>1</v>
      </c>
      <c r="AB117" s="319">
        <v>1</v>
      </c>
      <c r="AC117" s="320" t="s">
        <v>258</v>
      </c>
      <c r="AD117" s="319">
        <v>1</v>
      </c>
      <c r="AE117" s="319">
        <v>1</v>
      </c>
      <c r="AF117" s="319">
        <v>1</v>
      </c>
      <c r="AG117" s="319">
        <v>1</v>
      </c>
      <c r="AH117" s="319">
        <v>1</v>
      </c>
      <c r="AI117" s="321">
        <f>SUM(E117:AH117)</f>
        <v>26</v>
      </c>
      <c r="AJ117" s="322"/>
    </row>
    <row r="118" spans="1:36" ht="16.5" thickTop="1">
      <c r="A118" s="200"/>
      <c r="B118" s="201"/>
      <c r="C118" s="201"/>
    </row>
  </sheetData>
  <autoFilter ref="A1:AJ18">
    <filterColumn colId="0" showButton="0"/>
    <filterColumn colId="1" showButton="0"/>
    <filterColumn colId="2" hiddenButton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</autoFilter>
  <mergeCells count="22">
    <mergeCell ref="D63:I63"/>
    <mergeCell ref="A1:AJ1"/>
    <mergeCell ref="A2:AJ2"/>
    <mergeCell ref="A3:B3"/>
    <mergeCell ref="A4:B4"/>
    <mergeCell ref="A5:A6"/>
    <mergeCell ref="B5:B6"/>
    <mergeCell ref="D5:D6"/>
    <mergeCell ref="AJ5:AJ6"/>
    <mergeCell ref="E26:J26"/>
    <mergeCell ref="E60:J60"/>
    <mergeCell ref="D23:I23"/>
    <mergeCell ref="A7:B7"/>
    <mergeCell ref="A20:D20"/>
    <mergeCell ref="A23:B23"/>
    <mergeCell ref="A96:B96"/>
    <mergeCell ref="A114:B114"/>
    <mergeCell ref="A35:B35"/>
    <mergeCell ref="A55:B55"/>
    <mergeCell ref="A63:B63"/>
    <mergeCell ref="A87:B87"/>
    <mergeCell ref="A92:B92"/>
  </mergeCells>
  <conditionalFormatting sqref="B13:C13">
    <cfRule type="duplicateValues" dxfId="462" priority="20"/>
  </conditionalFormatting>
  <conditionalFormatting sqref="B117:C117">
    <cfRule type="duplicateValues" dxfId="461" priority="19"/>
  </conditionalFormatting>
  <conditionalFormatting sqref="B114:C117">
    <cfRule type="duplicateValues" dxfId="460" priority="18"/>
  </conditionalFormatting>
  <conditionalFormatting sqref="B94:C94">
    <cfRule type="duplicateValues" dxfId="459" priority="17"/>
  </conditionalFormatting>
  <conditionalFormatting sqref="C89">
    <cfRule type="duplicateValues" dxfId="458" priority="15"/>
  </conditionalFormatting>
  <conditionalFormatting sqref="B18">
    <cfRule type="duplicateValues" dxfId="457" priority="12"/>
  </conditionalFormatting>
  <conditionalFormatting sqref="B100:C100">
    <cfRule type="duplicateValues" dxfId="456" priority="11"/>
  </conditionalFormatting>
  <conditionalFormatting sqref="C100">
    <cfRule type="duplicateValues" dxfId="455" priority="10"/>
  </conditionalFormatting>
  <conditionalFormatting sqref="B114:C117">
    <cfRule type="duplicateValues" dxfId="454" priority="8"/>
    <cfRule type="duplicateValues" dxfId="453" priority="9"/>
  </conditionalFormatting>
  <conditionalFormatting sqref="C52">
    <cfRule type="duplicateValues" dxfId="452" priority="6"/>
  </conditionalFormatting>
  <conditionalFormatting sqref="C27 C10">
    <cfRule type="duplicateValues" dxfId="451" priority="5"/>
  </conditionalFormatting>
  <conditionalFormatting sqref="B114:C1048576 C58 C61 B53:C57 B59:C60 B1:C19 C27:C33 C42 B34:C41 B62:C92 B28:B33 B21:C26 B95:C96 B43:C51">
    <cfRule type="duplicateValues" dxfId="450" priority="41"/>
  </conditionalFormatting>
  <conditionalFormatting sqref="C61 C57:C58">
    <cfRule type="duplicateValues" dxfId="449" priority="63"/>
  </conditionalFormatting>
  <conditionalFormatting sqref="B102">
    <cfRule type="duplicateValues" dxfId="448" priority="2"/>
  </conditionalFormatting>
  <conditionalFormatting sqref="C42 B33:C33">
    <cfRule type="duplicateValues" dxfId="447" priority="96"/>
  </conditionalFormatting>
  <conditionalFormatting sqref="B61:C61 B52:C52 B58:C58 B93:C94 B97:B113 C98:C113">
    <cfRule type="duplicateValues" dxfId="446" priority="139"/>
  </conditionalFormatting>
  <conditionalFormatting sqref="B114:C181 B88:C92 B21:C21 B95:C95 C13 C60:C61 B59:C60 C58 B56:C57 B53:C53 B64:C85 B14:C18 C27:C33 B34:C34 C42 B8:C12 B28:B33 B24:C26 B36:C41 B43:C51">
    <cfRule type="duplicateValues" dxfId="445" priority="170"/>
  </conditionalFormatting>
  <printOptions horizontalCentered="1" verticalCentered="1"/>
  <pageMargins left="0" right="0" top="0" bottom="0" header="0.3" footer="0"/>
  <pageSetup scale="48" orientation="landscape" r:id="rId1"/>
  <rowBreaks count="1" manualBreakCount="1">
    <brk id="62" max="35" man="1"/>
  </rowBreaks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F0000"/>
  </sheetPr>
  <dimension ref="A1:AI119"/>
  <sheetViews>
    <sheetView view="pageBreakPreview" zoomScale="45" zoomScaleNormal="55" zoomScaleSheetLayoutView="45" workbookViewId="0">
      <pane ySplit="7" topLeftCell="A77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4.5703125" style="114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3.570312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3.42578125" style="168" customWidth="1"/>
    <col min="18" max="18" width="13.7109375" style="168" bestFit="1" customWidth="1"/>
    <col min="19" max="19" width="21.7109375" style="168" bestFit="1" customWidth="1"/>
    <col min="20" max="20" width="14.28515625" style="168" customWidth="1"/>
    <col min="21" max="21" width="12.7109375" style="168" customWidth="1"/>
    <col min="22" max="22" width="12.28515625" style="114" customWidth="1"/>
    <col min="23" max="24" width="9.7109375" style="114" customWidth="1"/>
    <col min="25" max="25" width="11.140625" style="114" customWidth="1"/>
    <col min="26" max="26" width="25.5703125" style="114" customWidth="1"/>
    <col min="27" max="27" width="26.570312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5" t="s">
        <v>243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5"/>
      <c r="O1" s="1395"/>
      <c r="P1" s="1395"/>
      <c r="Q1" s="1395"/>
      <c r="R1" s="1395"/>
      <c r="S1" s="1395"/>
      <c r="T1" s="1395"/>
      <c r="U1" s="1395"/>
      <c r="V1" s="1395"/>
      <c r="W1" s="1395"/>
      <c r="X1" s="1395"/>
      <c r="Y1" s="1395"/>
      <c r="Z1" s="1395"/>
      <c r="AA1" s="1395"/>
      <c r="AB1" s="1395"/>
      <c r="AC1" s="1395"/>
      <c r="AD1" s="1395"/>
      <c r="AE1" s="1395"/>
      <c r="AF1" s="1395"/>
      <c r="AG1" s="1395"/>
      <c r="AH1" s="1395"/>
      <c r="AI1" s="1395"/>
    </row>
    <row r="2" spans="1:35" s="120" customFormat="1" ht="38.25" customHeight="1" thickBot="1">
      <c r="A2" s="1395" t="s">
        <v>259</v>
      </c>
      <c r="B2" s="1395"/>
      <c r="C2" s="1395"/>
      <c r="D2" s="1395"/>
      <c r="E2" s="1395"/>
      <c r="F2" s="1395"/>
      <c r="G2" s="1395"/>
      <c r="H2" s="1395"/>
      <c r="I2" s="1395"/>
      <c r="J2" s="1395"/>
      <c r="K2" s="1395"/>
      <c r="L2" s="1395"/>
      <c r="M2" s="1395"/>
      <c r="N2" s="1395"/>
      <c r="O2" s="1395"/>
      <c r="P2" s="1395"/>
      <c r="Q2" s="1395"/>
      <c r="R2" s="1395"/>
      <c r="S2" s="1395"/>
      <c r="T2" s="1395"/>
      <c r="U2" s="1395"/>
      <c r="V2" s="1395"/>
      <c r="W2" s="1395"/>
      <c r="X2" s="1395"/>
      <c r="Y2" s="1395"/>
      <c r="Z2" s="1395"/>
      <c r="AA2" s="1395"/>
      <c r="AB2" s="1395"/>
      <c r="AC2" s="1395"/>
      <c r="AD2" s="1395"/>
      <c r="AE2" s="1395"/>
      <c r="AF2" s="1395"/>
      <c r="AG2" s="1395"/>
      <c r="AH2" s="1395"/>
      <c r="AI2" s="1395"/>
    </row>
    <row r="3" spans="1:35" s="120" customFormat="1" ht="38.25" customHeight="1">
      <c r="A3" s="1395" t="s">
        <v>343</v>
      </c>
      <c r="B3" s="1395"/>
      <c r="C3" s="1395"/>
      <c r="D3" s="404"/>
      <c r="E3" s="1464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397"/>
      <c r="AG3" s="121"/>
      <c r="AH3" s="122"/>
      <c r="AI3" s="122"/>
    </row>
    <row r="4" spans="1:35" s="120" customFormat="1" ht="38.25" customHeight="1" thickBot="1">
      <c r="A4" s="1432" t="s">
        <v>430</v>
      </c>
      <c r="B4" s="1432"/>
      <c r="C4" s="1432"/>
      <c r="D4" s="152"/>
      <c r="E4" s="1464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4"/>
      <c r="AC4" s="124"/>
      <c r="AD4" s="124"/>
      <c r="AE4" s="124"/>
      <c r="AF4" s="1398"/>
      <c r="AG4" s="124"/>
      <c r="AH4" s="125"/>
      <c r="AI4" s="125"/>
    </row>
    <row r="5" spans="1:35" ht="33.75" customHeight="1">
      <c r="A5" s="1399" t="s">
        <v>261</v>
      </c>
      <c r="B5" s="1465" t="s">
        <v>244</v>
      </c>
      <c r="C5" s="1405" t="s">
        <v>0</v>
      </c>
      <c r="D5" s="1405" t="s">
        <v>245</v>
      </c>
      <c r="E5" s="1408" t="s">
        <v>1</v>
      </c>
      <c r="F5" s="1409"/>
      <c r="G5" s="1409"/>
      <c r="H5" s="1409"/>
      <c r="I5" s="1410"/>
      <c r="J5" s="1414" t="s">
        <v>2</v>
      </c>
      <c r="K5" s="1414"/>
      <c r="L5" s="1414"/>
      <c r="M5" s="1414"/>
      <c r="N5" s="1414"/>
      <c r="O5" s="1414"/>
      <c r="P5" s="1414"/>
      <c r="Q5" s="1414"/>
      <c r="R5" s="1414"/>
      <c r="S5" s="1414"/>
      <c r="T5" s="1414"/>
      <c r="U5" s="1414"/>
      <c r="V5" s="1415" t="s">
        <v>8</v>
      </c>
      <c r="W5" s="1414" t="s">
        <v>4</v>
      </c>
      <c r="X5" s="1414"/>
      <c r="Y5" s="1414"/>
      <c r="Z5" s="1415" t="s">
        <v>338</v>
      </c>
      <c r="AA5" s="1419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100.5" customHeight="1">
      <c r="A6" s="1400"/>
      <c r="B6" s="1466"/>
      <c r="C6" s="1406"/>
      <c r="D6" s="1406"/>
      <c r="E6" s="1411"/>
      <c r="F6" s="1412"/>
      <c r="G6" s="1412"/>
      <c r="H6" s="1412"/>
      <c r="I6" s="1413"/>
      <c r="J6" s="1422" t="s">
        <v>227</v>
      </c>
      <c r="K6" s="1423"/>
      <c r="L6" s="1418" t="s">
        <v>5</v>
      </c>
      <c r="M6" s="1418"/>
      <c r="N6" s="1424" t="s">
        <v>223</v>
      </c>
      <c r="O6" s="1425"/>
      <c r="P6" s="1418" t="s">
        <v>6</v>
      </c>
      <c r="Q6" s="1418"/>
      <c r="R6" s="1418" t="s">
        <v>7</v>
      </c>
      <c r="S6" s="1418"/>
      <c r="T6" s="1418" t="s">
        <v>219</v>
      </c>
      <c r="U6" s="1418"/>
      <c r="V6" s="1416"/>
      <c r="W6" s="1418"/>
      <c r="X6" s="1418"/>
      <c r="Y6" s="1418"/>
      <c r="Z6" s="1416"/>
      <c r="AA6" s="1420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1"/>
      <c r="B7" s="1467"/>
      <c r="C7" s="1407"/>
      <c r="D7" s="1407"/>
      <c r="E7" s="240" t="s">
        <v>9</v>
      </c>
      <c r="F7" s="240" t="s">
        <v>10</v>
      </c>
      <c r="G7" s="405" t="s">
        <v>11</v>
      </c>
      <c r="H7" s="405" t="s">
        <v>12</v>
      </c>
      <c r="I7" s="405" t="s">
        <v>13</v>
      </c>
      <c r="J7" s="405" t="s">
        <v>14</v>
      </c>
      <c r="K7" s="405" t="s">
        <v>15</v>
      </c>
      <c r="L7" s="405" t="s">
        <v>14</v>
      </c>
      <c r="M7" s="405" t="s">
        <v>16</v>
      </c>
      <c r="N7" s="405" t="s">
        <v>14</v>
      </c>
      <c r="O7" s="405" t="s">
        <v>16</v>
      </c>
      <c r="P7" s="405" t="s">
        <v>14</v>
      </c>
      <c r="Q7" s="405" t="s">
        <v>16</v>
      </c>
      <c r="R7" s="405" t="s">
        <v>14</v>
      </c>
      <c r="S7" s="405" t="s">
        <v>220</v>
      </c>
      <c r="T7" s="405" t="s">
        <v>221</v>
      </c>
      <c r="U7" s="405" t="s">
        <v>3</v>
      </c>
      <c r="V7" s="1417"/>
      <c r="W7" s="153" t="s">
        <v>17</v>
      </c>
      <c r="X7" s="153" t="s">
        <v>218</v>
      </c>
      <c r="Y7" s="153" t="s">
        <v>13</v>
      </c>
      <c r="Z7" s="1417"/>
      <c r="AA7" s="1421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354">
        <v>1</v>
      </c>
      <c r="B8" s="365" t="s">
        <v>104</v>
      </c>
      <c r="C8" s="355" t="s">
        <v>31</v>
      </c>
      <c r="D8" s="355" t="s">
        <v>37</v>
      </c>
      <c r="E8" s="355">
        <v>30</v>
      </c>
      <c r="F8" s="355">
        <v>240</v>
      </c>
      <c r="G8" s="355">
        <v>60</v>
      </c>
      <c r="H8" s="355">
        <v>7.5</v>
      </c>
      <c r="I8" s="355">
        <v>1800</v>
      </c>
      <c r="J8" s="356"/>
      <c r="K8" s="356"/>
      <c r="L8" s="356">
        <v>1</v>
      </c>
      <c r="M8" s="356">
        <v>25</v>
      </c>
      <c r="N8" s="356">
        <v>1</v>
      </c>
      <c r="O8" s="357" t="s">
        <v>364</v>
      </c>
      <c r="P8" s="356"/>
      <c r="Q8" s="356"/>
      <c r="R8" s="356"/>
      <c r="S8" s="356"/>
      <c r="T8" s="356"/>
      <c r="U8" s="358"/>
      <c r="V8" s="355">
        <f t="shared" ref="V8:V81" si="0">J8+L8+N8+P8+R8+T8</f>
        <v>2</v>
      </c>
      <c r="W8" s="355">
        <f t="shared" ref="W8:W81" si="1">E8-V8</f>
        <v>28</v>
      </c>
      <c r="X8" s="355">
        <f t="shared" ref="X8:X81" si="2">W8*8</f>
        <v>224</v>
      </c>
      <c r="Y8" s="355">
        <f t="shared" ref="Y8:Y81" si="3">X8*H8</f>
        <v>1680</v>
      </c>
      <c r="Z8" s="355">
        <f>Y8</f>
        <v>1680</v>
      </c>
      <c r="AA8" s="359"/>
    </row>
    <row r="9" spans="1:35" s="160" customFormat="1" ht="30" customHeight="1">
      <c r="A9" s="360">
        <v>2</v>
      </c>
      <c r="B9" s="364" t="s">
        <v>33</v>
      </c>
      <c r="C9" s="361" t="s">
        <v>176</v>
      </c>
      <c r="D9" s="361" t="s">
        <v>153</v>
      </c>
      <c r="E9" s="355">
        <v>30</v>
      </c>
      <c r="F9" s="361">
        <v>240</v>
      </c>
      <c r="G9" s="361">
        <v>75</v>
      </c>
      <c r="H9" s="361">
        <v>9.375</v>
      </c>
      <c r="I9" s="361">
        <v>2250</v>
      </c>
      <c r="J9" s="362"/>
      <c r="K9" s="362"/>
      <c r="L9" s="362">
        <v>3</v>
      </c>
      <c r="M9" s="362" t="s">
        <v>189</v>
      </c>
      <c r="N9" s="362">
        <v>1</v>
      </c>
      <c r="O9" s="357" t="s">
        <v>170</v>
      </c>
      <c r="P9" s="362"/>
      <c r="Q9" s="356"/>
      <c r="R9" s="362"/>
      <c r="S9" s="362"/>
      <c r="T9" s="362"/>
      <c r="U9" s="362"/>
      <c r="V9" s="355">
        <f t="shared" si="0"/>
        <v>4</v>
      </c>
      <c r="W9" s="355">
        <f t="shared" si="1"/>
        <v>26</v>
      </c>
      <c r="X9" s="361">
        <f t="shared" si="2"/>
        <v>208</v>
      </c>
      <c r="Y9" s="361">
        <f t="shared" si="3"/>
        <v>1950</v>
      </c>
      <c r="Z9" s="361">
        <f t="shared" ref="Z9:Z81" si="4">Y9</f>
        <v>1950</v>
      </c>
      <c r="AA9" s="363"/>
    </row>
    <row r="10" spans="1:35" s="160" customFormat="1" ht="30" customHeight="1">
      <c r="A10" s="354">
        <v>3</v>
      </c>
      <c r="B10" s="364" t="s">
        <v>479</v>
      </c>
      <c r="C10" s="364" t="s">
        <v>18</v>
      </c>
      <c r="D10" s="364" t="s">
        <v>70</v>
      </c>
      <c r="E10" s="365">
        <v>30</v>
      </c>
      <c r="F10" s="364">
        <v>240</v>
      </c>
      <c r="G10" s="364">
        <v>55</v>
      </c>
      <c r="H10" s="364">
        <v>6.875</v>
      </c>
      <c r="I10" s="364">
        <v>1650</v>
      </c>
      <c r="J10" s="362"/>
      <c r="K10" s="362"/>
      <c r="L10" s="362">
        <v>1</v>
      </c>
      <c r="M10" s="362">
        <v>11</v>
      </c>
      <c r="N10" s="362">
        <v>3</v>
      </c>
      <c r="O10" s="357" t="s">
        <v>235</v>
      </c>
      <c r="P10" s="362"/>
      <c r="Q10" s="356"/>
      <c r="R10" s="362"/>
      <c r="S10" s="362"/>
      <c r="T10" s="362"/>
      <c r="U10" s="362"/>
      <c r="V10" s="355">
        <f>J10+L10+N10+P10+R10+T10</f>
        <v>4</v>
      </c>
      <c r="W10" s="355">
        <f>E10-V10</f>
        <v>26</v>
      </c>
      <c r="X10" s="361">
        <f>W10*8</f>
        <v>208</v>
      </c>
      <c r="Y10" s="361">
        <f>X10*H10</f>
        <v>1430</v>
      </c>
      <c r="Z10" s="361">
        <f t="shared" si="4"/>
        <v>1430</v>
      </c>
      <c r="AA10" s="363"/>
    </row>
    <row r="11" spans="1:35" s="160" customFormat="1" ht="30" customHeight="1">
      <c r="A11" s="360">
        <v>4</v>
      </c>
      <c r="B11" s="369" t="s">
        <v>319</v>
      </c>
      <c r="C11" s="364" t="s">
        <v>18</v>
      </c>
      <c r="D11" s="369" t="s">
        <v>271</v>
      </c>
      <c r="E11" s="365">
        <v>30</v>
      </c>
      <c r="F11" s="364">
        <v>240</v>
      </c>
      <c r="G11" s="364">
        <v>55</v>
      </c>
      <c r="H11" s="364">
        <v>6.875</v>
      </c>
      <c r="I11" s="364">
        <v>1650</v>
      </c>
      <c r="J11" s="362"/>
      <c r="K11" s="362"/>
      <c r="L11" s="362">
        <v>4</v>
      </c>
      <c r="M11" s="362" t="s">
        <v>190</v>
      </c>
      <c r="N11" s="362"/>
      <c r="O11" s="357"/>
      <c r="P11" s="362"/>
      <c r="Q11" s="356"/>
      <c r="R11" s="362"/>
      <c r="S11" s="362"/>
      <c r="T11" s="362"/>
      <c r="U11" s="362"/>
      <c r="V11" s="355">
        <f t="shared" si="0"/>
        <v>4</v>
      </c>
      <c r="W11" s="355">
        <f t="shared" si="1"/>
        <v>26</v>
      </c>
      <c r="X11" s="361">
        <f t="shared" si="2"/>
        <v>208</v>
      </c>
      <c r="Y11" s="361">
        <f t="shared" si="3"/>
        <v>1430</v>
      </c>
      <c r="Z11" s="361">
        <f t="shared" si="4"/>
        <v>1430</v>
      </c>
      <c r="AA11" s="363"/>
    </row>
    <row r="12" spans="1:35" s="160" customFormat="1" ht="30" customHeight="1">
      <c r="A12" s="354">
        <v>5</v>
      </c>
      <c r="B12" s="364" t="s">
        <v>320</v>
      </c>
      <c r="C12" s="364" t="s">
        <v>18</v>
      </c>
      <c r="D12" s="364" t="s">
        <v>112</v>
      </c>
      <c r="E12" s="365">
        <v>30</v>
      </c>
      <c r="F12" s="364">
        <v>240</v>
      </c>
      <c r="G12" s="364">
        <v>55</v>
      </c>
      <c r="H12" s="364">
        <v>6.875</v>
      </c>
      <c r="I12" s="364">
        <v>1650</v>
      </c>
      <c r="J12" s="362"/>
      <c r="K12" s="362"/>
      <c r="L12" s="362"/>
      <c r="M12" s="362"/>
      <c r="N12" s="362"/>
      <c r="O12" s="357"/>
      <c r="P12" s="362">
        <v>1</v>
      </c>
      <c r="Q12" s="356">
        <v>18</v>
      </c>
      <c r="R12" s="362"/>
      <c r="S12" s="362"/>
      <c r="T12" s="362"/>
      <c r="U12" s="362"/>
      <c r="V12" s="355">
        <f t="shared" si="0"/>
        <v>1</v>
      </c>
      <c r="W12" s="355">
        <f t="shared" si="1"/>
        <v>29</v>
      </c>
      <c r="X12" s="361">
        <f t="shared" si="2"/>
        <v>232</v>
      </c>
      <c r="Y12" s="361">
        <f t="shared" si="3"/>
        <v>1595</v>
      </c>
      <c r="Z12" s="361">
        <f t="shared" si="4"/>
        <v>1595</v>
      </c>
      <c r="AA12" s="363"/>
    </row>
    <row r="13" spans="1:35" s="160" customFormat="1" ht="30" customHeight="1">
      <c r="A13" s="360">
        <v>6</v>
      </c>
      <c r="B13" s="364" t="s">
        <v>472</v>
      </c>
      <c r="C13" s="364" t="s">
        <v>176</v>
      </c>
      <c r="D13" s="364" t="s">
        <v>470</v>
      </c>
      <c r="E13" s="365">
        <v>30</v>
      </c>
      <c r="F13" s="364">
        <v>240</v>
      </c>
      <c r="G13" s="364">
        <v>75</v>
      </c>
      <c r="H13" s="364">
        <v>9.375</v>
      </c>
      <c r="I13" s="364">
        <v>2250</v>
      </c>
      <c r="J13" s="362"/>
      <c r="K13" s="366"/>
      <c r="L13" s="362"/>
      <c r="M13" s="362"/>
      <c r="N13" s="362"/>
      <c r="O13" s="357"/>
      <c r="P13" s="362"/>
      <c r="Q13" s="356"/>
      <c r="R13" s="362"/>
      <c r="S13" s="362"/>
      <c r="T13" s="362"/>
      <c r="U13" s="362"/>
      <c r="V13" s="355">
        <f>J13+L13+N13+P13+R13+T13</f>
        <v>0</v>
      </c>
      <c r="W13" s="355">
        <f>E13-V13</f>
        <v>30</v>
      </c>
      <c r="X13" s="361">
        <f>W13*8</f>
        <v>240</v>
      </c>
      <c r="Y13" s="361">
        <f>X13*H13</f>
        <v>2250</v>
      </c>
      <c r="Z13" s="361">
        <f t="shared" si="4"/>
        <v>2250</v>
      </c>
      <c r="AA13" s="363"/>
    </row>
    <row r="14" spans="1:35" s="160" customFormat="1" ht="30" customHeight="1">
      <c r="A14" s="354">
        <v>7</v>
      </c>
      <c r="B14" s="364" t="s">
        <v>68</v>
      </c>
      <c r="C14" s="364" t="s">
        <v>18</v>
      </c>
      <c r="D14" s="367" t="s">
        <v>69</v>
      </c>
      <c r="E14" s="365">
        <v>30</v>
      </c>
      <c r="F14" s="364">
        <v>240</v>
      </c>
      <c r="G14" s="364">
        <v>55</v>
      </c>
      <c r="H14" s="364">
        <v>6.875</v>
      </c>
      <c r="I14" s="364">
        <v>1650</v>
      </c>
      <c r="J14" s="362"/>
      <c r="K14" s="362"/>
      <c r="L14" s="362">
        <v>3</v>
      </c>
      <c r="M14" s="362" t="s">
        <v>193</v>
      </c>
      <c r="N14" s="362"/>
      <c r="O14" s="357"/>
      <c r="P14" s="362"/>
      <c r="Q14" s="356"/>
      <c r="R14" s="362"/>
      <c r="S14" s="362"/>
      <c r="T14" s="362"/>
      <c r="U14" s="362"/>
      <c r="V14" s="355">
        <f t="shared" si="0"/>
        <v>3</v>
      </c>
      <c r="W14" s="355">
        <f t="shared" si="1"/>
        <v>27</v>
      </c>
      <c r="X14" s="361">
        <f t="shared" si="2"/>
        <v>216</v>
      </c>
      <c r="Y14" s="361">
        <f t="shared" si="3"/>
        <v>1485</v>
      </c>
      <c r="Z14" s="361">
        <f t="shared" si="4"/>
        <v>1485</v>
      </c>
      <c r="AA14" s="363"/>
    </row>
    <row r="15" spans="1:35" s="160" customFormat="1" ht="30" customHeight="1">
      <c r="A15" s="360">
        <v>8</v>
      </c>
      <c r="B15" s="364" t="s">
        <v>321</v>
      </c>
      <c r="C15" s="361" t="s">
        <v>18</v>
      </c>
      <c r="D15" s="374" t="s">
        <v>38</v>
      </c>
      <c r="E15" s="355">
        <v>30</v>
      </c>
      <c r="F15" s="361">
        <v>240</v>
      </c>
      <c r="G15" s="361">
        <v>55</v>
      </c>
      <c r="H15" s="361">
        <v>6.875</v>
      </c>
      <c r="I15" s="361">
        <v>1650</v>
      </c>
      <c r="J15" s="362"/>
      <c r="K15" s="362"/>
      <c r="L15" s="362"/>
      <c r="M15" s="362"/>
      <c r="N15" s="362"/>
      <c r="O15" s="357"/>
      <c r="P15" s="362"/>
      <c r="Q15" s="362"/>
      <c r="R15" s="362"/>
      <c r="S15" s="362"/>
      <c r="T15" s="362"/>
      <c r="U15" s="362"/>
      <c r="V15" s="355">
        <f t="shared" si="0"/>
        <v>0</v>
      </c>
      <c r="W15" s="355">
        <f t="shared" si="1"/>
        <v>30</v>
      </c>
      <c r="X15" s="361">
        <f t="shared" si="2"/>
        <v>240</v>
      </c>
      <c r="Y15" s="361">
        <f t="shared" si="3"/>
        <v>1650</v>
      </c>
      <c r="Z15" s="361">
        <f t="shared" si="4"/>
        <v>1650</v>
      </c>
      <c r="AA15" s="363"/>
    </row>
    <row r="16" spans="1:35" s="160" customFormat="1" ht="30" customHeight="1">
      <c r="A16" s="354">
        <v>9</v>
      </c>
      <c r="B16" s="364" t="s">
        <v>272</v>
      </c>
      <c r="C16" s="361" t="s">
        <v>176</v>
      </c>
      <c r="D16" s="364" t="s">
        <v>47</v>
      </c>
      <c r="E16" s="355">
        <v>30</v>
      </c>
      <c r="F16" s="361">
        <v>240</v>
      </c>
      <c r="G16" s="361">
        <v>75</v>
      </c>
      <c r="H16" s="361">
        <v>9.375</v>
      </c>
      <c r="I16" s="361">
        <v>2250</v>
      </c>
      <c r="J16" s="362"/>
      <c r="K16" s="362"/>
      <c r="L16" s="362"/>
      <c r="M16" s="362"/>
      <c r="N16" s="362"/>
      <c r="O16" s="357"/>
      <c r="P16" s="362"/>
      <c r="Q16" s="356"/>
      <c r="R16" s="362"/>
      <c r="S16" s="362"/>
      <c r="T16" s="362"/>
      <c r="U16" s="362"/>
      <c r="V16" s="355">
        <f t="shared" si="0"/>
        <v>0</v>
      </c>
      <c r="W16" s="355">
        <f t="shared" si="1"/>
        <v>30</v>
      </c>
      <c r="X16" s="361">
        <f t="shared" si="2"/>
        <v>240</v>
      </c>
      <c r="Y16" s="361">
        <f t="shared" si="3"/>
        <v>2250</v>
      </c>
      <c r="Z16" s="361">
        <f t="shared" si="4"/>
        <v>2250</v>
      </c>
      <c r="AA16" s="363"/>
    </row>
    <row r="17" spans="1:27" s="160" customFormat="1" ht="32.25" customHeight="1">
      <c r="A17" s="360">
        <v>10</v>
      </c>
      <c r="B17" s="369" t="s">
        <v>121</v>
      </c>
      <c r="C17" s="361" t="s">
        <v>207</v>
      </c>
      <c r="D17" s="364" t="s">
        <v>120</v>
      </c>
      <c r="E17" s="355">
        <v>30</v>
      </c>
      <c r="F17" s="361">
        <v>240</v>
      </c>
      <c r="G17" s="361">
        <v>35</v>
      </c>
      <c r="H17" s="361">
        <v>4.375</v>
      </c>
      <c r="I17" s="361">
        <v>1050</v>
      </c>
      <c r="J17" s="362"/>
      <c r="K17" s="362"/>
      <c r="L17" s="362"/>
      <c r="M17" s="362"/>
      <c r="N17" s="376"/>
      <c r="O17" s="357"/>
      <c r="P17" s="362"/>
      <c r="Q17" s="356"/>
      <c r="R17" s="362"/>
      <c r="S17" s="362"/>
      <c r="T17" s="417">
        <v>15</v>
      </c>
      <c r="U17" s="362"/>
      <c r="V17" s="355">
        <f t="shared" si="0"/>
        <v>15</v>
      </c>
      <c r="W17" s="355">
        <f t="shared" si="1"/>
        <v>15</v>
      </c>
      <c r="X17" s="361">
        <f t="shared" si="2"/>
        <v>120</v>
      </c>
      <c r="Y17" s="361">
        <f t="shared" si="3"/>
        <v>525</v>
      </c>
      <c r="Z17" s="361">
        <f t="shared" si="4"/>
        <v>525</v>
      </c>
      <c r="AA17" s="363"/>
    </row>
    <row r="18" spans="1:27" s="160" customFormat="1" ht="30" customHeight="1">
      <c r="A18" s="354">
        <v>11</v>
      </c>
      <c r="B18" s="364" t="s">
        <v>169</v>
      </c>
      <c r="C18" s="361" t="s">
        <v>176</v>
      </c>
      <c r="D18" s="364" t="s">
        <v>83</v>
      </c>
      <c r="E18" s="355">
        <v>30</v>
      </c>
      <c r="F18" s="361">
        <v>240</v>
      </c>
      <c r="G18" s="361">
        <v>75</v>
      </c>
      <c r="H18" s="361">
        <v>9.375</v>
      </c>
      <c r="I18" s="361">
        <v>2250</v>
      </c>
      <c r="J18" s="362"/>
      <c r="K18" s="370"/>
      <c r="L18" s="362"/>
      <c r="M18" s="362"/>
      <c r="N18" s="362"/>
      <c r="O18" s="357"/>
      <c r="P18" s="362"/>
      <c r="Q18" s="356"/>
      <c r="R18" s="362"/>
      <c r="S18" s="357"/>
      <c r="T18" s="362"/>
      <c r="U18" s="362"/>
      <c r="V18" s="355">
        <f>J18+L18+N18+P18+R18+T18</f>
        <v>0</v>
      </c>
      <c r="W18" s="355">
        <f>E18-V18</f>
        <v>30</v>
      </c>
      <c r="X18" s="361">
        <f>W18*8</f>
        <v>240</v>
      </c>
      <c r="Y18" s="361">
        <f>X18*H18</f>
        <v>2250</v>
      </c>
      <c r="Z18" s="361">
        <f t="shared" si="4"/>
        <v>2250</v>
      </c>
      <c r="AA18" s="363"/>
    </row>
    <row r="19" spans="1:27" s="160" customFormat="1" ht="30" customHeight="1">
      <c r="A19" s="360">
        <v>12</v>
      </c>
      <c r="B19" s="364" t="s">
        <v>291</v>
      </c>
      <c r="C19" s="361" t="s">
        <v>176</v>
      </c>
      <c r="D19" s="361" t="s">
        <v>88</v>
      </c>
      <c r="E19" s="355">
        <v>30</v>
      </c>
      <c r="F19" s="361">
        <v>240</v>
      </c>
      <c r="G19" s="361">
        <v>75</v>
      </c>
      <c r="H19" s="361">
        <v>9.375</v>
      </c>
      <c r="I19" s="361">
        <v>2250</v>
      </c>
      <c r="J19" s="362"/>
      <c r="K19" s="362"/>
      <c r="L19" s="362"/>
      <c r="M19" s="362"/>
      <c r="N19" s="362">
        <v>1</v>
      </c>
      <c r="O19" s="357" t="s">
        <v>85</v>
      </c>
      <c r="P19" s="362"/>
      <c r="Q19" s="362"/>
      <c r="R19" s="362"/>
      <c r="S19" s="362"/>
      <c r="T19" s="362"/>
      <c r="U19" s="362"/>
      <c r="V19" s="355">
        <f t="shared" si="0"/>
        <v>1</v>
      </c>
      <c r="W19" s="355">
        <f t="shared" si="1"/>
        <v>29</v>
      </c>
      <c r="X19" s="361">
        <f t="shared" si="2"/>
        <v>232</v>
      </c>
      <c r="Y19" s="361">
        <f t="shared" si="3"/>
        <v>2175</v>
      </c>
      <c r="Z19" s="361">
        <f t="shared" si="4"/>
        <v>2175</v>
      </c>
      <c r="AA19" s="363"/>
    </row>
    <row r="20" spans="1:27" s="160" customFormat="1" ht="30" customHeight="1">
      <c r="A20" s="354">
        <v>13</v>
      </c>
      <c r="B20" s="364" t="s">
        <v>124</v>
      </c>
      <c r="C20" s="361" t="s">
        <v>207</v>
      </c>
      <c r="D20" s="361" t="s">
        <v>142</v>
      </c>
      <c r="E20" s="355">
        <v>30</v>
      </c>
      <c r="F20" s="361">
        <v>240</v>
      </c>
      <c r="G20" s="361">
        <v>35</v>
      </c>
      <c r="H20" s="361">
        <v>4.375</v>
      </c>
      <c r="I20" s="361">
        <v>1050</v>
      </c>
      <c r="J20" s="362"/>
      <c r="K20" s="362"/>
      <c r="L20" s="362">
        <v>4</v>
      </c>
      <c r="M20" s="362" t="s">
        <v>190</v>
      </c>
      <c r="N20" s="362"/>
      <c r="O20" s="357"/>
      <c r="P20" s="362"/>
      <c r="Q20" s="362"/>
      <c r="R20" s="362"/>
      <c r="S20" s="362"/>
      <c r="T20" s="362"/>
      <c r="U20" s="357"/>
      <c r="V20" s="355">
        <f t="shared" si="0"/>
        <v>4</v>
      </c>
      <c r="W20" s="355">
        <f t="shared" si="1"/>
        <v>26</v>
      </c>
      <c r="X20" s="361">
        <f t="shared" si="2"/>
        <v>208</v>
      </c>
      <c r="Y20" s="361">
        <f t="shared" si="3"/>
        <v>910</v>
      </c>
      <c r="Z20" s="361">
        <f t="shared" si="4"/>
        <v>910</v>
      </c>
      <c r="AA20" s="363"/>
    </row>
    <row r="21" spans="1:27" s="160" customFormat="1" ht="30" customHeight="1">
      <c r="A21" s="360">
        <v>14</v>
      </c>
      <c r="B21" s="364" t="s">
        <v>283</v>
      </c>
      <c r="C21" s="361" t="s">
        <v>176</v>
      </c>
      <c r="D21" s="361" t="s">
        <v>78</v>
      </c>
      <c r="E21" s="355">
        <v>30</v>
      </c>
      <c r="F21" s="361">
        <v>240</v>
      </c>
      <c r="G21" s="361">
        <v>75</v>
      </c>
      <c r="H21" s="361">
        <v>9.375</v>
      </c>
      <c r="I21" s="361">
        <v>2250</v>
      </c>
      <c r="J21" s="362"/>
      <c r="K21" s="362"/>
      <c r="L21" s="362"/>
      <c r="M21" s="362"/>
      <c r="N21" s="362"/>
      <c r="O21" s="357"/>
      <c r="P21" s="362"/>
      <c r="Q21" s="362"/>
      <c r="R21" s="362"/>
      <c r="S21" s="362"/>
      <c r="T21" s="362"/>
      <c r="U21" s="362"/>
      <c r="V21" s="355">
        <f t="shared" si="0"/>
        <v>0</v>
      </c>
      <c r="W21" s="355">
        <f t="shared" si="1"/>
        <v>30</v>
      </c>
      <c r="X21" s="361">
        <f t="shared" si="2"/>
        <v>240</v>
      </c>
      <c r="Y21" s="361">
        <f t="shared" si="3"/>
        <v>2250</v>
      </c>
      <c r="Z21" s="361">
        <f t="shared" si="4"/>
        <v>2250</v>
      </c>
      <c r="AA21" s="363"/>
    </row>
    <row r="22" spans="1:27" s="160" customFormat="1" ht="30" customHeight="1">
      <c r="A22" s="354">
        <v>15</v>
      </c>
      <c r="B22" s="364" t="s">
        <v>284</v>
      </c>
      <c r="C22" s="364" t="s">
        <v>176</v>
      </c>
      <c r="D22" s="364" t="s">
        <v>56</v>
      </c>
      <c r="E22" s="365">
        <v>30</v>
      </c>
      <c r="F22" s="364">
        <v>240</v>
      </c>
      <c r="G22" s="364">
        <v>75</v>
      </c>
      <c r="H22" s="364">
        <v>9.375</v>
      </c>
      <c r="I22" s="364">
        <v>2250</v>
      </c>
      <c r="J22" s="362"/>
      <c r="K22" s="362"/>
      <c r="L22" s="362">
        <v>3</v>
      </c>
      <c r="M22" s="362" t="s">
        <v>189</v>
      </c>
      <c r="N22" s="362"/>
      <c r="O22" s="357"/>
      <c r="P22" s="362"/>
      <c r="Q22" s="362"/>
      <c r="R22" s="362"/>
      <c r="S22" s="362"/>
      <c r="T22" s="362"/>
      <c r="U22" s="362"/>
      <c r="V22" s="355">
        <f t="shared" si="0"/>
        <v>3</v>
      </c>
      <c r="W22" s="355">
        <f t="shared" si="1"/>
        <v>27</v>
      </c>
      <c r="X22" s="361">
        <f t="shared" si="2"/>
        <v>216</v>
      </c>
      <c r="Y22" s="361">
        <f t="shared" si="3"/>
        <v>2025</v>
      </c>
      <c r="Z22" s="361">
        <f t="shared" si="4"/>
        <v>2025</v>
      </c>
      <c r="AA22" s="363"/>
    </row>
    <row r="23" spans="1:27" s="160" customFormat="1" ht="30" customHeight="1">
      <c r="A23" s="360">
        <v>16</v>
      </c>
      <c r="B23" s="364" t="s">
        <v>292</v>
      </c>
      <c r="C23" s="361" t="s">
        <v>176</v>
      </c>
      <c r="D23" s="367" t="s">
        <v>90</v>
      </c>
      <c r="E23" s="355">
        <v>30</v>
      </c>
      <c r="F23" s="361">
        <v>240</v>
      </c>
      <c r="G23" s="361">
        <v>75</v>
      </c>
      <c r="H23" s="361">
        <v>9.375</v>
      </c>
      <c r="I23" s="361">
        <v>2250</v>
      </c>
      <c r="J23" s="362"/>
      <c r="K23" s="362"/>
      <c r="L23" s="362">
        <v>1</v>
      </c>
      <c r="M23" s="362">
        <v>4</v>
      </c>
      <c r="N23" s="362"/>
      <c r="O23" s="357"/>
      <c r="P23" s="362"/>
      <c r="Q23" s="362"/>
      <c r="R23" s="362">
        <v>3</v>
      </c>
      <c r="S23" s="362" t="s">
        <v>228</v>
      </c>
      <c r="T23" s="362"/>
      <c r="U23" s="362"/>
      <c r="V23" s="355">
        <f t="shared" si="0"/>
        <v>4</v>
      </c>
      <c r="W23" s="355">
        <f t="shared" si="1"/>
        <v>26</v>
      </c>
      <c r="X23" s="361">
        <f t="shared" si="2"/>
        <v>208</v>
      </c>
      <c r="Y23" s="361">
        <f t="shared" si="3"/>
        <v>1950</v>
      </c>
      <c r="Z23" s="361">
        <f t="shared" si="4"/>
        <v>1950</v>
      </c>
      <c r="AA23" s="363"/>
    </row>
    <row r="24" spans="1:27" s="160" customFormat="1" ht="30" customHeight="1">
      <c r="A24" s="354">
        <v>17</v>
      </c>
      <c r="B24" s="364" t="s">
        <v>94</v>
      </c>
      <c r="C24" s="361" t="s">
        <v>176</v>
      </c>
      <c r="D24" s="361" t="s">
        <v>138</v>
      </c>
      <c r="E24" s="355">
        <v>30</v>
      </c>
      <c r="F24" s="361">
        <v>240</v>
      </c>
      <c r="G24" s="361">
        <v>75</v>
      </c>
      <c r="H24" s="361">
        <v>9.375</v>
      </c>
      <c r="I24" s="361">
        <v>2250</v>
      </c>
      <c r="J24" s="362"/>
      <c r="K24" s="362"/>
      <c r="L24" s="362">
        <v>3</v>
      </c>
      <c r="M24" s="362" t="s">
        <v>189</v>
      </c>
      <c r="N24" s="362">
        <v>1</v>
      </c>
      <c r="O24" s="357" t="s">
        <v>134</v>
      </c>
      <c r="P24" s="362"/>
      <c r="Q24" s="362"/>
      <c r="R24" s="362"/>
      <c r="S24" s="362"/>
      <c r="T24" s="362"/>
      <c r="U24" s="362"/>
      <c r="V24" s="355">
        <f t="shared" si="0"/>
        <v>4</v>
      </c>
      <c r="W24" s="355">
        <f t="shared" si="1"/>
        <v>26</v>
      </c>
      <c r="X24" s="361">
        <f t="shared" si="2"/>
        <v>208</v>
      </c>
      <c r="Y24" s="361">
        <f t="shared" si="3"/>
        <v>1950</v>
      </c>
      <c r="Z24" s="361">
        <f t="shared" si="4"/>
        <v>1950</v>
      </c>
      <c r="AA24" s="363"/>
    </row>
    <row r="25" spans="1:27" s="160" customFormat="1" ht="30" customHeight="1">
      <c r="A25" s="360">
        <v>18</v>
      </c>
      <c r="B25" s="364" t="s">
        <v>60</v>
      </c>
      <c r="C25" s="361" t="s">
        <v>176</v>
      </c>
      <c r="D25" s="361" t="s">
        <v>61</v>
      </c>
      <c r="E25" s="355">
        <v>30</v>
      </c>
      <c r="F25" s="361">
        <v>240</v>
      </c>
      <c r="G25" s="361">
        <v>75</v>
      </c>
      <c r="H25" s="361">
        <v>9.375</v>
      </c>
      <c r="I25" s="361">
        <v>2250</v>
      </c>
      <c r="J25" s="362"/>
      <c r="K25" s="362"/>
      <c r="L25" s="362">
        <v>3</v>
      </c>
      <c r="M25" s="362" t="s">
        <v>195</v>
      </c>
      <c r="N25" s="362"/>
      <c r="O25" s="357"/>
      <c r="P25" s="362"/>
      <c r="Q25" s="362"/>
      <c r="R25" s="362"/>
      <c r="S25" s="362"/>
      <c r="T25" s="362">
        <v>1</v>
      </c>
      <c r="U25" s="362">
        <v>14</v>
      </c>
      <c r="V25" s="355">
        <f t="shared" si="0"/>
        <v>4</v>
      </c>
      <c r="W25" s="355">
        <f t="shared" si="1"/>
        <v>26</v>
      </c>
      <c r="X25" s="361">
        <f t="shared" si="2"/>
        <v>208</v>
      </c>
      <c r="Y25" s="361">
        <f t="shared" si="3"/>
        <v>1950</v>
      </c>
      <c r="Z25" s="361">
        <f t="shared" si="4"/>
        <v>1950</v>
      </c>
      <c r="AA25" s="363"/>
    </row>
    <row r="26" spans="1:27" s="160" customFormat="1" ht="30" customHeight="1">
      <c r="A26" s="354">
        <v>19</v>
      </c>
      <c r="B26" s="364" t="s">
        <v>290</v>
      </c>
      <c r="C26" s="361" t="s">
        <v>176</v>
      </c>
      <c r="D26" s="369" t="s">
        <v>470</v>
      </c>
      <c r="E26" s="355">
        <v>30</v>
      </c>
      <c r="F26" s="361">
        <v>240</v>
      </c>
      <c r="G26" s="361">
        <v>75</v>
      </c>
      <c r="H26" s="361">
        <v>9.375</v>
      </c>
      <c r="I26" s="361">
        <v>2250</v>
      </c>
      <c r="J26" s="362"/>
      <c r="K26" s="362"/>
      <c r="L26" s="362">
        <v>1</v>
      </c>
      <c r="M26" s="362">
        <v>4</v>
      </c>
      <c r="N26" s="362"/>
      <c r="O26" s="357"/>
      <c r="P26" s="362"/>
      <c r="Q26" s="362"/>
      <c r="R26" s="362"/>
      <c r="S26" s="362"/>
      <c r="T26" s="362"/>
      <c r="U26" s="362"/>
      <c r="V26" s="355">
        <f t="shared" si="0"/>
        <v>1</v>
      </c>
      <c r="W26" s="355">
        <f t="shared" si="1"/>
        <v>29</v>
      </c>
      <c r="X26" s="361">
        <f t="shared" si="2"/>
        <v>232</v>
      </c>
      <c r="Y26" s="361">
        <f t="shared" si="3"/>
        <v>2175</v>
      </c>
      <c r="Z26" s="361">
        <f t="shared" si="4"/>
        <v>2175</v>
      </c>
      <c r="AA26" s="363"/>
    </row>
    <row r="27" spans="1:27" s="160" customFormat="1" ht="30" customHeight="1">
      <c r="A27" s="360">
        <v>20</v>
      </c>
      <c r="B27" s="364" t="s">
        <v>275</v>
      </c>
      <c r="C27" s="361" t="s">
        <v>176</v>
      </c>
      <c r="D27" s="361" t="s">
        <v>63</v>
      </c>
      <c r="E27" s="355">
        <v>30</v>
      </c>
      <c r="F27" s="361">
        <v>240</v>
      </c>
      <c r="G27" s="361">
        <v>75</v>
      </c>
      <c r="H27" s="361">
        <v>9.375</v>
      </c>
      <c r="I27" s="361">
        <v>2250</v>
      </c>
      <c r="J27" s="362"/>
      <c r="K27" s="362"/>
      <c r="L27" s="362"/>
      <c r="M27" s="362"/>
      <c r="N27" s="362"/>
      <c r="O27" s="357"/>
      <c r="P27" s="362"/>
      <c r="Q27" s="362"/>
      <c r="R27" s="362"/>
      <c r="S27" s="362"/>
      <c r="T27" s="362"/>
      <c r="U27" s="362"/>
      <c r="V27" s="355">
        <f t="shared" si="0"/>
        <v>0</v>
      </c>
      <c r="W27" s="355">
        <f t="shared" si="1"/>
        <v>30</v>
      </c>
      <c r="X27" s="361">
        <f t="shared" si="2"/>
        <v>240</v>
      </c>
      <c r="Y27" s="361">
        <f t="shared" si="3"/>
        <v>2250</v>
      </c>
      <c r="Z27" s="361">
        <f t="shared" si="4"/>
        <v>2250</v>
      </c>
      <c r="AA27" s="363"/>
    </row>
    <row r="28" spans="1:27" s="160" customFormat="1" ht="30" customHeight="1">
      <c r="A28" s="354">
        <v>21</v>
      </c>
      <c r="B28" s="364" t="s">
        <v>322</v>
      </c>
      <c r="C28" s="364" t="s">
        <v>176</v>
      </c>
      <c r="D28" s="361" t="s">
        <v>239</v>
      </c>
      <c r="E28" s="355">
        <v>30</v>
      </c>
      <c r="F28" s="361">
        <v>240</v>
      </c>
      <c r="G28" s="364">
        <v>75</v>
      </c>
      <c r="H28" s="364">
        <f>G28/8</f>
        <v>9.375</v>
      </c>
      <c r="I28" s="364">
        <v>1650</v>
      </c>
      <c r="J28" s="362"/>
      <c r="K28" s="362"/>
      <c r="L28" s="362">
        <v>1</v>
      </c>
      <c r="M28" s="362">
        <v>11</v>
      </c>
      <c r="N28" s="362"/>
      <c r="O28" s="357"/>
      <c r="P28" s="362"/>
      <c r="Q28" s="362"/>
      <c r="R28" s="362"/>
      <c r="S28" s="362"/>
      <c r="T28" s="362"/>
      <c r="U28" s="362"/>
      <c r="V28" s="355">
        <f t="shared" si="0"/>
        <v>1</v>
      </c>
      <c r="W28" s="355">
        <f t="shared" si="1"/>
        <v>29</v>
      </c>
      <c r="X28" s="361">
        <f t="shared" si="2"/>
        <v>232</v>
      </c>
      <c r="Y28" s="361">
        <f t="shared" si="3"/>
        <v>2175</v>
      </c>
      <c r="Z28" s="361">
        <f t="shared" si="4"/>
        <v>2175</v>
      </c>
      <c r="AA28" s="363"/>
    </row>
    <row r="29" spans="1:27" s="160" customFormat="1" ht="30" customHeight="1">
      <c r="A29" s="360">
        <v>22</v>
      </c>
      <c r="B29" s="364" t="s">
        <v>304</v>
      </c>
      <c r="C29" s="364" t="s">
        <v>176</v>
      </c>
      <c r="D29" s="361" t="s">
        <v>57</v>
      </c>
      <c r="E29" s="355">
        <v>30</v>
      </c>
      <c r="F29" s="361">
        <v>240</v>
      </c>
      <c r="G29" s="361">
        <v>75</v>
      </c>
      <c r="H29" s="361">
        <v>9.375</v>
      </c>
      <c r="I29" s="361">
        <v>2250</v>
      </c>
      <c r="J29" s="362"/>
      <c r="K29" s="362"/>
      <c r="L29" s="362">
        <v>3</v>
      </c>
      <c r="M29" s="362" t="s">
        <v>195</v>
      </c>
      <c r="N29" s="362"/>
      <c r="O29" s="357"/>
      <c r="P29" s="362"/>
      <c r="Q29" s="362"/>
      <c r="R29" s="362"/>
      <c r="S29" s="362"/>
      <c r="T29" s="362"/>
      <c r="U29" s="362"/>
      <c r="V29" s="355">
        <f t="shared" si="0"/>
        <v>3</v>
      </c>
      <c r="W29" s="355">
        <f t="shared" si="1"/>
        <v>27</v>
      </c>
      <c r="X29" s="361">
        <f t="shared" si="2"/>
        <v>216</v>
      </c>
      <c r="Y29" s="361">
        <f t="shared" si="3"/>
        <v>2025</v>
      </c>
      <c r="Z29" s="361">
        <f t="shared" si="4"/>
        <v>2025</v>
      </c>
      <c r="AA29" s="363"/>
    </row>
    <row r="30" spans="1:27" s="160" customFormat="1" ht="30" customHeight="1">
      <c r="A30" s="354">
        <v>23</v>
      </c>
      <c r="B30" s="364" t="s">
        <v>46</v>
      </c>
      <c r="C30" s="364" t="s">
        <v>176</v>
      </c>
      <c r="D30" s="372" t="s">
        <v>20</v>
      </c>
      <c r="E30" s="355">
        <v>30</v>
      </c>
      <c r="F30" s="361">
        <v>240</v>
      </c>
      <c r="G30" s="361">
        <v>75</v>
      </c>
      <c r="H30" s="361">
        <v>9.375</v>
      </c>
      <c r="I30" s="361">
        <v>2250</v>
      </c>
      <c r="J30" s="362"/>
      <c r="K30" s="362"/>
      <c r="L30" s="362">
        <v>1</v>
      </c>
      <c r="M30" s="362">
        <v>11</v>
      </c>
      <c r="N30" s="362"/>
      <c r="O30" s="357"/>
      <c r="P30" s="362"/>
      <c r="Q30" s="362"/>
      <c r="R30" s="362"/>
      <c r="S30" s="362"/>
      <c r="T30" s="362"/>
      <c r="U30" s="362"/>
      <c r="V30" s="355">
        <f t="shared" si="0"/>
        <v>1</v>
      </c>
      <c r="W30" s="355">
        <f t="shared" si="1"/>
        <v>29</v>
      </c>
      <c r="X30" s="361">
        <f t="shared" si="2"/>
        <v>232</v>
      </c>
      <c r="Y30" s="361">
        <f t="shared" si="3"/>
        <v>2175</v>
      </c>
      <c r="Z30" s="361">
        <f t="shared" si="4"/>
        <v>2175</v>
      </c>
      <c r="AA30" s="363"/>
    </row>
    <row r="31" spans="1:27" s="160" customFormat="1" ht="36" customHeight="1">
      <c r="A31" s="360">
        <v>24</v>
      </c>
      <c r="B31" s="409" t="s">
        <v>323</v>
      </c>
      <c r="C31" s="364" t="s">
        <v>18</v>
      </c>
      <c r="D31" s="374" t="s">
        <v>114</v>
      </c>
      <c r="E31" s="365">
        <v>30</v>
      </c>
      <c r="F31" s="364">
        <v>240</v>
      </c>
      <c r="G31" s="364">
        <v>55</v>
      </c>
      <c r="H31" s="364">
        <v>6.875</v>
      </c>
      <c r="I31" s="364">
        <v>1650</v>
      </c>
      <c r="J31" s="362"/>
      <c r="K31" s="362"/>
      <c r="L31" s="362"/>
      <c r="M31" s="362"/>
      <c r="N31" s="362"/>
      <c r="O31" s="357"/>
      <c r="P31" s="362"/>
      <c r="Q31" s="362"/>
      <c r="R31" s="362"/>
      <c r="S31" s="362"/>
      <c r="T31" s="362"/>
      <c r="U31" s="362"/>
      <c r="V31" s="355">
        <f>J31+L31+N31+P31+R31+T31</f>
        <v>0</v>
      </c>
      <c r="W31" s="355">
        <f>E31-V31</f>
        <v>30</v>
      </c>
      <c r="X31" s="361">
        <f>W31*8</f>
        <v>240</v>
      </c>
      <c r="Y31" s="361">
        <f t="shared" si="3"/>
        <v>1650</v>
      </c>
      <c r="Z31" s="361">
        <f t="shared" si="4"/>
        <v>1650</v>
      </c>
      <c r="AA31" s="363"/>
    </row>
    <row r="32" spans="1:27" s="160" customFormat="1" ht="36" customHeight="1">
      <c r="A32" s="354">
        <v>25</v>
      </c>
      <c r="B32" s="414" t="s">
        <v>535</v>
      </c>
      <c r="C32" s="364" t="s">
        <v>176</v>
      </c>
      <c r="D32" s="364" t="s">
        <v>22</v>
      </c>
      <c r="E32" s="365">
        <v>30</v>
      </c>
      <c r="F32" s="364">
        <v>240</v>
      </c>
      <c r="G32" s="364">
        <v>75</v>
      </c>
      <c r="H32" s="364">
        <v>9.375</v>
      </c>
      <c r="I32" s="364">
        <v>2250</v>
      </c>
      <c r="J32" s="362">
        <v>6</v>
      </c>
      <c r="K32" s="362" t="s">
        <v>537</v>
      </c>
      <c r="L32" s="362"/>
      <c r="M32" s="362"/>
      <c r="N32" s="362"/>
      <c r="O32" s="357"/>
      <c r="P32" s="362"/>
      <c r="Q32" s="362"/>
      <c r="R32" s="362"/>
      <c r="S32" s="362"/>
      <c r="T32" s="362"/>
      <c r="U32" s="362"/>
      <c r="V32" s="355">
        <f>J32+L32+N32+P32+R32+T32</f>
        <v>6</v>
      </c>
      <c r="W32" s="355">
        <f>E32-V32</f>
        <v>24</v>
      </c>
      <c r="X32" s="361">
        <f>W32*8</f>
        <v>192</v>
      </c>
      <c r="Y32" s="361">
        <f t="shared" ref="Y32" si="5">X32*H32</f>
        <v>1800</v>
      </c>
      <c r="Z32" s="361">
        <f t="shared" ref="Z32" si="6">Y32</f>
        <v>1800</v>
      </c>
      <c r="AA32" s="363"/>
    </row>
    <row r="33" spans="1:27" s="160" customFormat="1" ht="30" customHeight="1">
      <c r="A33" s="360">
        <v>26</v>
      </c>
      <c r="B33" s="364" t="s">
        <v>477</v>
      </c>
      <c r="C33" s="364" t="s">
        <v>176</v>
      </c>
      <c r="D33" s="369" t="s">
        <v>271</v>
      </c>
      <c r="E33" s="365">
        <v>30</v>
      </c>
      <c r="F33" s="364">
        <v>240</v>
      </c>
      <c r="G33" s="364">
        <v>75</v>
      </c>
      <c r="H33" s="364">
        <v>9.375</v>
      </c>
      <c r="I33" s="364">
        <v>2250</v>
      </c>
      <c r="J33" s="362"/>
      <c r="K33" s="370"/>
      <c r="L33" s="362"/>
      <c r="M33" s="362"/>
      <c r="N33" s="362"/>
      <c r="O33" s="357"/>
      <c r="P33" s="362"/>
      <c r="Q33" s="362"/>
      <c r="R33" s="362">
        <v>15</v>
      </c>
      <c r="S33" s="362"/>
      <c r="T33" s="362"/>
      <c r="U33" s="362"/>
      <c r="V33" s="355">
        <f>J33+L33+N33+P33+R33+T33</f>
        <v>15</v>
      </c>
      <c r="W33" s="355">
        <f>E33-V33</f>
        <v>15</v>
      </c>
      <c r="X33" s="361">
        <f>W33*8</f>
        <v>120</v>
      </c>
      <c r="Y33" s="361">
        <f>X33*H33</f>
        <v>1125</v>
      </c>
      <c r="Z33" s="361">
        <f t="shared" si="4"/>
        <v>1125</v>
      </c>
      <c r="AA33" s="363"/>
    </row>
    <row r="34" spans="1:27" s="160" customFormat="1" ht="30" customHeight="1">
      <c r="A34" s="354">
        <v>27</v>
      </c>
      <c r="B34" s="364" t="s">
        <v>97</v>
      </c>
      <c r="C34" s="364" t="s">
        <v>176</v>
      </c>
      <c r="D34" s="361" t="s">
        <v>160</v>
      </c>
      <c r="E34" s="355">
        <v>30</v>
      </c>
      <c r="F34" s="361">
        <v>240</v>
      </c>
      <c r="G34" s="361">
        <v>75</v>
      </c>
      <c r="H34" s="361">
        <v>9.375</v>
      </c>
      <c r="I34" s="361">
        <v>2250</v>
      </c>
      <c r="J34" s="362"/>
      <c r="K34" s="362"/>
      <c r="L34" s="362">
        <v>2</v>
      </c>
      <c r="M34" s="362" t="s">
        <v>191</v>
      </c>
      <c r="N34" s="362"/>
      <c r="O34" s="357"/>
      <c r="P34" s="362"/>
      <c r="Q34" s="362"/>
      <c r="R34" s="362"/>
      <c r="S34" s="362"/>
      <c r="T34" s="362"/>
      <c r="U34" s="362"/>
      <c r="V34" s="355">
        <f t="shared" si="0"/>
        <v>2</v>
      </c>
      <c r="W34" s="355">
        <f t="shared" si="1"/>
        <v>28</v>
      </c>
      <c r="X34" s="361">
        <f t="shared" si="2"/>
        <v>224</v>
      </c>
      <c r="Y34" s="361">
        <f t="shared" si="3"/>
        <v>2100</v>
      </c>
      <c r="Z34" s="361">
        <f t="shared" si="4"/>
        <v>2100</v>
      </c>
      <c r="AA34" s="363"/>
    </row>
    <row r="35" spans="1:27" s="160" customFormat="1" ht="30" customHeight="1">
      <c r="A35" s="360">
        <v>28</v>
      </c>
      <c r="B35" s="364" t="s">
        <v>294</v>
      </c>
      <c r="C35" s="364" t="s">
        <v>267</v>
      </c>
      <c r="D35" s="361" t="s">
        <v>199</v>
      </c>
      <c r="E35" s="355">
        <v>30</v>
      </c>
      <c r="F35" s="361">
        <v>240</v>
      </c>
      <c r="G35" s="361">
        <v>60</v>
      </c>
      <c r="H35" s="361">
        <v>7.5</v>
      </c>
      <c r="I35" s="361">
        <v>1800</v>
      </c>
      <c r="J35" s="362"/>
      <c r="K35" s="362"/>
      <c r="L35" s="362">
        <v>2</v>
      </c>
      <c r="M35" s="362" t="s">
        <v>157</v>
      </c>
      <c r="N35" s="362">
        <v>13.5</v>
      </c>
      <c r="O35" s="357" t="s">
        <v>538</v>
      </c>
      <c r="P35" s="362"/>
      <c r="Q35" s="362"/>
      <c r="R35" s="362"/>
      <c r="S35" s="362"/>
      <c r="T35" s="362"/>
      <c r="U35" s="362"/>
      <c r="V35" s="355">
        <f t="shared" si="0"/>
        <v>15.5</v>
      </c>
      <c r="W35" s="355">
        <f t="shared" si="1"/>
        <v>14.5</v>
      </c>
      <c r="X35" s="361">
        <f t="shared" si="2"/>
        <v>116</v>
      </c>
      <c r="Y35" s="361">
        <f t="shared" si="3"/>
        <v>870</v>
      </c>
      <c r="Z35" s="361">
        <f t="shared" si="4"/>
        <v>870</v>
      </c>
      <c r="AA35" s="363"/>
    </row>
    <row r="36" spans="1:27" s="160" customFormat="1" ht="30" customHeight="1">
      <c r="A36" s="354">
        <v>29</v>
      </c>
      <c r="B36" s="364" t="s">
        <v>317</v>
      </c>
      <c r="C36" s="364" t="s">
        <v>176</v>
      </c>
      <c r="D36" s="372" t="s">
        <v>348</v>
      </c>
      <c r="E36" s="355">
        <v>30</v>
      </c>
      <c r="F36" s="361">
        <v>240</v>
      </c>
      <c r="G36" s="364">
        <v>75</v>
      </c>
      <c r="H36" s="361">
        <v>9.375</v>
      </c>
      <c r="I36" s="361">
        <v>2250</v>
      </c>
      <c r="J36" s="362"/>
      <c r="K36" s="362"/>
      <c r="L36" s="362"/>
      <c r="M36" s="362"/>
      <c r="N36" s="362"/>
      <c r="O36" s="357"/>
      <c r="P36" s="362"/>
      <c r="Q36" s="362"/>
      <c r="R36" s="362"/>
      <c r="S36" s="362"/>
      <c r="T36" s="362"/>
      <c r="U36" s="362"/>
      <c r="V36" s="355">
        <f t="shared" si="0"/>
        <v>0</v>
      </c>
      <c r="W36" s="355">
        <f t="shared" si="1"/>
        <v>30</v>
      </c>
      <c r="X36" s="361">
        <f t="shared" si="2"/>
        <v>240</v>
      </c>
      <c r="Y36" s="361">
        <f t="shared" si="3"/>
        <v>2250</v>
      </c>
      <c r="Z36" s="361">
        <f t="shared" si="4"/>
        <v>2250</v>
      </c>
      <c r="AA36" s="363"/>
    </row>
    <row r="37" spans="1:27" s="160" customFormat="1" ht="30" customHeight="1">
      <c r="A37" s="360">
        <v>30</v>
      </c>
      <c r="B37" s="364" t="s">
        <v>58</v>
      </c>
      <c r="C37" s="364" t="s">
        <v>176</v>
      </c>
      <c r="D37" s="118" t="s">
        <v>61</v>
      </c>
      <c r="E37" s="355">
        <v>30</v>
      </c>
      <c r="F37" s="361">
        <v>240</v>
      </c>
      <c r="G37" s="361">
        <v>75</v>
      </c>
      <c r="H37" s="361">
        <v>9.375</v>
      </c>
      <c r="I37" s="361">
        <v>2250</v>
      </c>
      <c r="J37" s="362"/>
      <c r="K37" s="362"/>
      <c r="L37" s="362">
        <v>3</v>
      </c>
      <c r="M37" s="362" t="s">
        <v>195</v>
      </c>
      <c r="N37" s="362"/>
      <c r="O37" s="357"/>
      <c r="P37" s="362"/>
      <c r="Q37" s="362"/>
      <c r="R37" s="362"/>
      <c r="S37" s="362"/>
      <c r="T37" s="362">
        <v>1</v>
      </c>
      <c r="U37" s="362">
        <v>14</v>
      </c>
      <c r="V37" s="355">
        <f t="shared" si="0"/>
        <v>4</v>
      </c>
      <c r="W37" s="355">
        <f t="shared" si="1"/>
        <v>26</v>
      </c>
      <c r="X37" s="361">
        <f t="shared" si="2"/>
        <v>208</v>
      </c>
      <c r="Y37" s="361">
        <f t="shared" si="3"/>
        <v>1950</v>
      </c>
      <c r="Z37" s="361">
        <f t="shared" si="4"/>
        <v>1950</v>
      </c>
      <c r="AA37" s="363"/>
    </row>
    <row r="38" spans="1:27" s="160" customFormat="1" ht="30" customHeight="1">
      <c r="A38" s="354">
        <v>31</v>
      </c>
      <c r="B38" s="364" t="s">
        <v>279</v>
      </c>
      <c r="C38" s="361" t="s">
        <v>176</v>
      </c>
      <c r="D38" s="361" t="s">
        <v>79</v>
      </c>
      <c r="E38" s="355">
        <v>30</v>
      </c>
      <c r="F38" s="361">
        <v>240</v>
      </c>
      <c r="G38" s="361">
        <v>75</v>
      </c>
      <c r="H38" s="361">
        <v>9.375</v>
      </c>
      <c r="I38" s="361">
        <v>2250</v>
      </c>
      <c r="J38" s="362"/>
      <c r="K38" s="362"/>
      <c r="L38" s="362"/>
      <c r="M38" s="362"/>
      <c r="N38" s="362"/>
      <c r="O38" s="357"/>
      <c r="P38" s="362"/>
      <c r="Q38" s="362"/>
      <c r="R38" s="362"/>
      <c r="S38" s="362"/>
      <c r="T38" s="362"/>
      <c r="U38" s="362"/>
      <c r="V38" s="355">
        <f t="shared" si="0"/>
        <v>0</v>
      </c>
      <c r="W38" s="355">
        <f t="shared" si="1"/>
        <v>30</v>
      </c>
      <c r="X38" s="361">
        <f t="shared" si="2"/>
        <v>240</v>
      </c>
      <c r="Y38" s="361">
        <f>X38*H38</f>
        <v>2250</v>
      </c>
      <c r="Z38" s="361">
        <f t="shared" si="4"/>
        <v>2250</v>
      </c>
      <c r="AA38" s="363"/>
    </row>
    <row r="39" spans="1:27" s="160" customFormat="1" ht="30" customHeight="1">
      <c r="A39" s="360">
        <v>32</v>
      </c>
      <c r="B39" s="364" t="s">
        <v>48</v>
      </c>
      <c r="C39" s="361" t="s">
        <v>176</v>
      </c>
      <c r="D39" s="361" t="s">
        <v>49</v>
      </c>
      <c r="E39" s="355">
        <v>30</v>
      </c>
      <c r="F39" s="361">
        <v>240</v>
      </c>
      <c r="G39" s="361">
        <v>75</v>
      </c>
      <c r="H39" s="361">
        <v>9.375</v>
      </c>
      <c r="I39" s="361">
        <v>2250</v>
      </c>
      <c r="J39" s="362"/>
      <c r="K39" s="362"/>
      <c r="L39" s="362">
        <v>1</v>
      </c>
      <c r="M39" s="362">
        <v>18</v>
      </c>
      <c r="N39" s="362"/>
      <c r="O39" s="357"/>
      <c r="P39" s="362"/>
      <c r="Q39" s="362"/>
      <c r="R39" s="362"/>
      <c r="S39" s="362"/>
      <c r="T39" s="362"/>
      <c r="U39" s="362"/>
      <c r="V39" s="355">
        <f t="shared" si="0"/>
        <v>1</v>
      </c>
      <c r="W39" s="355">
        <f t="shared" si="1"/>
        <v>29</v>
      </c>
      <c r="X39" s="361">
        <f t="shared" si="2"/>
        <v>232</v>
      </c>
      <c r="Y39" s="361">
        <f t="shared" si="3"/>
        <v>2175</v>
      </c>
      <c r="Z39" s="361">
        <f t="shared" si="4"/>
        <v>2175</v>
      </c>
      <c r="AA39" s="363"/>
    </row>
    <row r="40" spans="1:27" s="160" customFormat="1" ht="30" customHeight="1">
      <c r="A40" s="354">
        <v>33</v>
      </c>
      <c r="B40" s="364" t="s">
        <v>309</v>
      </c>
      <c r="C40" s="361" t="s">
        <v>18</v>
      </c>
      <c r="D40" s="361" t="s">
        <v>165</v>
      </c>
      <c r="E40" s="355">
        <v>30</v>
      </c>
      <c r="F40" s="361">
        <v>240</v>
      </c>
      <c r="G40" s="361">
        <v>55</v>
      </c>
      <c r="H40" s="361">
        <v>6.875</v>
      </c>
      <c r="I40" s="361">
        <v>1650</v>
      </c>
      <c r="J40" s="362"/>
      <c r="K40" s="362"/>
      <c r="L40" s="362">
        <v>4</v>
      </c>
      <c r="M40" s="362" t="s">
        <v>190</v>
      </c>
      <c r="N40" s="362"/>
      <c r="O40" s="357"/>
      <c r="P40" s="362"/>
      <c r="Q40" s="362"/>
      <c r="R40" s="362"/>
      <c r="S40" s="362"/>
      <c r="T40" s="362"/>
      <c r="U40" s="362"/>
      <c r="V40" s="355">
        <f t="shared" si="0"/>
        <v>4</v>
      </c>
      <c r="W40" s="355">
        <f t="shared" si="1"/>
        <v>26</v>
      </c>
      <c r="X40" s="361">
        <f t="shared" si="2"/>
        <v>208</v>
      </c>
      <c r="Y40" s="361">
        <f t="shared" si="3"/>
        <v>1430</v>
      </c>
      <c r="Z40" s="361">
        <f t="shared" si="4"/>
        <v>1430</v>
      </c>
      <c r="AA40" s="363"/>
    </row>
    <row r="41" spans="1:27" s="160" customFormat="1" ht="30" customHeight="1">
      <c r="A41" s="360">
        <v>34</v>
      </c>
      <c r="B41" s="364" t="s">
        <v>307</v>
      </c>
      <c r="C41" s="361" t="s">
        <v>176</v>
      </c>
      <c r="D41" s="361" t="s">
        <v>67</v>
      </c>
      <c r="E41" s="355">
        <v>30</v>
      </c>
      <c r="F41" s="361">
        <v>240</v>
      </c>
      <c r="G41" s="361">
        <v>75</v>
      </c>
      <c r="H41" s="361">
        <v>9.375</v>
      </c>
      <c r="I41" s="361">
        <v>2250</v>
      </c>
      <c r="J41" s="362"/>
      <c r="K41" s="362"/>
      <c r="L41" s="362">
        <v>1</v>
      </c>
      <c r="M41" s="362">
        <v>4</v>
      </c>
      <c r="N41" s="362"/>
      <c r="O41" s="357"/>
      <c r="P41" s="362"/>
      <c r="Q41" s="362"/>
      <c r="R41" s="362"/>
      <c r="S41" s="362"/>
      <c r="T41" s="362"/>
      <c r="U41" s="362"/>
      <c r="V41" s="355">
        <f t="shared" si="0"/>
        <v>1</v>
      </c>
      <c r="W41" s="355">
        <f t="shared" si="1"/>
        <v>29</v>
      </c>
      <c r="X41" s="361">
        <f t="shared" si="2"/>
        <v>232</v>
      </c>
      <c r="Y41" s="361">
        <f t="shared" si="3"/>
        <v>2175</v>
      </c>
      <c r="Z41" s="361">
        <f t="shared" si="4"/>
        <v>2175</v>
      </c>
      <c r="AA41" s="363"/>
    </row>
    <row r="42" spans="1:27" s="160" customFormat="1" ht="30" customHeight="1">
      <c r="A42" s="354">
        <v>35</v>
      </c>
      <c r="B42" s="364" t="s">
        <v>305</v>
      </c>
      <c r="C42" s="361" t="s">
        <v>176</v>
      </c>
      <c r="D42" s="361" t="s">
        <v>159</v>
      </c>
      <c r="E42" s="355">
        <v>30</v>
      </c>
      <c r="F42" s="361">
        <v>240</v>
      </c>
      <c r="G42" s="361">
        <v>75</v>
      </c>
      <c r="H42" s="361">
        <v>9.375</v>
      </c>
      <c r="I42" s="361">
        <v>2250</v>
      </c>
      <c r="J42" s="362"/>
      <c r="K42" s="362"/>
      <c r="L42" s="362">
        <v>2</v>
      </c>
      <c r="M42" s="362" t="s">
        <v>191</v>
      </c>
      <c r="N42" s="362">
        <v>2</v>
      </c>
      <c r="O42" s="357" t="s">
        <v>213</v>
      </c>
      <c r="P42" s="362"/>
      <c r="Q42" s="362"/>
      <c r="R42" s="362"/>
      <c r="S42" s="362"/>
      <c r="T42" s="362"/>
      <c r="U42" s="362"/>
      <c r="V42" s="355">
        <f>J42+L42+N42+P42+R42+T42</f>
        <v>4</v>
      </c>
      <c r="W42" s="355">
        <f>E42-V42</f>
        <v>26</v>
      </c>
      <c r="X42" s="361">
        <f>W42*8</f>
        <v>208</v>
      </c>
      <c r="Y42" s="361">
        <f>X42*H42</f>
        <v>1950</v>
      </c>
      <c r="Z42" s="361">
        <f t="shared" si="4"/>
        <v>1950</v>
      </c>
      <c r="AA42" s="363"/>
    </row>
    <row r="43" spans="1:27" s="160" customFormat="1" ht="30" customHeight="1">
      <c r="A43" s="360">
        <v>36</v>
      </c>
      <c r="B43" s="364" t="s">
        <v>534</v>
      </c>
      <c r="C43" s="364" t="s">
        <v>18</v>
      </c>
      <c r="D43" s="364" t="s">
        <v>186</v>
      </c>
      <c r="E43" s="355">
        <v>30</v>
      </c>
      <c r="F43" s="361">
        <v>240</v>
      </c>
      <c r="G43" s="361">
        <v>55</v>
      </c>
      <c r="H43" s="361">
        <v>6.875</v>
      </c>
      <c r="I43" s="361">
        <v>1650</v>
      </c>
      <c r="J43" s="362">
        <v>6</v>
      </c>
      <c r="K43" s="362" t="s">
        <v>537</v>
      </c>
      <c r="L43" s="362">
        <v>2</v>
      </c>
      <c r="M43" s="362" t="s">
        <v>157</v>
      </c>
      <c r="N43" s="362"/>
      <c r="O43" s="357"/>
      <c r="P43" s="362"/>
      <c r="Q43" s="362"/>
      <c r="R43" s="362"/>
      <c r="S43" s="362"/>
      <c r="T43" s="362"/>
      <c r="U43" s="362"/>
      <c r="V43" s="355">
        <f>J43+L43+N43+P43+R43+T43</f>
        <v>8</v>
      </c>
      <c r="W43" s="355">
        <f>E43-V43</f>
        <v>22</v>
      </c>
      <c r="X43" s="361">
        <f>W43*8</f>
        <v>176</v>
      </c>
      <c r="Y43" s="361">
        <f>X43*H43</f>
        <v>1210</v>
      </c>
      <c r="Z43" s="361">
        <f t="shared" si="4"/>
        <v>1210</v>
      </c>
      <c r="AA43" s="363"/>
    </row>
    <row r="44" spans="1:27" s="160" customFormat="1" ht="27.75" customHeight="1">
      <c r="A44" s="354">
        <v>37</v>
      </c>
      <c r="B44" s="364" t="s">
        <v>360</v>
      </c>
      <c r="C44" s="361" t="s">
        <v>176</v>
      </c>
      <c r="D44" s="361" t="s">
        <v>151</v>
      </c>
      <c r="E44" s="355">
        <v>30</v>
      </c>
      <c r="F44" s="361">
        <v>240</v>
      </c>
      <c r="G44" s="361">
        <v>75</v>
      </c>
      <c r="H44" s="361">
        <v>9.375</v>
      </c>
      <c r="I44" s="361">
        <v>2250</v>
      </c>
      <c r="J44" s="362"/>
      <c r="K44" s="370"/>
      <c r="L44" s="362"/>
      <c r="M44" s="362"/>
      <c r="N44" s="362"/>
      <c r="O44" s="357"/>
      <c r="P44" s="362"/>
      <c r="Q44" s="362"/>
      <c r="R44" s="362"/>
      <c r="S44" s="362"/>
      <c r="T44" s="362"/>
      <c r="U44" s="362"/>
      <c r="V44" s="355">
        <f t="shared" si="0"/>
        <v>0</v>
      </c>
      <c r="W44" s="355">
        <f t="shared" si="1"/>
        <v>30</v>
      </c>
      <c r="X44" s="361">
        <f t="shared" si="2"/>
        <v>240</v>
      </c>
      <c r="Y44" s="361">
        <f t="shared" si="3"/>
        <v>2250</v>
      </c>
      <c r="Z44" s="361">
        <f t="shared" si="4"/>
        <v>2250</v>
      </c>
      <c r="AA44" s="363"/>
    </row>
    <row r="45" spans="1:27" s="160" customFormat="1" ht="21.75" customHeight="1">
      <c r="A45" s="250"/>
      <c r="B45" s="334"/>
      <c r="C45" s="334"/>
      <c r="D45" s="334"/>
      <c r="E45" s="250"/>
      <c r="F45" s="334"/>
      <c r="G45" s="334"/>
      <c r="H45" s="334"/>
      <c r="I45" s="334"/>
      <c r="J45" s="335"/>
      <c r="K45" s="335"/>
      <c r="L45" s="335"/>
      <c r="M45" s="335"/>
      <c r="N45" s="335"/>
      <c r="O45" s="336"/>
      <c r="P45" s="335"/>
      <c r="Q45" s="335"/>
      <c r="R45" s="335"/>
      <c r="S45" s="335"/>
      <c r="T45" s="335"/>
      <c r="U45" s="335"/>
      <c r="V45" s="250"/>
      <c r="W45" s="250"/>
      <c r="X45" s="334"/>
      <c r="Y45" s="334"/>
      <c r="Z45" s="334"/>
      <c r="AA45" s="337"/>
    </row>
    <row r="46" spans="1:27" s="160" customFormat="1" ht="9.75" customHeight="1">
      <c r="A46" s="250"/>
      <c r="B46" s="250"/>
      <c r="C46" s="250"/>
      <c r="D46" s="250"/>
      <c r="E46" s="250"/>
      <c r="F46" s="250"/>
      <c r="G46" s="250"/>
      <c r="H46" s="250"/>
      <c r="I46" s="250"/>
      <c r="J46" s="338"/>
      <c r="K46" s="338"/>
      <c r="L46" s="338"/>
      <c r="M46" s="338"/>
      <c r="N46" s="338"/>
      <c r="O46" s="339"/>
      <c r="P46" s="338"/>
      <c r="Q46" s="338"/>
      <c r="R46" s="338"/>
      <c r="S46" s="338"/>
      <c r="T46" s="338"/>
      <c r="U46" s="338"/>
      <c r="V46" s="250"/>
      <c r="W46" s="250"/>
      <c r="X46" s="250"/>
      <c r="Y46" s="250"/>
      <c r="Z46" s="250"/>
      <c r="AA46" s="340"/>
    </row>
    <row r="47" spans="1:27" s="160" customFormat="1" ht="54.75" customHeight="1">
      <c r="A47" s="250"/>
      <c r="B47" s="1427" t="s">
        <v>483</v>
      </c>
      <c r="C47" s="1427"/>
      <c r="D47" s="1427"/>
      <c r="E47" s="341"/>
      <c r="F47" s="341"/>
      <c r="G47" s="341"/>
      <c r="H47" s="341"/>
      <c r="I47" s="341"/>
      <c r="J47" s="406"/>
      <c r="K47" s="406"/>
      <c r="L47" s="406"/>
      <c r="M47" s="406"/>
      <c r="N47" s="1427" t="s">
        <v>484</v>
      </c>
      <c r="O47" s="1427"/>
      <c r="P47" s="1427"/>
      <c r="Q47" s="1427"/>
      <c r="R47" s="1427"/>
      <c r="S47" s="406"/>
      <c r="T47" s="406"/>
      <c r="U47" s="406"/>
      <c r="V47" s="341"/>
      <c r="W47" s="341"/>
      <c r="X47" s="1427" t="s">
        <v>485</v>
      </c>
      <c r="Y47" s="1427"/>
      <c r="Z47" s="1427"/>
      <c r="AA47" s="1427"/>
    </row>
    <row r="48" spans="1:27" s="160" customFormat="1" ht="49.5" customHeight="1">
      <c r="A48" s="250"/>
      <c r="B48" s="1427" t="s">
        <v>482</v>
      </c>
      <c r="C48" s="1427"/>
      <c r="D48" s="1427"/>
      <c r="E48" s="341"/>
      <c r="F48" s="341"/>
      <c r="G48" s="341"/>
      <c r="H48" s="341"/>
      <c r="I48" s="341"/>
      <c r="J48" s="406"/>
      <c r="K48" s="406"/>
      <c r="L48" s="406"/>
      <c r="M48" s="406"/>
      <c r="N48" s="1427" t="s">
        <v>482</v>
      </c>
      <c r="O48" s="1427"/>
      <c r="P48" s="1427"/>
      <c r="Q48" s="1427"/>
      <c r="R48" s="406"/>
      <c r="S48" s="406"/>
      <c r="T48" s="406"/>
      <c r="U48" s="406"/>
      <c r="V48" s="341"/>
      <c r="W48" s="341"/>
      <c r="X48" s="1427" t="s">
        <v>482</v>
      </c>
      <c r="Y48" s="1427"/>
      <c r="Z48" s="1427"/>
      <c r="AA48" s="1427"/>
    </row>
    <row r="49" spans="1:27" s="160" customFormat="1" ht="24.75" customHeight="1">
      <c r="A49" s="250"/>
      <c r="B49" s="1427"/>
      <c r="C49" s="1427"/>
      <c r="D49" s="1427"/>
      <c r="E49" s="341"/>
      <c r="F49" s="341"/>
      <c r="G49" s="341"/>
      <c r="H49" s="341"/>
      <c r="I49" s="341"/>
      <c r="J49" s="406"/>
      <c r="K49" s="406"/>
      <c r="L49" s="406"/>
      <c r="M49" s="406"/>
      <c r="N49" s="1434">
        <v>1</v>
      </c>
      <c r="O49" s="1434"/>
      <c r="P49" s="1434"/>
      <c r="Q49" s="1434"/>
      <c r="R49" s="406"/>
      <c r="S49" s="406"/>
      <c r="T49" s="406"/>
      <c r="U49" s="406"/>
      <c r="V49" s="341"/>
      <c r="W49" s="341"/>
      <c r="X49" s="1427"/>
      <c r="Y49" s="1427"/>
      <c r="Z49" s="1427"/>
      <c r="AA49" s="1427"/>
    </row>
    <row r="50" spans="1:27" s="160" customFormat="1" ht="30" customHeight="1">
      <c r="A50" s="354">
        <v>38</v>
      </c>
      <c r="B50" s="365" t="s">
        <v>285</v>
      </c>
      <c r="C50" s="355" t="s">
        <v>176</v>
      </c>
      <c r="D50" s="355" t="s">
        <v>39</v>
      </c>
      <c r="E50" s="355">
        <v>30</v>
      </c>
      <c r="F50" s="355">
        <v>240</v>
      </c>
      <c r="G50" s="355">
        <v>75</v>
      </c>
      <c r="H50" s="355">
        <v>9.375</v>
      </c>
      <c r="I50" s="355">
        <v>2250</v>
      </c>
      <c r="J50" s="356"/>
      <c r="K50" s="356"/>
      <c r="L50" s="356"/>
      <c r="M50" s="356"/>
      <c r="N50" s="356"/>
      <c r="O50" s="375"/>
      <c r="P50" s="356"/>
      <c r="Q50" s="356"/>
      <c r="R50" s="356"/>
      <c r="S50" s="356"/>
      <c r="T50" s="356"/>
      <c r="U50" s="356"/>
      <c r="V50" s="355">
        <f t="shared" si="0"/>
        <v>0</v>
      </c>
      <c r="W50" s="355">
        <f t="shared" si="1"/>
        <v>30</v>
      </c>
      <c r="X50" s="355">
        <f t="shared" si="2"/>
        <v>240</v>
      </c>
      <c r="Y50" s="355">
        <f t="shared" si="3"/>
        <v>2250</v>
      </c>
      <c r="Z50" s="355">
        <f t="shared" si="4"/>
        <v>2250</v>
      </c>
      <c r="AA50" s="155"/>
    </row>
    <row r="51" spans="1:27" s="160" customFormat="1" ht="30" customHeight="1">
      <c r="A51" s="354">
        <v>39</v>
      </c>
      <c r="B51" s="369" t="s">
        <v>324</v>
      </c>
      <c r="C51" s="361" t="s">
        <v>18</v>
      </c>
      <c r="D51" s="369" t="s">
        <v>271</v>
      </c>
      <c r="E51" s="355">
        <v>30</v>
      </c>
      <c r="F51" s="361">
        <v>240</v>
      </c>
      <c r="G51" s="361">
        <v>55</v>
      </c>
      <c r="H51" s="361">
        <v>6.875</v>
      </c>
      <c r="I51" s="361">
        <v>1650</v>
      </c>
      <c r="J51" s="362"/>
      <c r="K51" s="362"/>
      <c r="L51" s="362"/>
      <c r="M51" s="362"/>
      <c r="N51" s="362"/>
      <c r="O51" s="357"/>
      <c r="P51" s="362"/>
      <c r="Q51" s="362"/>
      <c r="R51" s="417">
        <v>15</v>
      </c>
      <c r="S51" s="362"/>
      <c r="T51" s="362"/>
      <c r="U51" s="362"/>
      <c r="V51" s="355">
        <f t="shared" si="0"/>
        <v>15</v>
      </c>
      <c r="W51" s="355">
        <f t="shared" si="1"/>
        <v>15</v>
      </c>
      <c r="X51" s="361">
        <f t="shared" si="2"/>
        <v>120</v>
      </c>
      <c r="Y51" s="361">
        <f t="shared" si="3"/>
        <v>825</v>
      </c>
      <c r="Z51" s="361">
        <f t="shared" si="4"/>
        <v>825</v>
      </c>
      <c r="AA51" s="149"/>
    </row>
    <row r="52" spans="1:27" s="160" customFormat="1" ht="30" customHeight="1">
      <c r="A52" s="354">
        <v>40</v>
      </c>
      <c r="B52" s="364" t="s">
        <v>325</v>
      </c>
      <c r="C52" s="364" t="s">
        <v>18</v>
      </c>
      <c r="D52" s="364" t="s">
        <v>536</v>
      </c>
      <c r="E52" s="355">
        <v>30</v>
      </c>
      <c r="F52" s="361">
        <v>240</v>
      </c>
      <c r="G52" s="361">
        <v>55</v>
      </c>
      <c r="H52" s="361">
        <v>6.875</v>
      </c>
      <c r="I52" s="361">
        <v>1650</v>
      </c>
      <c r="J52" s="362"/>
      <c r="K52" s="362"/>
      <c r="L52" s="362">
        <v>3</v>
      </c>
      <c r="M52" s="362" t="s">
        <v>189</v>
      </c>
      <c r="N52" s="362"/>
      <c r="O52" s="357"/>
      <c r="P52" s="362"/>
      <c r="Q52" s="362"/>
      <c r="R52" s="362">
        <v>3</v>
      </c>
      <c r="S52" s="362" t="s">
        <v>539</v>
      </c>
      <c r="T52" s="362"/>
      <c r="U52" s="362"/>
      <c r="V52" s="355">
        <f>J52+L52+N52+P52+R52+T52</f>
        <v>6</v>
      </c>
      <c r="W52" s="355">
        <f>E52-V52</f>
        <v>24</v>
      </c>
      <c r="X52" s="361">
        <f>W52*8</f>
        <v>192</v>
      </c>
      <c r="Y52" s="361">
        <f>X52*H52</f>
        <v>1320</v>
      </c>
      <c r="Z52" s="361">
        <f t="shared" si="4"/>
        <v>1320</v>
      </c>
      <c r="AA52" s="149"/>
    </row>
    <row r="53" spans="1:27" s="160" customFormat="1" ht="30" customHeight="1">
      <c r="A53" s="354">
        <v>41</v>
      </c>
      <c r="B53" s="364" t="s">
        <v>28</v>
      </c>
      <c r="C53" s="361" t="s">
        <v>176</v>
      </c>
      <c r="D53" s="361" t="s">
        <v>95</v>
      </c>
      <c r="E53" s="355">
        <v>30</v>
      </c>
      <c r="F53" s="361">
        <v>240</v>
      </c>
      <c r="G53" s="361">
        <v>75</v>
      </c>
      <c r="H53" s="361">
        <v>9.375</v>
      </c>
      <c r="I53" s="361">
        <v>2250</v>
      </c>
      <c r="J53" s="362"/>
      <c r="K53" s="362"/>
      <c r="L53" s="362"/>
      <c r="M53" s="362"/>
      <c r="N53" s="362">
        <v>1</v>
      </c>
      <c r="O53" s="357" t="s">
        <v>158</v>
      </c>
      <c r="P53" s="362"/>
      <c r="Q53" s="362"/>
      <c r="R53" s="362"/>
      <c r="S53" s="362"/>
      <c r="T53" s="362"/>
      <c r="U53" s="362"/>
      <c r="V53" s="355">
        <f t="shared" si="0"/>
        <v>1</v>
      </c>
      <c r="W53" s="355">
        <f t="shared" si="1"/>
        <v>29</v>
      </c>
      <c r="X53" s="361">
        <f t="shared" si="2"/>
        <v>232</v>
      </c>
      <c r="Y53" s="361">
        <f t="shared" si="3"/>
        <v>2175</v>
      </c>
      <c r="Z53" s="361">
        <f t="shared" si="4"/>
        <v>2175</v>
      </c>
      <c r="AA53" s="149"/>
    </row>
    <row r="54" spans="1:27" s="160" customFormat="1" ht="30" customHeight="1">
      <c r="A54" s="354">
        <v>42</v>
      </c>
      <c r="B54" s="364" t="s">
        <v>300</v>
      </c>
      <c r="C54" s="364" t="s">
        <v>176</v>
      </c>
      <c r="D54" s="364" t="s">
        <v>62</v>
      </c>
      <c r="E54" s="365">
        <v>30</v>
      </c>
      <c r="F54" s="364">
        <v>240</v>
      </c>
      <c r="G54" s="364">
        <v>75</v>
      </c>
      <c r="H54" s="364">
        <v>9.375</v>
      </c>
      <c r="I54" s="364">
        <v>2250</v>
      </c>
      <c r="J54" s="376"/>
      <c r="K54" s="376"/>
      <c r="L54" s="376">
        <v>3</v>
      </c>
      <c r="M54" s="362" t="s">
        <v>189</v>
      </c>
      <c r="N54" s="376"/>
      <c r="O54" s="377"/>
      <c r="P54" s="362"/>
      <c r="Q54" s="362"/>
      <c r="R54" s="376"/>
      <c r="S54" s="376"/>
      <c r="T54" s="376"/>
      <c r="U54" s="376"/>
      <c r="V54" s="365">
        <f t="shared" si="0"/>
        <v>3</v>
      </c>
      <c r="W54" s="365">
        <f t="shared" si="1"/>
        <v>27</v>
      </c>
      <c r="X54" s="364">
        <f t="shared" si="2"/>
        <v>216</v>
      </c>
      <c r="Y54" s="364">
        <f t="shared" si="3"/>
        <v>2025</v>
      </c>
      <c r="Z54" s="364">
        <f t="shared" si="4"/>
        <v>2025</v>
      </c>
      <c r="AA54" s="245"/>
    </row>
    <row r="55" spans="1:27" s="160" customFormat="1" ht="30" customHeight="1">
      <c r="A55" s="354">
        <v>43</v>
      </c>
      <c r="B55" s="364" t="s">
        <v>87</v>
      </c>
      <c r="C55" s="361" t="s">
        <v>176</v>
      </c>
      <c r="D55" s="364" t="s">
        <v>34</v>
      </c>
      <c r="E55" s="355">
        <v>30</v>
      </c>
      <c r="F55" s="361">
        <v>240</v>
      </c>
      <c r="G55" s="361">
        <v>75</v>
      </c>
      <c r="H55" s="361">
        <v>9.375</v>
      </c>
      <c r="I55" s="361">
        <v>2250</v>
      </c>
      <c r="J55" s="362"/>
      <c r="K55" s="362"/>
      <c r="L55" s="362"/>
      <c r="M55" s="362"/>
      <c r="N55" s="362">
        <v>7</v>
      </c>
      <c r="O55" s="357" t="s">
        <v>540</v>
      </c>
      <c r="P55" s="362"/>
      <c r="Q55" s="362"/>
      <c r="R55" s="362"/>
      <c r="S55" s="362"/>
      <c r="T55" s="362">
        <v>1</v>
      </c>
      <c r="U55" s="362">
        <v>17</v>
      </c>
      <c r="V55" s="355">
        <f t="shared" si="0"/>
        <v>8</v>
      </c>
      <c r="W55" s="355">
        <f t="shared" si="1"/>
        <v>22</v>
      </c>
      <c r="X55" s="361">
        <f t="shared" si="2"/>
        <v>176</v>
      </c>
      <c r="Y55" s="361">
        <f t="shared" si="3"/>
        <v>1650</v>
      </c>
      <c r="Z55" s="361">
        <f t="shared" si="4"/>
        <v>1650</v>
      </c>
      <c r="AA55" s="149"/>
    </row>
    <row r="56" spans="1:27" s="160" customFormat="1" ht="33.75" customHeight="1">
      <c r="A56" s="354">
        <v>44</v>
      </c>
      <c r="B56" s="364" t="s">
        <v>71</v>
      </c>
      <c r="C56" s="361" t="s">
        <v>267</v>
      </c>
      <c r="D56" s="361" t="s">
        <v>72</v>
      </c>
      <c r="E56" s="355">
        <v>30</v>
      </c>
      <c r="F56" s="361">
        <v>240</v>
      </c>
      <c r="G56" s="361">
        <v>60</v>
      </c>
      <c r="H56" s="361">
        <v>7.5</v>
      </c>
      <c r="I56" s="361">
        <v>1800</v>
      </c>
      <c r="J56" s="362"/>
      <c r="K56" s="362"/>
      <c r="L56" s="362"/>
      <c r="M56" s="362"/>
      <c r="N56" s="362">
        <v>2</v>
      </c>
      <c r="O56" s="357" t="s">
        <v>541</v>
      </c>
      <c r="P56" s="362"/>
      <c r="Q56" s="362"/>
      <c r="R56" s="362"/>
      <c r="S56" s="362"/>
      <c r="T56" s="362"/>
      <c r="U56" s="362"/>
      <c r="V56" s="355">
        <f t="shared" si="0"/>
        <v>2</v>
      </c>
      <c r="W56" s="355">
        <f t="shared" si="1"/>
        <v>28</v>
      </c>
      <c r="X56" s="361">
        <f t="shared" si="2"/>
        <v>224</v>
      </c>
      <c r="Y56" s="361">
        <f t="shared" si="3"/>
        <v>1680</v>
      </c>
      <c r="Z56" s="361">
        <f t="shared" si="4"/>
        <v>1680</v>
      </c>
      <c r="AA56" s="149"/>
    </row>
    <row r="57" spans="1:27" s="160" customFormat="1" ht="36" customHeight="1">
      <c r="A57" s="354">
        <v>45</v>
      </c>
      <c r="B57" s="364" t="s">
        <v>286</v>
      </c>
      <c r="C57" s="361" t="s">
        <v>18</v>
      </c>
      <c r="D57" s="410" t="s">
        <v>368</v>
      </c>
      <c r="E57" s="355">
        <v>30</v>
      </c>
      <c r="F57" s="361">
        <v>240</v>
      </c>
      <c r="G57" s="361">
        <v>55</v>
      </c>
      <c r="H57" s="361">
        <v>6.875</v>
      </c>
      <c r="I57" s="361">
        <v>1650</v>
      </c>
      <c r="J57" s="362"/>
      <c r="K57" s="362"/>
      <c r="L57" s="362"/>
      <c r="M57" s="362"/>
      <c r="N57" s="362"/>
      <c r="O57" s="357"/>
      <c r="P57" s="362"/>
      <c r="Q57" s="362"/>
      <c r="R57" s="362"/>
      <c r="S57" s="362"/>
      <c r="T57" s="362"/>
      <c r="U57" s="362"/>
      <c r="V57" s="355">
        <f t="shared" si="0"/>
        <v>0</v>
      </c>
      <c r="W57" s="355">
        <f t="shared" si="1"/>
        <v>30</v>
      </c>
      <c r="X57" s="361">
        <f t="shared" si="2"/>
        <v>240</v>
      </c>
      <c r="Y57" s="361">
        <f t="shared" si="3"/>
        <v>1650</v>
      </c>
      <c r="Z57" s="361">
        <f t="shared" si="4"/>
        <v>1650</v>
      </c>
      <c r="AA57" s="149"/>
    </row>
    <row r="58" spans="1:27" s="160" customFormat="1" ht="36" customHeight="1">
      <c r="A58" s="354">
        <v>46</v>
      </c>
      <c r="B58" s="364" t="s">
        <v>454</v>
      </c>
      <c r="C58" s="364" t="s">
        <v>207</v>
      </c>
      <c r="D58" s="364" t="s">
        <v>174</v>
      </c>
      <c r="E58" s="365">
        <v>30</v>
      </c>
      <c r="F58" s="364">
        <v>240</v>
      </c>
      <c r="G58" s="364">
        <v>35</v>
      </c>
      <c r="H58" s="364">
        <v>4.375</v>
      </c>
      <c r="I58" s="364">
        <v>1050</v>
      </c>
      <c r="J58" s="362"/>
      <c r="K58" s="362"/>
      <c r="L58" s="362">
        <v>4</v>
      </c>
      <c r="M58" s="362" t="s">
        <v>190</v>
      </c>
      <c r="N58" s="362"/>
      <c r="O58" s="357"/>
      <c r="P58" s="362"/>
      <c r="Q58" s="362"/>
      <c r="R58" s="362"/>
      <c r="S58" s="362"/>
      <c r="T58" s="362"/>
      <c r="U58" s="362"/>
      <c r="V58" s="355">
        <f>J58+L58+N58+P58+R58+T58</f>
        <v>4</v>
      </c>
      <c r="W58" s="355">
        <f>E58-V58</f>
        <v>26</v>
      </c>
      <c r="X58" s="361">
        <f>W58*8</f>
        <v>208</v>
      </c>
      <c r="Y58" s="361">
        <f>X58*H58</f>
        <v>910</v>
      </c>
      <c r="Z58" s="361">
        <f t="shared" si="4"/>
        <v>910</v>
      </c>
      <c r="AA58" s="149"/>
    </row>
    <row r="59" spans="1:27" s="160" customFormat="1" ht="30" customHeight="1">
      <c r="A59" s="354">
        <v>47</v>
      </c>
      <c r="B59" s="364" t="s">
        <v>198</v>
      </c>
      <c r="C59" s="361" t="s">
        <v>176</v>
      </c>
      <c r="D59" s="361" t="s">
        <v>181</v>
      </c>
      <c r="E59" s="355">
        <v>30</v>
      </c>
      <c r="F59" s="361">
        <v>240</v>
      </c>
      <c r="G59" s="361">
        <v>75</v>
      </c>
      <c r="H59" s="361">
        <v>9.375</v>
      </c>
      <c r="I59" s="361">
        <v>2250</v>
      </c>
      <c r="J59" s="362"/>
      <c r="K59" s="362"/>
      <c r="L59" s="362">
        <v>2</v>
      </c>
      <c r="M59" s="362" t="s">
        <v>191</v>
      </c>
      <c r="N59" s="362">
        <v>4</v>
      </c>
      <c r="O59" s="357" t="s">
        <v>542</v>
      </c>
      <c r="P59" s="362"/>
      <c r="Q59" s="362"/>
      <c r="R59" s="362"/>
      <c r="S59" s="357"/>
      <c r="T59" s="362"/>
      <c r="U59" s="362"/>
      <c r="V59" s="355">
        <f t="shared" si="0"/>
        <v>6</v>
      </c>
      <c r="W59" s="355">
        <f t="shared" si="1"/>
        <v>24</v>
      </c>
      <c r="X59" s="361">
        <f t="shared" si="2"/>
        <v>192</v>
      </c>
      <c r="Y59" s="361">
        <f t="shared" si="3"/>
        <v>1800</v>
      </c>
      <c r="Z59" s="361">
        <f t="shared" si="4"/>
        <v>1800</v>
      </c>
      <c r="AA59" s="149"/>
    </row>
    <row r="60" spans="1:27" s="160" customFormat="1" ht="30" customHeight="1">
      <c r="A60" s="354">
        <v>48</v>
      </c>
      <c r="B60" s="364" t="s">
        <v>262</v>
      </c>
      <c r="C60" s="361" t="s">
        <v>176</v>
      </c>
      <c r="D60" s="361" t="s">
        <v>241</v>
      </c>
      <c r="E60" s="355">
        <v>30</v>
      </c>
      <c r="F60" s="361">
        <v>240</v>
      </c>
      <c r="G60" s="361">
        <v>75</v>
      </c>
      <c r="H60" s="361">
        <v>9.375</v>
      </c>
      <c r="I60" s="361">
        <v>2250</v>
      </c>
      <c r="J60" s="362"/>
      <c r="K60" s="362"/>
      <c r="L60" s="362"/>
      <c r="M60" s="362"/>
      <c r="N60" s="362"/>
      <c r="O60" s="357"/>
      <c r="P60" s="362"/>
      <c r="Q60" s="362"/>
      <c r="R60" s="362"/>
      <c r="S60" s="362"/>
      <c r="T60" s="362"/>
      <c r="U60" s="362"/>
      <c r="V60" s="355">
        <f t="shared" si="0"/>
        <v>0</v>
      </c>
      <c r="W60" s="355">
        <f t="shared" si="1"/>
        <v>30</v>
      </c>
      <c r="X60" s="361">
        <f t="shared" si="2"/>
        <v>240</v>
      </c>
      <c r="Y60" s="361">
        <f t="shared" si="3"/>
        <v>2250</v>
      </c>
      <c r="Z60" s="361">
        <f t="shared" si="4"/>
        <v>2250</v>
      </c>
      <c r="AA60" s="149"/>
    </row>
    <row r="61" spans="1:27" s="160" customFormat="1" ht="30" customHeight="1">
      <c r="A61" s="354">
        <v>49</v>
      </c>
      <c r="B61" s="364" t="s">
        <v>341</v>
      </c>
      <c r="C61" s="364" t="s">
        <v>176</v>
      </c>
      <c r="D61" s="364" t="s">
        <v>506</v>
      </c>
      <c r="E61" s="355">
        <v>30</v>
      </c>
      <c r="F61" s="361">
        <v>240</v>
      </c>
      <c r="G61" s="364">
        <v>75</v>
      </c>
      <c r="H61" s="361">
        <v>9.375</v>
      </c>
      <c r="I61" s="361">
        <v>1650</v>
      </c>
      <c r="J61" s="362"/>
      <c r="K61" s="362"/>
      <c r="L61" s="362">
        <v>4</v>
      </c>
      <c r="M61" s="362" t="s">
        <v>190</v>
      </c>
      <c r="N61" s="362"/>
      <c r="O61" s="357"/>
      <c r="P61" s="362"/>
      <c r="Q61" s="362"/>
      <c r="R61" s="362"/>
      <c r="S61" s="362"/>
      <c r="T61" s="362"/>
      <c r="U61" s="362"/>
      <c r="V61" s="355">
        <f t="shared" si="0"/>
        <v>4</v>
      </c>
      <c r="W61" s="355">
        <f t="shared" si="1"/>
        <v>26</v>
      </c>
      <c r="X61" s="361">
        <f t="shared" si="2"/>
        <v>208</v>
      </c>
      <c r="Y61" s="361">
        <f t="shared" si="3"/>
        <v>1950</v>
      </c>
      <c r="Z61" s="361">
        <f t="shared" si="4"/>
        <v>1950</v>
      </c>
      <c r="AA61" s="149"/>
    </row>
    <row r="62" spans="1:27" s="160" customFormat="1" ht="30" customHeight="1">
      <c r="A62" s="354">
        <v>50</v>
      </c>
      <c r="B62" s="364" t="s">
        <v>21</v>
      </c>
      <c r="C62" s="364" t="s">
        <v>176</v>
      </c>
      <c r="D62" s="379" t="s">
        <v>238</v>
      </c>
      <c r="E62" s="355">
        <v>30</v>
      </c>
      <c r="F62" s="361">
        <v>240</v>
      </c>
      <c r="G62" s="361">
        <v>75</v>
      </c>
      <c r="H62" s="361">
        <v>9.375</v>
      </c>
      <c r="I62" s="361">
        <v>2250</v>
      </c>
      <c r="J62" s="362"/>
      <c r="K62" s="362"/>
      <c r="L62" s="362"/>
      <c r="M62" s="362"/>
      <c r="N62" s="362"/>
      <c r="O62" s="357"/>
      <c r="P62" s="362"/>
      <c r="Q62" s="362"/>
      <c r="R62" s="362"/>
      <c r="S62" s="362"/>
      <c r="T62" s="362"/>
      <c r="U62" s="370"/>
      <c r="V62" s="355">
        <f t="shared" si="0"/>
        <v>0</v>
      </c>
      <c r="W62" s="355">
        <f t="shared" si="1"/>
        <v>30</v>
      </c>
      <c r="X62" s="361">
        <f t="shared" si="2"/>
        <v>240</v>
      </c>
      <c r="Y62" s="361">
        <f t="shared" si="3"/>
        <v>2250</v>
      </c>
      <c r="Z62" s="361">
        <f t="shared" si="4"/>
        <v>2250</v>
      </c>
      <c r="AA62" s="149"/>
    </row>
    <row r="63" spans="1:27" s="160" customFormat="1" ht="33" customHeight="1">
      <c r="A63" s="354">
        <v>51</v>
      </c>
      <c r="B63" s="364" t="s">
        <v>250</v>
      </c>
      <c r="C63" s="361" t="s">
        <v>176</v>
      </c>
      <c r="D63" s="364" t="s">
        <v>84</v>
      </c>
      <c r="E63" s="355">
        <v>30</v>
      </c>
      <c r="F63" s="361">
        <v>240</v>
      </c>
      <c r="G63" s="361">
        <v>75</v>
      </c>
      <c r="H63" s="361">
        <v>9.375</v>
      </c>
      <c r="I63" s="361">
        <v>2250</v>
      </c>
      <c r="J63" s="362"/>
      <c r="K63" s="362"/>
      <c r="L63" s="362"/>
      <c r="M63" s="362"/>
      <c r="N63" s="362"/>
      <c r="O63" s="357"/>
      <c r="P63" s="362"/>
      <c r="Q63" s="362"/>
      <c r="R63" s="362"/>
      <c r="S63" s="362"/>
      <c r="T63" s="362"/>
      <c r="U63" s="362"/>
      <c r="V63" s="355">
        <f t="shared" si="0"/>
        <v>0</v>
      </c>
      <c r="W63" s="355">
        <f t="shared" si="1"/>
        <v>30</v>
      </c>
      <c r="X63" s="361">
        <f t="shared" si="2"/>
        <v>240</v>
      </c>
      <c r="Y63" s="361">
        <f t="shared" si="3"/>
        <v>2250</v>
      </c>
      <c r="Z63" s="361">
        <f t="shared" si="4"/>
        <v>2250</v>
      </c>
      <c r="AA63" s="149"/>
    </row>
    <row r="64" spans="1:27" s="160" customFormat="1" ht="30" customHeight="1">
      <c r="A64" s="354">
        <v>52</v>
      </c>
      <c r="B64" s="364" t="s">
        <v>301</v>
      </c>
      <c r="C64" s="361" t="s">
        <v>176</v>
      </c>
      <c r="D64" s="364" t="s">
        <v>54</v>
      </c>
      <c r="E64" s="355">
        <v>30</v>
      </c>
      <c r="F64" s="361">
        <v>240</v>
      </c>
      <c r="G64" s="361">
        <v>75</v>
      </c>
      <c r="H64" s="361">
        <v>9.375</v>
      </c>
      <c r="I64" s="361">
        <v>2250</v>
      </c>
      <c r="J64" s="362"/>
      <c r="K64" s="362"/>
      <c r="L64" s="376">
        <v>3</v>
      </c>
      <c r="M64" s="362" t="s">
        <v>189</v>
      </c>
      <c r="N64" s="362"/>
      <c r="O64" s="357"/>
      <c r="P64" s="362"/>
      <c r="Q64" s="362"/>
      <c r="R64" s="362"/>
      <c r="S64" s="362"/>
      <c r="T64" s="362">
        <v>1.5</v>
      </c>
      <c r="U64" s="362" t="s">
        <v>421</v>
      </c>
      <c r="V64" s="355">
        <f t="shared" si="0"/>
        <v>4.5</v>
      </c>
      <c r="W64" s="355">
        <f t="shared" si="1"/>
        <v>25.5</v>
      </c>
      <c r="X64" s="361">
        <f t="shared" si="2"/>
        <v>204</v>
      </c>
      <c r="Y64" s="361">
        <f t="shared" si="3"/>
        <v>1912.5</v>
      </c>
      <c r="Z64" s="361">
        <f t="shared" si="4"/>
        <v>1912.5</v>
      </c>
      <c r="AA64" s="149"/>
    </row>
    <row r="65" spans="1:27" s="160" customFormat="1" ht="30" customHeight="1">
      <c r="A65" s="354">
        <v>53</v>
      </c>
      <c r="B65" s="118" t="s">
        <v>326</v>
      </c>
      <c r="C65" s="361" t="s">
        <v>18</v>
      </c>
      <c r="D65" s="361" t="s">
        <v>185</v>
      </c>
      <c r="E65" s="355">
        <v>30</v>
      </c>
      <c r="F65" s="361">
        <v>240</v>
      </c>
      <c r="G65" s="361">
        <v>55</v>
      </c>
      <c r="H65" s="361">
        <v>6.875</v>
      </c>
      <c r="I65" s="361">
        <v>1650</v>
      </c>
      <c r="J65" s="362"/>
      <c r="K65" s="362"/>
      <c r="L65" s="376">
        <v>3</v>
      </c>
      <c r="M65" s="362" t="s">
        <v>189</v>
      </c>
      <c r="N65" s="362"/>
      <c r="O65" s="357"/>
      <c r="P65" s="362"/>
      <c r="Q65" s="362"/>
      <c r="R65" s="362"/>
      <c r="S65" s="362"/>
      <c r="T65" s="362"/>
      <c r="U65" s="362"/>
      <c r="V65" s="355">
        <f t="shared" si="0"/>
        <v>3</v>
      </c>
      <c r="W65" s="355">
        <f>E65-V65</f>
        <v>27</v>
      </c>
      <c r="X65" s="361">
        <f>W65*8</f>
        <v>216</v>
      </c>
      <c r="Y65" s="361">
        <f>X65*H65</f>
        <v>1485</v>
      </c>
      <c r="Z65" s="361">
        <f t="shared" si="4"/>
        <v>1485</v>
      </c>
      <c r="AA65" s="149"/>
    </row>
    <row r="66" spans="1:27" s="160" customFormat="1" ht="30" customHeight="1">
      <c r="A66" s="354">
        <v>54</v>
      </c>
      <c r="B66" s="415" t="s">
        <v>24</v>
      </c>
      <c r="C66" s="364" t="s">
        <v>176</v>
      </c>
      <c r="D66" s="369" t="s">
        <v>271</v>
      </c>
      <c r="E66" s="355">
        <v>30</v>
      </c>
      <c r="F66" s="361">
        <v>240</v>
      </c>
      <c r="G66" s="361">
        <v>75</v>
      </c>
      <c r="H66" s="361">
        <v>9.375</v>
      </c>
      <c r="I66" s="361">
        <v>2250</v>
      </c>
      <c r="J66" s="362"/>
      <c r="K66" s="362"/>
      <c r="L66" s="362"/>
      <c r="M66" s="362"/>
      <c r="N66" s="362"/>
      <c r="O66" s="357"/>
      <c r="P66" s="362"/>
      <c r="Q66" s="362"/>
      <c r="R66" s="362">
        <v>15</v>
      </c>
      <c r="S66" s="362"/>
      <c r="T66" s="362"/>
      <c r="U66" s="362"/>
      <c r="V66" s="355">
        <f t="shared" ref="V66" si="7">J66+L66+N66+P66+R66+T66</f>
        <v>15</v>
      </c>
      <c r="W66" s="355">
        <f>E66-V66</f>
        <v>15</v>
      </c>
      <c r="X66" s="361">
        <f>W66*8</f>
        <v>120</v>
      </c>
      <c r="Y66" s="361">
        <f>X66*H66</f>
        <v>1125</v>
      </c>
      <c r="Z66" s="361">
        <f t="shared" ref="Z66" si="8">Y66</f>
        <v>1125</v>
      </c>
      <c r="AA66" s="149"/>
    </row>
    <row r="67" spans="1:27" s="160" customFormat="1" ht="30" customHeight="1">
      <c r="A67" s="354">
        <v>55</v>
      </c>
      <c r="B67" s="364" t="s">
        <v>327</v>
      </c>
      <c r="C67" s="364" t="s">
        <v>18</v>
      </c>
      <c r="D67" s="361" t="s">
        <v>77</v>
      </c>
      <c r="E67" s="355">
        <v>30</v>
      </c>
      <c r="F67" s="361">
        <v>240</v>
      </c>
      <c r="G67" s="361">
        <v>55</v>
      </c>
      <c r="H67" s="361">
        <v>6.875</v>
      </c>
      <c r="I67" s="361">
        <v>1650</v>
      </c>
      <c r="J67" s="362"/>
      <c r="K67" s="362"/>
      <c r="L67" s="376">
        <v>4</v>
      </c>
      <c r="M67" s="362" t="s">
        <v>190</v>
      </c>
      <c r="N67" s="362">
        <v>1</v>
      </c>
      <c r="O67" s="357" t="s">
        <v>365</v>
      </c>
      <c r="P67" s="362"/>
      <c r="Q67" s="362"/>
      <c r="R67" s="362"/>
      <c r="S67" s="362"/>
      <c r="T67" s="362"/>
      <c r="U67" s="362"/>
      <c r="V67" s="355">
        <f t="shared" si="0"/>
        <v>5</v>
      </c>
      <c r="W67" s="355">
        <f t="shared" si="1"/>
        <v>25</v>
      </c>
      <c r="X67" s="361">
        <f t="shared" si="2"/>
        <v>200</v>
      </c>
      <c r="Y67" s="361">
        <f t="shared" si="3"/>
        <v>1375</v>
      </c>
      <c r="Z67" s="361">
        <f t="shared" si="4"/>
        <v>1375</v>
      </c>
      <c r="AA67" s="149"/>
    </row>
    <row r="68" spans="1:27" s="160" customFormat="1" ht="30" customHeight="1">
      <c r="A68" s="354">
        <v>56</v>
      </c>
      <c r="B68" s="364" t="s">
        <v>293</v>
      </c>
      <c r="C68" s="364" t="s">
        <v>176</v>
      </c>
      <c r="D68" s="361" t="s">
        <v>242</v>
      </c>
      <c r="E68" s="355">
        <v>30</v>
      </c>
      <c r="F68" s="361">
        <v>240</v>
      </c>
      <c r="G68" s="361">
        <v>75</v>
      </c>
      <c r="H68" s="361">
        <v>9.375</v>
      </c>
      <c r="I68" s="361">
        <v>2250</v>
      </c>
      <c r="J68" s="362"/>
      <c r="K68" s="362"/>
      <c r="L68" s="362">
        <v>2</v>
      </c>
      <c r="M68" s="362" t="s">
        <v>194</v>
      </c>
      <c r="N68" s="362">
        <v>2</v>
      </c>
      <c r="O68" s="357" t="s">
        <v>543</v>
      </c>
      <c r="P68" s="362"/>
      <c r="Q68" s="362"/>
      <c r="R68" s="362"/>
      <c r="S68" s="362"/>
      <c r="T68" s="362"/>
      <c r="U68" s="362"/>
      <c r="V68" s="355">
        <f t="shared" si="0"/>
        <v>4</v>
      </c>
      <c r="W68" s="355">
        <f t="shared" si="1"/>
        <v>26</v>
      </c>
      <c r="X68" s="361">
        <f t="shared" si="2"/>
        <v>208</v>
      </c>
      <c r="Y68" s="361">
        <f t="shared" si="3"/>
        <v>1950</v>
      </c>
      <c r="Z68" s="361">
        <f t="shared" si="4"/>
        <v>1950</v>
      </c>
      <c r="AA68" s="149"/>
    </row>
    <row r="69" spans="1:27" s="160" customFormat="1" ht="30" customHeight="1">
      <c r="A69" s="354">
        <v>57</v>
      </c>
      <c r="B69" s="369" t="s">
        <v>548</v>
      </c>
      <c r="C69" s="364" t="s">
        <v>18</v>
      </c>
      <c r="D69" s="361" t="s">
        <v>166</v>
      </c>
      <c r="E69" s="355">
        <v>30</v>
      </c>
      <c r="F69" s="361">
        <v>240</v>
      </c>
      <c r="G69" s="361">
        <v>55</v>
      </c>
      <c r="H69" s="361">
        <v>6.875</v>
      </c>
      <c r="I69" s="361">
        <v>1650</v>
      </c>
      <c r="J69" s="362"/>
      <c r="K69" s="362"/>
      <c r="L69" s="362"/>
      <c r="M69" s="362"/>
      <c r="N69" s="362"/>
      <c r="O69" s="357"/>
      <c r="P69" s="362"/>
      <c r="Q69" s="362"/>
      <c r="R69" s="362"/>
      <c r="S69" s="362"/>
      <c r="T69" s="362"/>
      <c r="U69" s="362"/>
      <c r="V69" s="355">
        <f>J69+L69+N69+P69+R69+T69</f>
        <v>0</v>
      </c>
      <c r="W69" s="355">
        <f>E69-V69</f>
        <v>30</v>
      </c>
      <c r="X69" s="361">
        <f>W69*8</f>
        <v>240</v>
      </c>
      <c r="Y69" s="361">
        <f>X69*H69</f>
        <v>1650</v>
      </c>
      <c r="Z69" s="361">
        <f t="shared" si="4"/>
        <v>1650</v>
      </c>
      <c r="AA69" s="149"/>
    </row>
    <row r="70" spans="1:27" s="160" customFormat="1" ht="30" customHeight="1">
      <c r="A70" s="354">
        <v>58</v>
      </c>
      <c r="B70" s="364" t="s">
        <v>519</v>
      </c>
      <c r="C70" s="364" t="s">
        <v>18</v>
      </c>
      <c r="D70" s="369" t="s">
        <v>373</v>
      </c>
      <c r="E70" s="355">
        <v>30</v>
      </c>
      <c r="F70" s="361">
        <v>240</v>
      </c>
      <c r="G70" s="361">
        <v>55</v>
      </c>
      <c r="H70" s="361">
        <v>6.875</v>
      </c>
      <c r="I70" s="361">
        <v>1650</v>
      </c>
      <c r="J70" s="362">
        <v>2</v>
      </c>
      <c r="K70" s="362" t="s">
        <v>212</v>
      </c>
      <c r="L70" s="362"/>
      <c r="M70" s="362"/>
      <c r="N70" s="362"/>
      <c r="O70" s="357"/>
      <c r="P70" s="362"/>
      <c r="Q70" s="362"/>
      <c r="R70" s="362"/>
      <c r="S70" s="362"/>
      <c r="T70" s="362"/>
      <c r="U70" s="362"/>
      <c r="V70" s="355">
        <f>J70+L70+N70+P70+R70+T70</f>
        <v>2</v>
      </c>
      <c r="W70" s="355">
        <f>E70-V70</f>
        <v>28</v>
      </c>
      <c r="X70" s="361">
        <f>W70*8</f>
        <v>224</v>
      </c>
      <c r="Y70" s="361">
        <f>X70*H70</f>
        <v>1540</v>
      </c>
      <c r="Z70" s="361">
        <f t="shared" ref="Z70" si="9">Y70</f>
        <v>1540</v>
      </c>
      <c r="AA70" s="149"/>
    </row>
    <row r="71" spans="1:27" s="160" customFormat="1" ht="30" customHeight="1">
      <c r="A71" s="354">
        <v>59</v>
      </c>
      <c r="B71" s="364" t="s">
        <v>40</v>
      </c>
      <c r="C71" s="361" t="s">
        <v>176</v>
      </c>
      <c r="D71" s="361" t="s">
        <v>161</v>
      </c>
      <c r="E71" s="355">
        <v>30</v>
      </c>
      <c r="F71" s="361">
        <v>240</v>
      </c>
      <c r="G71" s="361">
        <v>75</v>
      </c>
      <c r="H71" s="361">
        <v>9.375</v>
      </c>
      <c r="I71" s="361">
        <v>2250</v>
      </c>
      <c r="J71" s="362"/>
      <c r="K71" s="362"/>
      <c r="L71" s="362">
        <v>2</v>
      </c>
      <c r="M71" s="362" t="s">
        <v>191</v>
      </c>
      <c r="N71" s="362"/>
      <c r="O71" s="357"/>
      <c r="P71" s="362"/>
      <c r="Q71" s="362"/>
      <c r="R71" s="362"/>
      <c r="S71" s="362"/>
      <c r="T71" s="362"/>
      <c r="U71" s="362"/>
      <c r="V71" s="355">
        <f t="shared" si="0"/>
        <v>2</v>
      </c>
      <c r="W71" s="355">
        <f t="shared" si="1"/>
        <v>28</v>
      </c>
      <c r="X71" s="361">
        <f t="shared" si="2"/>
        <v>224</v>
      </c>
      <c r="Y71" s="361">
        <f t="shared" si="3"/>
        <v>2100</v>
      </c>
      <c r="Z71" s="361">
        <f t="shared" si="4"/>
        <v>2100</v>
      </c>
      <c r="AA71" s="149"/>
    </row>
    <row r="72" spans="1:27" s="160" customFormat="1" ht="30" customHeight="1">
      <c r="A72" s="354">
        <v>60</v>
      </c>
      <c r="B72" s="364" t="s">
        <v>303</v>
      </c>
      <c r="C72" s="361" t="s">
        <v>176</v>
      </c>
      <c r="D72" s="361" t="s">
        <v>162</v>
      </c>
      <c r="E72" s="355">
        <v>30</v>
      </c>
      <c r="F72" s="361">
        <v>240</v>
      </c>
      <c r="G72" s="361">
        <v>75</v>
      </c>
      <c r="H72" s="361">
        <v>9.375</v>
      </c>
      <c r="I72" s="361">
        <v>2250</v>
      </c>
      <c r="J72" s="362"/>
      <c r="K72" s="362"/>
      <c r="L72" s="362">
        <v>2</v>
      </c>
      <c r="M72" s="362" t="s">
        <v>191</v>
      </c>
      <c r="N72" s="362"/>
      <c r="O72" s="357"/>
      <c r="P72" s="362"/>
      <c r="Q72" s="362"/>
      <c r="R72" s="362"/>
      <c r="S72" s="362"/>
      <c r="T72" s="362"/>
      <c r="U72" s="362"/>
      <c r="V72" s="355">
        <f t="shared" si="0"/>
        <v>2</v>
      </c>
      <c r="W72" s="355">
        <f t="shared" si="1"/>
        <v>28</v>
      </c>
      <c r="X72" s="361">
        <f t="shared" si="2"/>
        <v>224</v>
      </c>
      <c r="Y72" s="361">
        <f t="shared" si="3"/>
        <v>2100</v>
      </c>
      <c r="Z72" s="361">
        <f t="shared" si="4"/>
        <v>2100</v>
      </c>
      <c r="AA72" s="149"/>
    </row>
    <row r="73" spans="1:27" s="160" customFormat="1" ht="30" customHeight="1">
      <c r="A73" s="354">
        <v>61</v>
      </c>
      <c r="B73" s="364" t="s">
        <v>277</v>
      </c>
      <c r="C73" s="361" t="s">
        <v>176</v>
      </c>
      <c r="D73" s="361" t="s">
        <v>211</v>
      </c>
      <c r="E73" s="355">
        <v>30</v>
      </c>
      <c r="F73" s="361">
        <v>240</v>
      </c>
      <c r="G73" s="361">
        <v>75</v>
      </c>
      <c r="H73" s="361">
        <v>9.375</v>
      </c>
      <c r="I73" s="361">
        <v>2250</v>
      </c>
      <c r="J73" s="362"/>
      <c r="K73" s="362"/>
      <c r="L73" s="362"/>
      <c r="M73" s="362"/>
      <c r="N73" s="362"/>
      <c r="O73" s="357"/>
      <c r="P73" s="362"/>
      <c r="Q73" s="362"/>
      <c r="R73" s="362"/>
      <c r="S73" s="362"/>
      <c r="T73" s="362"/>
      <c r="U73" s="362"/>
      <c r="V73" s="355">
        <f t="shared" si="0"/>
        <v>0</v>
      </c>
      <c r="W73" s="355">
        <f t="shared" si="1"/>
        <v>30</v>
      </c>
      <c r="X73" s="361">
        <f t="shared" si="2"/>
        <v>240</v>
      </c>
      <c r="Y73" s="361">
        <f t="shared" si="3"/>
        <v>2250</v>
      </c>
      <c r="Z73" s="361">
        <f t="shared" si="4"/>
        <v>2250</v>
      </c>
      <c r="AA73" s="149"/>
    </row>
    <row r="74" spans="1:27" s="160" customFormat="1" ht="30" customHeight="1">
      <c r="A74" s="354">
        <v>62</v>
      </c>
      <c r="B74" s="364" t="s">
        <v>445</v>
      </c>
      <c r="C74" s="361" t="s">
        <v>176</v>
      </c>
      <c r="D74" s="378" t="s">
        <v>154</v>
      </c>
      <c r="E74" s="355">
        <v>30</v>
      </c>
      <c r="F74" s="361">
        <v>240</v>
      </c>
      <c r="G74" s="361">
        <v>75</v>
      </c>
      <c r="H74" s="361">
        <v>9.375</v>
      </c>
      <c r="I74" s="361">
        <v>2250</v>
      </c>
      <c r="J74" s="362"/>
      <c r="K74" s="362"/>
      <c r="L74" s="376">
        <v>3</v>
      </c>
      <c r="M74" s="362" t="s">
        <v>189</v>
      </c>
      <c r="N74" s="362"/>
      <c r="O74" s="357"/>
      <c r="P74" s="362"/>
      <c r="Q74" s="362"/>
      <c r="R74" s="362"/>
      <c r="S74" s="362"/>
      <c r="T74" s="362"/>
      <c r="U74" s="362"/>
      <c r="V74" s="355">
        <f>J74+L74+N74+P74+R74+T74</f>
        <v>3</v>
      </c>
      <c r="W74" s="355">
        <f>E74-V74</f>
        <v>27</v>
      </c>
      <c r="X74" s="361">
        <f>W74*8</f>
        <v>216</v>
      </c>
      <c r="Y74" s="361">
        <f>X74*H74</f>
        <v>2025</v>
      </c>
      <c r="Z74" s="361">
        <f t="shared" si="4"/>
        <v>2025</v>
      </c>
      <c r="AA74" s="149"/>
    </row>
    <row r="75" spans="1:27" s="160" customFormat="1" ht="30" customHeight="1">
      <c r="A75" s="354">
        <v>63</v>
      </c>
      <c r="B75" s="116" t="s">
        <v>413</v>
      </c>
      <c r="C75" s="361" t="s">
        <v>18</v>
      </c>
      <c r="D75" s="117" t="s">
        <v>112</v>
      </c>
      <c r="E75" s="355">
        <v>30</v>
      </c>
      <c r="F75" s="361">
        <v>240</v>
      </c>
      <c r="G75" s="361">
        <v>55</v>
      </c>
      <c r="H75" s="361">
        <v>6.875</v>
      </c>
      <c r="I75" s="361">
        <v>1650</v>
      </c>
      <c r="J75" s="362"/>
      <c r="K75" s="366"/>
      <c r="L75" s="362"/>
      <c r="M75" s="362"/>
      <c r="N75" s="362"/>
      <c r="O75" s="357"/>
      <c r="P75" s="362"/>
      <c r="Q75" s="362"/>
      <c r="R75" s="362"/>
      <c r="S75" s="362"/>
      <c r="T75" s="362"/>
      <c r="U75" s="362"/>
      <c r="V75" s="355">
        <f>J75+L75+N75+P75+R75+T75</f>
        <v>0</v>
      </c>
      <c r="W75" s="355">
        <f>E75-V75</f>
        <v>30</v>
      </c>
      <c r="X75" s="361">
        <f>W75*8</f>
        <v>240</v>
      </c>
      <c r="Y75" s="361">
        <f>X75*H75</f>
        <v>1650</v>
      </c>
      <c r="Z75" s="361">
        <f t="shared" si="4"/>
        <v>1650</v>
      </c>
      <c r="AA75" s="149"/>
    </row>
    <row r="76" spans="1:27" s="160" customFormat="1" ht="30.75" customHeight="1">
      <c r="A76" s="354">
        <v>64</v>
      </c>
      <c r="B76" s="364" t="s">
        <v>273</v>
      </c>
      <c r="C76" s="361" t="s">
        <v>176</v>
      </c>
      <c r="D76" s="361" t="s">
        <v>41</v>
      </c>
      <c r="E76" s="355">
        <v>30</v>
      </c>
      <c r="F76" s="361">
        <v>240</v>
      </c>
      <c r="G76" s="361">
        <v>75</v>
      </c>
      <c r="H76" s="361">
        <v>9.375</v>
      </c>
      <c r="I76" s="361">
        <v>2250</v>
      </c>
      <c r="J76" s="362"/>
      <c r="K76" s="362"/>
      <c r="L76" s="362">
        <v>2</v>
      </c>
      <c r="M76" s="362" t="s">
        <v>192</v>
      </c>
      <c r="N76" s="362"/>
      <c r="O76" s="357"/>
      <c r="P76" s="362"/>
      <c r="Q76" s="362"/>
      <c r="R76" s="362"/>
      <c r="S76" s="362"/>
      <c r="T76" s="362"/>
      <c r="U76" s="362"/>
      <c r="V76" s="355">
        <f t="shared" si="0"/>
        <v>2</v>
      </c>
      <c r="W76" s="355">
        <f t="shared" si="1"/>
        <v>28</v>
      </c>
      <c r="X76" s="361">
        <f t="shared" si="2"/>
        <v>224</v>
      </c>
      <c r="Y76" s="361">
        <f t="shared" si="3"/>
        <v>2100</v>
      </c>
      <c r="Z76" s="361">
        <f t="shared" si="4"/>
        <v>2100</v>
      </c>
      <c r="AA76" s="149"/>
    </row>
    <row r="77" spans="1:27" s="160" customFormat="1" ht="30" customHeight="1">
      <c r="A77" s="354">
        <v>65</v>
      </c>
      <c r="B77" s="364" t="s">
        <v>248</v>
      </c>
      <c r="C77" s="361" t="s">
        <v>176</v>
      </c>
      <c r="D77" s="361" t="s">
        <v>53</v>
      </c>
      <c r="E77" s="355">
        <v>30</v>
      </c>
      <c r="F77" s="361">
        <v>240</v>
      </c>
      <c r="G77" s="361">
        <v>75</v>
      </c>
      <c r="H77" s="361">
        <v>9.375</v>
      </c>
      <c r="I77" s="361">
        <v>2250</v>
      </c>
      <c r="J77" s="362"/>
      <c r="K77" s="362"/>
      <c r="L77" s="362"/>
      <c r="M77" s="362"/>
      <c r="N77" s="362"/>
      <c r="O77" s="357"/>
      <c r="P77" s="362"/>
      <c r="Q77" s="362"/>
      <c r="R77" s="362"/>
      <c r="S77" s="362"/>
      <c r="T77" s="362"/>
      <c r="U77" s="362"/>
      <c r="V77" s="355">
        <f t="shared" si="0"/>
        <v>0</v>
      </c>
      <c r="W77" s="355">
        <f t="shared" si="1"/>
        <v>30</v>
      </c>
      <c r="X77" s="361">
        <f t="shared" si="2"/>
        <v>240</v>
      </c>
      <c r="Y77" s="361">
        <f t="shared" si="3"/>
        <v>2250</v>
      </c>
      <c r="Z77" s="361">
        <f t="shared" si="4"/>
        <v>2250</v>
      </c>
      <c r="AA77" s="149"/>
    </row>
    <row r="78" spans="1:27" s="160" customFormat="1" ht="30" customHeight="1">
      <c r="A78" s="354">
        <v>66</v>
      </c>
      <c r="B78" s="364" t="s">
        <v>280</v>
      </c>
      <c r="C78" s="361" t="s">
        <v>176</v>
      </c>
      <c r="D78" s="361" t="s">
        <v>116</v>
      </c>
      <c r="E78" s="355">
        <v>30</v>
      </c>
      <c r="F78" s="361">
        <v>240</v>
      </c>
      <c r="G78" s="361">
        <v>75</v>
      </c>
      <c r="H78" s="361">
        <v>9.375</v>
      </c>
      <c r="I78" s="361">
        <v>2250</v>
      </c>
      <c r="J78" s="362"/>
      <c r="K78" s="362"/>
      <c r="L78" s="362"/>
      <c r="M78" s="362"/>
      <c r="N78" s="362"/>
      <c r="O78" s="357"/>
      <c r="P78" s="362"/>
      <c r="Q78" s="362"/>
      <c r="R78" s="362"/>
      <c r="S78" s="362"/>
      <c r="T78" s="362"/>
      <c r="U78" s="362"/>
      <c r="V78" s="355">
        <f t="shared" si="0"/>
        <v>0</v>
      </c>
      <c r="W78" s="355">
        <f t="shared" si="1"/>
        <v>30</v>
      </c>
      <c r="X78" s="361">
        <f t="shared" si="2"/>
        <v>240</v>
      </c>
      <c r="Y78" s="361">
        <f t="shared" si="3"/>
        <v>2250</v>
      </c>
      <c r="Z78" s="361">
        <f t="shared" si="4"/>
        <v>2250</v>
      </c>
      <c r="AA78" s="149"/>
    </row>
    <row r="79" spans="1:27" s="160" customFormat="1" ht="30" customHeight="1">
      <c r="A79" s="354">
        <v>67</v>
      </c>
      <c r="B79" s="364" t="s">
        <v>64</v>
      </c>
      <c r="C79" s="361" t="s">
        <v>176</v>
      </c>
      <c r="D79" s="361" t="s">
        <v>65</v>
      </c>
      <c r="E79" s="355">
        <v>30</v>
      </c>
      <c r="F79" s="361">
        <v>240</v>
      </c>
      <c r="G79" s="361">
        <v>75</v>
      </c>
      <c r="H79" s="361">
        <v>9.375</v>
      </c>
      <c r="I79" s="361">
        <v>2250</v>
      </c>
      <c r="J79" s="362"/>
      <c r="K79" s="362"/>
      <c r="L79" s="362">
        <v>2</v>
      </c>
      <c r="M79" s="362" t="s">
        <v>265</v>
      </c>
      <c r="N79" s="362"/>
      <c r="O79" s="357"/>
      <c r="P79" s="362"/>
      <c r="Q79" s="362"/>
      <c r="R79" s="362"/>
      <c r="S79" s="362"/>
      <c r="T79" s="362"/>
      <c r="U79" s="362"/>
      <c r="V79" s="355">
        <f t="shared" si="0"/>
        <v>2</v>
      </c>
      <c r="W79" s="355">
        <f t="shared" si="1"/>
        <v>28</v>
      </c>
      <c r="X79" s="361">
        <f t="shared" si="2"/>
        <v>224</v>
      </c>
      <c r="Y79" s="361">
        <f t="shared" si="3"/>
        <v>2100</v>
      </c>
      <c r="Z79" s="361">
        <f t="shared" si="4"/>
        <v>2100</v>
      </c>
      <c r="AA79" s="149"/>
    </row>
    <row r="80" spans="1:27" s="160" customFormat="1" ht="30" customHeight="1">
      <c r="A80" s="354">
        <v>68</v>
      </c>
      <c r="B80" s="364" t="s">
        <v>188</v>
      </c>
      <c r="C80" s="361" t="s">
        <v>176</v>
      </c>
      <c r="D80" s="361" t="s">
        <v>30</v>
      </c>
      <c r="E80" s="355">
        <v>30</v>
      </c>
      <c r="F80" s="361">
        <v>240</v>
      </c>
      <c r="G80" s="361">
        <v>75</v>
      </c>
      <c r="H80" s="361">
        <v>9.375</v>
      </c>
      <c r="I80" s="361">
        <v>2250</v>
      </c>
      <c r="J80" s="362"/>
      <c r="K80" s="362"/>
      <c r="L80" s="362"/>
      <c r="M80" s="362"/>
      <c r="N80" s="362"/>
      <c r="O80" s="357"/>
      <c r="P80" s="362"/>
      <c r="Q80" s="362"/>
      <c r="R80" s="362"/>
      <c r="S80" s="362"/>
      <c r="T80" s="362"/>
      <c r="U80" s="362"/>
      <c r="V80" s="355">
        <f t="shared" si="0"/>
        <v>0</v>
      </c>
      <c r="W80" s="355">
        <f t="shared" si="1"/>
        <v>30</v>
      </c>
      <c r="X80" s="361">
        <f t="shared" si="2"/>
        <v>240</v>
      </c>
      <c r="Y80" s="361">
        <f t="shared" si="3"/>
        <v>2250</v>
      </c>
      <c r="Z80" s="361">
        <f t="shared" si="4"/>
        <v>2250</v>
      </c>
      <c r="AA80" s="149"/>
    </row>
    <row r="81" spans="1:30" s="160" customFormat="1" ht="30" customHeight="1">
      <c r="A81" s="354">
        <v>69</v>
      </c>
      <c r="B81" s="364" t="s">
        <v>328</v>
      </c>
      <c r="C81" s="361" t="s">
        <v>18</v>
      </c>
      <c r="D81" s="413" t="s">
        <v>19</v>
      </c>
      <c r="E81" s="355">
        <v>30</v>
      </c>
      <c r="F81" s="361">
        <v>240</v>
      </c>
      <c r="G81" s="361">
        <v>55</v>
      </c>
      <c r="H81" s="361">
        <v>6.875</v>
      </c>
      <c r="I81" s="361">
        <v>1650</v>
      </c>
      <c r="J81" s="362"/>
      <c r="K81" s="362"/>
      <c r="L81" s="362"/>
      <c r="M81" s="362"/>
      <c r="N81" s="362"/>
      <c r="O81" s="357"/>
      <c r="P81" s="362"/>
      <c r="Q81" s="362"/>
      <c r="R81" s="362"/>
      <c r="S81" s="370"/>
      <c r="T81" s="362"/>
      <c r="U81" s="362"/>
      <c r="V81" s="355">
        <f t="shared" si="0"/>
        <v>0</v>
      </c>
      <c r="W81" s="355">
        <f t="shared" si="1"/>
        <v>30</v>
      </c>
      <c r="X81" s="361">
        <f t="shared" si="2"/>
        <v>240</v>
      </c>
      <c r="Y81" s="361">
        <f t="shared" si="3"/>
        <v>1650</v>
      </c>
      <c r="Z81" s="361">
        <f t="shared" si="4"/>
        <v>1650</v>
      </c>
      <c r="AA81" s="149"/>
    </row>
    <row r="82" spans="1:30" s="160" customFormat="1" ht="30" customHeight="1">
      <c r="A82" s="354">
        <v>70</v>
      </c>
      <c r="B82" s="364" t="s">
        <v>206</v>
      </c>
      <c r="C82" s="361" t="s">
        <v>176</v>
      </c>
      <c r="D82" s="361" t="s">
        <v>91</v>
      </c>
      <c r="E82" s="355">
        <v>30</v>
      </c>
      <c r="F82" s="361">
        <v>240</v>
      </c>
      <c r="G82" s="361">
        <v>75</v>
      </c>
      <c r="H82" s="361">
        <v>9.375</v>
      </c>
      <c r="I82" s="361">
        <v>2250</v>
      </c>
      <c r="J82" s="362"/>
      <c r="K82" s="362"/>
      <c r="L82" s="362">
        <v>1</v>
      </c>
      <c r="M82" s="362">
        <v>25</v>
      </c>
      <c r="N82" s="362"/>
      <c r="O82" s="357"/>
      <c r="P82" s="362"/>
      <c r="Q82" s="362"/>
      <c r="R82" s="362"/>
      <c r="S82" s="362"/>
      <c r="T82" s="362">
        <v>1</v>
      </c>
      <c r="U82" s="362">
        <v>16</v>
      </c>
      <c r="V82" s="355">
        <f t="shared" ref="V82:V87" si="10">J82+L82+N82+P82+R82+T82</f>
        <v>2</v>
      </c>
      <c r="W82" s="355">
        <f t="shared" ref="W82:W87" si="11">E82-V82</f>
        <v>28</v>
      </c>
      <c r="X82" s="361">
        <f t="shared" ref="X82:X110" si="12">W82*8</f>
        <v>224</v>
      </c>
      <c r="Y82" s="361">
        <f t="shared" ref="Y82:Y110" si="13">X82*H82</f>
        <v>2100</v>
      </c>
      <c r="Z82" s="361">
        <f t="shared" ref="Z82:Z110" si="14">Y82</f>
        <v>2100</v>
      </c>
      <c r="AA82" s="149"/>
    </row>
    <row r="83" spans="1:30" s="160" customFormat="1" ht="30" customHeight="1">
      <c r="A83" s="354">
        <v>71</v>
      </c>
      <c r="B83" s="364" t="s">
        <v>203</v>
      </c>
      <c r="C83" s="361" t="s">
        <v>176</v>
      </c>
      <c r="D83" s="361" t="s">
        <v>62</v>
      </c>
      <c r="E83" s="355">
        <v>30</v>
      </c>
      <c r="F83" s="361">
        <v>240</v>
      </c>
      <c r="G83" s="361">
        <v>75</v>
      </c>
      <c r="H83" s="361">
        <v>9.375</v>
      </c>
      <c r="I83" s="361">
        <v>2250</v>
      </c>
      <c r="J83" s="362"/>
      <c r="K83" s="362"/>
      <c r="L83" s="376">
        <v>3</v>
      </c>
      <c r="M83" s="362" t="s">
        <v>189</v>
      </c>
      <c r="N83" s="362"/>
      <c r="O83" s="357"/>
      <c r="P83" s="362"/>
      <c r="Q83" s="362"/>
      <c r="R83" s="362"/>
      <c r="S83" s="362"/>
      <c r="T83" s="362"/>
      <c r="U83" s="362"/>
      <c r="V83" s="355">
        <f t="shared" si="10"/>
        <v>3</v>
      </c>
      <c r="W83" s="355">
        <f t="shared" si="11"/>
        <v>27</v>
      </c>
      <c r="X83" s="361">
        <f>W83*8</f>
        <v>216</v>
      </c>
      <c r="Y83" s="361">
        <f>X83*H83</f>
        <v>2025</v>
      </c>
      <c r="Z83" s="361">
        <f t="shared" si="14"/>
        <v>2025</v>
      </c>
      <c r="AA83" s="149"/>
    </row>
    <row r="84" spans="1:30" s="160" customFormat="1" ht="30" customHeight="1">
      <c r="A84" s="354">
        <v>72</v>
      </c>
      <c r="B84" s="116" t="s">
        <v>369</v>
      </c>
      <c r="C84" s="361" t="s">
        <v>18</v>
      </c>
      <c r="D84" s="380" t="s">
        <v>27</v>
      </c>
      <c r="E84" s="355">
        <v>30</v>
      </c>
      <c r="F84" s="361">
        <v>240</v>
      </c>
      <c r="G84" s="361">
        <v>55</v>
      </c>
      <c r="H84" s="361">
        <v>6.875</v>
      </c>
      <c r="I84" s="361">
        <v>1650</v>
      </c>
      <c r="J84" s="362"/>
      <c r="K84" s="362"/>
      <c r="L84" s="362"/>
      <c r="M84" s="362"/>
      <c r="N84" s="362"/>
      <c r="O84" s="357"/>
      <c r="P84" s="362"/>
      <c r="Q84" s="362"/>
      <c r="R84" s="362"/>
      <c r="S84" s="362"/>
      <c r="T84" s="362"/>
      <c r="U84" s="362"/>
      <c r="V84" s="355">
        <f t="shared" si="10"/>
        <v>0</v>
      </c>
      <c r="W84" s="355">
        <f t="shared" si="11"/>
        <v>30</v>
      </c>
      <c r="X84" s="361">
        <f>W84*8</f>
        <v>240</v>
      </c>
      <c r="Y84" s="361">
        <f>X84*H84</f>
        <v>1650</v>
      </c>
      <c r="Z84" s="361">
        <f t="shared" si="14"/>
        <v>1650</v>
      </c>
      <c r="AA84" s="149"/>
    </row>
    <row r="85" spans="1:30" s="160" customFormat="1" ht="26.25" customHeight="1">
      <c r="A85" s="354">
        <v>73</v>
      </c>
      <c r="B85" s="364" t="s">
        <v>92</v>
      </c>
      <c r="C85" s="361" t="s">
        <v>176</v>
      </c>
      <c r="D85" s="364" t="s">
        <v>163</v>
      </c>
      <c r="E85" s="355">
        <v>30</v>
      </c>
      <c r="F85" s="361">
        <v>240</v>
      </c>
      <c r="G85" s="361">
        <v>75</v>
      </c>
      <c r="H85" s="361">
        <v>9.375</v>
      </c>
      <c r="I85" s="361">
        <v>2250</v>
      </c>
      <c r="J85" s="362"/>
      <c r="K85" s="362"/>
      <c r="L85" s="362"/>
      <c r="M85" s="362"/>
      <c r="N85" s="362"/>
      <c r="O85" s="357"/>
      <c r="P85" s="362"/>
      <c r="Q85" s="362"/>
      <c r="R85" s="362"/>
      <c r="S85" s="357"/>
      <c r="T85" s="362"/>
      <c r="U85" s="362"/>
      <c r="V85" s="355">
        <f t="shared" si="10"/>
        <v>0</v>
      </c>
      <c r="W85" s="355">
        <f t="shared" si="11"/>
        <v>30</v>
      </c>
      <c r="X85" s="361">
        <f>W85*8</f>
        <v>240</v>
      </c>
      <c r="Y85" s="361">
        <f>X85*H85</f>
        <v>2250</v>
      </c>
      <c r="Z85" s="361">
        <f t="shared" si="14"/>
        <v>2250</v>
      </c>
      <c r="AA85" s="149"/>
    </row>
    <row r="86" spans="1:30" s="160" customFormat="1" ht="30" customHeight="1">
      <c r="A86" s="354">
        <v>74</v>
      </c>
      <c r="B86" s="364" t="s">
        <v>118</v>
      </c>
      <c r="C86" s="361" t="s">
        <v>176</v>
      </c>
      <c r="D86" s="361" t="s">
        <v>59</v>
      </c>
      <c r="E86" s="355">
        <v>30</v>
      </c>
      <c r="F86" s="361">
        <v>240</v>
      </c>
      <c r="G86" s="361">
        <v>75</v>
      </c>
      <c r="H86" s="361">
        <v>9.375</v>
      </c>
      <c r="I86" s="361">
        <v>2250</v>
      </c>
      <c r="J86" s="362"/>
      <c r="K86" s="362"/>
      <c r="L86" s="376">
        <v>3</v>
      </c>
      <c r="M86" s="362" t="s">
        <v>189</v>
      </c>
      <c r="N86" s="362"/>
      <c r="O86" s="357"/>
      <c r="P86" s="362"/>
      <c r="Q86" s="362"/>
      <c r="R86" s="362"/>
      <c r="S86" s="362"/>
      <c r="T86" s="362"/>
      <c r="U86" s="362"/>
      <c r="V86" s="355">
        <f t="shared" si="10"/>
        <v>3</v>
      </c>
      <c r="W86" s="355">
        <f t="shared" si="11"/>
        <v>27</v>
      </c>
      <c r="X86" s="361">
        <f t="shared" si="12"/>
        <v>216</v>
      </c>
      <c r="Y86" s="361">
        <f t="shared" si="13"/>
        <v>2025</v>
      </c>
      <c r="Z86" s="361">
        <f t="shared" si="14"/>
        <v>2025</v>
      </c>
      <c r="AA86" s="149"/>
    </row>
    <row r="87" spans="1:30" s="160" customFormat="1" ht="30" customHeight="1">
      <c r="A87" s="354">
        <v>75</v>
      </c>
      <c r="B87" s="364" t="s">
        <v>296</v>
      </c>
      <c r="C87" s="361" t="s">
        <v>18</v>
      </c>
      <c r="D87" s="368" t="s">
        <v>44</v>
      </c>
      <c r="E87" s="355">
        <v>30</v>
      </c>
      <c r="F87" s="361">
        <v>240</v>
      </c>
      <c r="G87" s="361">
        <v>55</v>
      </c>
      <c r="H87" s="361">
        <v>6.875</v>
      </c>
      <c r="I87" s="361">
        <v>1650</v>
      </c>
      <c r="J87" s="362"/>
      <c r="K87" s="362"/>
      <c r="L87" s="362">
        <v>2</v>
      </c>
      <c r="M87" s="362" t="s">
        <v>192</v>
      </c>
      <c r="N87" s="362"/>
      <c r="O87" s="357"/>
      <c r="P87" s="362"/>
      <c r="Q87" s="362"/>
      <c r="R87" s="362"/>
      <c r="S87" s="362"/>
      <c r="T87" s="362"/>
      <c r="U87" s="362"/>
      <c r="V87" s="355">
        <f t="shared" si="10"/>
        <v>2</v>
      </c>
      <c r="W87" s="355">
        <f t="shared" si="11"/>
        <v>28</v>
      </c>
      <c r="X87" s="361">
        <f t="shared" si="12"/>
        <v>224</v>
      </c>
      <c r="Y87" s="361">
        <f t="shared" si="13"/>
        <v>1540</v>
      </c>
      <c r="Z87" s="361">
        <f t="shared" si="14"/>
        <v>1540</v>
      </c>
      <c r="AA87" s="149"/>
      <c r="AD87" s="353"/>
    </row>
    <row r="88" spans="1:30" s="160" customFormat="1" ht="24.75" customHeight="1">
      <c r="A88" s="250"/>
      <c r="B88" s="334"/>
      <c r="C88" s="334"/>
      <c r="D88" s="334"/>
      <c r="E88" s="250"/>
      <c r="F88" s="334"/>
      <c r="G88" s="334"/>
      <c r="H88" s="334"/>
      <c r="I88" s="334"/>
      <c r="J88" s="335"/>
      <c r="K88" s="335"/>
      <c r="L88" s="335"/>
      <c r="M88" s="335"/>
      <c r="N88" s="335"/>
      <c r="O88" s="336"/>
      <c r="P88" s="335"/>
      <c r="Q88" s="335"/>
      <c r="R88" s="335"/>
      <c r="S88" s="335"/>
      <c r="T88" s="335"/>
      <c r="U88" s="335"/>
      <c r="V88" s="250"/>
      <c r="W88" s="250"/>
      <c r="X88" s="334"/>
      <c r="Y88" s="334"/>
      <c r="Z88" s="334"/>
      <c r="AA88" s="337"/>
    </row>
    <row r="89" spans="1:30" s="160" customFormat="1" ht="3" customHeight="1">
      <c r="A89" s="250"/>
      <c r="B89" s="250"/>
      <c r="C89" s="250"/>
      <c r="D89" s="250"/>
      <c r="E89" s="250"/>
      <c r="F89" s="250"/>
      <c r="G89" s="250"/>
      <c r="H89" s="250"/>
      <c r="I89" s="250"/>
      <c r="J89" s="338"/>
      <c r="K89" s="338"/>
      <c r="L89" s="338"/>
      <c r="M89" s="338"/>
      <c r="N89" s="338"/>
      <c r="O89" s="339"/>
      <c r="P89" s="338"/>
      <c r="Q89" s="338"/>
      <c r="R89" s="338"/>
      <c r="S89" s="338"/>
      <c r="T89" s="338"/>
      <c r="U89" s="338"/>
      <c r="V89" s="250"/>
      <c r="W89" s="250"/>
      <c r="X89" s="250"/>
      <c r="Y89" s="250"/>
      <c r="Z89" s="250"/>
      <c r="AA89" s="340"/>
    </row>
    <row r="90" spans="1:30" s="160" customFormat="1" ht="36.75" customHeight="1">
      <c r="A90" s="250"/>
      <c r="B90" s="1427" t="s">
        <v>483</v>
      </c>
      <c r="C90" s="1427"/>
      <c r="D90" s="1427"/>
      <c r="E90" s="341"/>
      <c r="F90" s="341"/>
      <c r="G90" s="341"/>
      <c r="H90" s="341"/>
      <c r="I90" s="341"/>
      <c r="J90" s="406"/>
      <c r="K90" s="406"/>
      <c r="L90" s="406"/>
      <c r="M90" s="406"/>
      <c r="N90" s="1427" t="s">
        <v>484</v>
      </c>
      <c r="O90" s="1427"/>
      <c r="P90" s="1427"/>
      <c r="Q90" s="1427"/>
      <c r="R90" s="1427"/>
      <c r="S90" s="406"/>
      <c r="T90" s="406"/>
      <c r="U90" s="406"/>
      <c r="V90" s="341"/>
      <c r="W90" s="341"/>
      <c r="X90" s="1427" t="s">
        <v>485</v>
      </c>
      <c r="Y90" s="1427"/>
      <c r="Z90" s="1427"/>
      <c r="AA90" s="1427"/>
    </row>
    <row r="91" spans="1:30" s="160" customFormat="1" ht="46.5" customHeight="1">
      <c r="A91" s="250"/>
      <c r="B91" s="1427" t="s">
        <v>482</v>
      </c>
      <c r="C91" s="1427"/>
      <c r="D91" s="1427"/>
      <c r="E91" s="341"/>
      <c r="F91" s="341"/>
      <c r="G91" s="341"/>
      <c r="H91" s="341"/>
      <c r="I91" s="341"/>
      <c r="J91" s="406"/>
      <c r="K91" s="406"/>
      <c r="L91" s="406"/>
      <c r="M91" s="406"/>
      <c r="N91" s="1427" t="s">
        <v>482</v>
      </c>
      <c r="O91" s="1427"/>
      <c r="P91" s="1427"/>
      <c r="Q91" s="1427"/>
      <c r="R91" s="406"/>
      <c r="S91" s="406"/>
      <c r="T91" s="406"/>
      <c r="U91" s="406"/>
      <c r="V91" s="341"/>
      <c r="W91" s="341"/>
      <c r="X91" s="1427" t="s">
        <v>482</v>
      </c>
      <c r="Y91" s="1427"/>
      <c r="Z91" s="1427"/>
      <c r="AA91" s="1427"/>
    </row>
    <row r="92" spans="1:30" s="160" customFormat="1" ht="22.5" customHeight="1">
      <c r="A92" s="250"/>
      <c r="B92" s="250"/>
      <c r="C92" s="250"/>
      <c r="D92" s="250"/>
      <c r="E92" s="250"/>
      <c r="F92" s="250"/>
      <c r="G92" s="250"/>
      <c r="H92" s="250"/>
      <c r="I92" s="250"/>
      <c r="J92" s="338"/>
      <c r="K92" s="338"/>
      <c r="L92" s="338"/>
      <c r="M92" s="338"/>
      <c r="N92" s="1480"/>
      <c r="O92" s="1480"/>
      <c r="P92" s="1480"/>
      <c r="Q92" s="1480"/>
      <c r="R92" s="338"/>
      <c r="S92" s="338"/>
      <c r="T92" s="338"/>
      <c r="U92" s="338"/>
      <c r="V92" s="250"/>
      <c r="W92" s="250"/>
      <c r="X92" s="250"/>
      <c r="Y92" s="250"/>
      <c r="Z92" s="250"/>
      <c r="AA92" s="340"/>
    </row>
    <row r="93" spans="1:30" s="160" customFormat="1" ht="30" customHeight="1">
      <c r="A93" s="360">
        <v>76</v>
      </c>
      <c r="B93" s="364" t="s">
        <v>444</v>
      </c>
      <c r="C93" s="361" t="s">
        <v>18</v>
      </c>
      <c r="D93" s="361" t="s">
        <v>334</v>
      </c>
      <c r="E93" s="361">
        <v>30</v>
      </c>
      <c r="F93" s="361">
        <v>240</v>
      </c>
      <c r="G93" s="361">
        <v>55</v>
      </c>
      <c r="H93" s="361">
        <v>6.875</v>
      </c>
      <c r="I93" s="361">
        <v>1650</v>
      </c>
      <c r="J93" s="362"/>
      <c r="K93" s="362"/>
      <c r="L93" s="362"/>
      <c r="M93" s="362"/>
      <c r="N93" s="362"/>
      <c r="O93" s="357"/>
      <c r="P93" s="362"/>
      <c r="Q93" s="362"/>
      <c r="R93" s="362"/>
      <c r="S93" s="362"/>
      <c r="T93" s="362"/>
      <c r="U93" s="362"/>
      <c r="V93" s="361">
        <f t="shared" ref="V93:V110" si="15">J93+L93+N93+P93+R93+T93</f>
        <v>0</v>
      </c>
      <c r="W93" s="361">
        <f t="shared" ref="W93:W103" si="16">E93-V93</f>
        <v>30</v>
      </c>
      <c r="X93" s="361">
        <f>W93*8</f>
        <v>240</v>
      </c>
      <c r="Y93" s="361">
        <f>X93*H93</f>
        <v>1650</v>
      </c>
      <c r="Z93" s="361">
        <f t="shared" si="14"/>
        <v>1650</v>
      </c>
      <c r="AA93" s="149"/>
    </row>
    <row r="94" spans="1:30" s="160" customFormat="1" ht="30" customHeight="1">
      <c r="A94" s="354">
        <v>77</v>
      </c>
      <c r="B94" s="364" t="s">
        <v>361</v>
      </c>
      <c r="C94" s="361" t="s">
        <v>18</v>
      </c>
      <c r="D94" s="409" t="s">
        <v>106</v>
      </c>
      <c r="E94" s="355">
        <v>30</v>
      </c>
      <c r="F94" s="361">
        <v>240</v>
      </c>
      <c r="G94" s="361">
        <v>55</v>
      </c>
      <c r="H94" s="361">
        <v>6.875</v>
      </c>
      <c r="I94" s="361">
        <v>1650</v>
      </c>
      <c r="J94" s="362"/>
      <c r="K94" s="362"/>
      <c r="L94" s="362">
        <v>2</v>
      </c>
      <c r="M94" s="362" t="s">
        <v>192</v>
      </c>
      <c r="N94" s="362"/>
      <c r="O94" s="357"/>
      <c r="P94" s="362"/>
      <c r="Q94" s="362"/>
      <c r="R94" s="362"/>
      <c r="S94" s="362"/>
      <c r="T94" s="362"/>
      <c r="U94" s="362"/>
      <c r="V94" s="355">
        <f t="shared" si="15"/>
        <v>2</v>
      </c>
      <c r="W94" s="355">
        <f t="shared" si="16"/>
        <v>28</v>
      </c>
      <c r="X94" s="361">
        <f t="shared" si="12"/>
        <v>224</v>
      </c>
      <c r="Y94" s="361">
        <f t="shared" si="13"/>
        <v>1540</v>
      </c>
      <c r="Z94" s="361">
        <f t="shared" si="14"/>
        <v>1540</v>
      </c>
      <c r="AA94" s="149"/>
    </row>
    <row r="95" spans="1:30" s="160" customFormat="1" ht="30" customHeight="1">
      <c r="A95" s="360">
        <v>78</v>
      </c>
      <c r="B95" s="364" t="s">
        <v>26</v>
      </c>
      <c r="C95" s="369" t="s">
        <v>31</v>
      </c>
      <c r="D95" s="364" t="s">
        <v>271</v>
      </c>
      <c r="E95" s="365">
        <v>30</v>
      </c>
      <c r="F95" s="364">
        <v>240</v>
      </c>
      <c r="G95" s="364">
        <v>60</v>
      </c>
      <c r="H95" s="364">
        <v>7.5</v>
      </c>
      <c r="I95" s="364">
        <v>1800</v>
      </c>
      <c r="J95" s="362"/>
      <c r="K95" s="362"/>
      <c r="L95" s="362">
        <v>2</v>
      </c>
      <c r="M95" s="362" t="s">
        <v>265</v>
      </c>
      <c r="N95" s="362"/>
      <c r="O95" s="357"/>
      <c r="P95" s="362"/>
      <c r="Q95" s="362"/>
      <c r="R95" s="362">
        <v>9.5</v>
      </c>
      <c r="S95" s="418" t="s">
        <v>544</v>
      </c>
      <c r="T95" s="362"/>
      <c r="U95" s="362"/>
      <c r="V95" s="355">
        <f t="shared" si="15"/>
        <v>11.5</v>
      </c>
      <c r="W95" s="355">
        <f t="shared" si="16"/>
        <v>18.5</v>
      </c>
      <c r="X95" s="361">
        <f>W95*8</f>
        <v>148</v>
      </c>
      <c r="Y95" s="361">
        <f>X95*H95</f>
        <v>1110</v>
      </c>
      <c r="Z95" s="361">
        <f t="shared" si="14"/>
        <v>1110</v>
      </c>
      <c r="AA95" s="149"/>
    </row>
    <row r="96" spans="1:30" s="160" customFormat="1" ht="30" customHeight="1">
      <c r="A96" s="354">
        <v>79</v>
      </c>
      <c r="B96" s="364" t="s">
        <v>140</v>
      </c>
      <c r="C96" s="361" t="s">
        <v>176</v>
      </c>
      <c r="D96" s="361" t="s">
        <v>144</v>
      </c>
      <c r="E96" s="355">
        <v>30</v>
      </c>
      <c r="F96" s="361">
        <v>240</v>
      </c>
      <c r="G96" s="361">
        <v>75</v>
      </c>
      <c r="H96" s="361">
        <v>9.375</v>
      </c>
      <c r="I96" s="361">
        <v>2250</v>
      </c>
      <c r="J96" s="362"/>
      <c r="K96" s="362"/>
      <c r="L96" s="376">
        <v>3</v>
      </c>
      <c r="M96" s="362" t="s">
        <v>189</v>
      </c>
      <c r="N96" s="362">
        <v>2</v>
      </c>
      <c r="O96" s="357" t="s">
        <v>146</v>
      </c>
      <c r="P96" s="362"/>
      <c r="Q96" s="362"/>
      <c r="R96" s="362"/>
      <c r="S96" s="362"/>
      <c r="T96" s="362"/>
      <c r="U96" s="362"/>
      <c r="V96" s="355">
        <f t="shared" si="15"/>
        <v>5</v>
      </c>
      <c r="W96" s="355">
        <f t="shared" si="16"/>
        <v>25</v>
      </c>
      <c r="X96" s="361">
        <f t="shared" si="12"/>
        <v>200</v>
      </c>
      <c r="Y96" s="361">
        <f t="shared" si="13"/>
        <v>1875</v>
      </c>
      <c r="Z96" s="361">
        <f t="shared" si="14"/>
        <v>1875</v>
      </c>
      <c r="AA96" s="149"/>
    </row>
    <row r="97" spans="1:35" s="160" customFormat="1" ht="30" customHeight="1">
      <c r="A97" s="360">
        <v>80</v>
      </c>
      <c r="B97" s="364" t="s">
        <v>51</v>
      </c>
      <c r="C97" s="361" t="s">
        <v>176</v>
      </c>
      <c r="D97" s="361" t="s">
        <v>52</v>
      </c>
      <c r="E97" s="355">
        <v>30</v>
      </c>
      <c r="F97" s="361">
        <v>240</v>
      </c>
      <c r="G97" s="361">
        <v>75</v>
      </c>
      <c r="H97" s="361">
        <v>9.375</v>
      </c>
      <c r="I97" s="361">
        <v>2250</v>
      </c>
      <c r="J97" s="362"/>
      <c r="K97" s="362"/>
      <c r="L97" s="362">
        <v>1</v>
      </c>
      <c r="M97" s="362">
        <v>18</v>
      </c>
      <c r="N97" s="362">
        <v>3</v>
      </c>
      <c r="O97" s="357" t="s">
        <v>545</v>
      </c>
      <c r="P97" s="362"/>
      <c r="Q97" s="362"/>
      <c r="R97" s="362"/>
      <c r="S97" s="362"/>
      <c r="T97" s="362"/>
      <c r="U97" s="362"/>
      <c r="V97" s="355">
        <f t="shared" si="15"/>
        <v>4</v>
      </c>
      <c r="W97" s="355">
        <f t="shared" si="16"/>
        <v>26</v>
      </c>
      <c r="X97" s="361">
        <f t="shared" si="12"/>
        <v>208</v>
      </c>
      <c r="Y97" s="361">
        <f t="shared" si="13"/>
        <v>1950</v>
      </c>
      <c r="Z97" s="361">
        <f t="shared" si="14"/>
        <v>1950</v>
      </c>
      <c r="AA97" s="149"/>
    </row>
    <row r="98" spans="1:35" s="160" customFormat="1" ht="30" customHeight="1">
      <c r="A98" s="354">
        <v>81</v>
      </c>
      <c r="B98" s="364" t="s">
        <v>302</v>
      </c>
      <c r="C98" s="361" t="s">
        <v>176</v>
      </c>
      <c r="D98" s="361" t="s">
        <v>55</v>
      </c>
      <c r="E98" s="355">
        <v>30</v>
      </c>
      <c r="F98" s="361">
        <v>240</v>
      </c>
      <c r="G98" s="361">
        <v>75</v>
      </c>
      <c r="H98" s="361">
        <v>9.375</v>
      </c>
      <c r="I98" s="361">
        <v>2250</v>
      </c>
      <c r="J98" s="362"/>
      <c r="K98" s="362"/>
      <c r="L98" s="376">
        <v>3</v>
      </c>
      <c r="M98" s="362" t="s">
        <v>189</v>
      </c>
      <c r="N98" s="362"/>
      <c r="O98" s="357"/>
      <c r="P98" s="362"/>
      <c r="Q98" s="362"/>
      <c r="R98" s="362"/>
      <c r="S98" s="362"/>
      <c r="T98" s="362"/>
      <c r="U98" s="362"/>
      <c r="V98" s="355">
        <f t="shared" si="15"/>
        <v>3</v>
      </c>
      <c r="W98" s="355">
        <f t="shared" si="16"/>
        <v>27</v>
      </c>
      <c r="X98" s="361">
        <f t="shared" si="12"/>
        <v>216</v>
      </c>
      <c r="Y98" s="361">
        <f t="shared" si="13"/>
        <v>2025</v>
      </c>
      <c r="Z98" s="361">
        <f t="shared" si="14"/>
        <v>2025</v>
      </c>
      <c r="AA98" s="149"/>
    </row>
    <row r="99" spans="1:35" s="160" customFormat="1" ht="30" customHeight="1">
      <c r="A99" s="360">
        <v>82</v>
      </c>
      <c r="B99" s="408" t="s">
        <v>247</v>
      </c>
      <c r="C99" s="364" t="s">
        <v>176</v>
      </c>
      <c r="D99" s="364" t="s">
        <v>32</v>
      </c>
      <c r="E99" s="365">
        <v>30</v>
      </c>
      <c r="F99" s="364">
        <v>240</v>
      </c>
      <c r="G99" s="364">
        <v>75</v>
      </c>
      <c r="H99" s="364">
        <v>9.375</v>
      </c>
      <c r="I99" s="364">
        <v>2250</v>
      </c>
      <c r="J99" s="362"/>
      <c r="K99" s="362"/>
      <c r="L99" s="376"/>
      <c r="M99" s="362"/>
      <c r="N99" s="362"/>
      <c r="O99" s="357"/>
      <c r="P99" s="362"/>
      <c r="Q99" s="362"/>
      <c r="R99" s="362">
        <v>3</v>
      </c>
      <c r="S99" s="362" t="s">
        <v>501</v>
      </c>
      <c r="T99" s="362"/>
      <c r="U99" s="362"/>
      <c r="V99" s="355">
        <f t="shared" ref="V99" si="17">J99+L99+N99+P99+R99+T99</f>
        <v>3</v>
      </c>
      <c r="W99" s="355">
        <f t="shared" ref="W99" si="18">E99-V99</f>
        <v>27</v>
      </c>
      <c r="X99" s="361">
        <f t="shared" ref="X99" si="19">W99*8</f>
        <v>216</v>
      </c>
      <c r="Y99" s="361">
        <f t="shared" ref="Y99" si="20">X99*H99</f>
        <v>2025</v>
      </c>
      <c r="Z99" s="361">
        <f t="shared" ref="Z99" si="21">Y99</f>
        <v>2025</v>
      </c>
      <c r="AA99" s="149"/>
    </row>
    <row r="100" spans="1:35" s="160" customFormat="1" ht="30" customHeight="1">
      <c r="A100" s="354">
        <v>83</v>
      </c>
      <c r="B100" s="364" t="s">
        <v>281</v>
      </c>
      <c r="C100" s="361" t="s">
        <v>176</v>
      </c>
      <c r="D100" s="361" t="s">
        <v>35</v>
      </c>
      <c r="E100" s="355">
        <v>30</v>
      </c>
      <c r="F100" s="361">
        <v>240</v>
      </c>
      <c r="G100" s="361">
        <v>75</v>
      </c>
      <c r="H100" s="361">
        <v>9.375</v>
      </c>
      <c r="I100" s="361">
        <v>2250</v>
      </c>
      <c r="J100" s="362"/>
      <c r="K100" s="362"/>
      <c r="L100" s="362"/>
      <c r="M100" s="362"/>
      <c r="N100" s="362"/>
      <c r="O100" s="357"/>
      <c r="P100" s="362"/>
      <c r="Q100" s="362"/>
      <c r="R100" s="362"/>
      <c r="S100" s="362"/>
      <c r="T100" s="362"/>
      <c r="U100" s="362"/>
      <c r="V100" s="355">
        <f t="shared" si="15"/>
        <v>0</v>
      </c>
      <c r="W100" s="355">
        <f t="shared" si="16"/>
        <v>30</v>
      </c>
      <c r="X100" s="361">
        <f t="shared" si="12"/>
        <v>240</v>
      </c>
      <c r="Y100" s="361">
        <f t="shared" si="13"/>
        <v>2250</v>
      </c>
      <c r="Z100" s="361">
        <f t="shared" si="14"/>
        <v>2250</v>
      </c>
      <c r="AA100" s="149"/>
    </row>
    <row r="101" spans="1:35" s="160" customFormat="1" ht="30" customHeight="1">
      <c r="A101" s="360">
        <v>84</v>
      </c>
      <c r="B101" s="364" t="s">
        <v>481</v>
      </c>
      <c r="C101" s="364" t="s">
        <v>18</v>
      </c>
      <c r="D101" s="364" t="s">
        <v>45</v>
      </c>
      <c r="E101" s="365">
        <v>30</v>
      </c>
      <c r="F101" s="364">
        <v>240</v>
      </c>
      <c r="G101" s="364">
        <v>55</v>
      </c>
      <c r="H101" s="364">
        <v>6.875</v>
      </c>
      <c r="I101" s="364">
        <v>1650</v>
      </c>
      <c r="J101" s="362"/>
      <c r="K101" s="362"/>
      <c r="L101" s="362"/>
      <c r="M101" s="362"/>
      <c r="N101" s="362"/>
      <c r="O101" s="357"/>
      <c r="P101" s="362"/>
      <c r="Q101" s="362"/>
      <c r="R101" s="362"/>
      <c r="S101" s="362"/>
      <c r="T101" s="362"/>
      <c r="U101" s="362"/>
      <c r="V101" s="355">
        <f t="shared" si="15"/>
        <v>0</v>
      </c>
      <c r="W101" s="355">
        <f t="shared" si="16"/>
        <v>30</v>
      </c>
      <c r="X101" s="361">
        <f>W101*8</f>
        <v>240</v>
      </c>
      <c r="Y101" s="361">
        <f>X101*H101</f>
        <v>1650</v>
      </c>
      <c r="Z101" s="361">
        <f>Y101</f>
        <v>1650</v>
      </c>
      <c r="AA101" s="149"/>
    </row>
    <row r="102" spans="1:35" s="160" customFormat="1" ht="36.75" customHeight="1">
      <c r="A102" s="354">
        <v>85</v>
      </c>
      <c r="B102" s="364" t="s">
        <v>102</v>
      </c>
      <c r="C102" s="361" t="s">
        <v>176</v>
      </c>
      <c r="D102" s="369" t="s">
        <v>271</v>
      </c>
      <c r="E102" s="355">
        <v>30</v>
      </c>
      <c r="F102" s="361">
        <v>240</v>
      </c>
      <c r="G102" s="361">
        <v>75</v>
      </c>
      <c r="H102" s="361">
        <v>9.375</v>
      </c>
      <c r="I102" s="361">
        <v>2250</v>
      </c>
      <c r="J102" s="362"/>
      <c r="K102" s="362"/>
      <c r="L102" s="362"/>
      <c r="M102" s="362"/>
      <c r="N102" s="362"/>
      <c r="O102" s="357"/>
      <c r="P102" s="362"/>
      <c r="Q102" s="362"/>
      <c r="R102" s="362">
        <v>9</v>
      </c>
      <c r="S102" s="387" t="s">
        <v>547</v>
      </c>
      <c r="T102" s="362"/>
      <c r="U102" s="362"/>
      <c r="V102" s="355">
        <f t="shared" si="15"/>
        <v>9</v>
      </c>
      <c r="W102" s="355">
        <f t="shared" si="16"/>
        <v>21</v>
      </c>
      <c r="X102" s="361">
        <f t="shared" si="12"/>
        <v>168</v>
      </c>
      <c r="Y102" s="361">
        <f t="shared" si="13"/>
        <v>1575</v>
      </c>
      <c r="Z102" s="361">
        <f t="shared" si="14"/>
        <v>1575</v>
      </c>
      <c r="AA102" s="149"/>
    </row>
    <row r="103" spans="1:35" s="160" customFormat="1" ht="30" customHeight="1">
      <c r="A103" s="360">
        <v>86</v>
      </c>
      <c r="B103" s="364" t="s">
        <v>331</v>
      </c>
      <c r="C103" s="361" t="s">
        <v>18</v>
      </c>
      <c r="D103" s="361" t="s">
        <v>175</v>
      </c>
      <c r="E103" s="355">
        <v>30</v>
      </c>
      <c r="F103" s="361">
        <v>240</v>
      </c>
      <c r="G103" s="361">
        <v>55</v>
      </c>
      <c r="H103" s="361">
        <v>6.875</v>
      </c>
      <c r="I103" s="361">
        <v>1650</v>
      </c>
      <c r="J103" s="362"/>
      <c r="K103" s="362"/>
      <c r="L103" s="362"/>
      <c r="M103" s="362"/>
      <c r="N103" s="362"/>
      <c r="O103" s="357"/>
      <c r="P103" s="362"/>
      <c r="Q103" s="362"/>
      <c r="R103" s="362"/>
      <c r="S103" s="362"/>
      <c r="T103" s="362"/>
      <c r="U103" s="362"/>
      <c r="V103" s="355">
        <f t="shared" si="15"/>
        <v>0</v>
      </c>
      <c r="W103" s="355">
        <f t="shared" si="16"/>
        <v>30</v>
      </c>
      <c r="X103" s="361">
        <f>W103*8</f>
        <v>240</v>
      </c>
      <c r="Y103" s="361">
        <f>X103*H103</f>
        <v>1650</v>
      </c>
      <c r="Z103" s="361">
        <f>Y103</f>
        <v>1650</v>
      </c>
      <c r="AA103" s="149"/>
    </row>
    <row r="104" spans="1:35" s="160" customFormat="1" ht="26.25" customHeight="1">
      <c r="A104" s="354">
        <v>87</v>
      </c>
      <c r="B104" s="364" t="s">
        <v>263</v>
      </c>
      <c r="C104" s="361" t="s">
        <v>18</v>
      </c>
      <c r="D104" s="361" t="s">
        <v>42</v>
      </c>
      <c r="E104" s="355">
        <v>30</v>
      </c>
      <c r="F104" s="361">
        <v>240</v>
      </c>
      <c r="G104" s="361">
        <v>55</v>
      </c>
      <c r="H104" s="361">
        <v>6.875</v>
      </c>
      <c r="I104" s="361">
        <v>1650</v>
      </c>
      <c r="J104" s="362"/>
      <c r="K104" s="362"/>
      <c r="L104" s="362"/>
      <c r="M104" s="362"/>
      <c r="N104" s="362"/>
      <c r="O104" s="357"/>
      <c r="P104" s="362"/>
      <c r="Q104" s="362"/>
      <c r="R104" s="362"/>
      <c r="S104" s="362"/>
      <c r="T104" s="362"/>
      <c r="U104" s="381"/>
      <c r="V104" s="355">
        <f t="shared" si="15"/>
        <v>0</v>
      </c>
      <c r="W104" s="355">
        <f t="shared" ref="W104:W110" si="22">E104-V104</f>
        <v>30</v>
      </c>
      <c r="X104" s="361">
        <f>W104*8</f>
        <v>240</v>
      </c>
      <c r="Y104" s="361">
        <f>X104*H104</f>
        <v>1650</v>
      </c>
      <c r="Z104" s="361">
        <f>Y104</f>
        <v>1650</v>
      </c>
      <c r="AA104" s="149"/>
    </row>
    <row r="105" spans="1:35" s="160" customFormat="1" ht="34.5" customHeight="1">
      <c r="A105" s="360">
        <v>88</v>
      </c>
      <c r="B105" s="369" t="s">
        <v>332</v>
      </c>
      <c r="C105" s="361" t="s">
        <v>18</v>
      </c>
      <c r="D105" s="369" t="s">
        <v>271</v>
      </c>
      <c r="E105" s="355">
        <v>30</v>
      </c>
      <c r="F105" s="361">
        <v>240</v>
      </c>
      <c r="G105" s="361">
        <v>55</v>
      </c>
      <c r="H105" s="361">
        <v>6.875</v>
      </c>
      <c r="I105" s="361">
        <v>1650</v>
      </c>
      <c r="J105" s="362"/>
      <c r="K105" s="362"/>
      <c r="L105" s="376">
        <v>4</v>
      </c>
      <c r="M105" s="362" t="s">
        <v>190</v>
      </c>
      <c r="N105" s="362"/>
      <c r="O105" s="357"/>
      <c r="P105" s="362"/>
      <c r="Q105" s="362"/>
      <c r="R105" s="362"/>
      <c r="S105" s="362"/>
      <c r="T105" s="362"/>
      <c r="U105" s="362"/>
      <c r="V105" s="355">
        <f>J105+L105+N105+P105+R105+T105</f>
        <v>4</v>
      </c>
      <c r="W105" s="355">
        <f>E105-V105</f>
        <v>26</v>
      </c>
      <c r="X105" s="361">
        <f>W105*8</f>
        <v>208</v>
      </c>
      <c r="Y105" s="382">
        <f>X105*H105</f>
        <v>1430</v>
      </c>
      <c r="Z105" s="361">
        <f>Y105</f>
        <v>1430</v>
      </c>
      <c r="AA105" s="149"/>
    </row>
    <row r="106" spans="1:35" s="160" customFormat="1" ht="30" customHeight="1">
      <c r="A106" s="354">
        <v>89</v>
      </c>
      <c r="B106" s="364" t="s">
        <v>278</v>
      </c>
      <c r="C106" s="361" t="s">
        <v>176</v>
      </c>
      <c r="D106" s="361" t="s">
        <v>50</v>
      </c>
      <c r="E106" s="355">
        <v>30</v>
      </c>
      <c r="F106" s="361">
        <v>240</v>
      </c>
      <c r="G106" s="361">
        <v>75</v>
      </c>
      <c r="H106" s="361">
        <v>9.375</v>
      </c>
      <c r="I106" s="361">
        <v>2250</v>
      </c>
      <c r="J106" s="362"/>
      <c r="K106" s="362"/>
      <c r="L106" s="362"/>
      <c r="M106" s="362"/>
      <c r="N106" s="362"/>
      <c r="O106" s="357"/>
      <c r="P106" s="362"/>
      <c r="Q106" s="362"/>
      <c r="R106" s="362"/>
      <c r="S106" s="362"/>
      <c r="T106" s="362"/>
      <c r="U106" s="362"/>
      <c r="V106" s="355">
        <f t="shared" si="15"/>
        <v>0</v>
      </c>
      <c r="W106" s="355">
        <f t="shared" si="22"/>
        <v>30</v>
      </c>
      <c r="X106" s="361">
        <f t="shared" si="12"/>
        <v>240</v>
      </c>
      <c r="Y106" s="361">
        <f t="shared" si="13"/>
        <v>2250</v>
      </c>
      <c r="Z106" s="361">
        <f t="shared" si="14"/>
        <v>2250</v>
      </c>
      <c r="AA106" s="149"/>
    </row>
    <row r="107" spans="1:35" s="160" customFormat="1" ht="30" customHeight="1">
      <c r="A107" s="360">
        <v>90</v>
      </c>
      <c r="B107" s="364" t="s">
        <v>352</v>
      </c>
      <c r="C107" s="361" t="s">
        <v>18</v>
      </c>
      <c r="D107" s="361" t="s">
        <v>236</v>
      </c>
      <c r="E107" s="355">
        <v>30</v>
      </c>
      <c r="F107" s="361">
        <v>240</v>
      </c>
      <c r="G107" s="361">
        <v>55</v>
      </c>
      <c r="H107" s="361">
        <v>6.875</v>
      </c>
      <c r="I107" s="361">
        <v>1650</v>
      </c>
      <c r="J107" s="362"/>
      <c r="K107" s="362"/>
      <c r="L107" s="362"/>
      <c r="M107" s="362"/>
      <c r="N107" s="362"/>
      <c r="O107" s="357"/>
      <c r="P107" s="362"/>
      <c r="Q107" s="362"/>
      <c r="R107" s="362"/>
      <c r="S107" s="362"/>
      <c r="T107" s="362"/>
      <c r="U107" s="362"/>
      <c r="V107" s="355">
        <f t="shared" si="15"/>
        <v>0</v>
      </c>
      <c r="W107" s="355">
        <f t="shared" si="22"/>
        <v>30</v>
      </c>
      <c r="X107" s="361">
        <f t="shared" si="12"/>
        <v>240</v>
      </c>
      <c r="Y107" s="361">
        <f t="shared" si="13"/>
        <v>1650</v>
      </c>
      <c r="Z107" s="361">
        <f t="shared" si="14"/>
        <v>1650</v>
      </c>
      <c r="AA107" s="149"/>
    </row>
    <row r="108" spans="1:35" s="160" customFormat="1" ht="30" customHeight="1">
      <c r="A108" s="354">
        <v>91</v>
      </c>
      <c r="B108" s="364" t="s">
        <v>288</v>
      </c>
      <c r="C108" s="361" t="s">
        <v>176</v>
      </c>
      <c r="D108" s="361" t="s">
        <v>240</v>
      </c>
      <c r="E108" s="355">
        <v>30</v>
      </c>
      <c r="F108" s="361">
        <v>240</v>
      </c>
      <c r="G108" s="361">
        <v>75</v>
      </c>
      <c r="H108" s="361">
        <v>9.375</v>
      </c>
      <c r="I108" s="361">
        <v>2250</v>
      </c>
      <c r="J108" s="362"/>
      <c r="K108" s="362"/>
      <c r="L108" s="362">
        <v>1</v>
      </c>
      <c r="M108" s="362">
        <v>25</v>
      </c>
      <c r="N108" s="362">
        <v>6</v>
      </c>
      <c r="O108" s="357" t="s">
        <v>546</v>
      </c>
      <c r="P108" s="362"/>
      <c r="Q108" s="362"/>
      <c r="R108" s="362"/>
      <c r="S108" s="370"/>
      <c r="T108" s="362"/>
      <c r="U108" s="362"/>
      <c r="V108" s="355">
        <f t="shared" si="15"/>
        <v>7</v>
      </c>
      <c r="W108" s="355">
        <f t="shared" si="22"/>
        <v>23</v>
      </c>
      <c r="X108" s="361">
        <f t="shared" si="12"/>
        <v>184</v>
      </c>
      <c r="Y108" s="361">
        <f t="shared" si="13"/>
        <v>1725</v>
      </c>
      <c r="Z108" s="361">
        <f t="shared" si="14"/>
        <v>1725</v>
      </c>
      <c r="AA108" s="149"/>
    </row>
    <row r="109" spans="1:35" s="160" customFormat="1" ht="30" customHeight="1">
      <c r="A109" s="360">
        <v>92</v>
      </c>
      <c r="B109" s="364" t="s">
        <v>371</v>
      </c>
      <c r="C109" s="361" t="s">
        <v>18</v>
      </c>
      <c r="D109" s="413" t="s">
        <v>19</v>
      </c>
      <c r="E109" s="355">
        <v>30</v>
      </c>
      <c r="F109" s="361">
        <v>240</v>
      </c>
      <c r="G109" s="361">
        <v>55</v>
      </c>
      <c r="H109" s="361">
        <v>6.875</v>
      </c>
      <c r="I109" s="361">
        <v>2250</v>
      </c>
      <c r="J109" s="362"/>
      <c r="K109" s="362"/>
      <c r="L109" s="362"/>
      <c r="M109" s="362"/>
      <c r="N109" s="362"/>
      <c r="O109" s="357"/>
      <c r="P109" s="362"/>
      <c r="Q109" s="362"/>
      <c r="R109" s="362"/>
      <c r="S109" s="362"/>
      <c r="T109" s="362"/>
      <c r="U109" s="362"/>
      <c r="V109" s="355">
        <f t="shared" si="15"/>
        <v>0</v>
      </c>
      <c r="W109" s="355">
        <f t="shared" si="22"/>
        <v>30</v>
      </c>
      <c r="X109" s="361">
        <f>W109*8</f>
        <v>240</v>
      </c>
      <c r="Y109" s="361">
        <f>X109*H109</f>
        <v>1650</v>
      </c>
      <c r="Z109" s="361">
        <f t="shared" si="14"/>
        <v>1650</v>
      </c>
      <c r="AA109" s="149"/>
    </row>
    <row r="110" spans="1:35" s="160" customFormat="1" ht="30" customHeight="1" thickBot="1">
      <c r="A110" s="354">
        <v>93</v>
      </c>
      <c r="B110" s="364" t="s">
        <v>295</v>
      </c>
      <c r="C110" s="364" t="s">
        <v>176</v>
      </c>
      <c r="D110" s="361" t="s">
        <v>29</v>
      </c>
      <c r="E110" s="355">
        <v>30</v>
      </c>
      <c r="F110" s="361">
        <v>240</v>
      </c>
      <c r="G110" s="361">
        <v>75</v>
      </c>
      <c r="H110" s="361">
        <v>9.375</v>
      </c>
      <c r="I110" s="361">
        <v>2250</v>
      </c>
      <c r="J110" s="362"/>
      <c r="K110" s="362"/>
      <c r="L110" s="362">
        <v>2</v>
      </c>
      <c r="M110" s="362" t="s">
        <v>157</v>
      </c>
      <c r="N110" s="362"/>
      <c r="O110" s="357"/>
      <c r="P110" s="362"/>
      <c r="Q110" s="362"/>
      <c r="R110" s="362"/>
      <c r="S110" s="362"/>
      <c r="T110" s="362">
        <v>0.5</v>
      </c>
      <c r="U110" s="362"/>
      <c r="V110" s="355">
        <f t="shared" si="15"/>
        <v>2.5</v>
      </c>
      <c r="W110" s="355">
        <f t="shared" si="22"/>
        <v>27.5</v>
      </c>
      <c r="X110" s="382">
        <f t="shared" si="12"/>
        <v>220</v>
      </c>
      <c r="Y110" s="382">
        <f t="shared" si="13"/>
        <v>2062.5</v>
      </c>
      <c r="Z110" s="382">
        <f t="shared" si="14"/>
        <v>2062.5</v>
      </c>
      <c r="AA110" s="149"/>
    </row>
    <row r="111" spans="1:35" ht="34.5" customHeight="1" thickBot="1">
      <c r="A111" s="383"/>
      <c r="B111" s="416"/>
      <c r="C111" s="384"/>
      <c r="D111" s="384"/>
      <c r="E111" s="384"/>
      <c r="F111" s="384"/>
      <c r="G111" s="384"/>
      <c r="H111" s="384"/>
      <c r="I111" s="384"/>
      <c r="J111" s="385"/>
      <c r="K111" s="385"/>
      <c r="L111" s="385"/>
      <c r="M111" s="385"/>
      <c r="N111" s="385"/>
      <c r="O111" s="385"/>
      <c r="P111" s="385"/>
      <c r="Q111" s="385"/>
      <c r="R111" s="385"/>
      <c r="S111" s="385"/>
      <c r="T111" s="385"/>
      <c r="U111" s="385"/>
      <c r="V111" s="384"/>
      <c r="W111" s="384"/>
      <c r="X111" s="1481" t="s">
        <v>208</v>
      </c>
      <c r="Y111" s="1482"/>
      <c r="Z111" s="386">
        <f>SUM(Z8:Z110)</f>
        <v>169745</v>
      </c>
      <c r="AA111" s="159"/>
      <c r="AB111" s="150"/>
      <c r="AC111" s="150"/>
      <c r="AD111" s="352"/>
      <c r="AE111" s="150"/>
      <c r="AF111" s="150"/>
      <c r="AG111" s="150"/>
      <c r="AH111" s="150"/>
      <c r="AI111" s="150"/>
    </row>
    <row r="112" spans="1:35" ht="37.5" customHeight="1" thickBot="1">
      <c r="A112" s="383"/>
      <c r="B112" s="384" t="s">
        <v>342</v>
      </c>
      <c r="C112" s="119"/>
      <c r="D112" s="384"/>
      <c r="E112" s="384"/>
      <c r="F112" s="384"/>
      <c r="G112" s="384"/>
      <c r="H112" s="384"/>
      <c r="I112" s="384"/>
      <c r="J112" s="385"/>
      <c r="K112" s="385"/>
      <c r="L112" s="385"/>
      <c r="M112" s="385"/>
      <c r="N112" s="385"/>
      <c r="O112" s="385"/>
      <c r="P112" s="385"/>
      <c r="Q112" s="385"/>
      <c r="R112" s="385"/>
      <c r="S112" s="385"/>
      <c r="T112" s="385"/>
      <c r="U112" s="385"/>
      <c r="V112" s="384"/>
      <c r="W112" s="384"/>
      <c r="X112" s="384"/>
      <c r="Y112" s="384"/>
      <c r="Z112" s="384"/>
      <c r="AA112" s="159"/>
      <c r="AB112" s="150"/>
      <c r="AC112" s="150"/>
      <c r="AD112" s="160"/>
      <c r="AE112" s="150"/>
      <c r="AF112" s="150"/>
      <c r="AG112" s="150"/>
      <c r="AH112" s="150"/>
      <c r="AI112" s="150"/>
    </row>
    <row r="113" spans="1:27" s="160" customFormat="1" ht="27.75" customHeight="1">
      <c r="A113" s="250"/>
      <c r="B113" s="334"/>
      <c r="C113" s="334"/>
      <c r="D113" s="334"/>
      <c r="E113" s="250"/>
      <c r="F113" s="334"/>
      <c r="G113" s="334"/>
      <c r="H113" s="334"/>
      <c r="I113" s="334"/>
      <c r="J113" s="335"/>
      <c r="K113" s="335"/>
      <c r="L113" s="335"/>
      <c r="M113" s="335"/>
      <c r="N113" s="335"/>
      <c r="O113" s="336"/>
      <c r="P113" s="335"/>
      <c r="Q113" s="335"/>
      <c r="R113" s="335"/>
      <c r="S113" s="335"/>
      <c r="T113" s="335"/>
      <c r="U113" s="335"/>
      <c r="V113" s="250"/>
      <c r="W113" s="250"/>
      <c r="X113" s="334"/>
      <c r="Y113" s="334"/>
      <c r="Z113" s="334"/>
      <c r="AA113" s="337"/>
    </row>
    <row r="114" spans="1:27" s="160" customFormat="1" ht="27.75" customHeight="1">
      <c r="A114" s="250"/>
      <c r="B114" s="250"/>
      <c r="C114" s="250"/>
      <c r="D114" s="250"/>
      <c r="E114" s="250"/>
      <c r="F114" s="250"/>
      <c r="G114" s="250"/>
      <c r="H114" s="250"/>
      <c r="I114" s="250"/>
      <c r="J114" s="338"/>
      <c r="K114" s="338"/>
      <c r="L114" s="338"/>
      <c r="M114" s="338"/>
      <c r="N114" s="338"/>
      <c r="O114" s="339"/>
      <c r="P114" s="338"/>
      <c r="Q114" s="338"/>
      <c r="R114" s="338"/>
      <c r="S114" s="338"/>
      <c r="T114" s="338"/>
      <c r="U114" s="338"/>
      <c r="V114" s="250"/>
      <c r="W114" s="250"/>
      <c r="X114" s="250"/>
      <c r="Y114" s="250"/>
      <c r="Z114" s="250"/>
      <c r="AA114" s="340"/>
    </row>
    <row r="115" spans="1:27" s="160" customFormat="1" ht="27.75" customHeight="1">
      <c r="A115" s="250"/>
      <c r="B115" s="250"/>
      <c r="C115" s="250"/>
      <c r="D115" s="250"/>
      <c r="E115" s="250"/>
      <c r="F115" s="250"/>
      <c r="G115" s="250"/>
      <c r="H115" s="250"/>
      <c r="I115" s="250"/>
      <c r="J115" s="338"/>
      <c r="K115" s="338"/>
      <c r="L115" s="338"/>
      <c r="M115" s="338"/>
      <c r="N115" s="338"/>
      <c r="O115" s="339"/>
      <c r="P115" s="338"/>
      <c r="Q115" s="338"/>
      <c r="R115" s="338"/>
      <c r="S115" s="338"/>
      <c r="T115" s="338"/>
      <c r="U115" s="338"/>
      <c r="V115" s="250"/>
      <c r="W115" s="250"/>
      <c r="X115" s="250"/>
      <c r="Y115" s="250"/>
      <c r="Z115" s="250"/>
      <c r="AA115" s="340"/>
    </row>
    <row r="116" spans="1:27" s="160" customFormat="1" ht="27.75" customHeight="1">
      <c r="A116" s="250"/>
      <c r="B116" s="250"/>
      <c r="C116" s="250"/>
      <c r="D116" s="250"/>
      <c r="E116" s="250"/>
      <c r="F116" s="250"/>
      <c r="G116" s="250"/>
      <c r="H116" s="250"/>
      <c r="I116" s="250"/>
      <c r="J116" s="338"/>
      <c r="K116" s="338"/>
      <c r="L116" s="338"/>
      <c r="M116" s="338"/>
      <c r="N116" s="338"/>
      <c r="O116" s="339"/>
      <c r="P116" s="338"/>
      <c r="Q116" s="338"/>
      <c r="R116" s="338"/>
      <c r="S116" s="338"/>
      <c r="T116" s="338"/>
      <c r="U116" s="338"/>
      <c r="V116" s="250"/>
      <c r="W116" s="250"/>
      <c r="X116" s="250"/>
      <c r="Y116" s="250"/>
      <c r="Z116" s="250"/>
      <c r="AA116" s="340"/>
    </row>
    <row r="117" spans="1:27" s="160" customFormat="1" ht="54.75" customHeight="1">
      <c r="A117" s="250"/>
      <c r="B117" s="1427" t="s">
        <v>483</v>
      </c>
      <c r="C117" s="1427"/>
      <c r="D117" s="1427"/>
      <c r="E117" s="341"/>
      <c r="F117" s="341"/>
      <c r="G117" s="341"/>
      <c r="H117" s="341"/>
      <c r="I117" s="341"/>
      <c r="J117" s="406"/>
      <c r="K117" s="406"/>
      <c r="L117" s="406"/>
      <c r="M117" s="406"/>
      <c r="N117" s="1427" t="s">
        <v>484</v>
      </c>
      <c r="O117" s="1427"/>
      <c r="P117" s="1427"/>
      <c r="Q117" s="1427"/>
      <c r="R117" s="1427"/>
      <c r="S117" s="406"/>
      <c r="T117" s="406"/>
      <c r="U117" s="406"/>
      <c r="V117" s="341"/>
      <c r="W117" s="341"/>
      <c r="X117" s="1427" t="s">
        <v>485</v>
      </c>
      <c r="Y117" s="1427"/>
      <c r="Z117" s="1427"/>
      <c r="AA117" s="1427"/>
    </row>
    <row r="118" spans="1:27" s="160" customFormat="1" ht="60" customHeight="1">
      <c r="A118" s="250"/>
      <c r="B118" s="1427" t="s">
        <v>482</v>
      </c>
      <c r="C118" s="1427"/>
      <c r="D118" s="1427"/>
      <c r="E118" s="341"/>
      <c r="F118" s="341"/>
      <c r="G118" s="341"/>
      <c r="H118" s="341"/>
      <c r="I118" s="341"/>
      <c r="J118" s="406"/>
      <c r="K118" s="406"/>
      <c r="L118" s="406"/>
      <c r="M118" s="406"/>
      <c r="N118" s="1427" t="s">
        <v>482</v>
      </c>
      <c r="O118" s="1427"/>
      <c r="P118" s="1427"/>
      <c r="Q118" s="1427"/>
      <c r="R118" s="406"/>
      <c r="S118" s="406"/>
      <c r="T118" s="406"/>
      <c r="U118" s="406"/>
      <c r="V118" s="341"/>
      <c r="W118" s="341"/>
      <c r="X118" s="1427" t="s">
        <v>482</v>
      </c>
      <c r="Y118" s="1427"/>
      <c r="Z118" s="1427"/>
      <c r="AA118" s="1427"/>
    </row>
    <row r="119" spans="1:27" ht="45" customHeight="1">
      <c r="N119" s="1435">
        <v>3</v>
      </c>
      <c r="O119" s="1435"/>
      <c r="P119" s="1435"/>
      <c r="Q119" s="1435"/>
    </row>
  </sheetData>
  <mergeCells count="46">
    <mergeCell ref="A1:AI1"/>
    <mergeCell ref="A2:AI2"/>
    <mergeCell ref="A3:C3"/>
    <mergeCell ref="E3:E4"/>
    <mergeCell ref="AF3:AF4"/>
    <mergeCell ref="A4:C4"/>
    <mergeCell ref="A5:A7"/>
    <mergeCell ref="B5:B7"/>
    <mergeCell ref="C5:C7"/>
    <mergeCell ref="D5:D7"/>
    <mergeCell ref="E5:I6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J5:U5"/>
    <mergeCell ref="B47:D47"/>
    <mergeCell ref="N47:R47"/>
    <mergeCell ref="X47:AA47"/>
    <mergeCell ref="B48:D48"/>
    <mergeCell ref="N48:Q48"/>
    <mergeCell ref="X48:AA48"/>
    <mergeCell ref="B49:D49"/>
    <mergeCell ref="N49:Q49"/>
    <mergeCell ref="X49:AA49"/>
    <mergeCell ref="B90:D90"/>
    <mergeCell ref="N90:R90"/>
    <mergeCell ref="X90:AA90"/>
    <mergeCell ref="B118:D118"/>
    <mergeCell ref="N118:Q118"/>
    <mergeCell ref="X118:AA118"/>
    <mergeCell ref="N119:Q119"/>
    <mergeCell ref="B91:D91"/>
    <mergeCell ref="N91:Q91"/>
    <mergeCell ref="X91:AA91"/>
    <mergeCell ref="N92:Q92"/>
    <mergeCell ref="X111:Y111"/>
    <mergeCell ref="B117:D117"/>
    <mergeCell ref="N117:R117"/>
    <mergeCell ref="X117:AA117"/>
  </mergeCells>
  <conditionalFormatting sqref="B75">
    <cfRule type="duplicateValues" dxfId="444" priority="8"/>
  </conditionalFormatting>
  <conditionalFormatting sqref="B1:C4">
    <cfRule type="duplicateValues" dxfId="443" priority="7"/>
  </conditionalFormatting>
  <conditionalFormatting sqref="B84">
    <cfRule type="duplicateValues" dxfId="442" priority="6"/>
  </conditionalFormatting>
  <conditionalFormatting sqref="B31:B32">
    <cfRule type="duplicateValues" dxfId="441" priority="5"/>
  </conditionalFormatting>
  <conditionalFormatting sqref="B65:B66">
    <cfRule type="duplicateValues" dxfId="440" priority="4"/>
  </conditionalFormatting>
  <conditionalFormatting sqref="B99">
    <cfRule type="duplicateValues" dxfId="439" priority="3"/>
  </conditionalFormatting>
  <printOptions horizontalCentered="1" verticalCentered="1"/>
  <pageMargins left="0" right="0" top="0" bottom="0" header="0.23" footer="0"/>
  <pageSetup paperSize="9" scale="35" orientation="landscape" r:id="rId1"/>
  <rowBreaks count="2" manualBreakCount="2">
    <brk id="49" max="26" man="1"/>
    <brk id="92" max="26" man="1"/>
  </rowBreaks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00FF99"/>
  </sheetPr>
  <dimension ref="A1:AJ152"/>
  <sheetViews>
    <sheetView view="pageBreakPreview" zoomScale="70" zoomScaleSheetLayoutView="70" workbookViewId="0">
      <pane ySplit="6" topLeftCell="A19" activePane="bottomLeft" state="frozen"/>
      <selection activeCell="AL23" sqref="AL23"/>
      <selection pane="bottomLeft" activeCell="AL23" sqref="AL23"/>
    </sheetView>
  </sheetViews>
  <sheetFormatPr defaultRowHeight="15.75"/>
  <cols>
    <col min="1" max="1" width="6.140625" style="23" customWidth="1"/>
    <col min="2" max="2" width="32.42578125" style="24" customWidth="1"/>
    <col min="3" max="3" width="14.28515625" style="24" customWidth="1"/>
    <col min="4" max="4" width="17.7109375" style="24" customWidth="1"/>
    <col min="5" max="34" width="6" style="84" customWidth="1"/>
    <col min="35" max="35" width="7.7109375" style="113" customWidth="1"/>
    <col min="36" max="36" width="14.140625" style="113" customWidth="1"/>
    <col min="37" max="16384" width="9.140625" style="22"/>
  </cols>
  <sheetData>
    <row r="1" spans="1:36" s="8" customFormat="1" ht="23.25" customHeight="1">
      <c r="A1" s="1455" t="s">
        <v>243</v>
      </c>
      <c r="B1" s="1455"/>
      <c r="C1" s="1455"/>
      <c r="D1" s="1455"/>
      <c r="E1" s="1455"/>
      <c r="F1" s="1455"/>
      <c r="G1" s="1455"/>
      <c r="H1" s="1455"/>
      <c r="I1" s="1455"/>
      <c r="J1" s="1455"/>
      <c r="K1" s="1455"/>
      <c r="L1" s="1455"/>
      <c r="M1" s="1455"/>
      <c r="N1" s="1455"/>
      <c r="O1" s="1455"/>
      <c r="P1" s="1455"/>
      <c r="Q1" s="1455"/>
      <c r="R1" s="1455"/>
      <c r="S1" s="1455"/>
      <c r="T1" s="1455"/>
      <c r="U1" s="1455"/>
      <c r="V1" s="1455"/>
      <c r="W1" s="1455"/>
      <c r="X1" s="1455"/>
      <c r="Y1" s="1455"/>
      <c r="Z1" s="1455"/>
      <c r="AA1" s="1455"/>
      <c r="AB1" s="1455"/>
      <c r="AC1" s="1455"/>
      <c r="AD1" s="1455"/>
      <c r="AE1" s="1455"/>
      <c r="AF1" s="1455"/>
      <c r="AG1" s="1455"/>
      <c r="AH1" s="1455"/>
      <c r="AI1" s="1455"/>
      <c r="AJ1" s="1455"/>
    </row>
    <row r="2" spans="1:36" s="8" customFormat="1" ht="18" customHeight="1">
      <c r="A2" s="1455" t="s">
        <v>259</v>
      </c>
      <c r="B2" s="1455"/>
      <c r="C2" s="1455"/>
      <c r="D2" s="1455"/>
      <c r="E2" s="1455"/>
      <c r="F2" s="1455"/>
      <c r="G2" s="1455"/>
      <c r="H2" s="1455"/>
      <c r="I2" s="1455"/>
      <c r="J2" s="1455"/>
      <c r="K2" s="1455"/>
      <c r="L2" s="1455"/>
      <c r="M2" s="1455"/>
      <c r="N2" s="1455"/>
      <c r="O2" s="1455"/>
      <c r="P2" s="1455"/>
      <c r="Q2" s="1455"/>
      <c r="R2" s="1455"/>
      <c r="S2" s="1455"/>
      <c r="T2" s="1455"/>
      <c r="U2" s="1455"/>
      <c r="V2" s="1455"/>
      <c r="W2" s="1455"/>
      <c r="X2" s="1455"/>
      <c r="Y2" s="1455"/>
      <c r="Z2" s="1455"/>
      <c r="AA2" s="1455"/>
      <c r="AB2" s="1455"/>
      <c r="AC2" s="1455"/>
      <c r="AD2" s="1455"/>
      <c r="AE2" s="1455"/>
      <c r="AF2" s="1455"/>
      <c r="AG2" s="1455"/>
      <c r="AH2" s="1455"/>
      <c r="AI2" s="1455"/>
      <c r="AJ2" s="1455"/>
    </row>
    <row r="3" spans="1:36" s="8" customFormat="1" ht="18" customHeight="1">
      <c r="A3" s="1455" t="s">
        <v>260</v>
      </c>
      <c r="B3" s="1455"/>
      <c r="C3" s="9"/>
      <c r="D3" s="421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87"/>
      <c r="AJ3" s="87"/>
    </row>
    <row r="4" spans="1:36" s="8" customFormat="1" ht="18" customHeight="1" thickBot="1">
      <c r="A4" s="1474" t="s">
        <v>549</v>
      </c>
      <c r="B4" s="1474"/>
      <c r="C4" s="10"/>
      <c r="D4" s="424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88"/>
      <c r="AJ4" s="88"/>
    </row>
    <row r="5" spans="1:36" s="12" customFormat="1" ht="17.25" thickTop="1">
      <c r="A5" s="1456" t="s">
        <v>261</v>
      </c>
      <c r="B5" s="1458" t="s">
        <v>244</v>
      </c>
      <c r="C5" s="422"/>
      <c r="D5" s="1460" t="s">
        <v>245</v>
      </c>
      <c r="E5" s="349" t="s">
        <v>312</v>
      </c>
      <c r="F5" s="349" t="s">
        <v>313</v>
      </c>
      <c r="G5" s="349" t="s">
        <v>314</v>
      </c>
      <c r="H5" s="349" t="s">
        <v>315</v>
      </c>
      <c r="I5" s="349" t="s">
        <v>316</v>
      </c>
      <c r="J5" s="349" t="s">
        <v>310</v>
      </c>
      <c r="K5" s="235" t="s">
        <v>311</v>
      </c>
      <c r="L5" s="349" t="s">
        <v>312</v>
      </c>
      <c r="M5" s="349" t="s">
        <v>313</v>
      </c>
      <c r="N5" s="349" t="s">
        <v>314</v>
      </c>
      <c r="O5" s="349" t="s">
        <v>315</v>
      </c>
      <c r="P5" s="349" t="s">
        <v>316</v>
      </c>
      <c r="Q5" s="349" t="s">
        <v>310</v>
      </c>
      <c r="R5" s="235" t="s">
        <v>311</v>
      </c>
      <c r="S5" s="349" t="s">
        <v>312</v>
      </c>
      <c r="T5" s="349" t="s">
        <v>313</v>
      </c>
      <c r="U5" s="349" t="s">
        <v>314</v>
      </c>
      <c r="V5" s="349" t="s">
        <v>315</v>
      </c>
      <c r="W5" s="349" t="s">
        <v>316</v>
      </c>
      <c r="X5" s="349" t="s">
        <v>310</v>
      </c>
      <c r="Y5" s="235" t="s">
        <v>311</v>
      </c>
      <c r="Z5" s="349" t="s">
        <v>312</v>
      </c>
      <c r="AA5" s="349" t="s">
        <v>313</v>
      </c>
      <c r="AB5" s="349" t="s">
        <v>314</v>
      </c>
      <c r="AC5" s="349" t="s">
        <v>315</v>
      </c>
      <c r="AD5" s="349" t="s">
        <v>316</v>
      </c>
      <c r="AE5" s="349" t="s">
        <v>310</v>
      </c>
      <c r="AF5" s="235" t="s">
        <v>311</v>
      </c>
      <c r="AG5" s="349" t="s">
        <v>312</v>
      </c>
      <c r="AH5" s="349" t="s">
        <v>313</v>
      </c>
      <c r="AI5" s="89"/>
      <c r="AJ5" s="1462" t="s">
        <v>210</v>
      </c>
    </row>
    <row r="6" spans="1:36" s="13" customFormat="1" ht="16.5">
      <c r="A6" s="1457"/>
      <c r="B6" s="1459"/>
      <c r="C6" s="203"/>
      <c r="D6" s="1461"/>
      <c r="E6" s="227">
        <v>1</v>
      </c>
      <c r="F6" s="227">
        <v>2</v>
      </c>
      <c r="G6" s="227">
        <v>3</v>
      </c>
      <c r="H6" s="227">
        <v>4</v>
      </c>
      <c r="I6" s="227">
        <v>5</v>
      </c>
      <c r="J6" s="227">
        <v>6</v>
      </c>
      <c r="K6" s="185">
        <v>7</v>
      </c>
      <c r="L6" s="227">
        <v>8</v>
      </c>
      <c r="M6" s="227">
        <v>9</v>
      </c>
      <c r="N6" s="227">
        <v>10</v>
      </c>
      <c r="O6" s="227">
        <v>11</v>
      </c>
      <c r="P6" s="227">
        <v>12</v>
      </c>
      <c r="Q6" s="227">
        <v>13</v>
      </c>
      <c r="R6" s="185">
        <v>14</v>
      </c>
      <c r="S6" s="227">
        <v>15</v>
      </c>
      <c r="T6" s="227">
        <v>16</v>
      </c>
      <c r="U6" s="227">
        <v>17</v>
      </c>
      <c r="V6" s="227">
        <v>18</v>
      </c>
      <c r="W6" s="227">
        <v>19</v>
      </c>
      <c r="X6" s="227">
        <v>20</v>
      </c>
      <c r="Y6" s="185">
        <v>21</v>
      </c>
      <c r="Z6" s="227">
        <v>22</v>
      </c>
      <c r="AA6" s="227">
        <v>23</v>
      </c>
      <c r="AB6" s="227">
        <v>24</v>
      </c>
      <c r="AC6" s="227">
        <v>25</v>
      </c>
      <c r="AD6" s="227">
        <v>26</v>
      </c>
      <c r="AE6" s="227">
        <v>27</v>
      </c>
      <c r="AF6" s="185">
        <v>28</v>
      </c>
      <c r="AG6" s="227">
        <v>29</v>
      </c>
      <c r="AH6" s="227">
        <v>30</v>
      </c>
      <c r="AI6" s="90" t="s">
        <v>208</v>
      </c>
      <c r="AJ6" s="1463"/>
    </row>
    <row r="7" spans="1:36" s="12" customFormat="1" ht="18.75" thickBot="1">
      <c r="A7" s="1450" t="s">
        <v>276</v>
      </c>
      <c r="B7" s="1451"/>
      <c r="C7" s="1496" t="s">
        <v>550</v>
      </c>
      <c r="D7" s="1496"/>
      <c r="E7" s="1496"/>
      <c r="F7" s="1496"/>
      <c r="G7" s="351"/>
      <c r="H7" s="351"/>
      <c r="I7" s="351"/>
      <c r="J7" s="351"/>
      <c r="K7" s="351"/>
      <c r="L7" s="351"/>
      <c r="M7" s="351"/>
      <c r="N7" s="351"/>
      <c r="O7" s="351"/>
      <c r="P7" s="351"/>
      <c r="Q7" s="351"/>
      <c r="R7" s="351"/>
      <c r="S7" s="351"/>
      <c r="T7" s="351"/>
      <c r="U7" s="351"/>
      <c r="V7" s="351"/>
      <c r="W7" s="351"/>
      <c r="X7" s="351"/>
      <c r="Y7" s="351"/>
      <c r="Z7" s="351"/>
      <c r="AA7" s="351"/>
      <c r="AB7" s="351"/>
      <c r="AC7" s="351"/>
      <c r="AD7" s="351"/>
      <c r="AE7" s="351"/>
      <c r="AF7" s="351"/>
      <c r="AG7" s="78"/>
      <c r="AH7" s="78"/>
      <c r="AI7" s="91"/>
      <c r="AJ7" s="92"/>
    </row>
    <row r="8" spans="1:36" s="12" customFormat="1" ht="16.5">
      <c r="A8" s="279">
        <v>1</v>
      </c>
      <c r="B8" s="285" t="s">
        <v>277</v>
      </c>
      <c r="C8" s="286" t="s">
        <v>399</v>
      </c>
      <c r="D8" s="28" t="s">
        <v>211</v>
      </c>
      <c r="E8" s="274">
        <v>1</v>
      </c>
      <c r="F8" s="274">
        <v>1</v>
      </c>
      <c r="G8" s="274">
        <v>1</v>
      </c>
      <c r="H8" s="274">
        <v>1</v>
      </c>
      <c r="I8" s="274">
        <v>1</v>
      </c>
      <c r="J8" s="274" t="s">
        <v>255</v>
      </c>
      <c r="K8" s="275" t="s">
        <v>258</v>
      </c>
      <c r="L8" s="274" t="s">
        <v>255</v>
      </c>
      <c r="M8" s="274" t="s">
        <v>255</v>
      </c>
      <c r="N8" s="274" t="s">
        <v>255</v>
      </c>
      <c r="O8" s="274" t="s">
        <v>255</v>
      </c>
      <c r="P8" s="274" t="s">
        <v>255</v>
      </c>
      <c r="Q8" s="274" t="s">
        <v>255</v>
      </c>
      <c r="R8" s="275" t="s">
        <v>258</v>
      </c>
      <c r="S8" s="1487" t="s">
        <v>551</v>
      </c>
      <c r="T8" s="1488"/>
      <c r="U8" s="1488"/>
      <c r="V8" s="1488"/>
      <c r="W8" s="1489"/>
      <c r="X8" s="274"/>
      <c r="Y8" s="275"/>
      <c r="Z8" s="274"/>
      <c r="AA8" s="274"/>
      <c r="AB8" s="274"/>
      <c r="AC8" s="274"/>
      <c r="AD8" s="274"/>
      <c r="AE8" s="274"/>
      <c r="AF8" s="275"/>
      <c r="AG8" s="274"/>
      <c r="AH8" s="274"/>
      <c r="AI8" s="20">
        <f>SUM(E8:AH8)</f>
        <v>5</v>
      </c>
      <c r="AJ8" s="280"/>
    </row>
    <row r="9" spans="1:36" s="12" customFormat="1" ht="16.5">
      <c r="A9" s="399">
        <v>2</v>
      </c>
      <c r="B9" s="288" t="s">
        <v>472</v>
      </c>
      <c r="C9" s="36" t="s">
        <v>399</v>
      </c>
      <c r="D9" s="391" t="s">
        <v>470</v>
      </c>
      <c r="E9" s="178" t="s">
        <v>354</v>
      </c>
      <c r="F9" s="178" t="s">
        <v>354</v>
      </c>
      <c r="G9" s="178" t="s">
        <v>354</v>
      </c>
      <c r="H9" s="178" t="s">
        <v>354</v>
      </c>
      <c r="I9" s="178" t="s">
        <v>354</v>
      </c>
      <c r="J9" s="178" t="s">
        <v>354</v>
      </c>
      <c r="K9" s="180" t="s">
        <v>258</v>
      </c>
      <c r="L9" s="178" t="s">
        <v>354</v>
      </c>
      <c r="M9" s="178" t="s">
        <v>354</v>
      </c>
      <c r="N9" s="178" t="s">
        <v>354</v>
      </c>
      <c r="O9" s="178" t="s">
        <v>354</v>
      </c>
      <c r="P9" s="178" t="s">
        <v>354</v>
      </c>
      <c r="Q9" s="178" t="s">
        <v>354</v>
      </c>
      <c r="R9" s="180" t="s">
        <v>258</v>
      </c>
      <c r="S9" s="1490" t="s">
        <v>551</v>
      </c>
      <c r="T9" s="1491"/>
      <c r="U9" s="1491"/>
      <c r="V9" s="1491"/>
      <c r="W9" s="1492"/>
      <c r="X9" s="178"/>
      <c r="Y9" s="180"/>
      <c r="Z9" s="178"/>
      <c r="AA9" s="178"/>
      <c r="AB9" s="178"/>
      <c r="AC9" s="178"/>
      <c r="AD9" s="178"/>
      <c r="AE9" s="178"/>
      <c r="AF9" s="428"/>
      <c r="AG9" s="276"/>
      <c r="AH9" s="276"/>
      <c r="AI9" s="14">
        <f>SUM(E9:AH9)</f>
        <v>0</v>
      </c>
      <c r="AJ9" s="281"/>
    </row>
    <row r="10" spans="1:36" s="12" customFormat="1" ht="16.5">
      <c r="A10" s="399">
        <v>4</v>
      </c>
      <c r="B10" s="30" t="s">
        <v>290</v>
      </c>
      <c r="C10" s="36"/>
      <c r="D10" s="426" t="s">
        <v>32</v>
      </c>
      <c r="E10" s="178">
        <v>1</v>
      </c>
      <c r="F10" s="178">
        <v>1</v>
      </c>
      <c r="G10" s="178">
        <v>1</v>
      </c>
      <c r="H10" s="178">
        <v>1</v>
      </c>
      <c r="I10" s="178">
        <v>1</v>
      </c>
      <c r="J10" s="178">
        <v>1</v>
      </c>
      <c r="K10" s="180" t="s">
        <v>258</v>
      </c>
      <c r="L10" s="178" t="s">
        <v>255</v>
      </c>
      <c r="M10" s="178" t="s">
        <v>255</v>
      </c>
      <c r="N10" s="178" t="s">
        <v>255</v>
      </c>
      <c r="O10" s="178" t="s">
        <v>255</v>
      </c>
      <c r="P10" s="178" t="s">
        <v>255</v>
      </c>
      <c r="Q10" s="178" t="s">
        <v>255</v>
      </c>
      <c r="R10" s="180" t="s">
        <v>258</v>
      </c>
      <c r="S10" s="178" t="s">
        <v>255</v>
      </c>
      <c r="T10" s="178" t="s">
        <v>255</v>
      </c>
      <c r="U10" s="178" t="s">
        <v>255</v>
      </c>
      <c r="V10" s="178" t="s">
        <v>255</v>
      </c>
      <c r="W10" s="178" t="s">
        <v>255</v>
      </c>
      <c r="X10" s="178" t="s">
        <v>255</v>
      </c>
      <c r="Y10" s="180" t="s">
        <v>258</v>
      </c>
      <c r="Z10" s="178" t="s">
        <v>255</v>
      </c>
      <c r="AA10" s="178" t="s">
        <v>255</v>
      </c>
      <c r="AB10" s="178" t="s">
        <v>255</v>
      </c>
      <c r="AC10" s="178" t="s">
        <v>255</v>
      </c>
      <c r="AD10" s="178" t="s">
        <v>255</v>
      </c>
      <c r="AE10" s="178" t="s">
        <v>255</v>
      </c>
      <c r="AF10" s="428" t="s">
        <v>258</v>
      </c>
      <c r="AG10" s="178" t="s">
        <v>255</v>
      </c>
      <c r="AH10" s="178" t="s">
        <v>255</v>
      </c>
      <c r="AI10" s="14">
        <f>SUM(E10:AH10)</f>
        <v>6</v>
      </c>
      <c r="AJ10" s="103"/>
    </row>
    <row r="11" spans="1:36" s="12" customFormat="1" ht="17.25" customHeight="1">
      <c r="A11" s="46">
        <v>7</v>
      </c>
      <c r="B11" s="33" t="s">
        <v>441</v>
      </c>
      <c r="C11" s="30" t="s">
        <v>398</v>
      </c>
      <c r="D11" s="54" t="s">
        <v>166</v>
      </c>
      <c r="E11" s="178">
        <v>1</v>
      </c>
      <c r="F11" s="178">
        <v>1</v>
      </c>
      <c r="G11" s="178">
        <v>1</v>
      </c>
      <c r="H11" s="178">
        <v>1</v>
      </c>
      <c r="I11" s="178">
        <v>1</v>
      </c>
      <c r="J11" s="178">
        <v>1</v>
      </c>
      <c r="K11" s="180" t="s">
        <v>258</v>
      </c>
      <c r="L11" s="178">
        <v>1</v>
      </c>
      <c r="M11" s="178">
        <v>1</v>
      </c>
      <c r="N11" s="178">
        <v>1</v>
      </c>
      <c r="O11" s="178">
        <v>1</v>
      </c>
      <c r="P11" s="178">
        <v>1</v>
      </c>
      <c r="Q11" s="178">
        <v>1</v>
      </c>
      <c r="R11" s="180" t="s">
        <v>258</v>
      </c>
      <c r="S11" s="178">
        <v>1</v>
      </c>
      <c r="T11" s="178">
        <v>1</v>
      </c>
      <c r="U11" s="178">
        <v>1</v>
      </c>
      <c r="V11" s="178">
        <v>1</v>
      </c>
      <c r="W11" s="178">
        <v>1</v>
      </c>
      <c r="X11" s="178">
        <v>1</v>
      </c>
      <c r="Y11" s="180" t="s">
        <v>258</v>
      </c>
      <c r="Z11" s="178">
        <v>1</v>
      </c>
      <c r="AA11" s="178">
        <v>1</v>
      </c>
      <c r="AB11" s="178">
        <v>1</v>
      </c>
      <c r="AC11" s="178">
        <v>1</v>
      </c>
      <c r="AD11" s="178" t="s">
        <v>257</v>
      </c>
      <c r="AE11" s="178">
        <v>1</v>
      </c>
      <c r="AF11" s="428" t="s">
        <v>258</v>
      </c>
      <c r="AG11" s="178">
        <v>1</v>
      </c>
      <c r="AH11" s="178">
        <v>1</v>
      </c>
      <c r="AI11" s="14">
        <f t="shared" ref="AI11" si="0">SUM(E11:AH11)</f>
        <v>25</v>
      </c>
      <c r="AJ11" s="103"/>
    </row>
    <row r="12" spans="1:36" s="12" customFormat="1" ht="17.25" customHeight="1">
      <c r="A12" s="292">
        <v>3</v>
      </c>
      <c r="B12" s="429" t="s">
        <v>275</v>
      </c>
      <c r="C12" s="30" t="s">
        <v>381</v>
      </c>
      <c r="D12" s="198" t="s">
        <v>63</v>
      </c>
      <c r="E12" s="178">
        <v>1</v>
      </c>
      <c r="F12" s="178">
        <v>1</v>
      </c>
      <c r="G12" s="178">
        <v>1</v>
      </c>
      <c r="H12" s="178">
        <v>1</v>
      </c>
      <c r="I12" s="178">
        <v>1</v>
      </c>
      <c r="J12" s="178">
        <v>1</v>
      </c>
      <c r="K12" s="180" t="s">
        <v>258</v>
      </c>
      <c r="L12" s="178" t="s">
        <v>255</v>
      </c>
      <c r="M12" s="178" t="s">
        <v>255</v>
      </c>
      <c r="N12" s="178" t="s">
        <v>255</v>
      </c>
      <c r="O12" s="178" t="s">
        <v>255</v>
      </c>
      <c r="P12" s="178" t="s">
        <v>255</v>
      </c>
      <c r="Q12" s="178" t="s">
        <v>255</v>
      </c>
      <c r="R12" s="180" t="s">
        <v>258</v>
      </c>
      <c r="S12" s="178" t="s">
        <v>255</v>
      </c>
      <c r="T12" s="178" t="s">
        <v>255</v>
      </c>
      <c r="U12" s="178" t="s">
        <v>255</v>
      </c>
      <c r="V12" s="178" t="s">
        <v>255</v>
      </c>
      <c r="W12" s="178" t="s">
        <v>255</v>
      </c>
      <c r="X12" s="178" t="s">
        <v>255</v>
      </c>
      <c r="Y12" s="180" t="s">
        <v>258</v>
      </c>
      <c r="Z12" s="178" t="s">
        <v>255</v>
      </c>
      <c r="AA12" s="178" t="s">
        <v>255</v>
      </c>
      <c r="AB12" s="178" t="s">
        <v>255</v>
      </c>
      <c r="AC12" s="178" t="s">
        <v>255</v>
      </c>
      <c r="AD12" s="178" t="s">
        <v>255</v>
      </c>
      <c r="AE12" s="178" t="s">
        <v>255</v>
      </c>
      <c r="AF12" s="428" t="s">
        <v>258</v>
      </c>
      <c r="AG12" s="178" t="s">
        <v>255</v>
      </c>
      <c r="AH12" s="178" t="s">
        <v>255</v>
      </c>
      <c r="AI12" s="14">
        <f t="shared" ref="AI12:AI16" si="1">SUM(E12:AH12)</f>
        <v>6</v>
      </c>
      <c r="AJ12" s="103"/>
    </row>
    <row r="13" spans="1:36" s="12" customFormat="1" ht="16.5">
      <c r="A13" s="292">
        <v>5</v>
      </c>
      <c r="B13" s="430" t="s">
        <v>28</v>
      </c>
      <c r="C13" s="30" t="s">
        <v>381</v>
      </c>
      <c r="D13" s="31" t="s">
        <v>95</v>
      </c>
      <c r="E13" s="178">
        <v>1</v>
      </c>
      <c r="F13" s="178">
        <v>1</v>
      </c>
      <c r="G13" s="178">
        <v>1</v>
      </c>
      <c r="H13" s="178">
        <v>1</v>
      </c>
      <c r="I13" s="178">
        <v>1</v>
      </c>
      <c r="J13" s="178">
        <v>1</v>
      </c>
      <c r="K13" s="180" t="s">
        <v>258</v>
      </c>
      <c r="L13" s="178" t="s">
        <v>255</v>
      </c>
      <c r="M13" s="178" t="s">
        <v>255</v>
      </c>
      <c r="N13" s="178" t="s">
        <v>255</v>
      </c>
      <c r="O13" s="178" t="s">
        <v>255</v>
      </c>
      <c r="P13" s="178" t="s">
        <v>255</v>
      </c>
      <c r="Q13" s="178" t="s">
        <v>255</v>
      </c>
      <c r="R13" s="180" t="s">
        <v>258</v>
      </c>
      <c r="S13" s="178" t="s">
        <v>255</v>
      </c>
      <c r="T13" s="178" t="s">
        <v>255</v>
      </c>
      <c r="U13" s="178" t="s">
        <v>255</v>
      </c>
      <c r="V13" s="178" t="s">
        <v>255</v>
      </c>
      <c r="W13" s="178" t="s">
        <v>255</v>
      </c>
      <c r="X13" s="178" t="s">
        <v>255</v>
      </c>
      <c r="Y13" s="180" t="s">
        <v>258</v>
      </c>
      <c r="Z13" s="178" t="s">
        <v>255</v>
      </c>
      <c r="AA13" s="178" t="s">
        <v>255</v>
      </c>
      <c r="AB13" s="178" t="s">
        <v>255</v>
      </c>
      <c r="AC13" s="178" t="s">
        <v>255</v>
      </c>
      <c r="AD13" s="178" t="s">
        <v>255</v>
      </c>
      <c r="AE13" s="178" t="s">
        <v>255</v>
      </c>
      <c r="AF13" s="428" t="s">
        <v>258</v>
      </c>
      <c r="AG13" s="178" t="s">
        <v>255</v>
      </c>
      <c r="AH13" s="178" t="s">
        <v>255</v>
      </c>
      <c r="AI13" s="14">
        <f t="shared" si="1"/>
        <v>6</v>
      </c>
      <c r="AJ13" s="103"/>
    </row>
    <row r="14" spans="1:36" s="12" customFormat="1" ht="16.5">
      <c r="A14" s="287">
        <v>6</v>
      </c>
      <c r="B14" s="430" t="s">
        <v>446</v>
      </c>
      <c r="C14" s="30" t="s">
        <v>381</v>
      </c>
      <c r="D14" s="31" t="s">
        <v>34</v>
      </c>
      <c r="E14" s="178">
        <v>1</v>
      </c>
      <c r="F14" s="178">
        <v>1</v>
      </c>
      <c r="G14" s="178">
        <v>1</v>
      </c>
      <c r="H14" s="178">
        <v>1</v>
      </c>
      <c r="I14" s="178">
        <v>1</v>
      </c>
      <c r="J14" s="178">
        <v>1</v>
      </c>
      <c r="K14" s="180" t="s">
        <v>258</v>
      </c>
      <c r="L14" s="178" t="s">
        <v>255</v>
      </c>
      <c r="M14" s="178" t="s">
        <v>255</v>
      </c>
      <c r="N14" s="178" t="s">
        <v>255</v>
      </c>
      <c r="O14" s="178" t="s">
        <v>255</v>
      </c>
      <c r="P14" s="178" t="s">
        <v>255</v>
      </c>
      <c r="Q14" s="178" t="s">
        <v>255</v>
      </c>
      <c r="R14" s="180" t="s">
        <v>258</v>
      </c>
      <c r="S14" s="178" t="s">
        <v>255</v>
      </c>
      <c r="T14" s="178" t="s">
        <v>255</v>
      </c>
      <c r="U14" s="178" t="s">
        <v>255</v>
      </c>
      <c r="V14" s="178" t="s">
        <v>255</v>
      </c>
      <c r="W14" s="178" t="s">
        <v>255</v>
      </c>
      <c r="X14" s="178" t="s">
        <v>255</v>
      </c>
      <c r="Y14" s="180" t="s">
        <v>258</v>
      </c>
      <c r="Z14" s="178" t="s">
        <v>255</v>
      </c>
      <c r="AA14" s="178" t="s">
        <v>255</v>
      </c>
      <c r="AB14" s="178" t="s">
        <v>255</v>
      </c>
      <c r="AC14" s="178" t="s">
        <v>255</v>
      </c>
      <c r="AD14" s="178" t="s">
        <v>255</v>
      </c>
      <c r="AE14" s="178" t="s">
        <v>255</v>
      </c>
      <c r="AF14" s="180" t="s">
        <v>258</v>
      </c>
      <c r="AG14" s="178" t="s">
        <v>255</v>
      </c>
      <c r="AH14" s="178" t="s">
        <v>255</v>
      </c>
      <c r="AI14" s="14">
        <f t="shared" si="1"/>
        <v>6</v>
      </c>
      <c r="AJ14" s="103"/>
    </row>
    <row r="15" spans="1:36" s="12" customFormat="1" ht="16.5">
      <c r="A15" s="292">
        <v>9</v>
      </c>
      <c r="B15" s="429" t="s">
        <v>280</v>
      </c>
      <c r="C15" s="30" t="s">
        <v>381</v>
      </c>
      <c r="D15" s="261" t="s">
        <v>116</v>
      </c>
      <c r="E15" s="178">
        <v>1</v>
      </c>
      <c r="F15" s="178">
        <v>1</v>
      </c>
      <c r="G15" s="178">
        <v>1</v>
      </c>
      <c r="H15" s="178">
        <v>1</v>
      </c>
      <c r="I15" s="178">
        <v>1</v>
      </c>
      <c r="J15" s="178">
        <v>1</v>
      </c>
      <c r="K15" s="180" t="s">
        <v>258</v>
      </c>
      <c r="L15" s="178" t="s">
        <v>255</v>
      </c>
      <c r="M15" s="178" t="s">
        <v>255</v>
      </c>
      <c r="N15" s="178" t="s">
        <v>255</v>
      </c>
      <c r="O15" s="178" t="s">
        <v>255</v>
      </c>
      <c r="P15" s="178" t="s">
        <v>255</v>
      </c>
      <c r="Q15" s="178" t="s">
        <v>255</v>
      </c>
      <c r="R15" s="180" t="s">
        <v>258</v>
      </c>
      <c r="S15" s="178" t="s">
        <v>255</v>
      </c>
      <c r="T15" s="178" t="s">
        <v>255</v>
      </c>
      <c r="U15" s="178" t="s">
        <v>255</v>
      </c>
      <c r="V15" s="178" t="s">
        <v>255</v>
      </c>
      <c r="W15" s="178" t="s">
        <v>255</v>
      </c>
      <c r="X15" s="178" t="s">
        <v>255</v>
      </c>
      <c r="Y15" s="180" t="s">
        <v>258</v>
      </c>
      <c r="Z15" s="178" t="s">
        <v>255</v>
      </c>
      <c r="AA15" s="178" t="s">
        <v>255</v>
      </c>
      <c r="AB15" s="178" t="s">
        <v>255</v>
      </c>
      <c r="AC15" s="178" t="s">
        <v>255</v>
      </c>
      <c r="AD15" s="178" t="s">
        <v>255</v>
      </c>
      <c r="AE15" s="178" t="s">
        <v>255</v>
      </c>
      <c r="AF15" s="180" t="s">
        <v>258</v>
      </c>
      <c r="AG15" s="178" t="s">
        <v>255</v>
      </c>
      <c r="AH15" s="178" t="s">
        <v>255</v>
      </c>
      <c r="AI15" s="14">
        <f t="shared" si="1"/>
        <v>6</v>
      </c>
      <c r="AJ15" s="104"/>
    </row>
    <row r="16" spans="1:36" s="12" customFormat="1" ht="17.25" customHeight="1">
      <c r="A16" s="287">
        <v>16</v>
      </c>
      <c r="B16" s="429" t="s">
        <v>281</v>
      </c>
      <c r="C16" s="137" t="s">
        <v>381</v>
      </c>
      <c r="D16" s="140" t="s">
        <v>35</v>
      </c>
      <c r="E16" s="178">
        <v>1</v>
      </c>
      <c r="F16" s="178">
        <v>1</v>
      </c>
      <c r="G16" s="178">
        <v>1</v>
      </c>
      <c r="H16" s="178">
        <v>1</v>
      </c>
      <c r="I16" s="178">
        <v>1</v>
      </c>
      <c r="J16" s="178">
        <v>1</v>
      </c>
      <c r="K16" s="180" t="s">
        <v>258</v>
      </c>
      <c r="L16" s="178" t="s">
        <v>255</v>
      </c>
      <c r="M16" s="178" t="s">
        <v>255</v>
      </c>
      <c r="N16" s="178" t="s">
        <v>255</v>
      </c>
      <c r="O16" s="178" t="s">
        <v>255</v>
      </c>
      <c r="P16" s="178" t="s">
        <v>255</v>
      </c>
      <c r="Q16" s="178" t="s">
        <v>255</v>
      </c>
      <c r="R16" s="180" t="s">
        <v>258</v>
      </c>
      <c r="S16" s="178" t="s">
        <v>255</v>
      </c>
      <c r="T16" s="178" t="s">
        <v>255</v>
      </c>
      <c r="U16" s="178" t="s">
        <v>255</v>
      </c>
      <c r="V16" s="178" t="s">
        <v>255</v>
      </c>
      <c r="W16" s="178" t="s">
        <v>255</v>
      </c>
      <c r="X16" s="178" t="s">
        <v>255</v>
      </c>
      <c r="Y16" s="180" t="s">
        <v>258</v>
      </c>
      <c r="Z16" s="178" t="s">
        <v>255</v>
      </c>
      <c r="AA16" s="178" t="s">
        <v>255</v>
      </c>
      <c r="AB16" s="178" t="s">
        <v>255</v>
      </c>
      <c r="AC16" s="178" t="s">
        <v>255</v>
      </c>
      <c r="AD16" s="178" t="s">
        <v>255</v>
      </c>
      <c r="AE16" s="178" t="s">
        <v>255</v>
      </c>
      <c r="AF16" s="180" t="s">
        <v>258</v>
      </c>
      <c r="AG16" s="178" t="s">
        <v>255</v>
      </c>
      <c r="AH16" s="178" t="s">
        <v>255</v>
      </c>
      <c r="AI16" s="14">
        <f t="shared" si="1"/>
        <v>6</v>
      </c>
      <c r="AJ16" s="103"/>
    </row>
    <row r="17" spans="1:36" s="12" customFormat="1" ht="17.25" customHeight="1" thickBot="1">
      <c r="A17" s="295"/>
      <c r="B17" s="257"/>
      <c r="C17" s="39"/>
      <c r="D17" s="40"/>
      <c r="E17" s="259"/>
      <c r="F17" s="259"/>
      <c r="G17" s="259"/>
      <c r="H17" s="259"/>
      <c r="I17" s="259"/>
      <c r="J17" s="259"/>
      <c r="K17" s="427"/>
      <c r="L17" s="259"/>
      <c r="M17" s="259"/>
      <c r="N17" s="259"/>
      <c r="O17" s="259"/>
      <c r="P17" s="259"/>
      <c r="Q17" s="259"/>
      <c r="R17" s="427"/>
      <c r="S17" s="259"/>
      <c r="T17" s="259"/>
      <c r="U17" s="259"/>
      <c r="V17" s="219"/>
      <c r="W17" s="259"/>
      <c r="X17" s="259"/>
      <c r="Y17" s="427"/>
      <c r="Z17" s="259"/>
      <c r="AA17" s="259"/>
      <c r="AB17" s="259"/>
      <c r="AC17" s="259"/>
      <c r="AD17" s="259"/>
      <c r="AE17" s="259"/>
      <c r="AF17" s="427"/>
      <c r="AG17" s="259"/>
      <c r="AH17" s="259"/>
      <c r="AI17" s="15"/>
      <c r="AJ17" s="294"/>
    </row>
    <row r="18" spans="1:36" s="12" customFormat="1" ht="17.25" thickBot="1">
      <c r="A18" s="1452" t="s">
        <v>524</v>
      </c>
      <c r="B18" s="1453"/>
      <c r="C18" s="1453"/>
      <c r="D18" s="1454"/>
      <c r="E18" s="265" t="s">
        <v>523</v>
      </c>
      <c r="F18" s="266"/>
      <c r="G18" s="266"/>
      <c r="H18" s="266"/>
      <c r="I18" s="266"/>
      <c r="J18" s="266"/>
      <c r="K18" s="444"/>
      <c r="L18" s="444"/>
      <c r="M18" s="445"/>
      <c r="N18" s="226"/>
      <c r="O18" s="226"/>
      <c r="P18" s="226"/>
      <c r="Q18" s="226"/>
      <c r="R18" s="226"/>
      <c r="S18" s="226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16"/>
      <c r="AJ18" s="108"/>
    </row>
    <row r="19" spans="1:36" s="12" customFormat="1" ht="16.5">
      <c r="A19" s="279">
        <v>1</v>
      </c>
      <c r="B19" s="41" t="s">
        <v>525</v>
      </c>
      <c r="C19" s="49" t="s">
        <v>381</v>
      </c>
      <c r="D19" s="42" t="s">
        <v>47</v>
      </c>
      <c r="E19" s="178">
        <v>1</v>
      </c>
      <c r="F19" s="178">
        <v>1</v>
      </c>
      <c r="G19" s="178">
        <v>1</v>
      </c>
      <c r="H19" s="178">
        <v>1</v>
      </c>
      <c r="I19" s="178">
        <v>1</v>
      </c>
      <c r="J19" s="178">
        <v>1</v>
      </c>
      <c r="K19" s="179" t="s">
        <v>258</v>
      </c>
      <c r="L19" s="177">
        <v>1</v>
      </c>
      <c r="M19" s="177">
        <v>1</v>
      </c>
      <c r="N19" s="177">
        <v>1</v>
      </c>
      <c r="O19" s="177">
        <v>1</v>
      </c>
      <c r="P19" s="177">
        <v>1</v>
      </c>
      <c r="Q19" s="177">
        <v>1</v>
      </c>
      <c r="R19" s="179" t="s">
        <v>258</v>
      </c>
      <c r="S19" s="177">
        <v>1</v>
      </c>
      <c r="T19" s="177">
        <v>1</v>
      </c>
      <c r="U19" s="177">
        <v>1</v>
      </c>
      <c r="V19" s="177">
        <v>1</v>
      </c>
      <c r="W19" s="177">
        <v>1</v>
      </c>
      <c r="X19" s="177">
        <v>1</v>
      </c>
      <c r="Y19" s="179" t="s">
        <v>258</v>
      </c>
      <c r="Z19" s="177">
        <v>1</v>
      </c>
      <c r="AA19" s="177">
        <v>1</v>
      </c>
      <c r="AB19" s="177">
        <v>1</v>
      </c>
      <c r="AC19" s="177">
        <v>1</v>
      </c>
      <c r="AD19" s="177" t="s">
        <v>257</v>
      </c>
      <c r="AE19" s="177">
        <v>1</v>
      </c>
      <c r="AF19" s="179" t="s">
        <v>258</v>
      </c>
      <c r="AG19" s="177">
        <v>1</v>
      </c>
      <c r="AH19" s="177">
        <v>1</v>
      </c>
      <c r="AI19" s="100">
        <f>SUM(E19:AH19)</f>
        <v>25</v>
      </c>
      <c r="AJ19" s="280"/>
    </row>
    <row r="20" spans="1:36" s="12" customFormat="1" ht="18" customHeight="1" thickBot="1">
      <c r="A20" s="297"/>
      <c r="B20" s="39"/>
      <c r="C20" s="39"/>
      <c r="D20" s="44"/>
      <c r="E20" s="219"/>
      <c r="F20" s="219"/>
      <c r="G20" s="219"/>
      <c r="H20" s="219"/>
      <c r="I20" s="219"/>
      <c r="J20" s="219"/>
      <c r="K20" s="237"/>
      <c r="L20" s="219"/>
      <c r="M20" s="219"/>
      <c r="N20" s="219"/>
      <c r="O20" s="219"/>
      <c r="P20" s="219"/>
      <c r="Q20" s="219"/>
      <c r="R20" s="237"/>
      <c r="S20" s="219"/>
      <c r="T20" s="219"/>
      <c r="U20" s="219"/>
      <c r="V20" s="219"/>
      <c r="W20" s="219"/>
      <c r="X20" s="219"/>
      <c r="Y20" s="237"/>
      <c r="Z20" s="219"/>
      <c r="AA20" s="219"/>
      <c r="AB20" s="219"/>
      <c r="AC20" s="219"/>
      <c r="AD20" s="219"/>
      <c r="AE20" s="219"/>
      <c r="AF20" s="237"/>
      <c r="AG20" s="219"/>
      <c r="AH20" s="219"/>
      <c r="AI20" s="97"/>
      <c r="AJ20" s="294"/>
    </row>
    <row r="21" spans="1:36" s="12" customFormat="1" ht="18" customHeight="1">
      <c r="A21" s="1450" t="s">
        <v>287</v>
      </c>
      <c r="B21" s="1451"/>
      <c r="C21" s="205"/>
      <c r="D21" s="1478" t="s">
        <v>526</v>
      </c>
      <c r="E21" s="1486"/>
      <c r="F21" s="1486"/>
      <c r="G21" s="1486"/>
      <c r="H21" s="1486"/>
      <c r="I21" s="1479"/>
      <c r="J21" s="214"/>
      <c r="K21" s="182"/>
      <c r="L21" s="214"/>
      <c r="M21" s="214"/>
      <c r="N21" s="214"/>
      <c r="O21" s="214"/>
      <c r="P21" s="214"/>
      <c r="Q21" s="214"/>
      <c r="R21" s="182"/>
      <c r="S21" s="214"/>
      <c r="T21" s="214"/>
      <c r="U21" s="214"/>
      <c r="V21" s="214"/>
      <c r="W21" s="214"/>
      <c r="X21" s="214"/>
      <c r="Y21" s="182"/>
      <c r="Z21" s="214"/>
      <c r="AA21" s="214"/>
      <c r="AB21" s="214"/>
      <c r="AC21" s="214"/>
      <c r="AD21" s="214"/>
      <c r="AE21" s="214"/>
      <c r="AF21" s="182"/>
      <c r="AG21" s="214"/>
      <c r="AH21" s="214"/>
      <c r="AI21" s="14"/>
      <c r="AJ21" s="102"/>
    </row>
    <row r="22" spans="1:36" s="12" customFormat="1" ht="17.25" customHeight="1">
      <c r="A22" s="46">
        <v>3</v>
      </c>
      <c r="B22" s="430" t="s">
        <v>292</v>
      </c>
      <c r="C22" s="30" t="s">
        <v>381</v>
      </c>
      <c r="D22" s="32" t="s">
        <v>90</v>
      </c>
      <c r="E22" s="178">
        <v>1</v>
      </c>
      <c r="F22" s="178">
        <v>1</v>
      </c>
      <c r="G22" s="178">
        <v>1</v>
      </c>
      <c r="H22" s="178" t="s">
        <v>255</v>
      </c>
      <c r="I22" s="178" t="s">
        <v>255</v>
      </c>
      <c r="J22" s="178" t="s">
        <v>255</v>
      </c>
      <c r="K22" s="180" t="s">
        <v>258</v>
      </c>
      <c r="L22" s="178" t="s">
        <v>255</v>
      </c>
      <c r="M22" s="178" t="s">
        <v>255</v>
      </c>
      <c r="N22" s="178" t="s">
        <v>255</v>
      </c>
      <c r="O22" s="178" t="s">
        <v>255</v>
      </c>
      <c r="P22" s="178" t="s">
        <v>255</v>
      </c>
      <c r="Q22" s="178" t="s">
        <v>255</v>
      </c>
      <c r="R22" s="180" t="s">
        <v>258</v>
      </c>
      <c r="S22" s="178" t="s">
        <v>255</v>
      </c>
      <c r="T22" s="178" t="s">
        <v>255</v>
      </c>
      <c r="U22" s="178" t="s">
        <v>255</v>
      </c>
      <c r="V22" s="178" t="s">
        <v>255</v>
      </c>
      <c r="W22" s="178" t="s">
        <v>255</v>
      </c>
      <c r="X22" s="178" t="s">
        <v>255</v>
      </c>
      <c r="Y22" s="180" t="s">
        <v>258</v>
      </c>
      <c r="Z22" s="178" t="s">
        <v>255</v>
      </c>
      <c r="AA22" s="178" t="s">
        <v>255</v>
      </c>
      <c r="AB22" s="178" t="s">
        <v>255</v>
      </c>
      <c r="AC22" s="178" t="s">
        <v>255</v>
      </c>
      <c r="AD22" s="178" t="s">
        <v>255</v>
      </c>
      <c r="AE22" s="178" t="s">
        <v>255</v>
      </c>
      <c r="AF22" s="180" t="s">
        <v>258</v>
      </c>
      <c r="AG22" s="178" t="s">
        <v>255</v>
      </c>
      <c r="AH22" s="178" t="s">
        <v>255</v>
      </c>
      <c r="AI22" s="14">
        <f>SUM(E22:AH22)</f>
        <v>3</v>
      </c>
      <c r="AJ22" s="103"/>
    </row>
    <row r="23" spans="1:36" s="12" customFormat="1" ht="16.5">
      <c r="A23" s="46">
        <v>1</v>
      </c>
      <c r="B23" s="30" t="s">
        <v>322</v>
      </c>
      <c r="C23" s="49" t="s">
        <v>381</v>
      </c>
      <c r="D23" s="31" t="s">
        <v>239</v>
      </c>
      <c r="E23" s="178">
        <v>1</v>
      </c>
      <c r="F23" s="178">
        <v>1</v>
      </c>
      <c r="G23" s="178">
        <v>1</v>
      </c>
      <c r="H23" s="178">
        <v>1</v>
      </c>
      <c r="I23" s="178">
        <v>1</v>
      </c>
      <c r="J23" s="178">
        <v>1</v>
      </c>
      <c r="K23" s="182" t="s">
        <v>258</v>
      </c>
      <c r="L23" s="178">
        <v>1</v>
      </c>
      <c r="M23" s="178">
        <v>1</v>
      </c>
      <c r="N23" s="178">
        <v>1</v>
      </c>
      <c r="O23" s="178">
        <v>1</v>
      </c>
      <c r="P23" s="178">
        <v>1</v>
      </c>
      <c r="Q23" s="178">
        <v>1</v>
      </c>
      <c r="R23" s="182" t="s">
        <v>258</v>
      </c>
      <c r="S23" s="178">
        <v>1</v>
      </c>
      <c r="T23" s="178">
        <v>1</v>
      </c>
      <c r="U23" s="178">
        <v>1</v>
      </c>
      <c r="V23" s="178">
        <v>1</v>
      </c>
      <c r="W23" s="178">
        <v>1</v>
      </c>
      <c r="X23" s="178">
        <v>1</v>
      </c>
      <c r="Y23" s="180" t="s">
        <v>258</v>
      </c>
      <c r="Z23" s="178">
        <v>1</v>
      </c>
      <c r="AA23" s="178">
        <v>1</v>
      </c>
      <c r="AB23" s="178">
        <v>1</v>
      </c>
      <c r="AC23" s="178">
        <v>1</v>
      </c>
      <c r="AD23" s="178" t="s">
        <v>257</v>
      </c>
      <c r="AE23" s="178">
        <v>1</v>
      </c>
      <c r="AF23" s="180" t="s">
        <v>258</v>
      </c>
      <c r="AG23" s="178">
        <v>1</v>
      </c>
      <c r="AH23" s="178">
        <v>1</v>
      </c>
      <c r="AI23" s="14">
        <f t="shared" ref="AI23:AI36" si="2">SUM(E23:AH23)</f>
        <v>25</v>
      </c>
      <c r="AJ23" s="103"/>
    </row>
    <row r="24" spans="1:36" s="12" customFormat="1" ht="16.5">
      <c r="A24" s="46">
        <v>2</v>
      </c>
      <c r="B24" s="430" t="s">
        <v>46</v>
      </c>
      <c r="C24" s="49" t="s">
        <v>381</v>
      </c>
      <c r="D24" s="31" t="s">
        <v>20</v>
      </c>
      <c r="E24" s="178">
        <v>1</v>
      </c>
      <c r="F24" s="178">
        <v>1</v>
      </c>
      <c r="G24" s="178">
        <v>1</v>
      </c>
      <c r="H24" s="178">
        <v>1</v>
      </c>
      <c r="I24" s="178">
        <v>1</v>
      </c>
      <c r="J24" s="178">
        <v>1</v>
      </c>
      <c r="K24" s="182" t="s">
        <v>258</v>
      </c>
      <c r="L24" s="178">
        <v>1</v>
      </c>
      <c r="M24" s="178">
        <v>1</v>
      </c>
      <c r="N24" s="178">
        <v>1</v>
      </c>
      <c r="O24" s="178">
        <v>1</v>
      </c>
      <c r="P24" s="178">
        <v>1</v>
      </c>
      <c r="Q24" s="178">
        <v>1</v>
      </c>
      <c r="R24" s="182" t="s">
        <v>258</v>
      </c>
      <c r="S24" s="178" t="s">
        <v>255</v>
      </c>
      <c r="T24" s="178" t="s">
        <v>255</v>
      </c>
      <c r="U24" s="178" t="s">
        <v>255</v>
      </c>
      <c r="V24" s="178" t="s">
        <v>255</v>
      </c>
      <c r="W24" s="178" t="s">
        <v>255</v>
      </c>
      <c r="X24" s="178" t="s">
        <v>255</v>
      </c>
      <c r="Y24" s="180" t="s">
        <v>258</v>
      </c>
      <c r="Z24" s="178" t="s">
        <v>255</v>
      </c>
      <c r="AA24" s="178" t="s">
        <v>255</v>
      </c>
      <c r="AB24" s="178" t="s">
        <v>255</v>
      </c>
      <c r="AC24" s="178" t="s">
        <v>255</v>
      </c>
      <c r="AD24" s="178" t="s">
        <v>255</v>
      </c>
      <c r="AE24" s="178" t="s">
        <v>255</v>
      </c>
      <c r="AF24" s="180" t="s">
        <v>258</v>
      </c>
      <c r="AG24" s="178" t="s">
        <v>255</v>
      </c>
      <c r="AH24" s="178" t="s">
        <v>255</v>
      </c>
      <c r="AI24" s="14">
        <f t="shared" si="2"/>
        <v>12</v>
      </c>
      <c r="AJ24" s="103"/>
    </row>
    <row r="25" spans="1:36" s="12" customFormat="1" ht="16.5">
      <c r="A25" s="46">
        <v>3</v>
      </c>
      <c r="B25" s="30"/>
      <c r="C25" s="49" t="s">
        <v>381</v>
      </c>
      <c r="D25" s="47" t="s">
        <v>22</v>
      </c>
      <c r="E25" s="178"/>
      <c r="F25" s="178"/>
      <c r="G25" s="178"/>
      <c r="H25" s="178"/>
      <c r="I25" s="178"/>
      <c r="J25" s="178"/>
      <c r="K25" s="182"/>
      <c r="L25" s="214"/>
      <c r="M25" s="214"/>
      <c r="N25" s="214"/>
      <c r="O25" s="178"/>
      <c r="P25" s="178"/>
      <c r="Q25" s="178"/>
      <c r="R25" s="180"/>
      <c r="S25" s="178"/>
      <c r="T25" s="178"/>
      <c r="U25" s="178"/>
      <c r="V25" s="178"/>
      <c r="W25" s="178"/>
      <c r="X25" s="178"/>
      <c r="Y25" s="180"/>
      <c r="Z25" s="178"/>
      <c r="AA25" s="178"/>
      <c r="AB25" s="178"/>
      <c r="AC25" s="178"/>
      <c r="AD25" s="178"/>
      <c r="AE25" s="178"/>
      <c r="AF25" s="180"/>
      <c r="AG25" s="178"/>
      <c r="AH25" s="178"/>
      <c r="AI25" s="14">
        <f t="shared" si="2"/>
        <v>0</v>
      </c>
      <c r="AJ25" s="103"/>
    </row>
    <row r="26" spans="1:36" ht="18">
      <c r="A26" s="290">
        <v>4</v>
      </c>
      <c r="B26" s="433" t="s">
        <v>473</v>
      </c>
      <c r="C26" s="30"/>
      <c r="D26" s="392" t="s">
        <v>271</v>
      </c>
      <c r="E26" s="178" t="s">
        <v>255</v>
      </c>
      <c r="F26" s="178">
        <v>91</v>
      </c>
      <c r="G26" s="178">
        <v>13</v>
      </c>
      <c r="H26" s="178">
        <v>91</v>
      </c>
      <c r="I26" s="178">
        <v>91</v>
      </c>
      <c r="J26" s="178">
        <v>91</v>
      </c>
      <c r="K26" s="180" t="s">
        <v>258</v>
      </c>
      <c r="L26" s="178">
        <v>91</v>
      </c>
      <c r="M26" s="178">
        <v>91</v>
      </c>
      <c r="N26" s="178">
        <v>91</v>
      </c>
      <c r="O26" s="178">
        <v>91</v>
      </c>
      <c r="P26" s="178">
        <v>91</v>
      </c>
      <c r="Q26" s="178">
        <v>91</v>
      </c>
      <c r="R26" s="180" t="s">
        <v>258</v>
      </c>
      <c r="S26" s="178">
        <v>91</v>
      </c>
      <c r="T26" s="178">
        <v>91</v>
      </c>
      <c r="U26" s="178">
        <v>91</v>
      </c>
      <c r="V26" s="178">
        <v>91</v>
      </c>
      <c r="W26" s="178">
        <v>91</v>
      </c>
      <c r="X26" s="178">
        <v>91</v>
      </c>
      <c r="Y26" s="180" t="s">
        <v>258</v>
      </c>
      <c r="Z26" s="178">
        <v>91</v>
      </c>
      <c r="AA26" s="178">
        <v>91</v>
      </c>
      <c r="AB26" s="178">
        <v>91</v>
      </c>
      <c r="AC26" s="178">
        <v>91</v>
      </c>
      <c r="AD26" s="178" t="s">
        <v>257</v>
      </c>
      <c r="AE26" s="178">
        <v>91</v>
      </c>
      <c r="AF26" s="180" t="s">
        <v>258</v>
      </c>
      <c r="AG26" s="178">
        <v>91</v>
      </c>
      <c r="AH26" s="178">
        <v>91</v>
      </c>
      <c r="AI26" s="14">
        <v>15</v>
      </c>
      <c r="AJ26" s="282"/>
    </row>
    <row r="27" spans="1:36" s="12" customFormat="1" ht="16.5">
      <c r="A27" s="299">
        <v>8</v>
      </c>
      <c r="B27" s="142" t="s">
        <v>58</v>
      </c>
      <c r="C27" s="49" t="s">
        <v>380</v>
      </c>
      <c r="D27" s="31" t="s">
        <v>163</v>
      </c>
      <c r="E27" s="178">
        <v>1</v>
      </c>
      <c r="F27" s="178">
        <v>1</v>
      </c>
      <c r="G27" s="178">
        <v>1</v>
      </c>
      <c r="H27" s="178">
        <v>1</v>
      </c>
      <c r="I27" s="178">
        <v>1</v>
      </c>
      <c r="J27" s="178">
        <v>1</v>
      </c>
      <c r="K27" s="182" t="s">
        <v>258</v>
      </c>
      <c r="L27" s="178">
        <v>1</v>
      </c>
      <c r="M27" s="178">
        <v>1</v>
      </c>
      <c r="N27" s="178">
        <v>1</v>
      </c>
      <c r="O27" s="178">
        <v>1</v>
      </c>
      <c r="P27" s="178">
        <v>1</v>
      </c>
      <c r="Q27" s="178">
        <v>1</v>
      </c>
      <c r="R27" s="182" t="s">
        <v>258</v>
      </c>
      <c r="S27" s="178">
        <v>1</v>
      </c>
      <c r="T27" s="178">
        <v>1</v>
      </c>
      <c r="U27" s="178">
        <v>1</v>
      </c>
      <c r="V27" s="178">
        <v>1</v>
      </c>
      <c r="W27" s="178">
        <v>1</v>
      </c>
      <c r="X27" s="178">
        <v>1</v>
      </c>
      <c r="Y27" s="180" t="s">
        <v>258</v>
      </c>
      <c r="Z27" s="178">
        <v>1</v>
      </c>
      <c r="AA27" s="178">
        <v>1</v>
      </c>
      <c r="AB27" s="178">
        <v>1</v>
      </c>
      <c r="AC27" s="178">
        <v>1</v>
      </c>
      <c r="AD27" s="178" t="s">
        <v>257</v>
      </c>
      <c r="AE27" s="178">
        <v>1</v>
      </c>
      <c r="AF27" s="180" t="s">
        <v>258</v>
      </c>
      <c r="AG27" s="178">
        <v>1</v>
      </c>
      <c r="AH27" s="178">
        <v>1</v>
      </c>
      <c r="AI27" s="14">
        <f>SUM(E27:AH27)</f>
        <v>25</v>
      </c>
      <c r="AJ27" s="103"/>
    </row>
    <row r="28" spans="1:36" s="12" customFormat="1" ht="17.25" customHeight="1">
      <c r="A28" s="399">
        <v>6</v>
      </c>
      <c r="B28" s="36" t="s">
        <v>279</v>
      </c>
      <c r="C28" s="30" t="s">
        <v>381</v>
      </c>
      <c r="D28" s="293" t="s">
        <v>79</v>
      </c>
      <c r="E28" s="178">
        <v>1</v>
      </c>
      <c r="F28" s="178">
        <v>1</v>
      </c>
      <c r="G28" s="178">
        <v>1</v>
      </c>
      <c r="H28" s="178">
        <v>1</v>
      </c>
      <c r="I28" s="178">
        <v>1</v>
      </c>
      <c r="J28" s="178">
        <v>1</v>
      </c>
      <c r="K28" s="182" t="s">
        <v>258</v>
      </c>
      <c r="L28" s="178">
        <v>1</v>
      </c>
      <c r="M28" s="178">
        <v>1</v>
      </c>
      <c r="N28" s="178">
        <v>1</v>
      </c>
      <c r="O28" s="178">
        <v>1</v>
      </c>
      <c r="P28" s="178">
        <v>1</v>
      </c>
      <c r="Q28" s="178">
        <v>1</v>
      </c>
      <c r="R28" s="182" t="s">
        <v>258</v>
      </c>
      <c r="S28" s="178">
        <v>1</v>
      </c>
      <c r="T28" s="178">
        <v>1</v>
      </c>
      <c r="U28" s="178">
        <v>1</v>
      </c>
      <c r="V28" s="178">
        <v>1</v>
      </c>
      <c r="W28" s="178">
        <v>1</v>
      </c>
      <c r="X28" s="178">
        <v>1</v>
      </c>
      <c r="Y28" s="180" t="s">
        <v>258</v>
      </c>
      <c r="Z28" s="178">
        <v>1</v>
      </c>
      <c r="AA28" s="178">
        <v>1</v>
      </c>
      <c r="AB28" s="178">
        <v>1</v>
      </c>
      <c r="AC28" s="178">
        <v>1</v>
      </c>
      <c r="AD28" s="178" t="s">
        <v>257</v>
      </c>
      <c r="AE28" s="178">
        <v>1</v>
      </c>
      <c r="AF28" s="180" t="s">
        <v>258</v>
      </c>
      <c r="AG28" s="178">
        <v>1</v>
      </c>
      <c r="AH28" s="178">
        <v>1</v>
      </c>
      <c r="AI28" s="14">
        <f>SUM(E28:AH28)</f>
        <v>25</v>
      </c>
      <c r="AJ28" s="103"/>
    </row>
    <row r="29" spans="1:36" s="12" customFormat="1" ht="16.5">
      <c r="A29" s="46">
        <v>5</v>
      </c>
      <c r="B29" s="30" t="s">
        <v>519</v>
      </c>
      <c r="C29" s="252" t="s">
        <v>385</v>
      </c>
      <c r="D29" s="43" t="s">
        <v>373</v>
      </c>
      <c r="E29" s="178">
        <v>1</v>
      </c>
      <c r="F29" s="178">
        <v>1</v>
      </c>
      <c r="G29" s="178">
        <v>1</v>
      </c>
      <c r="H29" s="178">
        <v>1</v>
      </c>
      <c r="I29" s="178">
        <v>1</v>
      </c>
      <c r="J29" s="178">
        <v>1</v>
      </c>
      <c r="K29" s="182" t="s">
        <v>258</v>
      </c>
      <c r="L29" s="178">
        <v>1</v>
      </c>
      <c r="M29" s="178">
        <v>1</v>
      </c>
      <c r="N29" s="178">
        <v>1</v>
      </c>
      <c r="O29" s="178">
        <v>1</v>
      </c>
      <c r="P29" s="178">
        <v>1</v>
      </c>
      <c r="Q29" s="178">
        <v>1</v>
      </c>
      <c r="R29" s="182" t="s">
        <v>258</v>
      </c>
      <c r="S29" s="178">
        <v>1</v>
      </c>
      <c r="T29" s="178">
        <v>1</v>
      </c>
      <c r="U29" s="178">
        <v>1</v>
      </c>
      <c r="V29" s="178">
        <v>1</v>
      </c>
      <c r="W29" s="178">
        <v>1</v>
      </c>
      <c r="X29" s="178">
        <v>1</v>
      </c>
      <c r="Y29" s="180" t="s">
        <v>258</v>
      </c>
      <c r="Z29" s="178">
        <v>1</v>
      </c>
      <c r="AA29" s="178">
        <v>1</v>
      </c>
      <c r="AB29" s="178">
        <v>1</v>
      </c>
      <c r="AC29" s="178">
        <v>1</v>
      </c>
      <c r="AD29" s="178" t="s">
        <v>257</v>
      </c>
      <c r="AE29" s="178">
        <v>1</v>
      </c>
      <c r="AF29" s="180" t="s">
        <v>258</v>
      </c>
      <c r="AG29" s="178">
        <v>1</v>
      </c>
      <c r="AH29" s="178">
        <v>1</v>
      </c>
      <c r="AI29" s="14">
        <f t="shared" si="2"/>
        <v>25</v>
      </c>
      <c r="AJ29" s="103"/>
    </row>
    <row r="30" spans="1:36" s="12" customFormat="1" ht="16.5">
      <c r="A30" s="290">
        <v>6</v>
      </c>
      <c r="B30" s="30" t="s">
        <v>262</v>
      </c>
      <c r="C30" s="260" t="s">
        <v>381</v>
      </c>
      <c r="D30" s="31" t="s">
        <v>241</v>
      </c>
      <c r="E30" s="178">
        <v>1</v>
      </c>
      <c r="F30" s="178">
        <v>1</v>
      </c>
      <c r="G30" s="178">
        <v>1</v>
      </c>
      <c r="H30" s="178">
        <v>1</v>
      </c>
      <c r="I30" s="178">
        <v>1</v>
      </c>
      <c r="J30" s="178">
        <v>1</v>
      </c>
      <c r="K30" s="182" t="s">
        <v>258</v>
      </c>
      <c r="L30" s="178">
        <v>1</v>
      </c>
      <c r="M30" s="178">
        <v>1</v>
      </c>
      <c r="N30" s="178">
        <v>1</v>
      </c>
      <c r="O30" s="178">
        <v>1</v>
      </c>
      <c r="P30" s="178">
        <v>1</v>
      </c>
      <c r="Q30" s="178">
        <v>1</v>
      </c>
      <c r="R30" s="182" t="s">
        <v>258</v>
      </c>
      <c r="S30" s="178">
        <v>1</v>
      </c>
      <c r="T30" s="178">
        <v>1</v>
      </c>
      <c r="U30" s="178">
        <v>1</v>
      </c>
      <c r="V30" s="178">
        <v>1</v>
      </c>
      <c r="W30" s="178">
        <v>1</v>
      </c>
      <c r="X30" s="178">
        <v>1</v>
      </c>
      <c r="Y30" s="180" t="s">
        <v>258</v>
      </c>
      <c r="Z30" s="178">
        <v>1</v>
      </c>
      <c r="AA30" s="178">
        <v>1</v>
      </c>
      <c r="AB30" s="178">
        <v>1</v>
      </c>
      <c r="AC30" s="178">
        <v>1</v>
      </c>
      <c r="AD30" s="178" t="s">
        <v>257</v>
      </c>
      <c r="AE30" s="178">
        <v>1</v>
      </c>
      <c r="AF30" s="180" t="s">
        <v>258</v>
      </c>
      <c r="AG30" s="178">
        <v>1</v>
      </c>
      <c r="AH30" s="178">
        <v>1</v>
      </c>
      <c r="AI30" s="14">
        <f>SUM(E30:AH30)</f>
        <v>25</v>
      </c>
      <c r="AJ30" s="103"/>
    </row>
    <row r="31" spans="1:36" s="12" customFormat="1" ht="16.5">
      <c r="A31" s="46">
        <v>7</v>
      </c>
      <c r="B31" s="30" t="s">
        <v>21</v>
      </c>
      <c r="C31" s="49" t="s">
        <v>381</v>
      </c>
      <c r="D31" s="31" t="s">
        <v>450</v>
      </c>
      <c r="E31" s="178">
        <v>1</v>
      </c>
      <c r="F31" s="178">
        <v>1</v>
      </c>
      <c r="G31" s="178" t="s">
        <v>255</v>
      </c>
      <c r="H31" s="178" t="s">
        <v>255</v>
      </c>
      <c r="I31" s="178" t="s">
        <v>255</v>
      </c>
      <c r="J31" s="178">
        <v>1</v>
      </c>
      <c r="K31" s="182" t="s">
        <v>258</v>
      </c>
      <c r="L31" s="178">
        <v>1</v>
      </c>
      <c r="M31" s="178">
        <v>1</v>
      </c>
      <c r="N31" s="178">
        <v>1</v>
      </c>
      <c r="O31" s="178">
        <v>1</v>
      </c>
      <c r="P31" s="178">
        <v>1</v>
      </c>
      <c r="Q31" s="178">
        <v>1</v>
      </c>
      <c r="R31" s="182" t="s">
        <v>258</v>
      </c>
      <c r="S31" s="178">
        <v>1</v>
      </c>
      <c r="T31" s="178">
        <v>1</v>
      </c>
      <c r="U31" s="178">
        <v>1</v>
      </c>
      <c r="V31" s="178">
        <v>1</v>
      </c>
      <c r="W31" s="178">
        <v>1</v>
      </c>
      <c r="X31" s="178">
        <v>1</v>
      </c>
      <c r="Y31" s="180" t="s">
        <v>258</v>
      </c>
      <c r="Z31" s="178">
        <v>1</v>
      </c>
      <c r="AA31" s="178">
        <v>1</v>
      </c>
      <c r="AB31" s="178">
        <v>1</v>
      </c>
      <c r="AC31" s="178">
        <v>1</v>
      </c>
      <c r="AD31" s="178" t="s">
        <v>257</v>
      </c>
      <c r="AE31" s="178">
        <v>1</v>
      </c>
      <c r="AF31" s="180" t="s">
        <v>258</v>
      </c>
      <c r="AG31" s="178">
        <v>1</v>
      </c>
      <c r="AH31" s="178">
        <v>1</v>
      </c>
      <c r="AI31" s="14">
        <f t="shared" si="2"/>
        <v>22</v>
      </c>
      <c r="AJ31" s="103"/>
    </row>
    <row r="32" spans="1:36" s="12" customFormat="1" ht="16.5">
      <c r="A32" s="290">
        <v>8</v>
      </c>
      <c r="B32" s="30" t="s">
        <v>249</v>
      </c>
      <c r="C32" s="260" t="s">
        <v>381</v>
      </c>
      <c r="D32" s="31" t="s">
        <v>242</v>
      </c>
      <c r="E32" s="178">
        <v>1</v>
      </c>
      <c r="F32" s="178">
        <v>1</v>
      </c>
      <c r="G32" s="178">
        <v>1</v>
      </c>
      <c r="H32" s="178">
        <v>1</v>
      </c>
      <c r="I32" s="178">
        <v>1</v>
      </c>
      <c r="J32" s="178">
        <v>1</v>
      </c>
      <c r="K32" s="182" t="s">
        <v>258</v>
      </c>
      <c r="L32" s="178">
        <v>1</v>
      </c>
      <c r="M32" s="178" t="s">
        <v>255</v>
      </c>
      <c r="N32" s="178" t="s">
        <v>255</v>
      </c>
      <c r="O32" s="178">
        <v>1</v>
      </c>
      <c r="P32" s="178">
        <v>1</v>
      </c>
      <c r="Q32" s="178">
        <v>1</v>
      </c>
      <c r="R32" s="182" t="s">
        <v>258</v>
      </c>
      <c r="S32" s="178">
        <v>1</v>
      </c>
      <c r="T32" s="178">
        <v>1</v>
      </c>
      <c r="U32" s="178">
        <v>1</v>
      </c>
      <c r="V32" s="178">
        <v>1</v>
      </c>
      <c r="W32" s="178">
        <v>1</v>
      </c>
      <c r="X32" s="178">
        <v>1</v>
      </c>
      <c r="Y32" s="180" t="s">
        <v>258</v>
      </c>
      <c r="Z32" s="178">
        <v>1</v>
      </c>
      <c r="AA32" s="178">
        <v>1</v>
      </c>
      <c r="AB32" s="178">
        <v>1</v>
      </c>
      <c r="AC32" s="178">
        <v>1</v>
      </c>
      <c r="AD32" s="178" t="s">
        <v>257</v>
      </c>
      <c r="AE32" s="178">
        <v>1</v>
      </c>
      <c r="AF32" s="180" t="s">
        <v>258</v>
      </c>
      <c r="AG32" s="178">
        <v>1</v>
      </c>
      <c r="AH32" s="178">
        <v>1</v>
      </c>
      <c r="AI32" s="14">
        <f>SUM(E32:AH32)</f>
        <v>23</v>
      </c>
      <c r="AJ32" s="103"/>
    </row>
    <row r="33" spans="1:36" s="12" customFormat="1" ht="18" customHeight="1">
      <c r="A33" s="46">
        <v>9</v>
      </c>
      <c r="B33" s="33" t="s">
        <v>369</v>
      </c>
      <c r="C33" s="252" t="s">
        <v>385</v>
      </c>
      <c r="D33" s="140" t="s">
        <v>27</v>
      </c>
      <c r="E33" s="178">
        <v>1</v>
      </c>
      <c r="F33" s="178">
        <v>1</v>
      </c>
      <c r="G33" s="178">
        <v>1</v>
      </c>
      <c r="H33" s="178">
        <v>1</v>
      </c>
      <c r="I33" s="178">
        <v>1</v>
      </c>
      <c r="J33" s="178">
        <v>1</v>
      </c>
      <c r="K33" s="182" t="s">
        <v>258</v>
      </c>
      <c r="L33" s="178">
        <v>1</v>
      </c>
      <c r="M33" s="178">
        <v>1</v>
      </c>
      <c r="N33" s="178">
        <v>1</v>
      </c>
      <c r="O33" s="178">
        <v>1</v>
      </c>
      <c r="P33" s="178">
        <v>1</v>
      </c>
      <c r="Q33" s="178">
        <v>1</v>
      </c>
      <c r="R33" s="182" t="s">
        <v>258</v>
      </c>
      <c r="S33" s="178">
        <v>1</v>
      </c>
      <c r="T33" s="178">
        <v>1</v>
      </c>
      <c r="U33" s="178">
        <v>1</v>
      </c>
      <c r="V33" s="178">
        <v>1</v>
      </c>
      <c r="W33" s="178">
        <v>1</v>
      </c>
      <c r="X33" s="178">
        <v>1</v>
      </c>
      <c r="Y33" s="180" t="s">
        <v>258</v>
      </c>
      <c r="Z33" s="178">
        <v>1</v>
      </c>
      <c r="AA33" s="178">
        <v>1</v>
      </c>
      <c r="AB33" s="178">
        <v>1</v>
      </c>
      <c r="AC33" s="178">
        <v>1</v>
      </c>
      <c r="AD33" s="178" t="s">
        <v>257</v>
      </c>
      <c r="AE33" s="178">
        <v>1</v>
      </c>
      <c r="AF33" s="180" t="s">
        <v>258</v>
      </c>
      <c r="AG33" s="178">
        <v>1</v>
      </c>
      <c r="AH33" s="178">
        <v>1</v>
      </c>
      <c r="AI33" s="14">
        <f t="shared" si="2"/>
        <v>25</v>
      </c>
      <c r="AJ33" s="103"/>
    </row>
    <row r="34" spans="1:36" s="12" customFormat="1" ht="18" customHeight="1">
      <c r="A34" s="46">
        <v>10</v>
      </c>
      <c r="B34" s="33" t="s">
        <v>552</v>
      </c>
      <c r="C34" s="252" t="s">
        <v>385</v>
      </c>
      <c r="D34" s="140" t="s">
        <v>111</v>
      </c>
      <c r="E34" s="178">
        <v>1</v>
      </c>
      <c r="F34" s="178">
        <v>1</v>
      </c>
      <c r="G34" s="178">
        <v>1</v>
      </c>
      <c r="H34" s="178">
        <v>1</v>
      </c>
      <c r="I34" s="178">
        <v>1</v>
      </c>
      <c r="J34" s="178">
        <v>1</v>
      </c>
      <c r="K34" s="182" t="s">
        <v>258</v>
      </c>
      <c r="L34" s="178">
        <v>1</v>
      </c>
      <c r="M34" s="178">
        <v>1</v>
      </c>
      <c r="N34" s="178">
        <v>1</v>
      </c>
      <c r="O34" s="178">
        <v>1</v>
      </c>
      <c r="P34" s="178">
        <v>1</v>
      </c>
      <c r="Q34" s="178">
        <v>1</v>
      </c>
      <c r="R34" s="182" t="s">
        <v>258</v>
      </c>
      <c r="S34" s="178">
        <v>1</v>
      </c>
      <c r="T34" s="178">
        <v>1</v>
      </c>
      <c r="U34" s="178">
        <v>1</v>
      </c>
      <c r="V34" s="178">
        <v>1</v>
      </c>
      <c r="W34" s="178">
        <v>1</v>
      </c>
      <c r="X34" s="178">
        <v>1</v>
      </c>
      <c r="Y34" s="180" t="s">
        <v>258</v>
      </c>
      <c r="Z34" s="178">
        <v>1</v>
      </c>
      <c r="AA34" s="178">
        <v>1</v>
      </c>
      <c r="AB34" s="178">
        <v>1</v>
      </c>
      <c r="AC34" s="178">
        <v>1</v>
      </c>
      <c r="AD34" s="178" t="s">
        <v>257</v>
      </c>
      <c r="AE34" s="178">
        <v>1</v>
      </c>
      <c r="AF34" s="180" t="s">
        <v>258</v>
      </c>
      <c r="AG34" s="178">
        <v>1</v>
      </c>
      <c r="AH34" s="178">
        <v>1</v>
      </c>
      <c r="AI34" s="14">
        <f t="shared" si="2"/>
        <v>25</v>
      </c>
      <c r="AJ34" s="103"/>
    </row>
    <row r="35" spans="1:36" s="12" customFormat="1" ht="16.5">
      <c r="A35" s="290">
        <v>11</v>
      </c>
      <c r="B35" s="432" t="s">
        <v>51</v>
      </c>
      <c r="C35" s="30" t="s">
        <v>381</v>
      </c>
      <c r="D35" s="222" t="s">
        <v>52</v>
      </c>
      <c r="E35" s="178">
        <v>1</v>
      </c>
      <c r="F35" s="178">
        <v>1</v>
      </c>
      <c r="G35" s="178">
        <v>1</v>
      </c>
      <c r="H35" s="178">
        <v>1</v>
      </c>
      <c r="I35" s="178">
        <v>1</v>
      </c>
      <c r="J35" s="178">
        <v>1</v>
      </c>
      <c r="K35" s="182" t="s">
        <v>258</v>
      </c>
      <c r="L35" s="178">
        <v>1</v>
      </c>
      <c r="M35" s="178">
        <v>1</v>
      </c>
      <c r="N35" s="178">
        <v>1</v>
      </c>
      <c r="O35" s="178">
        <v>1</v>
      </c>
      <c r="P35" s="178">
        <v>1</v>
      </c>
      <c r="Q35" s="178">
        <v>1</v>
      </c>
      <c r="R35" s="182" t="s">
        <v>258</v>
      </c>
      <c r="S35" s="178">
        <v>1</v>
      </c>
      <c r="T35" s="178">
        <v>1</v>
      </c>
      <c r="U35" s="178">
        <v>1</v>
      </c>
      <c r="V35" s="178">
        <v>1</v>
      </c>
      <c r="W35" s="178">
        <v>1</v>
      </c>
      <c r="X35" s="178">
        <v>1</v>
      </c>
      <c r="Y35" s="180" t="s">
        <v>258</v>
      </c>
      <c r="Z35" s="178">
        <v>1</v>
      </c>
      <c r="AA35" s="178">
        <v>1</v>
      </c>
      <c r="AB35" s="178">
        <v>1</v>
      </c>
      <c r="AC35" s="178">
        <v>1</v>
      </c>
      <c r="AD35" s="178" t="s">
        <v>257</v>
      </c>
      <c r="AE35" s="178">
        <v>1</v>
      </c>
      <c r="AF35" s="180" t="s">
        <v>258</v>
      </c>
      <c r="AG35" s="178">
        <v>1</v>
      </c>
      <c r="AH35" s="178">
        <v>1</v>
      </c>
      <c r="AI35" s="14">
        <f t="shared" si="2"/>
        <v>25</v>
      </c>
      <c r="AJ35" s="284"/>
    </row>
    <row r="36" spans="1:36" s="12" customFormat="1" ht="18" customHeight="1">
      <c r="A36" s="46">
        <v>12</v>
      </c>
      <c r="B36" s="30" t="s">
        <v>288</v>
      </c>
      <c r="C36" s="30" t="s">
        <v>381</v>
      </c>
      <c r="D36" s="32" t="s">
        <v>372</v>
      </c>
      <c r="E36" s="178">
        <v>1</v>
      </c>
      <c r="F36" s="178">
        <v>1</v>
      </c>
      <c r="G36" s="178">
        <v>1</v>
      </c>
      <c r="H36" s="178">
        <v>1</v>
      </c>
      <c r="I36" s="178">
        <v>1</v>
      </c>
      <c r="J36" s="178">
        <v>1</v>
      </c>
      <c r="K36" s="182" t="s">
        <v>258</v>
      </c>
      <c r="L36" s="178">
        <v>1</v>
      </c>
      <c r="M36" s="178">
        <v>1</v>
      </c>
      <c r="N36" s="178">
        <v>1</v>
      </c>
      <c r="O36" s="178">
        <v>1</v>
      </c>
      <c r="P36" s="178">
        <v>1</v>
      </c>
      <c r="Q36" s="178">
        <v>1</v>
      </c>
      <c r="R36" s="182" t="s">
        <v>258</v>
      </c>
      <c r="S36" s="178" t="s">
        <v>255</v>
      </c>
      <c r="T36" s="178" t="s">
        <v>255</v>
      </c>
      <c r="U36" s="178" t="s">
        <v>255</v>
      </c>
      <c r="V36" s="178" t="s">
        <v>255</v>
      </c>
      <c r="W36" s="178" t="s">
        <v>255</v>
      </c>
      <c r="X36" s="178" t="s">
        <v>255</v>
      </c>
      <c r="Y36" s="180" t="s">
        <v>258</v>
      </c>
      <c r="Z36" s="178" t="s">
        <v>255</v>
      </c>
      <c r="AA36" s="178" t="s">
        <v>255</v>
      </c>
      <c r="AB36" s="178" t="s">
        <v>255</v>
      </c>
      <c r="AC36" s="178" t="s">
        <v>255</v>
      </c>
      <c r="AD36" s="178" t="s">
        <v>255</v>
      </c>
      <c r="AE36" s="178" t="s">
        <v>255</v>
      </c>
      <c r="AF36" s="180" t="s">
        <v>258</v>
      </c>
      <c r="AG36" s="178" t="s">
        <v>255</v>
      </c>
      <c r="AH36" s="178" t="s">
        <v>255</v>
      </c>
      <c r="AI36" s="14">
        <f t="shared" si="2"/>
        <v>12</v>
      </c>
      <c r="AJ36" s="104"/>
    </row>
    <row r="37" spans="1:36" s="12" customFormat="1" ht="18" customHeight="1">
      <c r="A37" s="46">
        <v>13</v>
      </c>
      <c r="B37" s="30" t="s">
        <v>561</v>
      </c>
      <c r="C37" s="30"/>
      <c r="D37" s="31"/>
      <c r="E37" s="1490" t="s">
        <v>559</v>
      </c>
      <c r="F37" s="1491"/>
      <c r="G37" s="1491"/>
      <c r="H37" s="1491"/>
      <c r="I37" s="1491"/>
      <c r="J37" s="1491"/>
      <c r="K37" s="1491"/>
      <c r="L37" s="1491"/>
      <c r="M37" s="1491"/>
      <c r="N37" s="1491"/>
      <c r="O37" s="1491"/>
      <c r="P37" s="1491"/>
      <c r="Q37" s="1492"/>
      <c r="R37" s="182" t="s">
        <v>258</v>
      </c>
      <c r="S37" s="178">
        <v>98</v>
      </c>
      <c r="T37" s="178">
        <v>98</v>
      </c>
      <c r="U37" s="178">
        <v>98</v>
      </c>
      <c r="V37" s="178">
        <v>98</v>
      </c>
      <c r="W37" s="178">
        <v>98</v>
      </c>
      <c r="X37" s="178">
        <v>98</v>
      </c>
      <c r="Y37" s="180" t="s">
        <v>258</v>
      </c>
      <c r="Z37" s="178">
        <v>98</v>
      </c>
      <c r="AA37" s="178">
        <v>98</v>
      </c>
      <c r="AB37" s="178">
        <v>98</v>
      </c>
      <c r="AC37" s="178">
        <v>98</v>
      </c>
      <c r="AD37" s="178" t="s">
        <v>257</v>
      </c>
      <c r="AE37" s="178">
        <v>98</v>
      </c>
      <c r="AF37" s="180" t="s">
        <v>258</v>
      </c>
      <c r="AG37" s="178">
        <v>98</v>
      </c>
      <c r="AH37" s="178">
        <v>98</v>
      </c>
      <c r="AI37" s="14">
        <v>15</v>
      </c>
      <c r="AJ37" s="104"/>
    </row>
    <row r="38" spans="1:36" s="12" customFormat="1" ht="16.5">
      <c r="A38" s="290">
        <v>14</v>
      </c>
      <c r="B38" s="30" t="s">
        <v>248</v>
      </c>
      <c r="C38" s="30" t="s">
        <v>381</v>
      </c>
      <c r="D38" s="31" t="s">
        <v>53</v>
      </c>
      <c r="E38" s="178">
        <v>1</v>
      </c>
      <c r="F38" s="178">
        <v>1</v>
      </c>
      <c r="G38" s="178">
        <v>1</v>
      </c>
      <c r="H38" s="178">
        <v>1</v>
      </c>
      <c r="I38" s="178">
        <v>1</v>
      </c>
      <c r="J38" s="178">
        <v>1</v>
      </c>
      <c r="K38" s="182" t="s">
        <v>258</v>
      </c>
      <c r="L38" s="178">
        <v>1</v>
      </c>
      <c r="M38" s="178">
        <v>1</v>
      </c>
      <c r="N38" s="178">
        <v>1</v>
      </c>
      <c r="O38" s="178">
        <v>1</v>
      </c>
      <c r="P38" s="178">
        <v>1</v>
      </c>
      <c r="Q38" s="178">
        <v>1</v>
      </c>
      <c r="R38" s="182" t="s">
        <v>258</v>
      </c>
      <c r="S38" s="178">
        <v>1</v>
      </c>
      <c r="T38" s="178">
        <v>1</v>
      </c>
      <c r="U38" s="178">
        <v>1</v>
      </c>
      <c r="V38" s="178">
        <v>1</v>
      </c>
      <c r="W38" s="178">
        <v>1</v>
      </c>
      <c r="X38" s="178">
        <v>1</v>
      </c>
      <c r="Y38" s="180" t="s">
        <v>258</v>
      </c>
      <c r="Z38" s="178">
        <v>1</v>
      </c>
      <c r="AA38" s="178">
        <v>1</v>
      </c>
      <c r="AB38" s="178">
        <v>1</v>
      </c>
      <c r="AC38" s="178">
        <v>1</v>
      </c>
      <c r="AD38" s="178" t="s">
        <v>257</v>
      </c>
      <c r="AE38" s="178">
        <v>1</v>
      </c>
      <c r="AF38" s="180" t="s">
        <v>258</v>
      </c>
      <c r="AG38" s="178">
        <v>1</v>
      </c>
      <c r="AH38" s="178">
        <v>1</v>
      </c>
      <c r="AI38" s="14">
        <f>SUM(E38:AH38)</f>
        <v>25</v>
      </c>
      <c r="AJ38" s="103"/>
    </row>
    <row r="39" spans="1:36" s="12" customFormat="1" ht="18" customHeight="1">
      <c r="A39" s="292">
        <v>15</v>
      </c>
      <c r="B39" s="396" t="s">
        <v>554</v>
      </c>
      <c r="C39" s="389"/>
      <c r="D39" s="388" t="s">
        <v>271</v>
      </c>
      <c r="E39" s="214" t="s">
        <v>354</v>
      </c>
      <c r="F39" s="214" t="s">
        <v>354</v>
      </c>
      <c r="G39" s="214" t="s">
        <v>354</v>
      </c>
      <c r="H39" s="214" t="s">
        <v>354</v>
      </c>
      <c r="I39" s="214" t="s">
        <v>354</v>
      </c>
      <c r="J39" s="214" t="s">
        <v>354</v>
      </c>
      <c r="K39" s="182" t="s">
        <v>258</v>
      </c>
      <c r="L39" s="214" t="s">
        <v>354</v>
      </c>
      <c r="M39" s="214" t="s">
        <v>354</v>
      </c>
      <c r="N39" s="214" t="s">
        <v>354</v>
      </c>
      <c r="O39" s="214" t="s">
        <v>354</v>
      </c>
      <c r="P39" s="214" t="s">
        <v>354</v>
      </c>
      <c r="Q39" s="214" t="s">
        <v>354</v>
      </c>
      <c r="R39" s="182" t="s">
        <v>258</v>
      </c>
      <c r="S39" s="214" t="s">
        <v>354</v>
      </c>
      <c r="T39" s="214" t="s">
        <v>354</v>
      </c>
      <c r="U39" s="214" t="s">
        <v>354</v>
      </c>
      <c r="V39" s="214" t="s">
        <v>354</v>
      </c>
      <c r="W39" s="214" t="s">
        <v>354</v>
      </c>
      <c r="X39" s="214" t="s">
        <v>354</v>
      </c>
      <c r="Y39" s="180" t="s">
        <v>258</v>
      </c>
      <c r="Z39" s="214" t="s">
        <v>354</v>
      </c>
      <c r="AA39" s="214" t="s">
        <v>354</v>
      </c>
      <c r="AB39" s="214" t="s">
        <v>354</v>
      </c>
      <c r="AC39" s="214" t="s">
        <v>354</v>
      </c>
      <c r="AD39" s="214" t="s">
        <v>354</v>
      </c>
      <c r="AE39" s="214" t="s">
        <v>354</v>
      </c>
      <c r="AF39" s="180" t="s">
        <v>258</v>
      </c>
      <c r="AG39" s="178" t="s">
        <v>354</v>
      </c>
      <c r="AH39" s="178" t="s">
        <v>354</v>
      </c>
      <c r="AI39" s="14">
        <v>15</v>
      </c>
      <c r="AJ39" s="104"/>
    </row>
    <row r="40" spans="1:36" s="12" customFormat="1" ht="17.25" thickBot="1">
      <c r="A40" s="48"/>
      <c r="B40" s="58"/>
      <c r="C40" s="204"/>
      <c r="D40" s="47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9"/>
      <c r="P40" s="227"/>
      <c r="Q40" s="227"/>
      <c r="R40" s="227"/>
      <c r="S40" s="227"/>
      <c r="T40" s="227"/>
      <c r="U40" s="227"/>
      <c r="V40" s="227"/>
      <c r="W40" s="227"/>
      <c r="X40" s="227"/>
      <c r="Y40" s="227"/>
      <c r="Z40" s="227"/>
      <c r="AA40" s="227"/>
      <c r="AB40" s="227"/>
      <c r="AC40" s="227"/>
      <c r="AD40" s="227"/>
      <c r="AE40" s="227"/>
      <c r="AF40" s="227"/>
      <c r="AG40" s="227"/>
      <c r="AH40" s="227"/>
      <c r="AI40" s="16"/>
      <c r="AJ40" s="104"/>
    </row>
    <row r="41" spans="1:36" s="12" customFormat="1" ht="18" customHeight="1">
      <c r="A41" s="1472" t="s">
        <v>289</v>
      </c>
      <c r="B41" s="1449"/>
      <c r="C41" s="420"/>
      <c r="D41" s="1495" t="s">
        <v>553</v>
      </c>
      <c r="E41" s="1495"/>
      <c r="F41" s="1495"/>
      <c r="G41" s="1495"/>
      <c r="H41" s="1495"/>
      <c r="I41" s="1495"/>
      <c r="J41" s="1495"/>
      <c r="K41" s="1495"/>
      <c r="L41" s="230"/>
      <c r="M41" s="230"/>
      <c r="N41" s="230"/>
      <c r="O41" s="230"/>
      <c r="P41" s="230"/>
      <c r="Q41" s="230"/>
      <c r="R41" s="230"/>
      <c r="S41" s="230"/>
      <c r="T41" s="230"/>
      <c r="U41" s="230"/>
      <c r="V41" s="230"/>
      <c r="W41" s="230"/>
      <c r="X41" s="230"/>
      <c r="Y41" s="230"/>
      <c r="Z41" s="230"/>
      <c r="AA41" s="230"/>
      <c r="AB41" s="230"/>
      <c r="AC41" s="230"/>
      <c r="AD41" s="230"/>
      <c r="AE41" s="230"/>
      <c r="AF41" s="230"/>
      <c r="AG41" s="230"/>
      <c r="AH41" s="230"/>
      <c r="AI41" s="105"/>
      <c r="AJ41" s="298"/>
    </row>
    <row r="42" spans="1:36" s="12" customFormat="1" ht="16.5">
      <c r="A42" s="287">
        <v>2</v>
      </c>
      <c r="B42" s="434" t="s">
        <v>283</v>
      </c>
      <c r="C42" s="30" t="s">
        <v>381</v>
      </c>
      <c r="D42" s="32" t="s">
        <v>78</v>
      </c>
      <c r="E42" s="178">
        <v>1</v>
      </c>
      <c r="F42" s="178">
        <v>1</v>
      </c>
      <c r="G42" s="178">
        <v>1</v>
      </c>
      <c r="H42" s="178" t="s">
        <v>255</v>
      </c>
      <c r="I42" s="178" t="s">
        <v>255</v>
      </c>
      <c r="J42" s="178" t="s">
        <v>255</v>
      </c>
      <c r="K42" s="182" t="s">
        <v>258</v>
      </c>
      <c r="L42" s="178" t="s">
        <v>255</v>
      </c>
      <c r="M42" s="178" t="s">
        <v>255</v>
      </c>
      <c r="N42" s="178" t="s">
        <v>255</v>
      </c>
      <c r="O42" s="178" t="s">
        <v>255</v>
      </c>
      <c r="P42" s="178" t="s">
        <v>255</v>
      </c>
      <c r="Q42" s="178" t="s">
        <v>255</v>
      </c>
      <c r="R42" s="182" t="s">
        <v>258</v>
      </c>
      <c r="S42" s="178" t="s">
        <v>255</v>
      </c>
      <c r="T42" s="178" t="s">
        <v>255</v>
      </c>
      <c r="U42" s="178" t="s">
        <v>255</v>
      </c>
      <c r="V42" s="178" t="s">
        <v>255</v>
      </c>
      <c r="W42" s="178" t="s">
        <v>255</v>
      </c>
      <c r="X42" s="178" t="s">
        <v>255</v>
      </c>
      <c r="Y42" s="180" t="s">
        <v>258</v>
      </c>
      <c r="Z42" s="178" t="s">
        <v>255</v>
      </c>
      <c r="AA42" s="178" t="s">
        <v>255</v>
      </c>
      <c r="AB42" s="178" t="s">
        <v>255</v>
      </c>
      <c r="AC42" s="178" t="s">
        <v>255</v>
      </c>
      <c r="AD42" s="178" t="s">
        <v>255</v>
      </c>
      <c r="AE42" s="178" t="s">
        <v>255</v>
      </c>
      <c r="AF42" s="180" t="s">
        <v>258</v>
      </c>
      <c r="AG42" s="178" t="s">
        <v>255</v>
      </c>
      <c r="AH42" s="178" t="s">
        <v>255</v>
      </c>
      <c r="AI42" s="14">
        <f>SUM(E42:AH42)</f>
        <v>3</v>
      </c>
      <c r="AJ42" s="103"/>
    </row>
    <row r="43" spans="1:36" s="12" customFormat="1" ht="16.5">
      <c r="A43" s="287">
        <v>4</v>
      </c>
      <c r="B43" s="30" t="s">
        <v>294</v>
      </c>
      <c r="C43" s="49" t="s">
        <v>395</v>
      </c>
      <c r="D43" s="31" t="s">
        <v>199</v>
      </c>
      <c r="E43" s="178">
        <v>1</v>
      </c>
      <c r="F43" s="178">
        <v>1</v>
      </c>
      <c r="G43" s="178">
        <v>1</v>
      </c>
      <c r="H43" s="178">
        <v>1</v>
      </c>
      <c r="I43" s="178">
        <v>1</v>
      </c>
      <c r="J43" s="178">
        <v>1</v>
      </c>
      <c r="K43" s="182" t="s">
        <v>258</v>
      </c>
      <c r="L43" s="178">
        <v>1</v>
      </c>
      <c r="M43" s="178">
        <v>1</v>
      </c>
      <c r="N43" s="178">
        <v>1</v>
      </c>
      <c r="O43" s="178">
        <v>1</v>
      </c>
      <c r="P43" s="178">
        <v>1</v>
      </c>
      <c r="Q43" s="178">
        <v>1</v>
      </c>
      <c r="R43" s="182" t="s">
        <v>258</v>
      </c>
      <c r="S43" s="178">
        <v>1</v>
      </c>
      <c r="T43" s="178">
        <v>1</v>
      </c>
      <c r="U43" s="178">
        <v>1</v>
      </c>
      <c r="V43" s="178">
        <v>1</v>
      </c>
      <c r="W43" s="178">
        <v>1</v>
      </c>
      <c r="X43" s="178">
        <v>1</v>
      </c>
      <c r="Y43" s="180" t="s">
        <v>258</v>
      </c>
      <c r="Z43" s="178">
        <v>1</v>
      </c>
      <c r="AA43" s="178">
        <v>1</v>
      </c>
      <c r="AB43" s="178">
        <v>1</v>
      </c>
      <c r="AC43" s="178">
        <v>1</v>
      </c>
      <c r="AD43" s="178" t="s">
        <v>257</v>
      </c>
      <c r="AE43" s="178">
        <v>1</v>
      </c>
      <c r="AF43" s="180" t="s">
        <v>258</v>
      </c>
      <c r="AG43" s="178">
        <v>1</v>
      </c>
      <c r="AH43" s="178">
        <v>1</v>
      </c>
      <c r="AI43" s="101">
        <f t="shared" ref="AI43" si="3">SUM(E43:AH43)</f>
        <v>25</v>
      </c>
      <c r="AJ43" s="103"/>
    </row>
    <row r="44" spans="1:36" s="12" customFormat="1" ht="16.5">
      <c r="A44" s="287">
        <v>8</v>
      </c>
      <c r="B44" s="30" t="s">
        <v>273</v>
      </c>
      <c r="C44" s="30" t="s">
        <v>376</v>
      </c>
      <c r="D44" s="31" t="s">
        <v>41</v>
      </c>
      <c r="E44" s="178">
        <v>1</v>
      </c>
      <c r="F44" s="178">
        <v>1</v>
      </c>
      <c r="G44" s="178">
        <v>1</v>
      </c>
      <c r="H44" s="178">
        <v>1</v>
      </c>
      <c r="I44" s="178">
        <v>1</v>
      </c>
      <c r="J44" s="178">
        <v>1</v>
      </c>
      <c r="K44" s="182" t="s">
        <v>258</v>
      </c>
      <c r="L44" s="178">
        <v>1</v>
      </c>
      <c r="M44" s="178">
        <v>1</v>
      </c>
      <c r="N44" s="178">
        <v>1</v>
      </c>
      <c r="O44" s="178">
        <v>1</v>
      </c>
      <c r="P44" s="178">
        <v>1</v>
      </c>
      <c r="Q44" s="178">
        <v>1</v>
      </c>
      <c r="R44" s="182" t="s">
        <v>258</v>
      </c>
      <c r="S44" s="178">
        <v>1</v>
      </c>
      <c r="T44" s="178">
        <v>1</v>
      </c>
      <c r="U44" s="178">
        <v>1</v>
      </c>
      <c r="V44" s="178">
        <v>1</v>
      </c>
      <c r="W44" s="178">
        <v>1</v>
      </c>
      <c r="X44" s="178">
        <v>1</v>
      </c>
      <c r="Y44" s="180" t="s">
        <v>258</v>
      </c>
      <c r="Z44" s="178">
        <v>1</v>
      </c>
      <c r="AA44" s="178">
        <v>1</v>
      </c>
      <c r="AB44" s="178">
        <v>1</v>
      </c>
      <c r="AC44" s="178">
        <v>1</v>
      </c>
      <c r="AD44" s="178" t="s">
        <v>257</v>
      </c>
      <c r="AE44" s="178">
        <v>1</v>
      </c>
      <c r="AF44" s="180" t="s">
        <v>258</v>
      </c>
      <c r="AG44" s="178">
        <v>1</v>
      </c>
      <c r="AH44" s="178">
        <v>1</v>
      </c>
      <c r="AI44" s="14">
        <f t="shared" ref="AI44:AI48" si="4">SUM(E44:AH44)</f>
        <v>25</v>
      </c>
      <c r="AJ44" s="104"/>
    </row>
    <row r="45" spans="1:36" s="127" customFormat="1" ht="16.5">
      <c r="A45" s="292">
        <v>13</v>
      </c>
      <c r="B45" s="30" t="s">
        <v>296</v>
      </c>
      <c r="C45" s="254" t="s">
        <v>384</v>
      </c>
      <c r="D45" s="62" t="s">
        <v>44</v>
      </c>
      <c r="E45" s="178">
        <v>1</v>
      </c>
      <c r="F45" s="178">
        <v>1</v>
      </c>
      <c r="G45" s="178">
        <v>1</v>
      </c>
      <c r="H45" s="178">
        <v>1</v>
      </c>
      <c r="I45" s="178">
        <v>1</v>
      </c>
      <c r="J45" s="178">
        <v>1</v>
      </c>
      <c r="K45" s="182" t="s">
        <v>258</v>
      </c>
      <c r="L45" s="178">
        <v>1</v>
      </c>
      <c r="M45" s="178">
        <v>1</v>
      </c>
      <c r="N45" s="178">
        <v>1</v>
      </c>
      <c r="O45" s="178">
        <v>1</v>
      </c>
      <c r="P45" s="178">
        <v>1</v>
      </c>
      <c r="Q45" s="178">
        <v>1</v>
      </c>
      <c r="R45" s="182" t="s">
        <v>258</v>
      </c>
      <c r="S45" s="178">
        <v>1</v>
      </c>
      <c r="T45" s="178">
        <v>1</v>
      </c>
      <c r="U45" s="178">
        <v>1</v>
      </c>
      <c r="V45" s="178">
        <v>1</v>
      </c>
      <c r="W45" s="178" t="s">
        <v>255</v>
      </c>
      <c r="X45" s="178" t="s">
        <v>255</v>
      </c>
      <c r="Y45" s="180" t="s">
        <v>258</v>
      </c>
      <c r="Z45" s="178" t="s">
        <v>255</v>
      </c>
      <c r="AA45" s="178" t="s">
        <v>255</v>
      </c>
      <c r="AB45" s="178" t="s">
        <v>255</v>
      </c>
      <c r="AC45" s="178" t="s">
        <v>255</v>
      </c>
      <c r="AD45" s="178" t="s">
        <v>255</v>
      </c>
      <c r="AE45" s="178" t="s">
        <v>255</v>
      </c>
      <c r="AF45" s="180" t="s">
        <v>258</v>
      </c>
      <c r="AG45" s="178" t="s">
        <v>255</v>
      </c>
      <c r="AH45" s="178" t="s">
        <v>255</v>
      </c>
      <c r="AI45" s="14">
        <f t="shared" si="4"/>
        <v>16</v>
      </c>
      <c r="AJ45" s="300"/>
    </row>
    <row r="46" spans="1:36" s="127" customFormat="1" ht="16.5">
      <c r="A46" s="287">
        <v>14</v>
      </c>
      <c r="B46" s="30" t="s">
        <v>443</v>
      </c>
      <c r="C46" s="254" t="s">
        <v>384</v>
      </c>
      <c r="D46" s="31" t="s">
        <v>334</v>
      </c>
      <c r="E46" s="178">
        <v>1</v>
      </c>
      <c r="F46" s="178">
        <v>1</v>
      </c>
      <c r="G46" s="178">
        <v>1</v>
      </c>
      <c r="H46" s="178">
        <v>1</v>
      </c>
      <c r="I46" s="178">
        <v>1</v>
      </c>
      <c r="J46" s="178">
        <v>1</v>
      </c>
      <c r="K46" s="182" t="s">
        <v>258</v>
      </c>
      <c r="L46" s="178">
        <v>1</v>
      </c>
      <c r="M46" s="178">
        <v>1</v>
      </c>
      <c r="N46" s="178">
        <v>1</v>
      </c>
      <c r="O46" s="178">
        <v>1</v>
      </c>
      <c r="P46" s="178">
        <v>1</v>
      </c>
      <c r="Q46" s="178">
        <v>1</v>
      </c>
      <c r="R46" s="182" t="s">
        <v>258</v>
      </c>
      <c r="S46" s="178">
        <v>1</v>
      </c>
      <c r="T46" s="178">
        <v>1</v>
      </c>
      <c r="U46" s="178">
        <v>1</v>
      </c>
      <c r="V46" s="178">
        <v>1</v>
      </c>
      <c r="W46" s="178">
        <v>1</v>
      </c>
      <c r="X46" s="178">
        <v>1</v>
      </c>
      <c r="Y46" s="180" t="s">
        <v>258</v>
      </c>
      <c r="Z46" s="178">
        <v>1</v>
      </c>
      <c r="AA46" s="178" t="s">
        <v>255</v>
      </c>
      <c r="AB46" s="178" t="s">
        <v>255</v>
      </c>
      <c r="AC46" s="178" t="s">
        <v>255</v>
      </c>
      <c r="AD46" s="178" t="s">
        <v>255</v>
      </c>
      <c r="AE46" s="178" t="s">
        <v>255</v>
      </c>
      <c r="AF46" s="180" t="s">
        <v>258</v>
      </c>
      <c r="AG46" s="178" t="s">
        <v>255</v>
      </c>
      <c r="AH46" s="178" t="s">
        <v>255</v>
      </c>
      <c r="AI46" s="14">
        <f t="shared" si="4"/>
        <v>19</v>
      </c>
      <c r="AJ46" s="300"/>
    </row>
    <row r="47" spans="1:36" ht="19.5" customHeight="1">
      <c r="A47" s="299">
        <v>14</v>
      </c>
      <c r="B47" s="249" t="s">
        <v>555</v>
      </c>
      <c r="C47" s="30" t="s">
        <v>385</v>
      </c>
      <c r="D47" s="62" t="s">
        <v>236</v>
      </c>
      <c r="E47" s="178">
        <v>1</v>
      </c>
      <c r="F47" s="178">
        <v>1</v>
      </c>
      <c r="G47" s="178">
        <v>1</v>
      </c>
      <c r="H47" s="178">
        <v>1</v>
      </c>
      <c r="I47" s="178">
        <v>1</v>
      </c>
      <c r="J47" s="178">
        <v>1</v>
      </c>
      <c r="K47" s="182" t="s">
        <v>258</v>
      </c>
      <c r="L47" s="178">
        <v>1</v>
      </c>
      <c r="M47" s="178">
        <v>1</v>
      </c>
      <c r="N47" s="178">
        <v>1</v>
      </c>
      <c r="O47" s="178">
        <v>1</v>
      </c>
      <c r="P47" s="178">
        <v>1</v>
      </c>
      <c r="Q47" s="178">
        <v>1</v>
      </c>
      <c r="R47" s="182" t="s">
        <v>258</v>
      </c>
      <c r="S47" s="178">
        <v>1</v>
      </c>
      <c r="T47" s="178">
        <v>1</v>
      </c>
      <c r="U47" s="178">
        <v>1</v>
      </c>
      <c r="V47" s="178">
        <v>1</v>
      </c>
      <c r="W47" s="178">
        <v>1</v>
      </c>
      <c r="X47" s="178">
        <v>1</v>
      </c>
      <c r="Y47" s="180" t="s">
        <v>258</v>
      </c>
      <c r="Z47" s="178">
        <v>1</v>
      </c>
      <c r="AA47" s="178">
        <v>1</v>
      </c>
      <c r="AB47" s="178">
        <v>1</v>
      </c>
      <c r="AC47" s="178">
        <v>1</v>
      </c>
      <c r="AD47" s="178" t="s">
        <v>257</v>
      </c>
      <c r="AE47" s="178">
        <v>1</v>
      </c>
      <c r="AF47" s="180" t="s">
        <v>258</v>
      </c>
      <c r="AG47" s="178">
        <v>1</v>
      </c>
      <c r="AH47" s="178">
        <v>1</v>
      </c>
      <c r="AI47" s="14">
        <f>SUM(E47:AH47)</f>
        <v>25</v>
      </c>
      <c r="AJ47" s="284"/>
    </row>
    <row r="48" spans="1:36" s="127" customFormat="1" ht="18">
      <c r="A48" s="292">
        <v>15</v>
      </c>
      <c r="B48" s="30" t="s">
        <v>361</v>
      </c>
      <c r="C48" s="133" t="s">
        <v>381</v>
      </c>
      <c r="D48" s="135" t="s">
        <v>106</v>
      </c>
      <c r="E48" s="178">
        <v>1</v>
      </c>
      <c r="F48" s="178">
        <v>1</v>
      </c>
      <c r="G48" s="178">
        <v>1</v>
      </c>
      <c r="H48" s="178">
        <v>1</v>
      </c>
      <c r="I48" s="178">
        <v>1</v>
      </c>
      <c r="J48" s="178">
        <v>1</v>
      </c>
      <c r="K48" s="182" t="s">
        <v>258</v>
      </c>
      <c r="L48" s="178">
        <v>1</v>
      </c>
      <c r="M48" s="178">
        <v>1</v>
      </c>
      <c r="N48" s="178">
        <v>1</v>
      </c>
      <c r="O48" s="178">
        <v>1</v>
      </c>
      <c r="P48" s="178">
        <v>1</v>
      </c>
      <c r="Q48" s="178">
        <v>1</v>
      </c>
      <c r="R48" s="182" t="s">
        <v>258</v>
      </c>
      <c r="S48" s="178">
        <v>1</v>
      </c>
      <c r="T48" s="178">
        <v>1</v>
      </c>
      <c r="U48" s="178">
        <v>1</v>
      </c>
      <c r="V48" s="178">
        <v>1</v>
      </c>
      <c r="W48" s="178">
        <v>1</v>
      </c>
      <c r="X48" s="178">
        <v>1</v>
      </c>
      <c r="Y48" s="180" t="s">
        <v>258</v>
      </c>
      <c r="Z48" s="178">
        <v>1</v>
      </c>
      <c r="AA48" s="178">
        <v>1</v>
      </c>
      <c r="AB48" s="178">
        <v>1</v>
      </c>
      <c r="AC48" s="178">
        <v>1</v>
      </c>
      <c r="AD48" s="178" t="s">
        <v>257</v>
      </c>
      <c r="AE48" s="178">
        <v>1</v>
      </c>
      <c r="AF48" s="180" t="s">
        <v>258</v>
      </c>
      <c r="AG48" s="178">
        <v>1</v>
      </c>
      <c r="AH48" s="178">
        <v>1</v>
      </c>
      <c r="AI48" s="14">
        <f t="shared" si="4"/>
        <v>25</v>
      </c>
      <c r="AJ48" s="300"/>
    </row>
    <row r="49" spans="1:36" s="127" customFormat="1" ht="16.5">
      <c r="A49" s="292">
        <v>17</v>
      </c>
      <c r="B49" s="30" t="s">
        <v>456</v>
      </c>
      <c r="C49" s="263" t="s">
        <v>396</v>
      </c>
      <c r="D49" s="262" t="s">
        <v>45</v>
      </c>
      <c r="E49" s="178">
        <v>1</v>
      </c>
      <c r="F49" s="178">
        <v>1</v>
      </c>
      <c r="G49" s="178">
        <v>1</v>
      </c>
      <c r="H49" s="178">
        <v>1</v>
      </c>
      <c r="I49" s="178">
        <v>1</v>
      </c>
      <c r="J49" s="178">
        <v>1</v>
      </c>
      <c r="K49" s="182" t="s">
        <v>258</v>
      </c>
      <c r="L49" s="178">
        <v>1</v>
      </c>
      <c r="M49" s="178">
        <v>1</v>
      </c>
      <c r="N49" s="178">
        <v>1</v>
      </c>
      <c r="O49" s="178">
        <v>1</v>
      </c>
      <c r="P49" s="178">
        <v>1</v>
      </c>
      <c r="Q49" s="178">
        <v>1</v>
      </c>
      <c r="R49" s="182" t="s">
        <v>258</v>
      </c>
      <c r="S49" s="178">
        <v>1</v>
      </c>
      <c r="T49" s="178">
        <v>1</v>
      </c>
      <c r="U49" s="178">
        <v>1</v>
      </c>
      <c r="V49" s="178">
        <v>1</v>
      </c>
      <c r="W49" s="178">
        <v>1</v>
      </c>
      <c r="X49" s="178">
        <v>1</v>
      </c>
      <c r="Y49" s="180" t="s">
        <v>258</v>
      </c>
      <c r="Z49" s="178">
        <v>1</v>
      </c>
      <c r="AA49" s="178">
        <v>1</v>
      </c>
      <c r="AB49" s="178">
        <v>1</v>
      </c>
      <c r="AC49" s="178">
        <v>1</v>
      </c>
      <c r="AD49" s="178" t="s">
        <v>257</v>
      </c>
      <c r="AE49" s="178">
        <v>1</v>
      </c>
      <c r="AF49" s="180" t="s">
        <v>258</v>
      </c>
      <c r="AG49" s="178">
        <v>1</v>
      </c>
      <c r="AH49" s="178">
        <v>1</v>
      </c>
      <c r="AI49" s="14">
        <f>SUM(E49:AH49)</f>
        <v>25</v>
      </c>
      <c r="AJ49" s="301"/>
    </row>
    <row r="50" spans="1:36" s="127" customFormat="1" ht="16.5">
      <c r="A50" s="287">
        <v>18</v>
      </c>
      <c r="B50" s="49" t="s">
        <v>295</v>
      </c>
      <c r="C50" s="137" t="s">
        <v>381</v>
      </c>
      <c r="D50" s="31" t="s">
        <v>29</v>
      </c>
      <c r="E50" s="178" t="s">
        <v>255</v>
      </c>
      <c r="F50" s="178" t="s">
        <v>255</v>
      </c>
      <c r="G50" s="178" t="s">
        <v>255</v>
      </c>
      <c r="H50" s="178" t="s">
        <v>255</v>
      </c>
      <c r="I50" s="178" t="s">
        <v>255</v>
      </c>
      <c r="J50" s="178" t="s">
        <v>255</v>
      </c>
      <c r="K50" s="182" t="s">
        <v>258</v>
      </c>
      <c r="L50" s="178" t="s">
        <v>255</v>
      </c>
      <c r="M50" s="178" t="s">
        <v>255</v>
      </c>
      <c r="N50" s="178" t="s">
        <v>255</v>
      </c>
      <c r="O50" s="178" t="s">
        <v>255</v>
      </c>
      <c r="P50" s="178" t="s">
        <v>255</v>
      </c>
      <c r="Q50" s="178" t="s">
        <v>255</v>
      </c>
      <c r="R50" s="182" t="s">
        <v>258</v>
      </c>
      <c r="S50" s="178" t="s">
        <v>255</v>
      </c>
      <c r="T50" s="178" t="s">
        <v>255</v>
      </c>
      <c r="U50" s="178" t="s">
        <v>255</v>
      </c>
      <c r="V50" s="178" t="s">
        <v>255</v>
      </c>
      <c r="W50" s="178" t="s">
        <v>255</v>
      </c>
      <c r="X50" s="178" t="s">
        <v>255</v>
      </c>
      <c r="Y50" s="180" t="s">
        <v>258</v>
      </c>
      <c r="Z50" s="178" t="s">
        <v>255</v>
      </c>
      <c r="AA50" s="178" t="s">
        <v>255</v>
      </c>
      <c r="AB50" s="178" t="s">
        <v>255</v>
      </c>
      <c r="AC50" s="178" t="s">
        <v>255</v>
      </c>
      <c r="AD50" s="178" t="s">
        <v>255</v>
      </c>
      <c r="AE50" s="178" t="s">
        <v>255</v>
      </c>
      <c r="AF50" s="180" t="s">
        <v>258</v>
      </c>
      <c r="AG50" s="178" t="s">
        <v>255</v>
      </c>
      <c r="AH50" s="178" t="s">
        <v>255</v>
      </c>
      <c r="AI50" s="14">
        <f>SUM(E50:AH50)</f>
        <v>0</v>
      </c>
      <c r="AJ50" s="301"/>
    </row>
    <row r="51" spans="1:36" s="127" customFormat="1" ht="16.5">
      <c r="A51" s="287">
        <v>18</v>
      </c>
      <c r="B51" s="49" t="s">
        <v>562</v>
      </c>
      <c r="C51" s="137" t="s">
        <v>376</v>
      </c>
      <c r="D51" s="31" t="s">
        <v>25</v>
      </c>
      <c r="E51" s="1490" t="s">
        <v>559</v>
      </c>
      <c r="F51" s="1491"/>
      <c r="G51" s="1491"/>
      <c r="H51" s="1491"/>
      <c r="I51" s="1491"/>
      <c r="J51" s="1491"/>
      <c r="K51" s="1491"/>
      <c r="L51" s="1491"/>
      <c r="M51" s="1491"/>
      <c r="N51" s="1491"/>
      <c r="O51" s="1492"/>
      <c r="P51" s="178" t="s">
        <v>255</v>
      </c>
      <c r="Q51" s="178" t="s">
        <v>255</v>
      </c>
      <c r="R51" s="182" t="s">
        <v>258</v>
      </c>
      <c r="S51" s="178" t="s">
        <v>255</v>
      </c>
      <c r="T51" s="178" t="s">
        <v>255</v>
      </c>
      <c r="U51" s="178" t="s">
        <v>255</v>
      </c>
      <c r="V51" s="178" t="s">
        <v>255</v>
      </c>
      <c r="W51" s="178" t="s">
        <v>255</v>
      </c>
      <c r="X51" s="178" t="s">
        <v>255</v>
      </c>
      <c r="Y51" s="180" t="s">
        <v>258</v>
      </c>
      <c r="Z51" s="178" t="s">
        <v>255</v>
      </c>
      <c r="AA51" s="178" t="s">
        <v>255</v>
      </c>
      <c r="AB51" s="178" t="s">
        <v>255</v>
      </c>
      <c r="AC51" s="178">
        <v>1</v>
      </c>
      <c r="AD51" s="227">
        <v>1</v>
      </c>
      <c r="AE51" s="227">
        <v>1</v>
      </c>
      <c r="AF51" s="180" t="s">
        <v>258</v>
      </c>
      <c r="AG51" s="227">
        <v>1</v>
      </c>
      <c r="AH51" s="227">
        <v>1</v>
      </c>
      <c r="AI51" s="14">
        <f>SUM(E51:AH51)</f>
        <v>5</v>
      </c>
      <c r="AJ51" s="301"/>
    </row>
    <row r="52" spans="1:36" s="12" customFormat="1" ht="17.25" thickBot="1">
      <c r="A52" s="302"/>
      <c r="B52" s="39"/>
      <c r="C52" s="39"/>
      <c r="D52" s="40"/>
      <c r="E52" s="219"/>
      <c r="F52" s="219"/>
      <c r="G52" s="219"/>
      <c r="H52" s="219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  <c r="AA52" s="219"/>
      <c r="AB52" s="219"/>
      <c r="AC52" s="219"/>
      <c r="AD52" s="219"/>
      <c r="AE52" s="219"/>
      <c r="AF52" s="219"/>
      <c r="AG52" s="219"/>
      <c r="AH52" s="219"/>
      <c r="AI52" s="15"/>
      <c r="AJ52" s="294"/>
    </row>
    <row r="53" spans="1:36" s="12" customFormat="1" ht="18.75">
      <c r="A53" s="1493" t="s">
        <v>298</v>
      </c>
      <c r="B53" s="1494"/>
      <c r="C53" s="435"/>
      <c r="D53" s="436" t="s">
        <v>465</v>
      </c>
      <c r="E53" s="230"/>
      <c r="F53" s="230"/>
      <c r="G53" s="230"/>
      <c r="H53" s="230"/>
      <c r="I53" s="230"/>
      <c r="J53" s="230"/>
      <c r="K53" s="230"/>
      <c r="L53" s="230"/>
      <c r="M53" s="230"/>
      <c r="N53" s="230"/>
      <c r="O53" s="230"/>
      <c r="P53" s="230"/>
      <c r="Q53" s="230"/>
      <c r="R53" s="230"/>
      <c r="S53" s="230"/>
      <c r="T53" s="230"/>
      <c r="U53" s="230"/>
      <c r="V53" s="230"/>
      <c r="W53" s="230"/>
      <c r="X53" s="230"/>
      <c r="Y53" s="230"/>
      <c r="Z53" s="230"/>
      <c r="AA53" s="230"/>
      <c r="AB53" s="230"/>
      <c r="AC53" s="230"/>
      <c r="AD53" s="230"/>
      <c r="AE53" s="230"/>
      <c r="AF53" s="230"/>
      <c r="AG53" s="230"/>
      <c r="AH53" s="230"/>
      <c r="AI53" s="20"/>
      <c r="AJ53" s="298"/>
    </row>
    <row r="54" spans="1:36" s="12" customFormat="1" ht="16.5">
      <c r="A54" s="303">
        <v>1</v>
      </c>
      <c r="B54" s="437" t="s">
        <v>64</v>
      </c>
      <c r="C54" s="133" t="s">
        <v>381</v>
      </c>
      <c r="D54" s="131" t="s">
        <v>65</v>
      </c>
      <c r="E54" s="178">
        <v>1</v>
      </c>
      <c r="F54" s="178">
        <v>1</v>
      </c>
      <c r="G54" s="178">
        <v>1</v>
      </c>
      <c r="H54" s="178">
        <v>1</v>
      </c>
      <c r="I54" s="178">
        <v>1</v>
      </c>
      <c r="J54" s="178">
        <v>1</v>
      </c>
      <c r="K54" s="182" t="s">
        <v>258</v>
      </c>
      <c r="L54" s="178">
        <v>1</v>
      </c>
      <c r="M54" s="178">
        <v>1</v>
      </c>
      <c r="N54" s="178">
        <v>1</v>
      </c>
      <c r="O54" s="178">
        <v>1</v>
      </c>
      <c r="P54" s="178">
        <v>1</v>
      </c>
      <c r="Q54" s="178">
        <v>1</v>
      </c>
      <c r="R54" s="182" t="s">
        <v>258</v>
      </c>
      <c r="S54" s="178" t="s">
        <v>255</v>
      </c>
      <c r="T54" s="178" t="s">
        <v>255</v>
      </c>
      <c r="U54" s="178" t="s">
        <v>255</v>
      </c>
      <c r="V54" s="178" t="s">
        <v>255</v>
      </c>
      <c r="W54" s="178" t="s">
        <v>255</v>
      </c>
      <c r="X54" s="178" t="s">
        <v>255</v>
      </c>
      <c r="Y54" s="180" t="s">
        <v>258</v>
      </c>
      <c r="Z54" s="178" t="s">
        <v>255</v>
      </c>
      <c r="AA54" s="178" t="s">
        <v>255</v>
      </c>
      <c r="AB54" s="178" t="s">
        <v>255</v>
      </c>
      <c r="AC54" s="178" t="s">
        <v>255</v>
      </c>
      <c r="AD54" s="178" t="s">
        <v>255</v>
      </c>
      <c r="AE54" s="178" t="s">
        <v>255</v>
      </c>
      <c r="AF54" s="180" t="s">
        <v>258</v>
      </c>
      <c r="AG54" s="178" t="s">
        <v>255</v>
      </c>
      <c r="AH54" s="178" t="s">
        <v>255</v>
      </c>
      <c r="AI54" s="398">
        <f t="shared" ref="AI54:AI59" si="5">SUM(E54:AH54)</f>
        <v>12</v>
      </c>
      <c r="AJ54" s="102"/>
    </row>
    <row r="55" spans="1:36" s="12" customFormat="1" ht="16.5">
      <c r="A55" s="283">
        <v>2</v>
      </c>
      <c r="B55" s="33" t="s">
        <v>198</v>
      </c>
      <c r="C55" s="33" t="s">
        <v>380</v>
      </c>
      <c r="D55" s="138" t="s">
        <v>181</v>
      </c>
      <c r="E55" s="178">
        <v>1</v>
      </c>
      <c r="F55" s="178">
        <v>1</v>
      </c>
      <c r="G55" s="178">
        <v>1</v>
      </c>
      <c r="H55" s="178">
        <v>1</v>
      </c>
      <c r="I55" s="178">
        <v>1</v>
      </c>
      <c r="J55" s="178">
        <v>1</v>
      </c>
      <c r="K55" s="182" t="s">
        <v>258</v>
      </c>
      <c r="L55" s="178">
        <v>1</v>
      </c>
      <c r="M55" s="178">
        <v>1</v>
      </c>
      <c r="N55" s="178">
        <v>1</v>
      </c>
      <c r="O55" s="178">
        <v>1</v>
      </c>
      <c r="P55" s="178">
        <v>1</v>
      </c>
      <c r="Q55" s="178">
        <v>1</v>
      </c>
      <c r="R55" s="182" t="s">
        <v>258</v>
      </c>
      <c r="S55" s="178">
        <v>1</v>
      </c>
      <c r="T55" s="178">
        <v>1</v>
      </c>
      <c r="U55" s="214">
        <v>1</v>
      </c>
      <c r="V55" s="178">
        <v>1</v>
      </c>
      <c r="W55" s="214">
        <v>1</v>
      </c>
      <c r="X55" s="178">
        <v>1</v>
      </c>
      <c r="Y55" s="180" t="s">
        <v>258</v>
      </c>
      <c r="Z55" s="178">
        <v>1</v>
      </c>
      <c r="AA55" s="178">
        <v>1</v>
      </c>
      <c r="AB55" s="178">
        <v>1</v>
      </c>
      <c r="AC55" s="178">
        <v>1</v>
      </c>
      <c r="AD55" s="178" t="s">
        <v>257</v>
      </c>
      <c r="AE55" s="178">
        <v>1</v>
      </c>
      <c r="AF55" s="180" t="s">
        <v>258</v>
      </c>
      <c r="AG55" s="178">
        <v>1</v>
      </c>
      <c r="AH55" s="178">
        <v>1</v>
      </c>
      <c r="AI55" s="14">
        <f t="shared" si="5"/>
        <v>25</v>
      </c>
      <c r="AJ55" s="103"/>
    </row>
    <row r="56" spans="1:36" s="12" customFormat="1" ht="16.5">
      <c r="A56" s="303">
        <v>3</v>
      </c>
      <c r="B56" s="36" t="s">
        <v>250</v>
      </c>
      <c r="C56" s="36" t="s">
        <v>376</v>
      </c>
      <c r="D56" s="54" t="s">
        <v>84</v>
      </c>
      <c r="E56" s="178">
        <v>1</v>
      </c>
      <c r="F56" s="178">
        <v>1</v>
      </c>
      <c r="G56" s="178">
        <v>1</v>
      </c>
      <c r="H56" s="178">
        <v>1</v>
      </c>
      <c r="I56" s="178">
        <v>1</v>
      </c>
      <c r="J56" s="178">
        <v>1</v>
      </c>
      <c r="K56" s="182" t="s">
        <v>258</v>
      </c>
      <c r="L56" s="178" t="s">
        <v>255</v>
      </c>
      <c r="M56" s="178" t="s">
        <v>255</v>
      </c>
      <c r="N56" s="178" t="s">
        <v>255</v>
      </c>
      <c r="O56" s="178" t="s">
        <v>255</v>
      </c>
      <c r="P56" s="178" t="s">
        <v>255</v>
      </c>
      <c r="Q56" s="178" t="s">
        <v>255</v>
      </c>
      <c r="R56" s="182" t="s">
        <v>258</v>
      </c>
      <c r="S56" s="178" t="s">
        <v>255</v>
      </c>
      <c r="T56" s="178" t="s">
        <v>255</v>
      </c>
      <c r="U56" s="178" t="s">
        <v>255</v>
      </c>
      <c r="V56" s="178" t="s">
        <v>255</v>
      </c>
      <c r="W56" s="178" t="s">
        <v>255</v>
      </c>
      <c r="X56" s="178" t="s">
        <v>255</v>
      </c>
      <c r="Y56" s="180" t="s">
        <v>258</v>
      </c>
      <c r="Z56" s="178" t="s">
        <v>255</v>
      </c>
      <c r="AA56" s="178" t="s">
        <v>255</v>
      </c>
      <c r="AB56" s="178" t="s">
        <v>255</v>
      </c>
      <c r="AC56" s="178" t="s">
        <v>255</v>
      </c>
      <c r="AD56" s="178" t="s">
        <v>255</v>
      </c>
      <c r="AE56" s="178" t="s">
        <v>255</v>
      </c>
      <c r="AF56" s="180" t="s">
        <v>258</v>
      </c>
      <c r="AG56" s="178" t="s">
        <v>255</v>
      </c>
      <c r="AH56" s="178" t="s">
        <v>255</v>
      </c>
      <c r="AI56" s="14">
        <f t="shared" si="5"/>
        <v>6</v>
      </c>
      <c r="AJ56" s="284"/>
    </row>
    <row r="57" spans="1:36" s="12" customFormat="1" ht="16.5">
      <c r="A57" s="303">
        <v>4</v>
      </c>
      <c r="B57" s="58" t="s">
        <v>263</v>
      </c>
      <c r="C57" s="58" t="s">
        <v>383</v>
      </c>
      <c r="D57" s="59" t="s">
        <v>42</v>
      </c>
      <c r="E57" s="178">
        <v>1</v>
      </c>
      <c r="F57" s="178">
        <v>1</v>
      </c>
      <c r="G57" s="178">
        <v>1</v>
      </c>
      <c r="H57" s="178">
        <v>1</v>
      </c>
      <c r="I57" s="178">
        <v>1</v>
      </c>
      <c r="J57" s="178">
        <v>1</v>
      </c>
      <c r="K57" s="182" t="s">
        <v>258</v>
      </c>
      <c r="L57" s="178">
        <v>1</v>
      </c>
      <c r="M57" s="178">
        <v>1</v>
      </c>
      <c r="N57" s="178">
        <v>1</v>
      </c>
      <c r="O57" s="178">
        <v>1</v>
      </c>
      <c r="P57" s="178">
        <v>1</v>
      </c>
      <c r="Q57" s="178">
        <v>1</v>
      </c>
      <c r="R57" s="182" t="s">
        <v>258</v>
      </c>
      <c r="S57" s="178">
        <v>1</v>
      </c>
      <c r="T57" s="178">
        <v>1</v>
      </c>
      <c r="U57" s="214">
        <v>1</v>
      </c>
      <c r="V57" s="214">
        <v>1</v>
      </c>
      <c r="W57" s="214">
        <v>1</v>
      </c>
      <c r="X57" s="214">
        <v>1</v>
      </c>
      <c r="Y57" s="180" t="s">
        <v>258</v>
      </c>
      <c r="Z57" s="214">
        <v>1</v>
      </c>
      <c r="AA57" s="214">
        <v>1</v>
      </c>
      <c r="AB57" s="214">
        <v>1</v>
      </c>
      <c r="AC57" s="214">
        <v>1</v>
      </c>
      <c r="AD57" s="214" t="s">
        <v>257</v>
      </c>
      <c r="AE57" s="214">
        <v>1</v>
      </c>
      <c r="AF57" s="180" t="s">
        <v>258</v>
      </c>
      <c r="AG57" s="214">
        <v>1</v>
      </c>
      <c r="AH57" s="214">
        <v>1</v>
      </c>
      <c r="AI57" s="14">
        <f t="shared" si="5"/>
        <v>25</v>
      </c>
      <c r="AJ57" s="102"/>
    </row>
    <row r="58" spans="1:36" s="12" customFormat="1" ht="16.5">
      <c r="A58" s="303">
        <v>5</v>
      </c>
      <c r="B58" s="142" t="s">
        <v>521</v>
      </c>
      <c r="C58" s="30" t="s">
        <v>522</v>
      </c>
      <c r="D58" s="32" t="s">
        <v>186</v>
      </c>
      <c r="E58" s="178">
        <v>1</v>
      </c>
      <c r="F58" s="178">
        <v>1</v>
      </c>
      <c r="G58" s="178">
        <v>1</v>
      </c>
      <c r="H58" s="178">
        <v>1</v>
      </c>
      <c r="I58" s="178">
        <v>1</v>
      </c>
      <c r="J58" s="178">
        <v>1</v>
      </c>
      <c r="K58" s="182" t="s">
        <v>258</v>
      </c>
      <c r="L58" s="178">
        <v>1</v>
      </c>
      <c r="M58" s="178">
        <v>1</v>
      </c>
      <c r="N58" s="178">
        <v>1</v>
      </c>
      <c r="O58" s="178">
        <v>1</v>
      </c>
      <c r="P58" s="178">
        <v>1</v>
      </c>
      <c r="Q58" s="178">
        <v>1</v>
      </c>
      <c r="R58" s="182" t="s">
        <v>258</v>
      </c>
      <c r="S58" s="178">
        <v>1</v>
      </c>
      <c r="T58" s="178">
        <v>1</v>
      </c>
      <c r="U58" s="214">
        <v>1</v>
      </c>
      <c r="V58" s="214">
        <v>1</v>
      </c>
      <c r="W58" s="214">
        <v>1</v>
      </c>
      <c r="X58" s="214">
        <v>1</v>
      </c>
      <c r="Y58" s="180" t="s">
        <v>258</v>
      </c>
      <c r="Z58" s="214">
        <v>1</v>
      </c>
      <c r="AA58" s="214">
        <v>1</v>
      </c>
      <c r="AB58" s="214">
        <v>1</v>
      </c>
      <c r="AC58" s="214">
        <v>1</v>
      </c>
      <c r="AD58" s="214" t="s">
        <v>257</v>
      </c>
      <c r="AE58" s="214">
        <v>1</v>
      </c>
      <c r="AF58" s="180" t="s">
        <v>258</v>
      </c>
      <c r="AG58" s="214">
        <v>1</v>
      </c>
      <c r="AH58" s="214">
        <v>1</v>
      </c>
      <c r="AI58" s="14">
        <f t="shared" si="5"/>
        <v>25</v>
      </c>
      <c r="AJ58" s="102"/>
    </row>
    <row r="59" spans="1:36" s="12" customFormat="1" ht="16.5">
      <c r="A59" s="303">
        <v>6</v>
      </c>
      <c r="B59" s="217" t="s">
        <v>556</v>
      </c>
      <c r="C59" s="30" t="s">
        <v>394</v>
      </c>
      <c r="D59" s="32" t="s">
        <v>43</v>
      </c>
      <c r="E59" s="178">
        <v>1</v>
      </c>
      <c r="F59" s="178">
        <v>1</v>
      </c>
      <c r="G59" s="178">
        <v>1</v>
      </c>
      <c r="H59" s="178">
        <v>1</v>
      </c>
      <c r="I59" s="178">
        <v>1</v>
      </c>
      <c r="J59" s="178">
        <v>1</v>
      </c>
      <c r="K59" s="182" t="s">
        <v>258</v>
      </c>
      <c r="L59" s="178">
        <v>1</v>
      </c>
      <c r="M59" s="178">
        <v>1</v>
      </c>
      <c r="N59" s="178">
        <v>1</v>
      </c>
      <c r="O59" s="178">
        <v>1</v>
      </c>
      <c r="P59" s="178">
        <v>1</v>
      </c>
      <c r="Q59" s="178">
        <v>1</v>
      </c>
      <c r="R59" s="182" t="s">
        <v>258</v>
      </c>
      <c r="S59" s="178">
        <v>1</v>
      </c>
      <c r="T59" s="178">
        <v>1</v>
      </c>
      <c r="U59" s="214">
        <v>1</v>
      </c>
      <c r="V59" s="214">
        <v>1</v>
      </c>
      <c r="W59" s="214">
        <v>1</v>
      </c>
      <c r="X59" s="214">
        <v>1</v>
      </c>
      <c r="Y59" s="180" t="s">
        <v>258</v>
      </c>
      <c r="Z59" s="214">
        <v>1</v>
      </c>
      <c r="AA59" s="214">
        <v>1</v>
      </c>
      <c r="AB59" s="214">
        <v>1</v>
      </c>
      <c r="AC59" s="214">
        <v>1</v>
      </c>
      <c r="AD59" s="214" t="s">
        <v>257</v>
      </c>
      <c r="AE59" s="214">
        <v>1</v>
      </c>
      <c r="AF59" s="180" t="s">
        <v>258</v>
      </c>
      <c r="AG59" s="214">
        <v>1</v>
      </c>
      <c r="AH59" s="214">
        <v>1</v>
      </c>
      <c r="AI59" s="14">
        <f t="shared" si="5"/>
        <v>25</v>
      </c>
      <c r="AJ59" s="102"/>
    </row>
    <row r="60" spans="1:36" s="12" customFormat="1" ht="17.25" customHeight="1">
      <c r="A60" s="46">
        <v>11</v>
      </c>
      <c r="B60" s="255" t="s">
        <v>247</v>
      </c>
      <c r="C60" s="425" t="s">
        <v>381</v>
      </c>
      <c r="D60" s="31"/>
      <c r="E60" s="178" t="s">
        <v>354</v>
      </c>
      <c r="F60" s="178" t="s">
        <v>354</v>
      </c>
      <c r="G60" s="178" t="s">
        <v>354</v>
      </c>
      <c r="H60" s="178" t="s">
        <v>354</v>
      </c>
      <c r="I60" s="178">
        <v>1</v>
      </c>
      <c r="J60" s="178">
        <v>1</v>
      </c>
      <c r="K60" s="182" t="s">
        <v>258</v>
      </c>
      <c r="L60" s="178" t="s">
        <v>354</v>
      </c>
      <c r="M60" s="178" t="s">
        <v>354</v>
      </c>
      <c r="N60" s="178" t="s">
        <v>354</v>
      </c>
      <c r="O60" s="178" t="s">
        <v>354</v>
      </c>
      <c r="P60" s="178" t="s">
        <v>354</v>
      </c>
      <c r="Q60" s="178" t="s">
        <v>354</v>
      </c>
      <c r="R60" s="182" t="s">
        <v>258</v>
      </c>
      <c r="S60" s="178">
        <v>88</v>
      </c>
      <c r="T60" s="178">
        <v>88</v>
      </c>
      <c r="U60" s="178">
        <v>88</v>
      </c>
      <c r="V60" s="178">
        <v>88</v>
      </c>
      <c r="W60" s="178">
        <v>88</v>
      </c>
      <c r="X60" s="178">
        <v>88</v>
      </c>
      <c r="Y60" s="180" t="s">
        <v>258</v>
      </c>
      <c r="Z60" s="178">
        <v>88</v>
      </c>
      <c r="AA60" s="178">
        <v>88</v>
      </c>
      <c r="AB60" s="178">
        <v>88</v>
      </c>
      <c r="AC60" s="178">
        <v>88</v>
      </c>
      <c r="AD60" s="178">
        <v>88</v>
      </c>
      <c r="AE60" s="178">
        <v>88</v>
      </c>
      <c r="AF60" s="180" t="s">
        <v>258</v>
      </c>
      <c r="AG60" s="276">
        <v>88</v>
      </c>
      <c r="AH60" s="276">
        <v>88</v>
      </c>
      <c r="AI60" s="107">
        <v>17</v>
      </c>
      <c r="AJ60" s="104"/>
    </row>
    <row r="61" spans="1:36" s="12" customFormat="1" ht="16.5">
      <c r="A61" s="283"/>
      <c r="B61" s="255"/>
      <c r="C61" s="36" t="s">
        <v>381</v>
      </c>
      <c r="D61" s="143" t="s">
        <v>518</v>
      </c>
      <c r="E61" s="178"/>
      <c r="F61" s="178"/>
      <c r="G61" s="178"/>
      <c r="H61" s="178"/>
      <c r="I61" s="178"/>
      <c r="J61" s="178"/>
      <c r="K61" s="182"/>
      <c r="L61" s="178"/>
      <c r="M61" s="178"/>
      <c r="N61" s="178"/>
      <c r="O61" s="178"/>
      <c r="P61" s="178"/>
      <c r="Q61" s="178"/>
      <c r="R61" s="182"/>
      <c r="S61" s="178"/>
      <c r="T61" s="178"/>
      <c r="U61" s="214"/>
      <c r="V61" s="178"/>
      <c r="W61" s="178"/>
      <c r="X61" s="214"/>
      <c r="Y61" s="182"/>
      <c r="Z61" s="214"/>
      <c r="AA61" s="214"/>
      <c r="AB61" s="214"/>
      <c r="AC61" s="214"/>
      <c r="AD61" s="214"/>
      <c r="AE61" s="214"/>
      <c r="AF61" s="182"/>
      <c r="AG61" s="214"/>
      <c r="AH61" s="178"/>
      <c r="AI61" s="14"/>
      <c r="AJ61" s="304"/>
    </row>
    <row r="62" spans="1:36" s="12" customFormat="1" ht="17.25" thickBot="1">
      <c r="A62" s="57"/>
      <c r="B62" s="58"/>
      <c r="C62" s="58"/>
      <c r="D62" s="59"/>
      <c r="E62" s="226"/>
      <c r="F62" s="226"/>
      <c r="G62" s="226"/>
      <c r="H62" s="226"/>
      <c r="I62" s="226"/>
      <c r="J62" s="226"/>
      <c r="K62" s="226"/>
      <c r="L62" s="226"/>
      <c r="M62" s="226"/>
      <c r="N62" s="226"/>
      <c r="O62" s="226"/>
      <c r="P62" s="226"/>
      <c r="Q62" s="226"/>
      <c r="R62" s="226"/>
      <c r="S62" s="226"/>
      <c r="T62" s="226"/>
      <c r="U62" s="226"/>
      <c r="V62" s="226"/>
      <c r="W62" s="226"/>
      <c r="X62" s="226"/>
      <c r="Y62" s="226"/>
      <c r="Z62" s="226"/>
      <c r="AA62" s="226"/>
      <c r="AB62" s="226"/>
      <c r="AC62" s="226"/>
      <c r="AD62" s="226"/>
      <c r="AE62" s="226"/>
      <c r="AF62" s="226"/>
      <c r="AG62" s="226"/>
      <c r="AH62" s="226"/>
      <c r="AI62" s="96"/>
      <c r="AJ62" s="108"/>
    </row>
    <row r="63" spans="1:36" s="12" customFormat="1" ht="18.75">
      <c r="A63" s="1471" t="s">
        <v>299</v>
      </c>
      <c r="B63" s="1441"/>
      <c r="C63" s="419"/>
      <c r="D63" s="1483" t="s">
        <v>531</v>
      </c>
      <c r="E63" s="1484"/>
      <c r="F63" s="1484"/>
      <c r="G63" s="1484"/>
      <c r="H63" s="1484"/>
      <c r="I63" s="1485"/>
      <c r="J63" s="177"/>
      <c r="K63" s="177"/>
      <c r="L63" s="177"/>
      <c r="M63" s="177"/>
      <c r="N63" s="177"/>
      <c r="O63" s="177"/>
      <c r="P63" s="177"/>
      <c r="Q63" s="177"/>
      <c r="R63" s="177"/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  <c r="AH63" s="177"/>
      <c r="AI63" s="105"/>
      <c r="AJ63" s="305"/>
    </row>
    <row r="64" spans="1:36" s="12" customFormat="1" ht="16.5">
      <c r="A64" s="299">
        <v>1</v>
      </c>
      <c r="B64" s="30" t="s">
        <v>33</v>
      </c>
      <c r="C64" s="30" t="s">
        <v>378</v>
      </c>
      <c r="D64" s="62" t="s">
        <v>153</v>
      </c>
      <c r="E64" s="178">
        <v>1</v>
      </c>
      <c r="F64" s="178">
        <v>1</v>
      </c>
      <c r="G64" s="178">
        <v>1</v>
      </c>
      <c r="H64" s="178">
        <v>1</v>
      </c>
      <c r="I64" s="178">
        <v>1</v>
      </c>
      <c r="J64" s="178">
        <v>1</v>
      </c>
      <c r="K64" s="182" t="s">
        <v>258</v>
      </c>
      <c r="L64" s="178">
        <v>1</v>
      </c>
      <c r="M64" s="178">
        <v>1</v>
      </c>
      <c r="N64" s="178">
        <v>1</v>
      </c>
      <c r="O64" s="178">
        <v>1</v>
      </c>
      <c r="P64" s="178">
        <v>1</v>
      </c>
      <c r="Q64" s="178">
        <v>1</v>
      </c>
      <c r="R64" s="182" t="s">
        <v>258</v>
      </c>
      <c r="S64" s="178">
        <v>1</v>
      </c>
      <c r="T64" s="178">
        <v>1</v>
      </c>
      <c r="U64" s="214">
        <v>1</v>
      </c>
      <c r="V64" s="214">
        <v>1</v>
      </c>
      <c r="W64" s="214">
        <v>1</v>
      </c>
      <c r="X64" s="214">
        <v>1</v>
      </c>
      <c r="Y64" s="182" t="s">
        <v>258</v>
      </c>
      <c r="Z64" s="178">
        <v>1</v>
      </c>
      <c r="AA64" s="178">
        <v>1</v>
      </c>
      <c r="AB64" s="214">
        <v>1</v>
      </c>
      <c r="AC64" s="214">
        <v>1</v>
      </c>
      <c r="AD64" s="214" t="s">
        <v>257</v>
      </c>
      <c r="AE64" s="214">
        <v>1</v>
      </c>
      <c r="AF64" s="180" t="s">
        <v>258</v>
      </c>
      <c r="AG64" s="178">
        <v>1</v>
      </c>
      <c r="AH64" s="178">
        <v>1</v>
      </c>
      <c r="AI64" s="14">
        <f>SUM(E64:AH64)</f>
        <v>25</v>
      </c>
      <c r="AJ64" s="284"/>
    </row>
    <row r="65" spans="1:36" s="12" customFormat="1" ht="16.5">
      <c r="A65" s="299">
        <v>2</v>
      </c>
      <c r="B65" s="30" t="s">
        <v>169</v>
      </c>
      <c r="C65" s="30" t="s">
        <v>379</v>
      </c>
      <c r="D65" s="32" t="s">
        <v>83</v>
      </c>
      <c r="E65" s="178">
        <v>1</v>
      </c>
      <c r="F65" s="178">
        <v>1</v>
      </c>
      <c r="G65" s="178">
        <v>1</v>
      </c>
      <c r="H65" s="178">
        <v>1</v>
      </c>
      <c r="I65" s="178">
        <v>1</v>
      </c>
      <c r="J65" s="178">
        <v>1</v>
      </c>
      <c r="K65" s="182" t="s">
        <v>258</v>
      </c>
      <c r="L65" s="178">
        <v>1</v>
      </c>
      <c r="M65" s="178">
        <v>1</v>
      </c>
      <c r="N65" s="178">
        <v>1</v>
      </c>
      <c r="O65" s="178">
        <v>1</v>
      </c>
      <c r="P65" s="178">
        <v>1</v>
      </c>
      <c r="Q65" s="178">
        <v>1</v>
      </c>
      <c r="R65" s="182" t="s">
        <v>258</v>
      </c>
      <c r="S65" s="178">
        <v>1</v>
      </c>
      <c r="T65" s="178">
        <v>1</v>
      </c>
      <c r="U65" s="214">
        <v>1</v>
      </c>
      <c r="V65" s="214">
        <v>1</v>
      </c>
      <c r="W65" s="214">
        <v>1</v>
      </c>
      <c r="X65" s="214">
        <v>1</v>
      </c>
      <c r="Y65" s="182" t="s">
        <v>258</v>
      </c>
      <c r="Z65" s="178">
        <v>1</v>
      </c>
      <c r="AA65" s="178">
        <v>1</v>
      </c>
      <c r="AB65" s="214">
        <v>1</v>
      </c>
      <c r="AC65" s="214">
        <v>1</v>
      </c>
      <c r="AD65" s="214" t="s">
        <v>257</v>
      </c>
      <c r="AE65" s="214">
        <v>1</v>
      </c>
      <c r="AF65" s="180" t="s">
        <v>258</v>
      </c>
      <c r="AG65" s="178">
        <v>1</v>
      </c>
      <c r="AH65" s="178">
        <v>1</v>
      </c>
      <c r="AI65" s="14">
        <f>SUM(E65:AH65)</f>
        <v>25</v>
      </c>
      <c r="AJ65" s="284"/>
    </row>
    <row r="66" spans="1:36" s="12" customFormat="1" ht="16.5">
      <c r="A66" s="299">
        <v>3</v>
      </c>
      <c r="B66" s="30" t="s">
        <v>476</v>
      </c>
      <c r="C66" s="30" t="s">
        <v>378</v>
      </c>
      <c r="D66" s="32" t="s">
        <v>56</v>
      </c>
      <c r="E66" s="178">
        <v>1</v>
      </c>
      <c r="F66" s="178">
        <v>1</v>
      </c>
      <c r="G66" s="178" t="s">
        <v>256</v>
      </c>
      <c r="H66" s="178">
        <v>1</v>
      </c>
      <c r="I66" s="178">
        <v>1</v>
      </c>
      <c r="J66" s="178">
        <v>1</v>
      </c>
      <c r="K66" s="182" t="s">
        <v>258</v>
      </c>
      <c r="L66" s="178">
        <v>1</v>
      </c>
      <c r="M66" s="178">
        <v>1</v>
      </c>
      <c r="N66" s="178">
        <v>1</v>
      </c>
      <c r="O66" s="178">
        <v>1</v>
      </c>
      <c r="P66" s="178">
        <v>1</v>
      </c>
      <c r="Q66" s="178">
        <v>1</v>
      </c>
      <c r="R66" s="182" t="s">
        <v>258</v>
      </c>
      <c r="S66" s="178" t="s">
        <v>255</v>
      </c>
      <c r="T66" s="178">
        <v>1</v>
      </c>
      <c r="U66" s="214">
        <v>1</v>
      </c>
      <c r="V66" s="214">
        <v>1</v>
      </c>
      <c r="W66" s="214">
        <v>1</v>
      </c>
      <c r="X66" s="214">
        <v>1</v>
      </c>
      <c r="Y66" s="182" t="s">
        <v>258</v>
      </c>
      <c r="Z66" s="214" t="s">
        <v>255</v>
      </c>
      <c r="AA66" s="214" t="s">
        <v>255</v>
      </c>
      <c r="AB66" s="214" t="s">
        <v>255</v>
      </c>
      <c r="AC66" s="214" t="s">
        <v>255</v>
      </c>
      <c r="AD66" s="214" t="s">
        <v>255</v>
      </c>
      <c r="AE66" s="214" t="s">
        <v>255</v>
      </c>
      <c r="AF66" s="180" t="s">
        <v>258</v>
      </c>
      <c r="AG66" s="178" t="s">
        <v>255</v>
      </c>
      <c r="AH66" s="178" t="s">
        <v>255</v>
      </c>
      <c r="AI66" s="14">
        <f t="shared" ref="AI66:AI84" si="6">SUM(E66:AH66)</f>
        <v>16</v>
      </c>
      <c r="AJ66" s="284"/>
    </row>
    <row r="67" spans="1:36" s="12" customFormat="1" ht="16.5">
      <c r="A67" s="299">
        <v>4</v>
      </c>
      <c r="B67" s="30" t="s">
        <v>94</v>
      </c>
      <c r="C67" s="30" t="s">
        <v>378</v>
      </c>
      <c r="D67" s="62" t="s">
        <v>138</v>
      </c>
      <c r="E67" s="178">
        <v>1</v>
      </c>
      <c r="F67" s="178">
        <v>1</v>
      </c>
      <c r="G67" s="178">
        <v>1</v>
      </c>
      <c r="H67" s="178">
        <v>1</v>
      </c>
      <c r="I67" s="178">
        <v>1</v>
      </c>
      <c r="J67" s="178">
        <v>1</v>
      </c>
      <c r="K67" s="182" t="s">
        <v>258</v>
      </c>
      <c r="L67" s="178">
        <v>1</v>
      </c>
      <c r="M67" s="178">
        <v>1</v>
      </c>
      <c r="N67" s="178">
        <v>1</v>
      </c>
      <c r="O67" s="178">
        <v>1</v>
      </c>
      <c r="P67" s="178">
        <v>1</v>
      </c>
      <c r="Q67" s="178">
        <v>1</v>
      </c>
      <c r="R67" s="182" t="s">
        <v>258</v>
      </c>
      <c r="S67" s="178">
        <v>1</v>
      </c>
      <c r="T67" s="178">
        <v>1</v>
      </c>
      <c r="U67" s="214">
        <v>1</v>
      </c>
      <c r="V67" s="214">
        <v>1</v>
      </c>
      <c r="W67" s="214">
        <v>1</v>
      </c>
      <c r="X67" s="214">
        <v>1</v>
      </c>
      <c r="Y67" s="182" t="s">
        <v>258</v>
      </c>
      <c r="Z67" s="214">
        <v>1</v>
      </c>
      <c r="AA67" s="214">
        <v>1</v>
      </c>
      <c r="AB67" s="214">
        <v>1</v>
      </c>
      <c r="AC67" s="178">
        <v>1</v>
      </c>
      <c r="AD67" s="178" t="s">
        <v>257</v>
      </c>
      <c r="AE67" s="178">
        <v>1</v>
      </c>
      <c r="AF67" s="180" t="s">
        <v>258</v>
      </c>
      <c r="AG67" s="178">
        <v>1</v>
      </c>
      <c r="AH67" s="178">
        <v>1</v>
      </c>
      <c r="AI67" s="14">
        <f t="shared" si="6"/>
        <v>25</v>
      </c>
      <c r="AJ67" s="284"/>
    </row>
    <row r="68" spans="1:36" s="12" customFormat="1" ht="16.5">
      <c r="A68" s="299">
        <v>5</v>
      </c>
      <c r="B68" s="142" t="s">
        <v>60</v>
      </c>
      <c r="C68" s="252" t="s">
        <v>380</v>
      </c>
      <c r="D68" s="390" t="s">
        <v>61</v>
      </c>
      <c r="E68" s="178">
        <v>1</v>
      </c>
      <c r="F68" s="178">
        <v>1</v>
      </c>
      <c r="G68" s="178">
        <v>1</v>
      </c>
      <c r="H68" s="178">
        <v>1</v>
      </c>
      <c r="I68" s="178">
        <v>1</v>
      </c>
      <c r="J68" s="178">
        <v>1</v>
      </c>
      <c r="K68" s="182" t="s">
        <v>258</v>
      </c>
      <c r="L68" s="178">
        <v>1</v>
      </c>
      <c r="M68" s="178">
        <v>1</v>
      </c>
      <c r="N68" s="178">
        <v>1</v>
      </c>
      <c r="O68" s="178" t="s">
        <v>255</v>
      </c>
      <c r="P68" s="178" t="s">
        <v>255</v>
      </c>
      <c r="Q68" s="178" t="s">
        <v>255</v>
      </c>
      <c r="R68" s="182" t="s">
        <v>258</v>
      </c>
      <c r="S68" s="178" t="s">
        <v>255</v>
      </c>
      <c r="T68" s="178" t="s">
        <v>255</v>
      </c>
      <c r="U68" s="178" t="s">
        <v>255</v>
      </c>
      <c r="V68" s="178" t="s">
        <v>255</v>
      </c>
      <c r="W68" s="178" t="s">
        <v>255</v>
      </c>
      <c r="X68" s="178" t="s">
        <v>255</v>
      </c>
      <c r="Y68" s="180" t="s">
        <v>258</v>
      </c>
      <c r="Z68" s="178" t="s">
        <v>255</v>
      </c>
      <c r="AA68" s="178" t="s">
        <v>255</v>
      </c>
      <c r="AB68" s="178" t="s">
        <v>255</v>
      </c>
      <c r="AC68" s="178" t="s">
        <v>255</v>
      </c>
      <c r="AD68" s="178" t="s">
        <v>255</v>
      </c>
      <c r="AE68" s="178" t="s">
        <v>255</v>
      </c>
      <c r="AF68" s="180" t="s">
        <v>258</v>
      </c>
      <c r="AG68" s="178" t="s">
        <v>255</v>
      </c>
      <c r="AH68" s="178" t="s">
        <v>255</v>
      </c>
      <c r="AI68" s="14">
        <f t="shared" si="6"/>
        <v>9</v>
      </c>
      <c r="AJ68" s="103"/>
    </row>
    <row r="69" spans="1:36" s="12" customFormat="1" ht="16.5">
      <c r="A69" s="299">
        <v>6</v>
      </c>
      <c r="B69" s="30" t="s">
        <v>345</v>
      </c>
      <c r="C69" s="30" t="s">
        <v>378</v>
      </c>
      <c r="D69" s="62" t="s">
        <v>57</v>
      </c>
      <c r="E69" s="178">
        <v>1</v>
      </c>
      <c r="F69" s="178">
        <v>1</v>
      </c>
      <c r="G69" s="178">
        <v>1</v>
      </c>
      <c r="H69" s="178">
        <v>1</v>
      </c>
      <c r="I69" s="178">
        <v>1</v>
      </c>
      <c r="J69" s="178">
        <v>1</v>
      </c>
      <c r="K69" s="182" t="s">
        <v>258</v>
      </c>
      <c r="L69" s="178">
        <v>1</v>
      </c>
      <c r="M69" s="178">
        <v>1</v>
      </c>
      <c r="N69" s="178">
        <v>1</v>
      </c>
      <c r="O69" s="178">
        <v>1</v>
      </c>
      <c r="P69" s="178">
        <v>1</v>
      </c>
      <c r="Q69" s="178">
        <v>1</v>
      </c>
      <c r="R69" s="182" t="s">
        <v>258</v>
      </c>
      <c r="S69" s="178">
        <v>1</v>
      </c>
      <c r="T69" s="178">
        <v>1</v>
      </c>
      <c r="U69" s="214">
        <v>1</v>
      </c>
      <c r="V69" s="178">
        <v>1</v>
      </c>
      <c r="W69" s="214">
        <v>1</v>
      </c>
      <c r="X69" s="214">
        <v>1</v>
      </c>
      <c r="Y69" s="180" t="s">
        <v>258</v>
      </c>
      <c r="Z69" s="214">
        <v>1</v>
      </c>
      <c r="AA69" s="214">
        <v>1</v>
      </c>
      <c r="AB69" s="214">
        <v>1</v>
      </c>
      <c r="AC69" s="178">
        <v>1</v>
      </c>
      <c r="AD69" s="178" t="s">
        <v>257</v>
      </c>
      <c r="AE69" s="178">
        <v>1</v>
      </c>
      <c r="AF69" s="180" t="s">
        <v>258</v>
      </c>
      <c r="AG69" s="178">
        <v>1</v>
      </c>
      <c r="AH69" s="178">
        <v>1</v>
      </c>
      <c r="AI69" s="14">
        <f t="shared" si="6"/>
        <v>25</v>
      </c>
      <c r="AJ69" s="284"/>
    </row>
    <row r="70" spans="1:36" s="12" customFormat="1" ht="16.5">
      <c r="A70" s="299">
        <v>7</v>
      </c>
      <c r="B70" s="30" t="s">
        <v>97</v>
      </c>
      <c r="C70" s="30" t="s">
        <v>390</v>
      </c>
      <c r="D70" s="62" t="s">
        <v>160</v>
      </c>
      <c r="E70" s="178">
        <v>1</v>
      </c>
      <c r="F70" s="178">
        <v>1</v>
      </c>
      <c r="G70" s="178">
        <v>1</v>
      </c>
      <c r="H70" s="178">
        <v>1</v>
      </c>
      <c r="I70" s="178">
        <v>1</v>
      </c>
      <c r="J70" s="178">
        <v>1</v>
      </c>
      <c r="K70" s="182" t="s">
        <v>258</v>
      </c>
      <c r="L70" s="178">
        <v>1</v>
      </c>
      <c r="M70" s="178">
        <v>1</v>
      </c>
      <c r="N70" s="178">
        <v>1</v>
      </c>
      <c r="O70" s="178">
        <v>1</v>
      </c>
      <c r="P70" s="178">
        <v>1</v>
      </c>
      <c r="Q70" s="178">
        <v>1</v>
      </c>
      <c r="R70" s="182" t="s">
        <v>258</v>
      </c>
      <c r="S70" s="178">
        <v>1</v>
      </c>
      <c r="T70" s="178">
        <v>1</v>
      </c>
      <c r="U70" s="214">
        <v>1</v>
      </c>
      <c r="V70" s="214">
        <v>1</v>
      </c>
      <c r="W70" s="214">
        <v>1</v>
      </c>
      <c r="X70" s="214">
        <v>1</v>
      </c>
      <c r="Y70" s="180" t="s">
        <v>258</v>
      </c>
      <c r="Z70" s="214">
        <v>1</v>
      </c>
      <c r="AA70" s="214">
        <v>1</v>
      </c>
      <c r="AB70" s="214">
        <v>1</v>
      </c>
      <c r="AC70" s="178">
        <v>1</v>
      </c>
      <c r="AD70" s="178" t="s">
        <v>257</v>
      </c>
      <c r="AE70" s="178">
        <v>1</v>
      </c>
      <c r="AF70" s="180" t="s">
        <v>258</v>
      </c>
      <c r="AG70" s="178">
        <v>1</v>
      </c>
      <c r="AH70" s="178">
        <v>1</v>
      </c>
      <c r="AI70" s="14">
        <f t="shared" si="6"/>
        <v>25</v>
      </c>
      <c r="AJ70" s="284"/>
    </row>
    <row r="71" spans="1:36" s="12" customFormat="1" ht="16.5">
      <c r="A71" s="299">
        <v>9</v>
      </c>
      <c r="B71" s="142" t="s">
        <v>307</v>
      </c>
      <c r="C71" s="142" t="s">
        <v>391</v>
      </c>
      <c r="D71" s="143" t="s">
        <v>67</v>
      </c>
      <c r="E71" s="178">
        <v>1</v>
      </c>
      <c r="F71" s="178">
        <v>1</v>
      </c>
      <c r="G71" s="178">
        <v>1</v>
      </c>
      <c r="H71" s="178">
        <v>1</v>
      </c>
      <c r="I71" s="178">
        <v>1</v>
      </c>
      <c r="J71" s="178">
        <v>1</v>
      </c>
      <c r="K71" s="182" t="s">
        <v>258</v>
      </c>
      <c r="L71" s="178">
        <v>1</v>
      </c>
      <c r="M71" s="178">
        <v>1</v>
      </c>
      <c r="N71" s="178">
        <v>1</v>
      </c>
      <c r="O71" s="178">
        <v>1</v>
      </c>
      <c r="P71" s="178">
        <v>1</v>
      </c>
      <c r="Q71" s="178">
        <v>1</v>
      </c>
      <c r="R71" s="182" t="s">
        <v>258</v>
      </c>
      <c r="S71" s="178">
        <v>1</v>
      </c>
      <c r="T71" s="178">
        <v>1</v>
      </c>
      <c r="U71" s="214">
        <v>1</v>
      </c>
      <c r="V71" s="214">
        <v>1</v>
      </c>
      <c r="W71" s="214">
        <v>1</v>
      </c>
      <c r="X71" s="214">
        <v>1</v>
      </c>
      <c r="Y71" s="180" t="s">
        <v>258</v>
      </c>
      <c r="Z71" s="178">
        <v>1</v>
      </c>
      <c r="AA71" s="178">
        <v>1</v>
      </c>
      <c r="AB71" s="178">
        <v>1</v>
      </c>
      <c r="AC71" s="178">
        <v>1</v>
      </c>
      <c r="AD71" s="178" t="s">
        <v>257</v>
      </c>
      <c r="AE71" s="178">
        <v>1</v>
      </c>
      <c r="AF71" s="182" t="s">
        <v>258</v>
      </c>
      <c r="AG71" s="178">
        <v>1</v>
      </c>
      <c r="AH71" s="178">
        <v>1</v>
      </c>
      <c r="AI71" s="14">
        <f t="shared" si="6"/>
        <v>25</v>
      </c>
      <c r="AJ71" s="284"/>
    </row>
    <row r="72" spans="1:36" s="12" customFormat="1" ht="16.5">
      <c r="A72" s="299">
        <v>10</v>
      </c>
      <c r="B72" s="30" t="s">
        <v>305</v>
      </c>
      <c r="C72" s="30" t="s">
        <v>378</v>
      </c>
      <c r="D72" s="62" t="s">
        <v>159</v>
      </c>
      <c r="E72" s="178">
        <v>1</v>
      </c>
      <c r="F72" s="178">
        <v>1</v>
      </c>
      <c r="G72" s="178">
        <v>1</v>
      </c>
      <c r="H72" s="178">
        <v>1</v>
      </c>
      <c r="I72" s="178">
        <v>1</v>
      </c>
      <c r="J72" s="178">
        <v>1</v>
      </c>
      <c r="K72" s="182" t="s">
        <v>258</v>
      </c>
      <c r="L72" s="178">
        <v>1</v>
      </c>
      <c r="M72" s="178">
        <v>1</v>
      </c>
      <c r="N72" s="178">
        <v>1</v>
      </c>
      <c r="O72" s="178">
        <v>1</v>
      </c>
      <c r="P72" s="178">
        <v>1</v>
      </c>
      <c r="Q72" s="178">
        <v>1</v>
      </c>
      <c r="R72" s="182" t="s">
        <v>258</v>
      </c>
      <c r="S72" s="178">
        <v>1</v>
      </c>
      <c r="T72" s="178">
        <v>1</v>
      </c>
      <c r="U72" s="214">
        <v>1</v>
      </c>
      <c r="V72" s="214">
        <v>1</v>
      </c>
      <c r="W72" s="178" t="s">
        <v>255</v>
      </c>
      <c r="X72" s="178" t="s">
        <v>255</v>
      </c>
      <c r="Y72" s="180" t="s">
        <v>258</v>
      </c>
      <c r="Z72" s="178" t="s">
        <v>255</v>
      </c>
      <c r="AA72" s="178" t="s">
        <v>255</v>
      </c>
      <c r="AB72" s="178" t="s">
        <v>255</v>
      </c>
      <c r="AC72" s="178" t="s">
        <v>255</v>
      </c>
      <c r="AD72" s="178" t="s">
        <v>255</v>
      </c>
      <c r="AE72" s="178" t="s">
        <v>255</v>
      </c>
      <c r="AF72" s="180" t="s">
        <v>258</v>
      </c>
      <c r="AG72" s="178" t="s">
        <v>255</v>
      </c>
      <c r="AH72" s="178" t="s">
        <v>255</v>
      </c>
      <c r="AI72" s="14">
        <f t="shared" si="6"/>
        <v>16</v>
      </c>
      <c r="AJ72" s="284"/>
    </row>
    <row r="73" spans="1:36" s="12" customFormat="1" ht="16.5">
      <c r="A73" s="299">
        <v>11</v>
      </c>
      <c r="B73" s="33" t="s">
        <v>356</v>
      </c>
      <c r="C73" s="30" t="s">
        <v>379</v>
      </c>
      <c r="D73" s="32" t="s">
        <v>151</v>
      </c>
      <c r="E73" s="178">
        <v>1</v>
      </c>
      <c r="F73" s="178">
        <v>1</v>
      </c>
      <c r="G73" s="178">
        <v>1</v>
      </c>
      <c r="H73" s="178">
        <v>1</v>
      </c>
      <c r="I73" s="178">
        <v>1</v>
      </c>
      <c r="J73" s="178">
        <v>1</v>
      </c>
      <c r="K73" s="182" t="s">
        <v>258</v>
      </c>
      <c r="L73" s="178">
        <v>1</v>
      </c>
      <c r="M73" s="178" t="s">
        <v>255</v>
      </c>
      <c r="N73" s="178" t="s">
        <v>255</v>
      </c>
      <c r="O73" s="178" t="s">
        <v>255</v>
      </c>
      <c r="P73" s="178" t="s">
        <v>255</v>
      </c>
      <c r="Q73" s="178" t="s">
        <v>255</v>
      </c>
      <c r="R73" s="182" t="s">
        <v>258</v>
      </c>
      <c r="S73" s="178" t="s">
        <v>255</v>
      </c>
      <c r="T73" s="178" t="s">
        <v>255</v>
      </c>
      <c r="U73" s="178" t="s">
        <v>255</v>
      </c>
      <c r="V73" s="178" t="s">
        <v>255</v>
      </c>
      <c r="W73" s="178" t="s">
        <v>255</v>
      </c>
      <c r="X73" s="178" t="s">
        <v>255</v>
      </c>
      <c r="Y73" s="180" t="s">
        <v>258</v>
      </c>
      <c r="Z73" s="178" t="s">
        <v>255</v>
      </c>
      <c r="AA73" s="178" t="s">
        <v>255</v>
      </c>
      <c r="AB73" s="178" t="s">
        <v>255</v>
      </c>
      <c r="AC73" s="178" t="s">
        <v>255</v>
      </c>
      <c r="AD73" s="178" t="s">
        <v>255</v>
      </c>
      <c r="AE73" s="178" t="s">
        <v>255</v>
      </c>
      <c r="AF73" s="180" t="s">
        <v>258</v>
      </c>
      <c r="AG73" s="178" t="s">
        <v>255</v>
      </c>
      <c r="AH73" s="178" t="s">
        <v>255</v>
      </c>
      <c r="AI73" s="14">
        <f t="shared" si="6"/>
        <v>7</v>
      </c>
      <c r="AJ73" s="284"/>
    </row>
    <row r="74" spans="1:36" s="12" customFormat="1" ht="16.5">
      <c r="A74" s="299">
        <v>12</v>
      </c>
      <c r="B74" s="30" t="s">
        <v>285</v>
      </c>
      <c r="C74" s="30" t="s">
        <v>377</v>
      </c>
      <c r="D74" s="32" t="s">
        <v>39</v>
      </c>
      <c r="E74" s="178">
        <v>1</v>
      </c>
      <c r="F74" s="178">
        <v>1</v>
      </c>
      <c r="G74" s="214" t="s">
        <v>255</v>
      </c>
      <c r="H74" s="214" t="s">
        <v>255</v>
      </c>
      <c r="I74" s="214" t="s">
        <v>255</v>
      </c>
      <c r="J74" s="214" t="s">
        <v>255</v>
      </c>
      <c r="K74" s="182" t="s">
        <v>258</v>
      </c>
      <c r="L74" s="178" t="s">
        <v>255</v>
      </c>
      <c r="M74" s="178" t="s">
        <v>255</v>
      </c>
      <c r="N74" s="178" t="s">
        <v>255</v>
      </c>
      <c r="O74" s="178" t="s">
        <v>255</v>
      </c>
      <c r="P74" s="178" t="s">
        <v>255</v>
      </c>
      <c r="Q74" s="178" t="s">
        <v>255</v>
      </c>
      <c r="R74" s="182" t="s">
        <v>258</v>
      </c>
      <c r="S74" s="178" t="s">
        <v>255</v>
      </c>
      <c r="T74" s="178" t="s">
        <v>255</v>
      </c>
      <c r="U74" s="178" t="s">
        <v>255</v>
      </c>
      <c r="V74" s="178" t="s">
        <v>255</v>
      </c>
      <c r="W74" s="178" t="s">
        <v>255</v>
      </c>
      <c r="X74" s="178" t="s">
        <v>255</v>
      </c>
      <c r="Y74" s="180" t="s">
        <v>258</v>
      </c>
      <c r="Z74" s="178" t="s">
        <v>255</v>
      </c>
      <c r="AA74" s="178" t="s">
        <v>255</v>
      </c>
      <c r="AB74" s="178" t="s">
        <v>255</v>
      </c>
      <c r="AC74" s="178" t="s">
        <v>255</v>
      </c>
      <c r="AD74" s="178" t="s">
        <v>255</v>
      </c>
      <c r="AE74" s="178" t="s">
        <v>255</v>
      </c>
      <c r="AF74" s="180" t="s">
        <v>258</v>
      </c>
      <c r="AG74" s="178" t="s">
        <v>255</v>
      </c>
      <c r="AH74" s="178" t="s">
        <v>255</v>
      </c>
      <c r="AI74" s="14">
        <f t="shared" si="6"/>
        <v>2</v>
      </c>
      <c r="AJ74" s="284"/>
    </row>
    <row r="75" spans="1:36" s="12" customFormat="1" ht="16.5">
      <c r="A75" s="299">
        <v>13</v>
      </c>
      <c r="B75" s="30" t="s">
        <v>300</v>
      </c>
      <c r="C75" s="30" t="s">
        <v>389</v>
      </c>
      <c r="D75" s="62" t="s">
        <v>62</v>
      </c>
      <c r="E75" s="178">
        <v>1</v>
      </c>
      <c r="F75" s="178">
        <v>1</v>
      </c>
      <c r="G75" s="178">
        <v>1</v>
      </c>
      <c r="H75" s="178">
        <v>1</v>
      </c>
      <c r="I75" s="178">
        <v>1</v>
      </c>
      <c r="J75" s="178">
        <v>1</v>
      </c>
      <c r="K75" s="182" t="s">
        <v>258</v>
      </c>
      <c r="L75" s="178">
        <v>1</v>
      </c>
      <c r="M75" s="178">
        <v>1</v>
      </c>
      <c r="N75" s="178">
        <v>1</v>
      </c>
      <c r="O75" s="178">
        <v>1</v>
      </c>
      <c r="P75" s="178">
        <v>1</v>
      </c>
      <c r="Q75" s="178">
        <v>1</v>
      </c>
      <c r="R75" s="182" t="s">
        <v>258</v>
      </c>
      <c r="S75" s="178">
        <v>1</v>
      </c>
      <c r="T75" s="178">
        <v>1</v>
      </c>
      <c r="U75" s="214">
        <v>1</v>
      </c>
      <c r="V75" s="214">
        <v>1</v>
      </c>
      <c r="W75" s="214">
        <v>1</v>
      </c>
      <c r="X75" s="214">
        <v>1</v>
      </c>
      <c r="Y75" s="180" t="s">
        <v>258</v>
      </c>
      <c r="Z75" s="214">
        <v>1</v>
      </c>
      <c r="AA75" s="214">
        <v>1</v>
      </c>
      <c r="AB75" s="214">
        <v>1</v>
      </c>
      <c r="AC75" s="178" t="s">
        <v>255</v>
      </c>
      <c r="AD75" s="178" t="s">
        <v>255</v>
      </c>
      <c r="AE75" s="178" t="s">
        <v>255</v>
      </c>
      <c r="AF75" s="180" t="s">
        <v>258</v>
      </c>
      <c r="AG75" s="178" t="s">
        <v>255</v>
      </c>
      <c r="AH75" s="178" t="s">
        <v>255</v>
      </c>
      <c r="AI75" s="14">
        <f t="shared" si="6"/>
        <v>21</v>
      </c>
      <c r="AJ75" s="284"/>
    </row>
    <row r="76" spans="1:36" s="12" customFormat="1" ht="16.5">
      <c r="A76" s="299">
        <v>14</v>
      </c>
      <c r="B76" s="30" t="s">
        <v>301</v>
      </c>
      <c r="C76" s="30" t="s">
        <v>378</v>
      </c>
      <c r="D76" s="62" t="s">
        <v>54</v>
      </c>
      <c r="E76" s="178">
        <v>1</v>
      </c>
      <c r="F76" s="178">
        <v>1</v>
      </c>
      <c r="G76" s="178">
        <v>1</v>
      </c>
      <c r="H76" s="178">
        <v>1</v>
      </c>
      <c r="I76" s="178">
        <v>1</v>
      </c>
      <c r="J76" s="178">
        <v>1</v>
      </c>
      <c r="K76" s="182" t="s">
        <v>258</v>
      </c>
      <c r="L76" s="178">
        <v>1</v>
      </c>
      <c r="M76" s="178">
        <v>1</v>
      </c>
      <c r="N76" s="178">
        <v>1</v>
      </c>
      <c r="O76" s="178">
        <v>1</v>
      </c>
      <c r="P76" s="178">
        <v>1</v>
      </c>
      <c r="Q76" s="178">
        <v>1</v>
      </c>
      <c r="R76" s="182" t="s">
        <v>258</v>
      </c>
      <c r="S76" s="178">
        <v>1</v>
      </c>
      <c r="T76" s="178">
        <v>1</v>
      </c>
      <c r="U76" s="214">
        <v>1</v>
      </c>
      <c r="V76" s="214">
        <v>1</v>
      </c>
      <c r="W76" s="214">
        <v>1</v>
      </c>
      <c r="X76" s="214">
        <v>1</v>
      </c>
      <c r="Y76" s="180" t="s">
        <v>258</v>
      </c>
      <c r="Z76" s="214">
        <v>1</v>
      </c>
      <c r="AA76" s="214">
        <v>1</v>
      </c>
      <c r="AB76" s="214">
        <v>1</v>
      </c>
      <c r="AC76" s="178">
        <v>1</v>
      </c>
      <c r="AD76" s="178" t="s">
        <v>257</v>
      </c>
      <c r="AE76" s="178">
        <v>1</v>
      </c>
      <c r="AF76" s="180" t="s">
        <v>258</v>
      </c>
      <c r="AG76" s="178">
        <v>1</v>
      </c>
      <c r="AH76" s="178">
        <v>1</v>
      </c>
      <c r="AI76" s="14">
        <f t="shared" si="6"/>
        <v>25</v>
      </c>
      <c r="AJ76" s="284"/>
    </row>
    <row r="77" spans="1:36" s="12" customFormat="1" ht="16.5">
      <c r="A77" s="299">
        <v>15</v>
      </c>
      <c r="B77" s="30" t="s">
        <v>40</v>
      </c>
      <c r="C77" s="30" t="s">
        <v>390</v>
      </c>
      <c r="D77" s="32" t="s">
        <v>161</v>
      </c>
      <c r="E77" s="178">
        <v>1</v>
      </c>
      <c r="F77" s="178">
        <v>1</v>
      </c>
      <c r="G77" s="178">
        <v>1</v>
      </c>
      <c r="H77" s="178">
        <v>1</v>
      </c>
      <c r="I77" s="178">
        <v>1</v>
      </c>
      <c r="J77" s="178">
        <v>1</v>
      </c>
      <c r="K77" s="182" t="s">
        <v>258</v>
      </c>
      <c r="L77" s="178">
        <v>1</v>
      </c>
      <c r="M77" s="178">
        <v>1</v>
      </c>
      <c r="N77" s="178">
        <v>1</v>
      </c>
      <c r="O77" s="178">
        <v>1</v>
      </c>
      <c r="P77" s="178">
        <v>1</v>
      </c>
      <c r="Q77" s="178">
        <v>1</v>
      </c>
      <c r="R77" s="182" t="s">
        <v>258</v>
      </c>
      <c r="S77" s="178">
        <v>1</v>
      </c>
      <c r="T77" s="178">
        <v>1</v>
      </c>
      <c r="U77" s="214">
        <v>1</v>
      </c>
      <c r="V77" s="214">
        <v>1</v>
      </c>
      <c r="W77" s="214">
        <v>1</v>
      </c>
      <c r="X77" s="214">
        <v>1</v>
      </c>
      <c r="Y77" s="180" t="s">
        <v>258</v>
      </c>
      <c r="Z77" s="214">
        <v>1</v>
      </c>
      <c r="AA77" s="214">
        <v>1</v>
      </c>
      <c r="AB77" s="214">
        <v>1</v>
      </c>
      <c r="AC77" s="178">
        <v>1</v>
      </c>
      <c r="AD77" s="178" t="s">
        <v>257</v>
      </c>
      <c r="AE77" s="178">
        <v>1</v>
      </c>
      <c r="AF77" s="180" t="s">
        <v>258</v>
      </c>
      <c r="AG77" s="178">
        <v>1</v>
      </c>
      <c r="AH77" s="178">
        <v>1</v>
      </c>
      <c r="AI77" s="14">
        <f t="shared" si="6"/>
        <v>25</v>
      </c>
      <c r="AJ77" s="284"/>
    </row>
    <row r="78" spans="1:36" s="12" customFormat="1" ht="16.5">
      <c r="A78" s="299">
        <v>16</v>
      </c>
      <c r="B78" s="142" t="s">
        <v>347</v>
      </c>
      <c r="C78" s="252" t="s">
        <v>380</v>
      </c>
      <c r="D78" s="256" t="s">
        <v>162</v>
      </c>
      <c r="E78" s="178">
        <v>1</v>
      </c>
      <c r="F78" s="178">
        <v>1</v>
      </c>
      <c r="G78" s="178">
        <v>1</v>
      </c>
      <c r="H78" s="178">
        <v>1</v>
      </c>
      <c r="I78" s="178">
        <v>1</v>
      </c>
      <c r="J78" s="178">
        <v>1</v>
      </c>
      <c r="K78" s="182" t="s">
        <v>258</v>
      </c>
      <c r="L78" s="178">
        <v>1</v>
      </c>
      <c r="M78" s="178">
        <v>1</v>
      </c>
      <c r="N78" s="178">
        <v>1</v>
      </c>
      <c r="O78" s="178">
        <v>1</v>
      </c>
      <c r="P78" s="178">
        <v>1</v>
      </c>
      <c r="Q78" s="178">
        <v>1</v>
      </c>
      <c r="R78" s="182" t="s">
        <v>258</v>
      </c>
      <c r="S78" s="178">
        <v>1</v>
      </c>
      <c r="T78" s="178">
        <v>1</v>
      </c>
      <c r="U78" s="214">
        <v>1</v>
      </c>
      <c r="V78" s="214">
        <v>1</v>
      </c>
      <c r="W78" s="214">
        <v>1</v>
      </c>
      <c r="X78" s="214">
        <v>1</v>
      </c>
      <c r="Y78" s="180" t="s">
        <v>258</v>
      </c>
      <c r="Z78" s="214">
        <v>1</v>
      </c>
      <c r="AA78" s="214">
        <v>1</v>
      </c>
      <c r="AB78" s="214">
        <v>1</v>
      </c>
      <c r="AC78" s="178">
        <v>1</v>
      </c>
      <c r="AD78" s="178">
        <v>1</v>
      </c>
      <c r="AE78" s="178">
        <v>1</v>
      </c>
      <c r="AF78" s="180" t="s">
        <v>258</v>
      </c>
      <c r="AG78" s="178">
        <v>1</v>
      </c>
      <c r="AH78" s="178">
        <v>1</v>
      </c>
      <c r="AI78" s="14">
        <f>SUM(E78:AH78)</f>
        <v>26</v>
      </c>
      <c r="AJ78" s="103"/>
    </row>
    <row r="79" spans="1:36" s="12" customFormat="1" ht="16.5">
      <c r="A79" s="299">
        <v>17</v>
      </c>
      <c r="B79" s="30" t="s">
        <v>306</v>
      </c>
      <c r="C79" s="30" t="s">
        <v>378</v>
      </c>
      <c r="D79" s="62" t="s">
        <v>154</v>
      </c>
      <c r="E79" s="178">
        <v>1</v>
      </c>
      <c r="F79" s="178">
        <v>1</v>
      </c>
      <c r="G79" s="178">
        <v>1</v>
      </c>
      <c r="H79" s="178">
        <v>1</v>
      </c>
      <c r="I79" s="178">
        <v>1</v>
      </c>
      <c r="J79" s="178">
        <v>1</v>
      </c>
      <c r="K79" s="182" t="s">
        <v>258</v>
      </c>
      <c r="L79" s="178">
        <v>1</v>
      </c>
      <c r="M79" s="178">
        <v>1</v>
      </c>
      <c r="N79" s="178">
        <v>1</v>
      </c>
      <c r="O79" s="178">
        <v>1</v>
      </c>
      <c r="P79" s="178">
        <v>1</v>
      </c>
      <c r="Q79" s="178">
        <v>1</v>
      </c>
      <c r="R79" s="182" t="s">
        <v>258</v>
      </c>
      <c r="S79" s="178">
        <v>1</v>
      </c>
      <c r="T79" s="178">
        <v>1</v>
      </c>
      <c r="U79" s="214">
        <v>1</v>
      </c>
      <c r="V79" s="214">
        <v>1</v>
      </c>
      <c r="W79" s="214">
        <v>1</v>
      </c>
      <c r="X79" s="214">
        <v>1</v>
      </c>
      <c r="Y79" s="180" t="s">
        <v>258</v>
      </c>
      <c r="Z79" s="178" t="s">
        <v>255</v>
      </c>
      <c r="AA79" s="178" t="s">
        <v>255</v>
      </c>
      <c r="AB79" s="178" t="s">
        <v>255</v>
      </c>
      <c r="AC79" s="178" t="s">
        <v>255</v>
      </c>
      <c r="AD79" s="178" t="s">
        <v>255</v>
      </c>
      <c r="AE79" s="178" t="s">
        <v>255</v>
      </c>
      <c r="AF79" s="180" t="s">
        <v>258</v>
      </c>
      <c r="AG79" s="178" t="s">
        <v>255</v>
      </c>
      <c r="AH79" s="178" t="s">
        <v>255</v>
      </c>
      <c r="AI79" s="14">
        <f t="shared" si="6"/>
        <v>18</v>
      </c>
      <c r="AJ79" s="284"/>
    </row>
    <row r="80" spans="1:36" s="12" customFormat="1" ht="17.25" customHeight="1">
      <c r="A80" s="299">
        <v>18</v>
      </c>
      <c r="B80" s="30" t="s">
        <v>203</v>
      </c>
      <c r="C80" s="30" t="s">
        <v>389</v>
      </c>
      <c r="D80" s="62" t="s">
        <v>62</v>
      </c>
      <c r="E80" s="178">
        <v>1</v>
      </c>
      <c r="F80" s="178">
        <v>1</v>
      </c>
      <c r="G80" s="178">
        <v>1</v>
      </c>
      <c r="H80" s="178">
        <v>1</v>
      </c>
      <c r="I80" s="178">
        <v>1</v>
      </c>
      <c r="J80" s="178">
        <v>1</v>
      </c>
      <c r="K80" s="182" t="s">
        <v>258</v>
      </c>
      <c r="L80" s="178" t="s">
        <v>255</v>
      </c>
      <c r="M80" s="178" t="s">
        <v>255</v>
      </c>
      <c r="N80" s="178" t="s">
        <v>255</v>
      </c>
      <c r="O80" s="178" t="s">
        <v>255</v>
      </c>
      <c r="P80" s="178" t="s">
        <v>255</v>
      </c>
      <c r="Q80" s="178" t="s">
        <v>255</v>
      </c>
      <c r="R80" s="182" t="s">
        <v>258</v>
      </c>
      <c r="S80" s="178" t="s">
        <v>255</v>
      </c>
      <c r="T80" s="178" t="s">
        <v>255</v>
      </c>
      <c r="U80" s="178" t="s">
        <v>255</v>
      </c>
      <c r="V80" s="178" t="s">
        <v>255</v>
      </c>
      <c r="W80" s="178" t="s">
        <v>255</v>
      </c>
      <c r="X80" s="178" t="s">
        <v>255</v>
      </c>
      <c r="Y80" s="180" t="s">
        <v>258</v>
      </c>
      <c r="Z80" s="178" t="s">
        <v>255</v>
      </c>
      <c r="AA80" s="178" t="s">
        <v>255</v>
      </c>
      <c r="AB80" s="178" t="s">
        <v>255</v>
      </c>
      <c r="AC80" s="178" t="s">
        <v>255</v>
      </c>
      <c r="AD80" s="178" t="s">
        <v>255</v>
      </c>
      <c r="AE80" s="178" t="s">
        <v>255</v>
      </c>
      <c r="AF80" s="180" t="s">
        <v>258</v>
      </c>
      <c r="AG80" s="178" t="s">
        <v>255</v>
      </c>
      <c r="AH80" s="178" t="s">
        <v>255</v>
      </c>
      <c r="AI80" s="14">
        <f t="shared" si="6"/>
        <v>6</v>
      </c>
      <c r="AJ80" s="102"/>
    </row>
    <row r="81" spans="1:36" s="12" customFormat="1" ht="17.25" customHeight="1">
      <c r="A81" s="292">
        <v>11</v>
      </c>
      <c r="B81" s="142" t="s">
        <v>206</v>
      </c>
      <c r="C81" s="33" t="s">
        <v>381</v>
      </c>
      <c r="D81" s="31" t="s">
        <v>91</v>
      </c>
      <c r="E81" s="178">
        <v>1</v>
      </c>
      <c r="F81" s="178">
        <v>1</v>
      </c>
      <c r="G81" s="178">
        <v>1</v>
      </c>
      <c r="H81" s="178">
        <v>1</v>
      </c>
      <c r="I81" s="178">
        <v>1</v>
      </c>
      <c r="J81" s="178">
        <v>1</v>
      </c>
      <c r="K81" s="182" t="s">
        <v>258</v>
      </c>
      <c r="L81" s="178">
        <v>1</v>
      </c>
      <c r="M81" s="178">
        <v>1</v>
      </c>
      <c r="N81" s="178">
        <v>1</v>
      </c>
      <c r="O81" s="178">
        <v>1</v>
      </c>
      <c r="P81" s="178">
        <v>1</v>
      </c>
      <c r="Q81" s="178">
        <v>1</v>
      </c>
      <c r="R81" s="182" t="s">
        <v>258</v>
      </c>
      <c r="S81" s="178">
        <v>1</v>
      </c>
      <c r="T81" s="178">
        <v>1</v>
      </c>
      <c r="U81" s="178">
        <v>1</v>
      </c>
      <c r="V81" s="178">
        <v>1</v>
      </c>
      <c r="W81" s="178">
        <v>1</v>
      </c>
      <c r="X81" s="178">
        <v>1</v>
      </c>
      <c r="Y81" s="180" t="s">
        <v>258</v>
      </c>
      <c r="Z81" s="178">
        <v>1</v>
      </c>
      <c r="AA81" s="178">
        <v>1</v>
      </c>
      <c r="AB81" s="178">
        <v>1</v>
      </c>
      <c r="AC81" s="178">
        <v>1</v>
      </c>
      <c r="AD81" s="178" t="s">
        <v>257</v>
      </c>
      <c r="AE81" s="178">
        <v>1</v>
      </c>
      <c r="AF81" s="180" t="s">
        <v>258</v>
      </c>
      <c r="AG81" s="178">
        <v>1</v>
      </c>
      <c r="AH81" s="178">
        <v>1</v>
      </c>
      <c r="AI81" s="14">
        <f>SUM(E81:AH81)</f>
        <v>25</v>
      </c>
      <c r="AJ81" s="103"/>
    </row>
    <row r="82" spans="1:36" s="12" customFormat="1" ht="17.25" customHeight="1">
      <c r="A82" s="292"/>
      <c r="B82" s="30" t="s">
        <v>118</v>
      </c>
      <c r="C82" s="30" t="s">
        <v>378</v>
      </c>
      <c r="D82" s="62" t="s">
        <v>59</v>
      </c>
      <c r="E82" s="178">
        <v>1</v>
      </c>
      <c r="F82" s="178">
        <v>1</v>
      </c>
      <c r="G82" s="178">
        <v>1</v>
      </c>
      <c r="H82" s="178">
        <v>1</v>
      </c>
      <c r="I82" s="178">
        <v>1</v>
      </c>
      <c r="J82" s="178">
        <v>1</v>
      </c>
      <c r="K82" s="182" t="s">
        <v>258</v>
      </c>
      <c r="L82" s="178">
        <v>1</v>
      </c>
      <c r="M82" s="178">
        <v>1</v>
      </c>
      <c r="N82" s="178">
        <v>1</v>
      </c>
      <c r="O82" s="178">
        <v>1</v>
      </c>
      <c r="P82" s="178">
        <v>1</v>
      </c>
      <c r="Q82" s="178">
        <v>1</v>
      </c>
      <c r="R82" s="182" t="s">
        <v>258</v>
      </c>
      <c r="S82" s="178">
        <v>1</v>
      </c>
      <c r="T82" s="178">
        <v>1</v>
      </c>
      <c r="U82" s="178">
        <v>1</v>
      </c>
      <c r="V82" s="178">
        <v>1</v>
      </c>
      <c r="W82" s="178">
        <v>1</v>
      </c>
      <c r="X82" s="178">
        <v>1</v>
      </c>
      <c r="Y82" s="180" t="s">
        <v>258</v>
      </c>
      <c r="Z82" s="178">
        <v>1</v>
      </c>
      <c r="AA82" s="178">
        <v>1</v>
      </c>
      <c r="AB82" s="178">
        <v>1</v>
      </c>
      <c r="AC82" s="178">
        <v>1</v>
      </c>
      <c r="AD82" s="178" t="s">
        <v>257</v>
      </c>
      <c r="AE82" s="178">
        <v>1</v>
      </c>
      <c r="AF82" s="180" t="s">
        <v>258</v>
      </c>
      <c r="AG82" s="178">
        <v>1</v>
      </c>
      <c r="AH82" s="178">
        <v>1</v>
      </c>
      <c r="AI82" s="14">
        <f t="shared" ref="AI82:AI83" si="7">SUM(E82:AH82)</f>
        <v>25</v>
      </c>
      <c r="AJ82" s="104"/>
    </row>
    <row r="83" spans="1:36" s="12" customFormat="1" ht="16.5">
      <c r="A83" s="299">
        <v>20</v>
      </c>
      <c r="B83" s="30" t="s">
        <v>140</v>
      </c>
      <c r="C83" s="30" t="s">
        <v>378</v>
      </c>
      <c r="D83" s="62" t="s">
        <v>144</v>
      </c>
      <c r="E83" s="178">
        <v>1</v>
      </c>
      <c r="F83" s="178">
        <v>1</v>
      </c>
      <c r="G83" s="178">
        <v>1</v>
      </c>
      <c r="H83" s="178">
        <v>1</v>
      </c>
      <c r="I83" s="178">
        <v>1</v>
      </c>
      <c r="J83" s="178">
        <v>1</v>
      </c>
      <c r="K83" s="182" t="s">
        <v>258</v>
      </c>
      <c r="L83" s="178">
        <v>1</v>
      </c>
      <c r="M83" s="178">
        <v>1</v>
      </c>
      <c r="N83" s="178">
        <v>1</v>
      </c>
      <c r="O83" s="178">
        <v>1</v>
      </c>
      <c r="P83" s="178">
        <v>1</v>
      </c>
      <c r="Q83" s="178">
        <v>1</v>
      </c>
      <c r="R83" s="182" t="s">
        <v>258</v>
      </c>
      <c r="S83" s="178">
        <v>1</v>
      </c>
      <c r="T83" s="178">
        <v>1</v>
      </c>
      <c r="U83" s="214">
        <v>1</v>
      </c>
      <c r="V83" s="214">
        <v>1</v>
      </c>
      <c r="W83" s="214">
        <v>1</v>
      </c>
      <c r="X83" s="214">
        <v>1</v>
      </c>
      <c r="Y83" s="180" t="s">
        <v>258</v>
      </c>
      <c r="Z83" s="214">
        <v>1</v>
      </c>
      <c r="AA83" s="178">
        <v>1</v>
      </c>
      <c r="AB83" s="178">
        <v>1</v>
      </c>
      <c r="AC83" s="178">
        <v>1</v>
      </c>
      <c r="AD83" s="178" t="s">
        <v>257</v>
      </c>
      <c r="AE83" s="178">
        <v>1</v>
      </c>
      <c r="AF83" s="180" t="s">
        <v>258</v>
      </c>
      <c r="AG83" s="178">
        <v>1</v>
      </c>
      <c r="AH83" s="178">
        <v>1</v>
      </c>
      <c r="AI83" s="14">
        <f t="shared" si="7"/>
        <v>25</v>
      </c>
      <c r="AJ83" s="306"/>
    </row>
    <row r="84" spans="1:36" s="12" customFormat="1" ht="16.5">
      <c r="A84" s="299">
        <v>21</v>
      </c>
      <c r="B84" s="30" t="s">
        <v>302</v>
      </c>
      <c r="C84" s="30" t="s">
        <v>378</v>
      </c>
      <c r="D84" s="62" t="s">
        <v>55</v>
      </c>
      <c r="E84" s="178">
        <v>1</v>
      </c>
      <c r="F84" s="178">
        <v>1</v>
      </c>
      <c r="G84" s="178">
        <v>1</v>
      </c>
      <c r="H84" s="178">
        <v>1</v>
      </c>
      <c r="I84" s="178">
        <v>1</v>
      </c>
      <c r="J84" s="178">
        <v>1</v>
      </c>
      <c r="K84" s="182" t="s">
        <v>258</v>
      </c>
      <c r="L84" s="178">
        <v>1</v>
      </c>
      <c r="M84" s="178">
        <v>1</v>
      </c>
      <c r="N84" s="178">
        <v>1</v>
      </c>
      <c r="O84" s="178">
        <v>1</v>
      </c>
      <c r="P84" s="178">
        <v>1</v>
      </c>
      <c r="Q84" s="178">
        <v>1</v>
      </c>
      <c r="R84" s="182" t="s">
        <v>258</v>
      </c>
      <c r="S84" s="178">
        <v>1</v>
      </c>
      <c r="T84" s="178">
        <v>1</v>
      </c>
      <c r="U84" s="214">
        <v>1</v>
      </c>
      <c r="V84" s="214">
        <v>1</v>
      </c>
      <c r="W84" s="178" t="s">
        <v>255</v>
      </c>
      <c r="X84" s="178" t="s">
        <v>255</v>
      </c>
      <c r="Y84" s="180" t="s">
        <v>258</v>
      </c>
      <c r="Z84" s="178" t="s">
        <v>255</v>
      </c>
      <c r="AA84" s="178" t="s">
        <v>255</v>
      </c>
      <c r="AB84" s="178" t="s">
        <v>255</v>
      </c>
      <c r="AC84" s="178" t="s">
        <v>255</v>
      </c>
      <c r="AD84" s="178" t="s">
        <v>255</v>
      </c>
      <c r="AE84" s="178" t="s">
        <v>255</v>
      </c>
      <c r="AF84" s="180" t="s">
        <v>258</v>
      </c>
      <c r="AG84" s="178" t="s">
        <v>255</v>
      </c>
      <c r="AH84" s="178" t="s">
        <v>255</v>
      </c>
      <c r="AI84" s="14">
        <f t="shared" si="6"/>
        <v>16</v>
      </c>
      <c r="AJ84" s="306"/>
    </row>
    <row r="85" spans="1:36" s="12" customFormat="1" ht="17.25" customHeight="1">
      <c r="A85" s="46">
        <v>5</v>
      </c>
      <c r="B85" s="431" t="s">
        <v>48</v>
      </c>
      <c r="C85" s="33" t="s">
        <v>381</v>
      </c>
      <c r="D85" s="31" t="s">
        <v>49</v>
      </c>
      <c r="E85" s="178">
        <v>1</v>
      </c>
      <c r="F85" s="178">
        <v>1</v>
      </c>
      <c r="G85" s="178">
        <v>1</v>
      </c>
      <c r="H85" s="178">
        <v>1</v>
      </c>
      <c r="I85" s="178">
        <v>1</v>
      </c>
      <c r="J85" s="178">
        <v>1</v>
      </c>
      <c r="K85" s="182" t="s">
        <v>258</v>
      </c>
      <c r="L85" s="178">
        <v>1</v>
      </c>
      <c r="M85" s="178" t="s">
        <v>255</v>
      </c>
      <c r="N85" s="178" t="s">
        <v>255</v>
      </c>
      <c r="O85" s="178" t="s">
        <v>255</v>
      </c>
      <c r="P85" s="178" t="s">
        <v>255</v>
      </c>
      <c r="Q85" s="178" t="s">
        <v>255</v>
      </c>
      <c r="R85" s="182" t="s">
        <v>258</v>
      </c>
      <c r="S85" s="178" t="s">
        <v>255</v>
      </c>
      <c r="T85" s="178" t="s">
        <v>255</v>
      </c>
      <c r="U85" s="178" t="s">
        <v>255</v>
      </c>
      <c r="V85" s="178" t="s">
        <v>255</v>
      </c>
      <c r="W85" s="178" t="s">
        <v>255</v>
      </c>
      <c r="X85" s="178" t="s">
        <v>255</v>
      </c>
      <c r="Y85" s="180" t="s">
        <v>258</v>
      </c>
      <c r="Z85" s="178" t="s">
        <v>255</v>
      </c>
      <c r="AA85" s="178" t="s">
        <v>255</v>
      </c>
      <c r="AB85" s="178" t="s">
        <v>255</v>
      </c>
      <c r="AC85" s="178" t="s">
        <v>255</v>
      </c>
      <c r="AD85" s="178" t="s">
        <v>255</v>
      </c>
      <c r="AE85" s="178" t="s">
        <v>255</v>
      </c>
      <c r="AF85" s="180" t="s">
        <v>258</v>
      </c>
      <c r="AG85" s="178" t="s">
        <v>255</v>
      </c>
      <c r="AH85" s="178" t="s">
        <v>255</v>
      </c>
      <c r="AI85" s="14">
        <f>SUM(E85:AH85)</f>
        <v>7</v>
      </c>
      <c r="AJ85" s="103"/>
    </row>
    <row r="86" spans="1:36" s="12" customFormat="1" ht="17.25" customHeight="1">
      <c r="A86" s="292">
        <v>1</v>
      </c>
      <c r="B86" s="431" t="s">
        <v>291</v>
      </c>
      <c r="C86" s="49" t="s">
        <v>381</v>
      </c>
      <c r="D86" s="32" t="s">
        <v>88</v>
      </c>
      <c r="E86" s="178">
        <v>1</v>
      </c>
      <c r="F86" s="178">
        <v>1</v>
      </c>
      <c r="G86" s="178">
        <v>1</v>
      </c>
      <c r="H86" s="178">
        <v>1</v>
      </c>
      <c r="I86" s="178">
        <v>1</v>
      </c>
      <c r="J86" s="178">
        <v>1</v>
      </c>
      <c r="K86" s="182" t="s">
        <v>258</v>
      </c>
      <c r="L86" s="178">
        <v>1</v>
      </c>
      <c r="M86" s="178">
        <v>1</v>
      </c>
      <c r="N86" s="178">
        <v>1</v>
      </c>
      <c r="O86" s="178">
        <v>1</v>
      </c>
      <c r="P86" s="178">
        <v>1</v>
      </c>
      <c r="Q86" s="178">
        <v>1</v>
      </c>
      <c r="R86" s="182" t="s">
        <v>258</v>
      </c>
      <c r="S86" s="178">
        <v>1</v>
      </c>
      <c r="T86" s="178">
        <v>1</v>
      </c>
      <c r="U86" s="178">
        <v>1</v>
      </c>
      <c r="V86" s="178">
        <v>1</v>
      </c>
      <c r="W86" s="178">
        <v>1</v>
      </c>
      <c r="X86" s="178">
        <v>1</v>
      </c>
      <c r="Y86" s="180" t="s">
        <v>258</v>
      </c>
      <c r="Z86" s="214">
        <v>1</v>
      </c>
      <c r="AA86" s="178">
        <v>1</v>
      </c>
      <c r="AB86" s="178">
        <v>1</v>
      </c>
      <c r="AC86" s="178">
        <v>1</v>
      </c>
      <c r="AD86" s="178" t="s">
        <v>257</v>
      </c>
      <c r="AE86" s="178">
        <v>1</v>
      </c>
      <c r="AF86" s="180" t="s">
        <v>258</v>
      </c>
      <c r="AG86" s="178">
        <v>1</v>
      </c>
      <c r="AH86" s="178">
        <v>1</v>
      </c>
      <c r="AI86" s="14">
        <f>SUM(E86:AH86)</f>
        <v>25</v>
      </c>
      <c r="AJ86" s="103"/>
    </row>
    <row r="87" spans="1:36" s="12" customFormat="1" ht="17.25" customHeight="1">
      <c r="A87" s="399">
        <v>8</v>
      </c>
      <c r="B87" s="431" t="s">
        <v>188</v>
      </c>
      <c r="C87" s="33" t="s">
        <v>381</v>
      </c>
      <c r="D87" s="32" t="s">
        <v>30</v>
      </c>
      <c r="E87" s="178">
        <v>1</v>
      </c>
      <c r="F87" s="178">
        <v>1</v>
      </c>
      <c r="G87" s="178">
        <v>1</v>
      </c>
      <c r="H87" s="178">
        <v>1</v>
      </c>
      <c r="I87" s="178">
        <v>1</v>
      </c>
      <c r="J87" s="178">
        <v>1</v>
      </c>
      <c r="K87" s="182" t="s">
        <v>258</v>
      </c>
      <c r="L87" s="178">
        <v>1</v>
      </c>
      <c r="M87" s="178">
        <v>1</v>
      </c>
      <c r="N87" s="178">
        <v>1</v>
      </c>
      <c r="O87" s="178">
        <v>1</v>
      </c>
      <c r="P87" s="178">
        <v>1</v>
      </c>
      <c r="Q87" s="178">
        <v>1</v>
      </c>
      <c r="R87" s="182" t="s">
        <v>258</v>
      </c>
      <c r="S87" s="178">
        <v>1</v>
      </c>
      <c r="T87" s="178">
        <v>1</v>
      </c>
      <c r="U87" s="178">
        <v>1</v>
      </c>
      <c r="V87" s="178">
        <v>1</v>
      </c>
      <c r="W87" s="178">
        <v>1</v>
      </c>
      <c r="X87" s="178">
        <v>1</v>
      </c>
      <c r="Y87" s="180" t="s">
        <v>258</v>
      </c>
      <c r="Z87" s="214">
        <v>1</v>
      </c>
      <c r="AA87" s="178">
        <v>1</v>
      </c>
      <c r="AB87" s="178">
        <v>1</v>
      </c>
      <c r="AC87" s="178">
        <v>1</v>
      </c>
      <c r="AD87" s="178" t="s">
        <v>257</v>
      </c>
      <c r="AE87" s="178">
        <v>1</v>
      </c>
      <c r="AF87" s="180" t="s">
        <v>258</v>
      </c>
      <c r="AG87" s="178">
        <v>1</v>
      </c>
      <c r="AH87" s="178">
        <v>1</v>
      </c>
      <c r="AI87" s="14">
        <f>SUM(E87:AH87)</f>
        <v>25</v>
      </c>
      <c r="AJ87" s="104"/>
    </row>
    <row r="88" spans="1:36" s="12" customFormat="1" ht="17.25" customHeight="1">
      <c r="A88" s="399">
        <v>10</v>
      </c>
      <c r="B88" s="431" t="s">
        <v>278</v>
      </c>
      <c r="C88" s="30" t="s">
        <v>381</v>
      </c>
      <c r="D88" s="198" t="s">
        <v>50</v>
      </c>
      <c r="E88" s="178">
        <v>1</v>
      </c>
      <c r="F88" s="178">
        <v>1</v>
      </c>
      <c r="G88" s="178">
        <v>1</v>
      </c>
      <c r="H88" s="178">
        <v>1</v>
      </c>
      <c r="I88" s="178">
        <v>1</v>
      </c>
      <c r="J88" s="178">
        <v>1</v>
      </c>
      <c r="K88" s="182" t="s">
        <v>258</v>
      </c>
      <c r="L88" s="178">
        <v>1</v>
      </c>
      <c r="M88" s="178">
        <v>1</v>
      </c>
      <c r="N88" s="178">
        <v>1</v>
      </c>
      <c r="O88" s="178">
        <v>1</v>
      </c>
      <c r="P88" s="178">
        <v>1</v>
      </c>
      <c r="Q88" s="178">
        <v>1</v>
      </c>
      <c r="R88" s="182" t="s">
        <v>258</v>
      </c>
      <c r="S88" s="178">
        <v>1</v>
      </c>
      <c r="T88" s="178">
        <v>1</v>
      </c>
      <c r="U88" s="178">
        <v>1</v>
      </c>
      <c r="V88" s="178">
        <v>1</v>
      </c>
      <c r="W88" s="178">
        <v>1</v>
      </c>
      <c r="X88" s="178">
        <v>1</v>
      </c>
      <c r="Y88" s="180" t="s">
        <v>258</v>
      </c>
      <c r="Z88" s="214">
        <v>1</v>
      </c>
      <c r="AA88" s="178">
        <v>1</v>
      </c>
      <c r="AB88" s="178">
        <v>1</v>
      </c>
      <c r="AC88" s="178">
        <v>1</v>
      </c>
      <c r="AD88" s="178" t="s">
        <v>257</v>
      </c>
      <c r="AE88" s="178">
        <v>1</v>
      </c>
      <c r="AF88" s="180" t="s">
        <v>258</v>
      </c>
      <c r="AG88" s="178">
        <v>1</v>
      </c>
      <c r="AH88" s="178">
        <v>1</v>
      </c>
      <c r="AI88" s="107">
        <f>SUM(E88:AH88)</f>
        <v>25</v>
      </c>
      <c r="AJ88" s="104"/>
    </row>
    <row r="89" spans="1:36" s="12" customFormat="1" ht="16.5">
      <c r="A89" s="299">
        <v>22</v>
      </c>
      <c r="B89" s="30" t="s">
        <v>102</v>
      </c>
      <c r="C89" s="30" t="s">
        <v>378</v>
      </c>
      <c r="D89" s="246" t="s">
        <v>447</v>
      </c>
      <c r="E89" s="214" t="s">
        <v>354</v>
      </c>
      <c r="F89" s="214" t="s">
        <v>354</v>
      </c>
      <c r="G89" s="214">
        <v>1</v>
      </c>
      <c r="H89" s="214">
        <v>1</v>
      </c>
      <c r="I89" s="214">
        <v>1</v>
      </c>
      <c r="J89" s="214" t="s">
        <v>354</v>
      </c>
      <c r="K89" s="180" t="s">
        <v>258</v>
      </c>
      <c r="L89" s="178" t="s">
        <v>354</v>
      </c>
      <c r="M89" s="178" t="s">
        <v>354</v>
      </c>
      <c r="N89" s="178" t="s">
        <v>354</v>
      </c>
      <c r="O89" s="178" t="s">
        <v>354</v>
      </c>
      <c r="P89" s="178" t="s">
        <v>354</v>
      </c>
      <c r="Q89" s="178" t="s">
        <v>354</v>
      </c>
      <c r="R89" s="180" t="s">
        <v>258</v>
      </c>
      <c r="S89" s="178" t="s">
        <v>354</v>
      </c>
      <c r="T89" s="178" t="s">
        <v>354</v>
      </c>
      <c r="U89" s="178" t="s">
        <v>354</v>
      </c>
      <c r="V89" s="178">
        <v>60</v>
      </c>
      <c r="W89" s="178">
        <v>60</v>
      </c>
      <c r="X89" s="178">
        <v>60</v>
      </c>
      <c r="Y89" s="180" t="s">
        <v>258</v>
      </c>
      <c r="Z89" s="214">
        <v>22</v>
      </c>
      <c r="AA89" s="214">
        <v>22</v>
      </c>
      <c r="AB89" s="214">
        <v>22</v>
      </c>
      <c r="AC89" s="214">
        <v>22</v>
      </c>
      <c r="AD89" s="214" t="s">
        <v>257</v>
      </c>
      <c r="AE89" s="214">
        <v>22</v>
      </c>
      <c r="AF89" s="180" t="s">
        <v>258</v>
      </c>
      <c r="AG89" s="178">
        <v>22</v>
      </c>
      <c r="AH89" s="178">
        <v>22</v>
      </c>
      <c r="AI89" s="14">
        <v>15</v>
      </c>
      <c r="AJ89" s="284"/>
    </row>
    <row r="90" spans="1:36" s="12" customFormat="1" ht="17.25" thickBot="1">
      <c r="A90" s="307"/>
      <c r="B90" s="52"/>
      <c r="C90" s="52"/>
      <c r="D90" s="53"/>
      <c r="E90" s="232"/>
      <c r="F90" s="232"/>
      <c r="G90" s="232"/>
      <c r="H90" s="232"/>
      <c r="I90" s="232"/>
      <c r="J90" s="232"/>
      <c r="K90" s="232"/>
      <c r="L90" s="232"/>
      <c r="M90" s="232"/>
      <c r="N90" s="232"/>
      <c r="O90" s="232"/>
      <c r="P90" s="232"/>
      <c r="Q90" s="232"/>
      <c r="R90" s="232"/>
      <c r="S90" s="232"/>
      <c r="T90" s="232"/>
      <c r="U90" s="232"/>
      <c r="V90" s="232"/>
      <c r="W90" s="232"/>
      <c r="X90" s="232"/>
      <c r="Y90" s="232"/>
      <c r="Z90" s="232"/>
      <c r="AA90" s="232"/>
      <c r="AB90" s="232"/>
      <c r="AC90" s="232"/>
      <c r="AD90" s="232"/>
      <c r="AE90" s="232"/>
      <c r="AF90" s="232"/>
      <c r="AG90" s="232"/>
      <c r="AH90" s="232"/>
      <c r="AI90" s="14"/>
      <c r="AJ90" s="308"/>
    </row>
    <row r="91" spans="1:36" s="12" customFormat="1" ht="18.75">
      <c r="A91" s="1471" t="s">
        <v>308</v>
      </c>
      <c r="B91" s="1441"/>
      <c r="C91" s="419"/>
      <c r="D91" s="271" t="s">
        <v>467</v>
      </c>
      <c r="E91" s="177"/>
      <c r="F91" s="177"/>
      <c r="G91" s="177"/>
      <c r="H91" s="177"/>
      <c r="I91" s="177"/>
      <c r="J91" s="177"/>
      <c r="K91" s="179"/>
      <c r="L91" s="177"/>
      <c r="M91" s="177"/>
      <c r="N91" s="177"/>
      <c r="O91" s="177"/>
      <c r="P91" s="177"/>
      <c r="Q91" s="177"/>
      <c r="R91" s="179"/>
      <c r="S91" s="177"/>
      <c r="T91" s="177"/>
      <c r="U91" s="177"/>
      <c r="V91" s="177"/>
      <c r="W91" s="177"/>
      <c r="X91" s="177"/>
      <c r="Y91" s="179"/>
      <c r="Z91" s="177"/>
      <c r="AA91" s="177"/>
      <c r="AB91" s="177"/>
      <c r="AC91" s="177"/>
      <c r="AD91" s="177"/>
      <c r="AE91" s="177"/>
      <c r="AF91" s="179"/>
      <c r="AG91" s="177"/>
      <c r="AH91" s="177"/>
      <c r="AI91" s="105"/>
      <c r="AJ91" s="305"/>
    </row>
    <row r="92" spans="1:36" s="12" customFormat="1" ht="16.5">
      <c r="A92" s="299">
        <v>1</v>
      </c>
      <c r="B92" s="30" t="s">
        <v>68</v>
      </c>
      <c r="C92" s="30" t="s">
        <v>382</v>
      </c>
      <c r="D92" s="32" t="s">
        <v>69</v>
      </c>
      <c r="E92" s="178">
        <v>1</v>
      </c>
      <c r="F92" s="178">
        <v>1</v>
      </c>
      <c r="G92" s="178">
        <v>1</v>
      </c>
      <c r="H92" s="178">
        <v>1</v>
      </c>
      <c r="I92" s="178">
        <v>1</v>
      </c>
      <c r="J92" s="178">
        <v>1</v>
      </c>
      <c r="K92" s="182" t="s">
        <v>258</v>
      </c>
      <c r="L92" s="178">
        <v>1</v>
      </c>
      <c r="M92" s="178">
        <v>1</v>
      </c>
      <c r="N92" s="178">
        <v>1</v>
      </c>
      <c r="O92" s="178">
        <v>1</v>
      </c>
      <c r="P92" s="178">
        <v>1</v>
      </c>
      <c r="Q92" s="178">
        <v>1</v>
      </c>
      <c r="R92" s="182" t="s">
        <v>258</v>
      </c>
      <c r="S92" s="178">
        <v>1</v>
      </c>
      <c r="T92" s="178">
        <v>1</v>
      </c>
      <c r="U92" s="214">
        <v>1</v>
      </c>
      <c r="V92" s="214">
        <v>1</v>
      </c>
      <c r="W92" s="214">
        <v>1</v>
      </c>
      <c r="X92" s="214">
        <v>1</v>
      </c>
      <c r="Y92" s="182" t="s">
        <v>258</v>
      </c>
      <c r="Z92" s="214" t="s">
        <v>255</v>
      </c>
      <c r="AA92" s="214" t="s">
        <v>255</v>
      </c>
      <c r="AB92" s="214" t="s">
        <v>255</v>
      </c>
      <c r="AC92" s="214" t="s">
        <v>255</v>
      </c>
      <c r="AD92" s="214" t="s">
        <v>255</v>
      </c>
      <c r="AE92" s="214" t="s">
        <v>255</v>
      </c>
      <c r="AF92" s="182" t="s">
        <v>258</v>
      </c>
      <c r="AG92" s="214" t="s">
        <v>255</v>
      </c>
      <c r="AH92" s="214" t="s">
        <v>255</v>
      </c>
      <c r="AI92" s="14">
        <f>SUM(E92:AH92)</f>
        <v>18</v>
      </c>
      <c r="AJ92" s="284"/>
    </row>
    <row r="93" spans="1:36" s="12" customFormat="1" ht="16.5">
      <c r="A93" s="299">
        <v>2</v>
      </c>
      <c r="B93" s="30" t="s">
        <v>309</v>
      </c>
      <c r="C93" s="30" t="s">
        <v>388</v>
      </c>
      <c r="D93" s="32" t="s">
        <v>165</v>
      </c>
      <c r="E93" s="178">
        <v>1</v>
      </c>
      <c r="F93" s="178">
        <v>1</v>
      </c>
      <c r="G93" s="178">
        <v>1</v>
      </c>
      <c r="H93" s="178">
        <v>1</v>
      </c>
      <c r="I93" s="178">
        <v>1</v>
      </c>
      <c r="J93" s="178">
        <v>1</v>
      </c>
      <c r="K93" s="182" t="s">
        <v>258</v>
      </c>
      <c r="L93" s="178">
        <v>1</v>
      </c>
      <c r="M93" s="178">
        <v>1</v>
      </c>
      <c r="N93" s="178">
        <v>1</v>
      </c>
      <c r="O93" s="178">
        <v>1</v>
      </c>
      <c r="P93" s="178">
        <v>1</v>
      </c>
      <c r="Q93" s="178">
        <v>1</v>
      </c>
      <c r="R93" s="182" t="s">
        <v>258</v>
      </c>
      <c r="S93" s="178">
        <v>1</v>
      </c>
      <c r="T93" s="178">
        <v>1</v>
      </c>
      <c r="U93" s="214">
        <v>1</v>
      </c>
      <c r="V93" s="214">
        <v>1</v>
      </c>
      <c r="W93" s="214">
        <v>1</v>
      </c>
      <c r="X93" s="214">
        <v>1</v>
      </c>
      <c r="Y93" s="182" t="s">
        <v>258</v>
      </c>
      <c r="Z93" s="214" t="s">
        <v>255</v>
      </c>
      <c r="AA93" s="214" t="s">
        <v>255</v>
      </c>
      <c r="AB93" s="214" t="s">
        <v>255</v>
      </c>
      <c r="AC93" s="214" t="s">
        <v>255</v>
      </c>
      <c r="AD93" s="214" t="s">
        <v>255</v>
      </c>
      <c r="AE93" s="214" t="s">
        <v>255</v>
      </c>
      <c r="AF93" s="182" t="s">
        <v>258</v>
      </c>
      <c r="AG93" s="214" t="s">
        <v>255</v>
      </c>
      <c r="AH93" s="214" t="s">
        <v>255</v>
      </c>
      <c r="AI93" s="14">
        <f>SUM(E93:AH93)</f>
        <v>18</v>
      </c>
      <c r="AJ93" s="284"/>
    </row>
    <row r="94" spans="1:36" s="12" customFormat="1" ht="16.5">
      <c r="A94" s="299">
        <v>3</v>
      </c>
      <c r="B94" s="30" t="s">
        <v>71</v>
      </c>
      <c r="C94" s="30" t="s">
        <v>394</v>
      </c>
      <c r="D94" s="32" t="s">
        <v>72</v>
      </c>
      <c r="E94" s="178">
        <v>1</v>
      </c>
      <c r="F94" s="178">
        <v>1</v>
      </c>
      <c r="G94" s="178">
        <v>1</v>
      </c>
      <c r="H94" s="178">
        <v>1</v>
      </c>
      <c r="I94" s="178">
        <v>1</v>
      </c>
      <c r="J94" s="178">
        <v>1</v>
      </c>
      <c r="K94" s="182" t="s">
        <v>258</v>
      </c>
      <c r="L94" s="178">
        <v>1</v>
      </c>
      <c r="M94" s="178">
        <v>1</v>
      </c>
      <c r="N94" s="178">
        <v>1</v>
      </c>
      <c r="O94" s="178">
        <v>1</v>
      </c>
      <c r="P94" s="178">
        <v>1</v>
      </c>
      <c r="Q94" s="178">
        <v>1</v>
      </c>
      <c r="R94" s="182" t="s">
        <v>258</v>
      </c>
      <c r="S94" s="178">
        <v>1</v>
      </c>
      <c r="T94" s="178">
        <v>1</v>
      </c>
      <c r="U94" s="214">
        <v>1</v>
      </c>
      <c r="V94" s="214">
        <v>1</v>
      </c>
      <c r="W94" s="214">
        <v>1</v>
      </c>
      <c r="X94" s="214">
        <v>1</v>
      </c>
      <c r="Y94" s="182" t="s">
        <v>258</v>
      </c>
      <c r="Z94" s="214" t="s">
        <v>255</v>
      </c>
      <c r="AA94" s="214" t="s">
        <v>255</v>
      </c>
      <c r="AB94" s="214" t="s">
        <v>255</v>
      </c>
      <c r="AC94" s="214" t="s">
        <v>255</v>
      </c>
      <c r="AD94" s="214" t="s">
        <v>255</v>
      </c>
      <c r="AE94" s="214" t="s">
        <v>255</v>
      </c>
      <c r="AF94" s="182" t="s">
        <v>258</v>
      </c>
      <c r="AG94" s="214" t="s">
        <v>255</v>
      </c>
      <c r="AH94" s="214" t="s">
        <v>255</v>
      </c>
      <c r="AI94" s="14">
        <f>SUM(E94:AH94)</f>
        <v>18</v>
      </c>
      <c r="AJ94" s="284"/>
    </row>
    <row r="95" spans="1:36" s="12" customFormat="1" ht="16.5">
      <c r="A95" s="309"/>
      <c r="B95" s="49" t="s">
        <v>557</v>
      </c>
      <c r="C95" s="30" t="s">
        <v>558</v>
      </c>
      <c r="D95" s="31" t="s">
        <v>107</v>
      </c>
      <c r="E95" s="1490" t="s">
        <v>559</v>
      </c>
      <c r="F95" s="1491"/>
      <c r="G95" s="1491"/>
      <c r="H95" s="1491"/>
      <c r="I95" s="1491"/>
      <c r="J95" s="1491"/>
      <c r="K95" s="1491"/>
      <c r="L95" s="1492"/>
      <c r="M95" s="178">
        <v>1</v>
      </c>
      <c r="N95" s="178">
        <v>1</v>
      </c>
      <c r="O95" s="178">
        <v>1</v>
      </c>
      <c r="P95" s="178">
        <v>1</v>
      </c>
      <c r="Q95" s="178">
        <v>1</v>
      </c>
      <c r="R95" s="182" t="s">
        <v>258</v>
      </c>
      <c r="S95" s="178">
        <v>1</v>
      </c>
      <c r="T95" s="178">
        <v>1</v>
      </c>
      <c r="U95" s="214">
        <v>1</v>
      </c>
      <c r="V95" s="214">
        <v>1</v>
      </c>
      <c r="W95" s="214">
        <v>1</v>
      </c>
      <c r="X95" s="214">
        <v>1</v>
      </c>
      <c r="Y95" s="182" t="s">
        <v>258</v>
      </c>
      <c r="Z95" s="214">
        <v>1</v>
      </c>
      <c r="AA95" s="214">
        <v>1</v>
      </c>
      <c r="AB95" s="214">
        <v>1</v>
      </c>
      <c r="AC95" s="214">
        <v>1</v>
      </c>
      <c r="AD95" s="214">
        <v>1</v>
      </c>
      <c r="AE95" s="214">
        <v>1</v>
      </c>
      <c r="AF95" s="182" t="s">
        <v>258</v>
      </c>
      <c r="AG95" s="214">
        <v>1</v>
      </c>
      <c r="AH95" s="214">
        <v>1</v>
      </c>
      <c r="AI95" s="14">
        <f>SUM(E95:AH95)</f>
        <v>19</v>
      </c>
      <c r="AJ95" s="306"/>
    </row>
    <row r="96" spans="1:36" s="12" customFormat="1" ht="16.5">
      <c r="A96" s="309"/>
      <c r="B96" s="49"/>
      <c r="C96" s="30" t="s">
        <v>558</v>
      </c>
      <c r="D96" s="31" t="s">
        <v>105</v>
      </c>
      <c r="E96" s="1490" t="s">
        <v>559</v>
      </c>
      <c r="F96" s="1491"/>
      <c r="G96" s="1491"/>
      <c r="H96" s="1491"/>
      <c r="I96" s="1491"/>
      <c r="J96" s="1491"/>
      <c r="K96" s="1491"/>
      <c r="L96" s="1492"/>
      <c r="M96" s="214"/>
      <c r="N96" s="214"/>
      <c r="O96" s="178"/>
      <c r="P96" s="214"/>
      <c r="Q96" s="214"/>
      <c r="R96" s="182"/>
      <c r="S96" s="214"/>
      <c r="T96" s="214"/>
      <c r="U96" s="214"/>
      <c r="V96" s="214"/>
      <c r="W96" s="214"/>
      <c r="X96" s="214"/>
      <c r="Y96" s="182"/>
      <c r="Z96" s="214"/>
      <c r="AA96" s="214"/>
      <c r="AB96" s="214"/>
      <c r="AC96" s="214"/>
      <c r="AD96" s="214"/>
      <c r="AE96" s="178"/>
      <c r="AF96" s="180"/>
      <c r="AG96" s="214"/>
      <c r="AH96" s="214"/>
      <c r="AI96" s="14"/>
      <c r="AJ96" s="306"/>
    </row>
    <row r="97" spans="1:36" s="12" customFormat="1" ht="17.25" thickBot="1">
      <c r="A97" s="309">
        <v>4</v>
      </c>
      <c r="B97" s="49" t="s">
        <v>452</v>
      </c>
      <c r="C97" s="49" t="s">
        <v>387</v>
      </c>
      <c r="D97" s="31" t="s">
        <v>70</v>
      </c>
      <c r="E97" s="178">
        <v>1</v>
      </c>
      <c r="F97" s="178">
        <v>1</v>
      </c>
      <c r="G97" s="178">
        <v>1</v>
      </c>
      <c r="H97" s="178">
        <v>1</v>
      </c>
      <c r="I97" s="178">
        <v>1</v>
      </c>
      <c r="J97" s="178">
        <v>1</v>
      </c>
      <c r="K97" s="182" t="s">
        <v>258</v>
      </c>
      <c r="L97" s="178">
        <v>1</v>
      </c>
      <c r="M97" s="178">
        <v>1</v>
      </c>
      <c r="N97" s="178">
        <v>1</v>
      </c>
      <c r="O97" s="178">
        <v>1</v>
      </c>
      <c r="P97" s="178">
        <v>1</v>
      </c>
      <c r="Q97" s="178">
        <v>1</v>
      </c>
      <c r="R97" s="182" t="s">
        <v>258</v>
      </c>
      <c r="S97" s="178">
        <v>1</v>
      </c>
      <c r="T97" s="178">
        <v>1</v>
      </c>
      <c r="U97" s="214">
        <v>1</v>
      </c>
      <c r="V97" s="214">
        <v>1</v>
      </c>
      <c r="W97" s="214">
        <v>1</v>
      </c>
      <c r="X97" s="214">
        <v>1</v>
      </c>
      <c r="Y97" s="182" t="s">
        <v>258</v>
      </c>
      <c r="Z97" s="214">
        <v>1</v>
      </c>
      <c r="AA97" s="214">
        <v>1</v>
      </c>
      <c r="AB97" s="214">
        <v>1</v>
      </c>
      <c r="AC97" s="214">
        <v>1</v>
      </c>
      <c r="AD97" s="214" t="s">
        <v>257</v>
      </c>
      <c r="AE97" s="214">
        <v>1</v>
      </c>
      <c r="AF97" s="182" t="s">
        <v>258</v>
      </c>
      <c r="AG97" s="214">
        <v>1</v>
      </c>
      <c r="AH97" s="214">
        <v>1</v>
      </c>
      <c r="AI97" s="14">
        <f>SUM(E97:AH97)</f>
        <v>25</v>
      </c>
      <c r="AJ97" s="306"/>
    </row>
    <row r="98" spans="1:36" s="12" customFormat="1" ht="18.75">
      <c r="A98" s="1473" t="s">
        <v>367</v>
      </c>
      <c r="B98" s="1439"/>
      <c r="C98" s="206"/>
      <c r="D98" s="270" t="s">
        <v>516</v>
      </c>
      <c r="E98" s="233"/>
      <c r="F98" s="233"/>
      <c r="G98" s="233"/>
      <c r="H98" s="233"/>
      <c r="I98" s="233"/>
      <c r="J98" s="233"/>
      <c r="K98" s="233"/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0"/>
      <c r="AJ98" s="310"/>
    </row>
    <row r="99" spans="1:36" s="12" customFormat="1" ht="16.5">
      <c r="A99" s="299">
        <v>1</v>
      </c>
      <c r="B99" s="30" t="s">
        <v>321</v>
      </c>
      <c r="C99" s="30" t="s">
        <v>385</v>
      </c>
      <c r="D99" s="62" t="s">
        <v>38</v>
      </c>
      <c r="E99" s="178">
        <v>1</v>
      </c>
      <c r="F99" s="178">
        <v>1</v>
      </c>
      <c r="G99" s="178">
        <v>1</v>
      </c>
      <c r="H99" s="178">
        <v>1</v>
      </c>
      <c r="I99" s="178">
        <v>1</v>
      </c>
      <c r="J99" s="178">
        <v>1</v>
      </c>
      <c r="K99" s="182" t="s">
        <v>258</v>
      </c>
      <c r="L99" s="178">
        <v>1</v>
      </c>
      <c r="M99" s="178">
        <v>1</v>
      </c>
      <c r="N99" s="178">
        <v>1</v>
      </c>
      <c r="O99" s="178">
        <v>1</v>
      </c>
      <c r="P99" s="178">
        <v>1</v>
      </c>
      <c r="Q99" s="178">
        <v>1</v>
      </c>
      <c r="R99" s="182" t="s">
        <v>258</v>
      </c>
      <c r="S99" s="178">
        <v>1</v>
      </c>
      <c r="T99" s="178">
        <v>1</v>
      </c>
      <c r="U99" s="178">
        <v>1</v>
      </c>
      <c r="V99" s="178">
        <v>1</v>
      </c>
      <c r="W99" s="178">
        <v>1</v>
      </c>
      <c r="X99" s="178">
        <v>1</v>
      </c>
      <c r="Y99" s="180" t="s">
        <v>258</v>
      </c>
      <c r="Z99" s="178">
        <v>1</v>
      </c>
      <c r="AA99" s="178">
        <v>1</v>
      </c>
      <c r="AB99" s="178">
        <v>1</v>
      </c>
      <c r="AC99" s="178">
        <v>1</v>
      </c>
      <c r="AD99" s="178">
        <v>1</v>
      </c>
      <c r="AE99" s="178">
        <v>1</v>
      </c>
      <c r="AF99" s="180" t="s">
        <v>258</v>
      </c>
      <c r="AG99" s="178">
        <v>1</v>
      </c>
      <c r="AH99" s="178">
        <v>1</v>
      </c>
      <c r="AI99" s="14">
        <f>SUM(E99:AH99)</f>
        <v>26</v>
      </c>
      <c r="AJ99" s="284"/>
    </row>
    <row r="100" spans="1:36" s="12" customFormat="1" ht="16.5">
      <c r="A100" s="311">
        <v>2</v>
      </c>
      <c r="B100" s="33" t="s">
        <v>286</v>
      </c>
      <c r="C100" s="30" t="s">
        <v>385</v>
      </c>
      <c r="D100" s="171" t="s">
        <v>368</v>
      </c>
      <c r="E100" s="178">
        <v>1</v>
      </c>
      <c r="F100" s="178">
        <v>1</v>
      </c>
      <c r="G100" s="178">
        <v>1</v>
      </c>
      <c r="H100" s="178">
        <v>1</v>
      </c>
      <c r="I100" s="178">
        <v>1</v>
      </c>
      <c r="J100" s="178">
        <v>1</v>
      </c>
      <c r="K100" s="182" t="s">
        <v>258</v>
      </c>
      <c r="L100" s="178">
        <v>1</v>
      </c>
      <c r="M100" s="178">
        <v>1</v>
      </c>
      <c r="N100" s="178">
        <v>1</v>
      </c>
      <c r="O100" s="178">
        <v>1</v>
      </c>
      <c r="P100" s="178">
        <v>1</v>
      </c>
      <c r="Q100" s="178">
        <v>1</v>
      </c>
      <c r="R100" s="182" t="s">
        <v>258</v>
      </c>
      <c r="S100" s="178">
        <v>1</v>
      </c>
      <c r="T100" s="178">
        <v>1</v>
      </c>
      <c r="U100" s="214">
        <v>1</v>
      </c>
      <c r="V100" s="178">
        <v>1</v>
      </c>
      <c r="W100" s="214" t="s">
        <v>255</v>
      </c>
      <c r="X100" s="214" t="s">
        <v>255</v>
      </c>
      <c r="Y100" s="180" t="s">
        <v>258</v>
      </c>
      <c r="Z100" s="178" t="s">
        <v>255</v>
      </c>
      <c r="AA100" s="178" t="s">
        <v>255</v>
      </c>
      <c r="AB100" s="178" t="s">
        <v>255</v>
      </c>
      <c r="AC100" s="178" t="s">
        <v>255</v>
      </c>
      <c r="AD100" s="178" t="s">
        <v>255</v>
      </c>
      <c r="AE100" s="178" t="s">
        <v>255</v>
      </c>
      <c r="AF100" s="180" t="s">
        <v>258</v>
      </c>
      <c r="AG100" s="178" t="s">
        <v>255</v>
      </c>
      <c r="AH100" s="178" t="s">
        <v>255</v>
      </c>
      <c r="AI100" s="14">
        <f>SUM(E100:AH100)</f>
        <v>16</v>
      </c>
      <c r="AJ100" s="308"/>
    </row>
    <row r="101" spans="1:36" s="12" customFormat="1" ht="17.25" thickBot="1">
      <c r="A101" s="46">
        <v>3</v>
      </c>
      <c r="B101" s="30" t="s">
        <v>104</v>
      </c>
      <c r="C101" s="49" t="s">
        <v>411</v>
      </c>
      <c r="D101" s="31" t="s">
        <v>37</v>
      </c>
      <c r="E101" s="178">
        <v>1</v>
      </c>
      <c r="F101" s="178">
        <v>1</v>
      </c>
      <c r="G101" s="178">
        <v>1</v>
      </c>
      <c r="H101" s="178">
        <v>1</v>
      </c>
      <c r="I101" s="178">
        <v>1</v>
      </c>
      <c r="J101" s="178">
        <v>1</v>
      </c>
      <c r="K101" s="180" t="s">
        <v>258</v>
      </c>
      <c r="L101" s="178" t="s">
        <v>255</v>
      </c>
      <c r="M101" s="178" t="s">
        <v>255</v>
      </c>
      <c r="N101" s="178" t="s">
        <v>255</v>
      </c>
      <c r="O101" s="178" t="s">
        <v>255</v>
      </c>
      <c r="P101" s="178" t="s">
        <v>255</v>
      </c>
      <c r="Q101" s="178" t="s">
        <v>255</v>
      </c>
      <c r="R101" s="182" t="s">
        <v>258</v>
      </c>
      <c r="S101" s="178" t="s">
        <v>255</v>
      </c>
      <c r="T101" s="178" t="s">
        <v>255</v>
      </c>
      <c r="U101" s="178" t="s">
        <v>255</v>
      </c>
      <c r="V101" s="178" t="s">
        <v>255</v>
      </c>
      <c r="W101" s="178" t="s">
        <v>255</v>
      </c>
      <c r="X101" s="178" t="s">
        <v>255</v>
      </c>
      <c r="Y101" s="180" t="s">
        <v>258</v>
      </c>
      <c r="Z101" s="178" t="s">
        <v>255</v>
      </c>
      <c r="AA101" s="178" t="s">
        <v>255</v>
      </c>
      <c r="AB101" s="178" t="s">
        <v>255</v>
      </c>
      <c r="AC101" s="178" t="s">
        <v>255</v>
      </c>
      <c r="AD101" s="178" t="s">
        <v>255</v>
      </c>
      <c r="AE101" s="178" t="s">
        <v>255</v>
      </c>
      <c r="AF101" s="180" t="s">
        <v>258</v>
      </c>
      <c r="AG101" s="178" t="s">
        <v>255</v>
      </c>
      <c r="AH101" s="178" t="s">
        <v>255</v>
      </c>
      <c r="AI101" s="101">
        <f>SUM(E101:AH101)</f>
        <v>6</v>
      </c>
      <c r="AJ101" s="103"/>
    </row>
    <row r="102" spans="1:36" s="12" customFormat="1" ht="16.5">
      <c r="A102" s="1473" t="s">
        <v>335</v>
      </c>
      <c r="B102" s="1439"/>
      <c r="C102" s="206"/>
      <c r="D102" s="65"/>
      <c r="E102" s="233"/>
      <c r="F102" s="233"/>
      <c r="G102" s="233"/>
      <c r="H102" s="233"/>
      <c r="I102" s="233"/>
      <c r="J102" s="233"/>
      <c r="K102" s="233"/>
      <c r="L102" s="233"/>
      <c r="M102" s="233"/>
      <c r="N102" s="233"/>
      <c r="O102" s="233"/>
      <c r="P102" s="233"/>
      <c r="Q102" s="233"/>
      <c r="R102" s="233"/>
      <c r="S102" s="233"/>
      <c r="T102" s="233"/>
      <c r="U102" s="233"/>
      <c r="V102" s="233"/>
      <c r="W102" s="233"/>
      <c r="X102" s="233"/>
      <c r="Y102" s="233"/>
      <c r="Z102" s="233"/>
      <c r="AA102" s="233"/>
      <c r="AB102" s="233"/>
      <c r="AC102" s="233"/>
      <c r="AD102" s="233"/>
      <c r="AE102" s="233"/>
      <c r="AF102" s="233"/>
      <c r="AG102" s="233"/>
      <c r="AH102" s="233"/>
      <c r="AI102" s="20"/>
      <c r="AJ102" s="310"/>
    </row>
    <row r="103" spans="1:36" s="12" customFormat="1" ht="16.5">
      <c r="A103" s="299">
        <v>1</v>
      </c>
      <c r="B103" s="30" t="s">
        <v>319</v>
      </c>
      <c r="D103" s="62" t="s">
        <v>185</v>
      </c>
      <c r="E103" s="178">
        <v>1</v>
      </c>
      <c r="F103" s="178">
        <v>1</v>
      </c>
      <c r="G103" s="178">
        <v>1</v>
      </c>
      <c r="H103" s="178">
        <v>1</v>
      </c>
      <c r="I103" s="178">
        <v>1</v>
      </c>
      <c r="J103" s="178">
        <v>1</v>
      </c>
      <c r="K103" s="182" t="s">
        <v>258</v>
      </c>
      <c r="L103" s="178">
        <v>1</v>
      </c>
      <c r="M103" s="178">
        <v>1</v>
      </c>
      <c r="N103" s="178">
        <v>1</v>
      </c>
      <c r="O103" s="178">
        <v>1</v>
      </c>
      <c r="P103" s="178">
        <v>1</v>
      </c>
      <c r="Q103" s="178">
        <v>1</v>
      </c>
      <c r="R103" s="182" t="s">
        <v>258</v>
      </c>
      <c r="S103" s="178">
        <v>1</v>
      </c>
      <c r="T103" s="178">
        <v>1</v>
      </c>
      <c r="U103" s="214">
        <v>1</v>
      </c>
      <c r="V103" s="178">
        <v>1</v>
      </c>
      <c r="W103" s="178">
        <v>1</v>
      </c>
      <c r="X103" s="178">
        <v>1</v>
      </c>
      <c r="Y103" s="180" t="s">
        <v>258</v>
      </c>
      <c r="Z103" s="178">
        <v>1</v>
      </c>
      <c r="AA103" s="178">
        <v>1</v>
      </c>
      <c r="AB103" s="178">
        <v>1</v>
      </c>
      <c r="AC103" s="178">
        <v>1</v>
      </c>
      <c r="AD103" s="178" t="s">
        <v>257</v>
      </c>
      <c r="AE103" s="178" t="s">
        <v>255</v>
      </c>
      <c r="AF103" s="180" t="s">
        <v>258</v>
      </c>
      <c r="AG103" s="178" t="s">
        <v>255</v>
      </c>
      <c r="AH103" s="178" t="s">
        <v>255</v>
      </c>
      <c r="AI103" s="14">
        <f>SUM(E103:AH103)</f>
        <v>22</v>
      </c>
      <c r="AJ103" s="284"/>
    </row>
    <row r="104" spans="1:36" s="12" customFormat="1" ht="16.5">
      <c r="A104" s="299">
        <v>2</v>
      </c>
      <c r="B104" s="30" t="s">
        <v>320</v>
      </c>
      <c r="C104" s="30" t="s">
        <v>598</v>
      </c>
      <c r="D104" s="62" t="s">
        <v>400</v>
      </c>
      <c r="E104" s="178">
        <v>1</v>
      </c>
      <c r="F104" s="178">
        <v>1</v>
      </c>
      <c r="G104" s="178">
        <v>1</v>
      </c>
      <c r="H104" s="178">
        <v>1</v>
      </c>
      <c r="I104" s="178">
        <v>1</v>
      </c>
      <c r="J104" s="178">
        <v>1</v>
      </c>
      <c r="K104" s="182">
        <v>1</v>
      </c>
      <c r="L104" s="178">
        <v>1</v>
      </c>
      <c r="M104" s="178">
        <v>1</v>
      </c>
      <c r="N104" s="178">
        <v>1</v>
      </c>
      <c r="O104" s="178">
        <v>1</v>
      </c>
      <c r="P104" s="178">
        <v>1</v>
      </c>
      <c r="Q104" s="178">
        <v>1</v>
      </c>
      <c r="R104" s="182" t="s">
        <v>258</v>
      </c>
      <c r="S104" s="178">
        <v>1</v>
      </c>
      <c r="T104" s="178">
        <v>1</v>
      </c>
      <c r="U104" s="214">
        <v>1</v>
      </c>
      <c r="V104" s="178">
        <v>1</v>
      </c>
      <c r="W104" s="178">
        <v>1</v>
      </c>
      <c r="X104" s="178">
        <v>1</v>
      </c>
      <c r="Y104" s="180">
        <v>1</v>
      </c>
      <c r="Z104" s="178">
        <v>1</v>
      </c>
      <c r="AA104" s="178" t="s">
        <v>255</v>
      </c>
      <c r="AB104" s="178" t="s">
        <v>255</v>
      </c>
      <c r="AC104" s="178" t="s">
        <v>255</v>
      </c>
      <c r="AD104" s="178" t="s">
        <v>255</v>
      </c>
      <c r="AE104" s="178" t="s">
        <v>255</v>
      </c>
      <c r="AF104" s="180" t="s">
        <v>258</v>
      </c>
      <c r="AG104" s="178" t="s">
        <v>255</v>
      </c>
      <c r="AH104" s="178" t="s">
        <v>255</v>
      </c>
      <c r="AI104" s="14">
        <f t="shared" ref="AI104" si="8">SUM(E104:AH104)</f>
        <v>21</v>
      </c>
      <c r="AJ104" s="284"/>
    </row>
    <row r="105" spans="1:36" ht="19.5" customHeight="1">
      <c r="A105" s="299">
        <v>3</v>
      </c>
      <c r="B105" s="142" t="s">
        <v>408</v>
      </c>
      <c r="C105" s="30" t="s">
        <v>599</v>
      </c>
      <c r="D105" s="62" t="s">
        <v>114</v>
      </c>
      <c r="E105" s="178">
        <v>1</v>
      </c>
      <c r="F105" s="178">
        <v>1</v>
      </c>
      <c r="G105" s="178">
        <v>1</v>
      </c>
      <c r="H105" s="178">
        <v>1</v>
      </c>
      <c r="I105" s="178">
        <v>1</v>
      </c>
      <c r="J105" s="178">
        <v>1</v>
      </c>
      <c r="K105" s="182" t="s">
        <v>258</v>
      </c>
      <c r="L105" s="178">
        <v>1</v>
      </c>
      <c r="M105" s="178">
        <v>1</v>
      </c>
      <c r="N105" s="178">
        <v>1</v>
      </c>
      <c r="O105" s="178">
        <v>1</v>
      </c>
      <c r="P105" s="178">
        <v>1</v>
      </c>
      <c r="Q105" s="178">
        <v>1</v>
      </c>
      <c r="R105" s="182" t="s">
        <v>258</v>
      </c>
      <c r="S105" s="178">
        <v>1</v>
      </c>
      <c r="T105" s="178">
        <v>1</v>
      </c>
      <c r="U105" s="214">
        <v>1</v>
      </c>
      <c r="V105" s="178">
        <v>1</v>
      </c>
      <c r="W105" s="178">
        <v>1</v>
      </c>
      <c r="X105" s="178">
        <v>1</v>
      </c>
      <c r="Y105" s="180" t="s">
        <v>258</v>
      </c>
      <c r="Z105" s="178">
        <v>1</v>
      </c>
      <c r="AA105" s="178">
        <v>1</v>
      </c>
      <c r="AB105" s="178">
        <v>1</v>
      </c>
      <c r="AC105" s="178">
        <v>1</v>
      </c>
      <c r="AD105" s="178" t="s">
        <v>257</v>
      </c>
      <c r="AE105" s="178">
        <v>1</v>
      </c>
      <c r="AF105" s="180" t="s">
        <v>258</v>
      </c>
      <c r="AG105" s="178">
        <v>1</v>
      </c>
      <c r="AH105" s="178">
        <v>1</v>
      </c>
      <c r="AI105" s="14">
        <f>SUM(E105:AH105)</f>
        <v>25</v>
      </c>
      <c r="AJ105" s="312"/>
    </row>
    <row r="106" spans="1:36" s="12" customFormat="1" ht="16.5">
      <c r="A106" s="299">
        <v>4</v>
      </c>
      <c r="B106" s="30" t="s">
        <v>407</v>
      </c>
      <c r="C106" s="30" t="s">
        <v>385</v>
      </c>
      <c r="D106" s="423" t="s">
        <v>117</v>
      </c>
      <c r="E106" s="178">
        <v>1</v>
      </c>
      <c r="F106" s="178">
        <v>1</v>
      </c>
      <c r="G106" s="178">
        <v>1</v>
      </c>
      <c r="H106" s="178">
        <v>1</v>
      </c>
      <c r="I106" s="178">
        <v>1</v>
      </c>
      <c r="J106" s="178">
        <v>1</v>
      </c>
      <c r="K106" s="182">
        <v>1</v>
      </c>
      <c r="L106" s="178">
        <v>1</v>
      </c>
      <c r="M106" s="178">
        <v>1</v>
      </c>
      <c r="N106" s="178">
        <v>1</v>
      </c>
      <c r="O106" s="178">
        <v>1</v>
      </c>
      <c r="P106" s="178">
        <v>1</v>
      </c>
      <c r="Q106" s="178">
        <v>1</v>
      </c>
      <c r="R106" s="182">
        <v>1</v>
      </c>
      <c r="S106" s="178">
        <v>1</v>
      </c>
      <c r="T106" s="178">
        <v>1</v>
      </c>
      <c r="U106" s="214">
        <v>1</v>
      </c>
      <c r="V106" s="178">
        <v>1</v>
      </c>
      <c r="W106" s="178">
        <v>1</v>
      </c>
      <c r="X106" s="178">
        <v>1</v>
      </c>
      <c r="Y106" s="180">
        <v>1</v>
      </c>
      <c r="Z106" s="178">
        <v>1</v>
      </c>
      <c r="AA106" s="178">
        <v>1</v>
      </c>
      <c r="AB106" s="178">
        <v>1</v>
      </c>
      <c r="AC106" s="178">
        <v>1</v>
      </c>
      <c r="AD106" s="178" t="s">
        <v>257</v>
      </c>
      <c r="AE106" s="178">
        <v>1</v>
      </c>
      <c r="AF106" s="180" t="s">
        <v>258</v>
      </c>
      <c r="AG106" s="178">
        <v>1</v>
      </c>
      <c r="AH106" s="178">
        <v>1</v>
      </c>
      <c r="AI106" s="14">
        <f t="shared" ref="AI106:AI118" si="9">SUM(E106:AH106)</f>
        <v>28</v>
      </c>
      <c r="AJ106" s="103"/>
    </row>
    <row r="107" spans="1:36" s="12" customFormat="1" ht="19.5" customHeight="1">
      <c r="A107" s="299">
        <v>5</v>
      </c>
      <c r="B107" s="217" t="s">
        <v>324</v>
      </c>
      <c r="C107" s="217"/>
      <c r="D107" s="393" t="s">
        <v>271</v>
      </c>
      <c r="E107" s="178" t="s">
        <v>255</v>
      </c>
      <c r="F107" s="178" t="s">
        <v>255</v>
      </c>
      <c r="G107" s="178" t="s">
        <v>255</v>
      </c>
      <c r="H107" s="178" t="s">
        <v>255</v>
      </c>
      <c r="I107" s="178" t="s">
        <v>255</v>
      </c>
      <c r="J107" s="178" t="s">
        <v>255</v>
      </c>
      <c r="K107" s="182" t="s">
        <v>258</v>
      </c>
      <c r="L107" s="178" t="s">
        <v>255</v>
      </c>
      <c r="M107" s="178" t="s">
        <v>255</v>
      </c>
      <c r="N107" s="178" t="s">
        <v>255</v>
      </c>
      <c r="O107" s="178" t="s">
        <v>255</v>
      </c>
      <c r="P107" s="178" t="s">
        <v>255</v>
      </c>
      <c r="Q107" s="178" t="s">
        <v>255</v>
      </c>
      <c r="R107" s="182" t="s">
        <v>258</v>
      </c>
      <c r="S107" s="178" t="s">
        <v>255</v>
      </c>
      <c r="T107" s="178" t="s">
        <v>255</v>
      </c>
      <c r="U107" s="178" t="s">
        <v>255</v>
      </c>
      <c r="V107" s="178" t="s">
        <v>255</v>
      </c>
      <c r="W107" s="178" t="s">
        <v>255</v>
      </c>
      <c r="X107" s="178">
        <v>1</v>
      </c>
      <c r="Y107" s="180" t="s">
        <v>258</v>
      </c>
      <c r="Z107" s="178">
        <v>1</v>
      </c>
      <c r="AA107" s="178">
        <v>1</v>
      </c>
      <c r="AB107" s="178">
        <v>1</v>
      </c>
      <c r="AC107" s="178">
        <v>1</v>
      </c>
      <c r="AD107" s="178" t="s">
        <v>257</v>
      </c>
      <c r="AE107" s="178">
        <v>1</v>
      </c>
      <c r="AF107" s="180" t="s">
        <v>258</v>
      </c>
      <c r="AG107" s="178">
        <v>1</v>
      </c>
      <c r="AH107" s="178">
        <v>1</v>
      </c>
      <c r="AI107" s="14">
        <f t="shared" si="9"/>
        <v>8</v>
      </c>
      <c r="AJ107" s="284"/>
    </row>
    <row r="108" spans="1:36" s="12" customFormat="1" ht="19.5" customHeight="1">
      <c r="A108" s="299">
        <v>6</v>
      </c>
      <c r="B108" s="30" t="s">
        <v>529</v>
      </c>
      <c r="C108" s="217" t="s">
        <v>405</v>
      </c>
      <c r="D108" s="423" t="s">
        <v>73</v>
      </c>
      <c r="E108" s="178">
        <v>1</v>
      </c>
      <c r="F108" s="178">
        <v>1</v>
      </c>
      <c r="G108" s="178">
        <v>1</v>
      </c>
      <c r="H108" s="178">
        <v>1</v>
      </c>
      <c r="I108" s="178">
        <v>1</v>
      </c>
      <c r="J108" s="178">
        <v>1</v>
      </c>
      <c r="K108" s="182" t="s">
        <v>258</v>
      </c>
      <c r="L108" s="178">
        <v>1</v>
      </c>
      <c r="M108" s="178">
        <v>1</v>
      </c>
      <c r="N108" s="178">
        <v>1</v>
      </c>
      <c r="O108" s="178">
        <v>1</v>
      </c>
      <c r="P108" s="178">
        <v>1</v>
      </c>
      <c r="Q108" s="178">
        <v>1</v>
      </c>
      <c r="R108" s="182" t="s">
        <v>258</v>
      </c>
      <c r="S108" s="178">
        <v>1</v>
      </c>
      <c r="T108" s="178">
        <v>1</v>
      </c>
      <c r="U108" s="214">
        <v>1</v>
      </c>
      <c r="V108" s="178">
        <v>1</v>
      </c>
      <c r="W108" s="178">
        <v>1</v>
      </c>
      <c r="X108" s="178">
        <v>1</v>
      </c>
      <c r="Y108" s="180" t="s">
        <v>258</v>
      </c>
      <c r="Z108" s="178">
        <v>1</v>
      </c>
      <c r="AA108" s="178">
        <v>1</v>
      </c>
      <c r="AB108" s="178">
        <v>1</v>
      </c>
      <c r="AC108" s="178">
        <v>1</v>
      </c>
      <c r="AD108" s="178" t="s">
        <v>257</v>
      </c>
      <c r="AE108" s="178">
        <v>1</v>
      </c>
      <c r="AF108" s="180" t="s">
        <v>258</v>
      </c>
      <c r="AG108" s="178">
        <v>1</v>
      </c>
      <c r="AH108" s="178">
        <v>1</v>
      </c>
      <c r="AI108" s="14">
        <f t="shared" si="9"/>
        <v>25</v>
      </c>
      <c r="AJ108" s="284"/>
    </row>
    <row r="109" spans="1:36" ht="16.5">
      <c r="A109" s="299">
        <v>7</v>
      </c>
      <c r="B109" s="30" t="s">
        <v>355</v>
      </c>
      <c r="C109" s="411" t="s">
        <v>385</v>
      </c>
      <c r="D109" s="412" t="s">
        <v>506</v>
      </c>
      <c r="E109" s="178">
        <v>1</v>
      </c>
      <c r="F109" s="178">
        <v>1</v>
      </c>
      <c r="G109" s="178">
        <v>1</v>
      </c>
      <c r="H109" s="178">
        <v>1</v>
      </c>
      <c r="I109" s="178">
        <v>1</v>
      </c>
      <c r="J109" s="178">
        <v>1</v>
      </c>
      <c r="K109" s="182" t="s">
        <v>258</v>
      </c>
      <c r="L109" s="178">
        <v>1</v>
      </c>
      <c r="M109" s="178">
        <v>1</v>
      </c>
      <c r="N109" s="178">
        <v>1</v>
      </c>
      <c r="O109" s="178">
        <v>1</v>
      </c>
      <c r="P109" s="178">
        <v>1</v>
      </c>
      <c r="Q109" s="178">
        <v>1</v>
      </c>
      <c r="R109" s="182" t="s">
        <v>258</v>
      </c>
      <c r="S109" s="178">
        <v>1</v>
      </c>
      <c r="T109" s="178">
        <v>1</v>
      </c>
      <c r="U109" s="214">
        <v>1</v>
      </c>
      <c r="V109" s="178">
        <v>1</v>
      </c>
      <c r="W109" s="178">
        <v>1</v>
      </c>
      <c r="X109" s="178">
        <v>1</v>
      </c>
      <c r="Y109" s="180" t="s">
        <v>258</v>
      </c>
      <c r="Z109" s="178">
        <v>1</v>
      </c>
      <c r="AA109" s="178">
        <v>1</v>
      </c>
      <c r="AB109" s="178">
        <v>1</v>
      </c>
      <c r="AC109" s="178">
        <v>1</v>
      </c>
      <c r="AD109" s="178" t="s">
        <v>257</v>
      </c>
      <c r="AE109" s="178">
        <v>1</v>
      </c>
      <c r="AF109" s="180" t="s">
        <v>258</v>
      </c>
      <c r="AG109" s="178">
        <v>1</v>
      </c>
      <c r="AH109" s="178">
        <v>1</v>
      </c>
      <c r="AI109" s="14">
        <f t="shared" si="9"/>
        <v>25</v>
      </c>
      <c r="AJ109" s="284"/>
    </row>
    <row r="110" spans="1:36" ht="16.5">
      <c r="A110" s="299">
        <v>8</v>
      </c>
      <c r="B110" s="30" t="s">
        <v>326</v>
      </c>
      <c r="C110" s="30" t="s">
        <v>404</v>
      </c>
      <c r="D110" s="62" t="s">
        <v>185</v>
      </c>
      <c r="E110" s="178">
        <v>1</v>
      </c>
      <c r="F110" s="178">
        <v>1</v>
      </c>
      <c r="G110" s="178">
        <v>1</v>
      </c>
      <c r="H110" s="178">
        <v>1</v>
      </c>
      <c r="I110" s="178">
        <v>1</v>
      </c>
      <c r="J110" s="178">
        <v>1</v>
      </c>
      <c r="K110" s="182" t="s">
        <v>258</v>
      </c>
      <c r="L110" s="178">
        <v>1</v>
      </c>
      <c r="M110" s="178">
        <v>1</v>
      </c>
      <c r="N110" s="178">
        <v>1</v>
      </c>
      <c r="O110" s="178">
        <v>1</v>
      </c>
      <c r="P110" s="178">
        <v>1</v>
      </c>
      <c r="Q110" s="178">
        <v>1</v>
      </c>
      <c r="R110" s="182" t="s">
        <v>258</v>
      </c>
      <c r="S110" s="178">
        <v>1</v>
      </c>
      <c r="T110" s="178">
        <v>1</v>
      </c>
      <c r="U110" s="214">
        <v>1</v>
      </c>
      <c r="V110" s="178">
        <v>1</v>
      </c>
      <c r="W110" s="178">
        <v>1</v>
      </c>
      <c r="X110" s="178">
        <v>1</v>
      </c>
      <c r="Y110" s="180" t="s">
        <v>258</v>
      </c>
      <c r="Z110" s="178">
        <v>1</v>
      </c>
      <c r="AA110" s="178">
        <v>1</v>
      </c>
      <c r="AB110" s="178">
        <v>1</v>
      </c>
      <c r="AC110" s="178">
        <v>1</v>
      </c>
      <c r="AD110" s="178" t="s">
        <v>257</v>
      </c>
      <c r="AE110" s="178">
        <v>1</v>
      </c>
      <c r="AF110" s="180" t="s">
        <v>258</v>
      </c>
      <c r="AG110" s="178">
        <v>1</v>
      </c>
      <c r="AH110" s="178">
        <v>1</v>
      </c>
      <c r="AI110" s="14">
        <f t="shared" si="9"/>
        <v>25</v>
      </c>
      <c r="AJ110" s="284"/>
    </row>
    <row r="111" spans="1:36" ht="16.5">
      <c r="A111" s="299">
        <v>9</v>
      </c>
      <c r="B111" s="30" t="s">
        <v>327</v>
      </c>
      <c r="C111" s="30" t="s">
        <v>382</v>
      </c>
      <c r="D111" s="62" t="s">
        <v>77</v>
      </c>
      <c r="E111" s="178">
        <v>1</v>
      </c>
      <c r="F111" s="178">
        <v>1</v>
      </c>
      <c r="G111" s="178">
        <v>1</v>
      </c>
      <c r="H111" s="178">
        <v>1</v>
      </c>
      <c r="I111" s="178">
        <v>1</v>
      </c>
      <c r="J111" s="178">
        <v>1</v>
      </c>
      <c r="K111" s="182" t="s">
        <v>258</v>
      </c>
      <c r="L111" s="178">
        <v>1</v>
      </c>
      <c r="M111" s="178">
        <v>1</v>
      </c>
      <c r="N111" s="178" t="s">
        <v>255</v>
      </c>
      <c r="O111" s="178">
        <v>1</v>
      </c>
      <c r="P111" s="178">
        <v>1</v>
      </c>
      <c r="Q111" s="178">
        <v>1</v>
      </c>
      <c r="R111" s="182" t="s">
        <v>258</v>
      </c>
      <c r="S111" s="178">
        <v>1</v>
      </c>
      <c r="T111" s="178">
        <v>1</v>
      </c>
      <c r="U111" s="214">
        <v>1</v>
      </c>
      <c r="V111" s="178">
        <v>1</v>
      </c>
      <c r="W111" s="178">
        <v>1</v>
      </c>
      <c r="X111" s="178">
        <v>1</v>
      </c>
      <c r="Y111" s="180" t="s">
        <v>258</v>
      </c>
      <c r="Z111" s="178">
        <v>1</v>
      </c>
      <c r="AA111" s="178">
        <v>1</v>
      </c>
      <c r="AB111" s="178">
        <v>1</v>
      </c>
      <c r="AC111" s="178">
        <v>1</v>
      </c>
      <c r="AD111" s="178" t="s">
        <v>257</v>
      </c>
      <c r="AE111" s="178" t="s">
        <v>255</v>
      </c>
      <c r="AF111" s="180" t="s">
        <v>258</v>
      </c>
      <c r="AG111" s="178" t="s">
        <v>255</v>
      </c>
      <c r="AH111" s="178" t="s">
        <v>255</v>
      </c>
      <c r="AI111" s="14">
        <f t="shared" si="9"/>
        <v>21</v>
      </c>
      <c r="AJ111" s="284"/>
    </row>
    <row r="112" spans="1:36" ht="16.5">
      <c r="A112" s="299">
        <v>10</v>
      </c>
      <c r="B112" s="30" t="s">
        <v>413</v>
      </c>
      <c r="C112" s="30" t="s">
        <v>600</v>
      </c>
      <c r="D112" s="62" t="s">
        <v>374</v>
      </c>
      <c r="E112" s="178">
        <v>1</v>
      </c>
      <c r="F112" s="178">
        <v>1</v>
      </c>
      <c r="G112" s="178">
        <v>1</v>
      </c>
      <c r="H112" s="178">
        <v>1</v>
      </c>
      <c r="I112" s="178">
        <v>1</v>
      </c>
      <c r="J112" s="178">
        <v>1</v>
      </c>
      <c r="K112" s="182" t="s">
        <v>258</v>
      </c>
      <c r="L112" s="178" t="s">
        <v>255</v>
      </c>
      <c r="M112" s="178" t="s">
        <v>255</v>
      </c>
      <c r="N112" s="178" t="s">
        <v>255</v>
      </c>
      <c r="O112" s="178" t="s">
        <v>255</v>
      </c>
      <c r="P112" s="178" t="s">
        <v>255</v>
      </c>
      <c r="Q112" s="178" t="s">
        <v>255</v>
      </c>
      <c r="R112" s="182" t="s">
        <v>258</v>
      </c>
      <c r="S112" s="178" t="s">
        <v>255</v>
      </c>
      <c r="T112" s="178" t="s">
        <v>255</v>
      </c>
      <c r="U112" s="178" t="s">
        <v>255</v>
      </c>
      <c r="V112" s="178" t="s">
        <v>255</v>
      </c>
      <c r="W112" s="178" t="s">
        <v>255</v>
      </c>
      <c r="X112" s="178" t="s">
        <v>255</v>
      </c>
      <c r="Y112" s="180" t="s">
        <v>258</v>
      </c>
      <c r="Z112" s="178" t="s">
        <v>255</v>
      </c>
      <c r="AA112" s="178" t="s">
        <v>255</v>
      </c>
      <c r="AB112" s="178" t="s">
        <v>255</v>
      </c>
      <c r="AC112" s="178" t="s">
        <v>255</v>
      </c>
      <c r="AD112" s="178" t="s">
        <v>255</v>
      </c>
      <c r="AE112" s="178" t="s">
        <v>255</v>
      </c>
      <c r="AF112" s="180" t="s">
        <v>258</v>
      </c>
      <c r="AG112" s="178">
        <v>1</v>
      </c>
      <c r="AH112" s="178">
        <v>1</v>
      </c>
      <c r="AI112" s="14">
        <f t="shared" si="9"/>
        <v>8</v>
      </c>
      <c r="AJ112" s="284"/>
    </row>
    <row r="113" spans="1:36" ht="16.5">
      <c r="A113" s="299">
        <v>11</v>
      </c>
      <c r="B113" s="30" t="s">
        <v>328</v>
      </c>
      <c r="C113" s="30" t="s">
        <v>599</v>
      </c>
      <c r="D113" s="32" t="s">
        <v>19</v>
      </c>
      <c r="E113" s="178">
        <v>1</v>
      </c>
      <c r="F113" s="178">
        <v>1</v>
      </c>
      <c r="G113" s="178">
        <v>1</v>
      </c>
      <c r="H113" s="178">
        <v>1</v>
      </c>
      <c r="I113" s="178">
        <v>1</v>
      </c>
      <c r="J113" s="178">
        <v>1</v>
      </c>
      <c r="K113" s="182" t="s">
        <v>258</v>
      </c>
      <c r="L113" s="178">
        <v>1</v>
      </c>
      <c r="M113" s="178">
        <v>1</v>
      </c>
      <c r="N113" s="178">
        <v>1</v>
      </c>
      <c r="O113" s="178">
        <v>1</v>
      </c>
      <c r="P113" s="178">
        <v>1</v>
      </c>
      <c r="Q113" s="178">
        <v>1</v>
      </c>
      <c r="R113" s="182" t="s">
        <v>258</v>
      </c>
      <c r="S113" s="178">
        <v>1</v>
      </c>
      <c r="T113" s="178">
        <v>1</v>
      </c>
      <c r="U113" s="214">
        <v>1</v>
      </c>
      <c r="V113" s="178">
        <v>1</v>
      </c>
      <c r="W113" s="178">
        <v>1</v>
      </c>
      <c r="X113" s="178">
        <v>1</v>
      </c>
      <c r="Y113" s="180" t="s">
        <v>258</v>
      </c>
      <c r="Z113" s="178">
        <v>1</v>
      </c>
      <c r="AA113" s="178">
        <v>1</v>
      </c>
      <c r="AB113" s="178">
        <v>1</v>
      </c>
      <c r="AC113" s="178">
        <v>1</v>
      </c>
      <c r="AD113" s="178" t="s">
        <v>257</v>
      </c>
      <c r="AE113" s="178">
        <v>1</v>
      </c>
      <c r="AF113" s="180" t="s">
        <v>258</v>
      </c>
      <c r="AG113" s="178">
        <v>1</v>
      </c>
      <c r="AH113" s="178">
        <v>1</v>
      </c>
      <c r="AI113" s="14">
        <f t="shared" si="9"/>
        <v>25</v>
      </c>
      <c r="AJ113" s="284"/>
    </row>
    <row r="114" spans="1:36" ht="16.5">
      <c r="A114" s="299">
        <v>12</v>
      </c>
      <c r="B114" s="30" t="s">
        <v>401</v>
      </c>
      <c r="C114" s="30" t="s">
        <v>599</v>
      </c>
      <c r="D114" s="32" t="s">
        <v>517</v>
      </c>
      <c r="E114" s="178">
        <v>1</v>
      </c>
      <c r="F114" s="178">
        <v>1</v>
      </c>
      <c r="G114" s="178">
        <v>1</v>
      </c>
      <c r="H114" s="178">
        <v>1</v>
      </c>
      <c r="I114" s="178">
        <v>1</v>
      </c>
      <c r="J114" s="178">
        <v>1</v>
      </c>
      <c r="K114" s="182" t="s">
        <v>258</v>
      </c>
      <c r="L114" s="178">
        <v>1</v>
      </c>
      <c r="M114" s="178">
        <v>1</v>
      </c>
      <c r="N114" s="178">
        <v>1</v>
      </c>
      <c r="O114" s="178">
        <v>1</v>
      </c>
      <c r="P114" s="178">
        <v>1</v>
      </c>
      <c r="Q114" s="178">
        <v>1</v>
      </c>
      <c r="R114" s="182" t="s">
        <v>258</v>
      </c>
      <c r="S114" s="178">
        <v>1</v>
      </c>
      <c r="T114" s="178">
        <v>1</v>
      </c>
      <c r="U114" s="214">
        <v>1</v>
      </c>
      <c r="V114" s="178">
        <v>1</v>
      </c>
      <c r="W114" s="178">
        <v>1</v>
      </c>
      <c r="X114" s="178">
        <v>1</v>
      </c>
      <c r="Y114" s="180" t="s">
        <v>258</v>
      </c>
      <c r="Z114" s="178">
        <v>1</v>
      </c>
      <c r="AA114" s="178">
        <v>1</v>
      </c>
      <c r="AB114" s="178">
        <v>1</v>
      </c>
      <c r="AC114" s="178">
        <v>1</v>
      </c>
      <c r="AD114" s="178" t="s">
        <v>257</v>
      </c>
      <c r="AE114" s="178">
        <v>1</v>
      </c>
      <c r="AF114" s="180" t="s">
        <v>258</v>
      </c>
      <c r="AG114" s="178">
        <v>1</v>
      </c>
      <c r="AH114" s="178">
        <v>1</v>
      </c>
      <c r="AI114" s="14">
        <f t="shared" si="9"/>
        <v>25</v>
      </c>
      <c r="AJ114" s="402"/>
    </row>
    <row r="115" spans="1:36" ht="19.5" customHeight="1">
      <c r="A115" s="299">
        <v>13</v>
      </c>
      <c r="B115" s="30" t="s">
        <v>440</v>
      </c>
      <c r="C115" s="30" t="s">
        <v>600</v>
      </c>
      <c r="D115" s="62" t="s">
        <v>175</v>
      </c>
      <c r="E115" s="178">
        <v>1</v>
      </c>
      <c r="F115" s="178">
        <v>1</v>
      </c>
      <c r="G115" s="178">
        <v>1</v>
      </c>
      <c r="H115" s="178">
        <v>1</v>
      </c>
      <c r="I115" s="178">
        <v>1</v>
      </c>
      <c r="J115" s="178">
        <v>1</v>
      </c>
      <c r="K115" s="182">
        <v>1</v>
      </c>
      <c r="L115" s="178">
        <v>1</v>
      </c>
      <c r="M115" s="178">
        <v>1</v>
      </c>
      <c r="N115" s="178">
        <v>1</v>
      </c>
      <c r="O115" s="178">
        <v>1</v>
      </c>
      <c r="P115" s="178">
        <v>1</v>
      </c>
      <c r="Q115" s="178">
        <v>1</v>
      </c>
      <c r="R115" s="182">
        <v>1</v>
      </c>
      <c r="S115" s="178">
        <v>1</v>
      </c>
      <c r="T115" s="178">
        <v>1</v>
      </c>
      <c r="U115" s="214">
        <v>1</v>
      </c>
      <c r="V115" s="178">
        <v>1</v>
      </c>
      <c r="W115" s="178">
        <v>1</v>
      </c>
      <c r="X115" s="178">
        <v>1</v>
      </c>
      <c r="Y115" s="180">
        <v>1</v>
      </c>
      <c r="Z115" s="178">
        <v>1</v>
      </c>
      <c r="AA115" s="178">
        <v>1</v>
      </c>
      <c r="AB115" s="178">
        <v>1</v>
      </c>
      <c r="AC115" s="178">
        <v>1</v>
      </c>
      <c r="AD115" s="178" t="s">
        <v>257</v>
      </c>
      <c r="AE115" s="178">
        <v>1</v>
      </c>
      <c r="AF115" s="180" t="s">
        <v>258</v>
      </c>
      <c r="AG115" s="178">
        <v>1</v>
      </c>
      <c r="AH115" s="178">
        <v>1</v>
      </c>
      <c r="AI115" s="14">
        <f t="shared" si="9"/>
        <v>28</v>
      </c>
      <c r="AJ115" s="284"/>
    </row>
    <row r="116" spans="1:36" ht="19.5" customHeight="1">
      <c r="A116" s="299">
        <v>14</v>
      </c>
      <c r="B116" s="49" t="s">
        <v>332</v>
      </c>
      <c r="C116" s="49" t="s">
        <v>404</v>
      </c>
      <c r="D116" s="423" t="s">
        <v>167</v>
      </c>
      <c r="E116" s="178">
        <v>1</v>
      </c>
      <c r="F116" s="178">
        <v>1</v>
      </c>
      <c r="G116" s="178">
        <v>1</v>
      </c>
      <c r="H116" s="178">
        <v>1</v>
      </c>
      <c r="I116" s="178">
        <v>1</v>
      </c>
      <c r="J116" s="178">
        <v>1</v>
      </c>
      <c r="K116" s="182" t="s">
        <v>258</v>
      </c>
      <c r="L116" s="178">
        <v>1</v>
      </c>
      <c r="M116" s="178">
        <v>1</v>
      </c>
      <c r="N116" s="178">
        <v>1</v>
      </c>
      <c r="O116" s="178">
        <v>1</v>
      </c>
      <c r="P116" s="178">
        <v>1</v>
      </c>
      <c r="Q116" s="178">
        <v>1</v>
      </c>
      <c r="R116" s="182" t="s">
        <v>258</v>
      </c>
      <c r="S116" s="178">
        <v>1</v>
      </c>
      <c r="T116" s="178">
        <v>1</v>
      </c>
      <c r="U116" s="214">
        <v>1</v>
      </c>
      <c r="V116" s="178">
        <v>1</v>
      </c>
      <c r="W116" s="178">
        <v>1</v>
      </c>
      <c r="X116" s="178">
        <v>1</v>
      </c>
      <c r="Y116" s="180" t="s">
        <v>258</v>
      </c>
      <c r="Z116" s="178">
        <v>1</v>
      </c>
      <c r="AA116" s="178">
        <v>1</v>
      </c>
      <c r="AB116" s="178">
        <v>1</v>
      </c>
      <c r="AC116" s="178">
        <v>1</v>
      </c>
      <c r="AD116" s="178" t="s">
        <v>257</v>
      </c>
      <c r="AE116" s="178">
        <v>1</v>
      </c>
      <c r="AF116" s="180" t="s">
        <v>258</v>
      </c>
      <c r="AG116" s="178">
        <v>1</v>
      </c>
      <c r="AH116" s="178">
        <v>1</v>
      </c>
      <c r="AI116" s="14">
        <f t="shared" si="9"/>
        <v>25</v>
      </c>
      <c r="AJ116" s="306"/>
    </row>
    <row r="117" spans="1:36" ht="19.5" customHeight="1">
      <c r="A117" s="299">
        <v>15</v>
      </c>
      <c r="B117" s="30" t="s">
        <v>560</v>
      </c>
      <c r="C117" s="30" t="s">
        <v>600</v>
      </c>
      <c r="D117" s="62" t="s">
        <v>81</v>
      </c>
      <c r="E117" s="1490" t="s">
        <v>559</v>
      </c>
      <c r="F117" s="1491"/>
      <c r="G117" s="1491"/>
      <c r="H117" s="1491"/>
      <c r="I117" s="1491"/>
      <c r="J117" s="1492"/>
      <c r="K117" s="182"/>
      <c r="L117" s="178">
        <v>1</v>
      </c>
      <c r="M117" s="178">
        <v>1</v>
      </c>
      <c r="N117" s="178">
        <v>1</v>
      </c>
      <c r="O117" s="178">
        <v>1</v>
      </c>
      <c r="P117" s="178">
        <v>1</v>
      </c>
      <c r="Q117" s="178">
        <v>1</v>
      </c>
      <c r="R117" s="182" t="s">
        <v>258</v>
      </c>
      <c r="S117" s="178">
        <v>1</v>
      </c>
      <c r="T117" s="178">
        <v>1</v>
      </c>
      <c r="U117" s="214">
        <v>1</v>
      </c>
      <c r="V117" s="178">
        <v>1</v>
      </c>
      <c r="W117" s="178">
        <v>1</v>
      </c>
      <c r="X117" s="178">
        <v>1</v>
      </c>
      <c r="Y117" s="180" t="s">
        <v>258</v>
      </c>
      <c r="Z117" s="178">
        <v>1</v>
      </c>
      <c r="AA117" s="178">
        <v>1</v>
      </c>
      <c r="AB117" s="178">
        <v>1</v>
      </c>
      <c r="AC117" s="178">
        <v>1</v>
      </c>
      <c r="AD117" s="178" t="s">
        <v>257</v>
      </c>
      <c r="AE117" s="178">
        <v>1</v>
      </c>
      <c r="AF117" s="180" t="s">
        <v>258</v>
      </c>
      <c r="AG117" s="178">
        <v>1</v>
      </c>
      <c r="AH117" s="178">
        <v>1</v>
      </c>
      <c r="AI117" s="14">
        <f t="shared" si="9"/>
        <v>19</v>
      </c>
      <c r="AJ117" s="284"/>
    </row>
    <row r="118" spans="1:36" ht="19.5" customHeight="1">
      <c r="A118" s="299">
        <v>16</v>
      </c>
      <c r="B118" s="30" t="s">
        <v>264</v>
      </c>
      <c r="C118" s="30" t="s">
        <v>600</v>
      </c>
      <c r="D118" s="62" t="s">
        <v>149</v>
      </c>
      <c r="E118" s="1490" t="s">
        <v>559</v>
      </c>
      <c r="F118" s="1491"/>
      <c r="G118" s="1491"/>
      <c r="H118" s="1491"/>
      <c r="I118" s="1491"/>
      <c r="J118" s="1492"/>
      <c r="K118" s="182"/>
      <c r="L118" s="178">
        <v>1</v>
      </c>
      <c r="M118" s="178">
        <v>1</v>
      </c>
      <c r="N118" s="178">
        <v>1</v>
      </c>
      <c r="O118" s="178">
        <v>1</v>
      </c>
      <c r="P118" s="178">
        <v>1</v>
      </c>
      <c r="Q118" s="178">
        <v>1</v>
      </c>
      <c r="R118" s="182" t="s">
        <v>258</v>
      </c>
      <c r="S118" s="178">
        <v>1</v>
      </c>
      <c r="T118" s="178">
        <v>1</v>
      </c>
      <c r="U118" s="214">
        <v>1</v>
      </c>
      <c r="V118" s="178">
        <v>1</v>
      </c>
      <c r="W118" s="178">
        <v>1</v>
      </c>
      <c r="X118" s="178">
        <v>1</v>
      </c>
      <c r="Y118" s="180">
        <v>1</v>
      </c>
      <c r="Z118" s="178">
        <v>1</v>
      </c>
      <c r="AA118" s="178">
        <v>1</v>
      </c>
      <c r="AB118" s="178">
        <v>1</v>
      </c>
      <c r="AC118" s="178">
        <v>1</v>
      </c>
      <c r="AD118" s="178">
        <v>1</v>
      </c>
      <c r="AE118" s="178">
        <v>1</v>
      </c>
      <c r="AF118" s="180" t="s">
        <v>258</v>
      </c>
      <c r="AG118" s="178">
        <v>1</v>
      </c>
      <c r="AH118" s="178">
        <v>1</v>
      </c>
      <c r="AI118" s="14">
        <f t="shared" si="9"/>
        <v>21</v>
      </c>
      <c r="AJ118" s="284"/>
    </row>
    <row r="119" spans="1:36" ht="19.5" customHeight="1" thickBot="1">
      <c r="A119" s="438"/>
      <c r="B119" s="39"/>
      <c r="C119" s="39"/>
      <c r="D119" s="66"/>
      <c r="E119" s="226"/>
      <c r="F119" s="226"/>
      <c r="G119" s="226"/>
      <c r="H119" s="226"/>
      <c r="I119" s="226"/>
      <c r="J119" s="226"/>
      <c r="K119" s="395"/>
      <c r="L119" s="226"/>
      <c r="M119" s="226"/>
      <c r="N119" s="226"/>
      <c r="O119" s="226"/>
      <c r="P119" s="226"/>
      <c r="Q119" s="226"/>
      <c r="R119" s="395"/>
      <c r="S119" s="214"/>
      <c r="T119" s="214"/>
      <c r="U119" s="214"/>
      <c r="V119" s="214"/>
      <c r="W119" s="214"/>
      <c r="X119" s="214"/>
      <c r="Y119" s="182"/>
      <c r="Z119" s="214"/>
      <c r="AA119" s="214"/>
      <c r="AB119" s="214"/>
      <c r="AC119" s="214"/>
      <c r="AD119" s="214"/>
      <c r="AE119" s="214"/>
      <c r="AF119" s="182"/>
      <c r="AG119" s="214"/>
      <c r="AH119" s="214"/>
      <c r="AI119" s="14"/>
      <c r="AJ119" s="312"/>
    </row>
    <row r="120" spans="1:36" ht="16.5">
      <c r="A120" s="1471" t="s">
        <v>336</v>
      </c>
      <c r="B120" s="1441"/>
      <c r="C120" s="419"/>
      <c r="D120" s="67"/>
      <c r="E120" s="177"/>
      <c r="F120" s="177"/>
      <c r="G120" s="177"/>
      <c r="H120" s="177"/>
      <c r="I120" s="177"/>
      <c r="J120" s="177"/>
      <c r="K120" s="179"/>
      <c r="L120" s="439"/>
      <c r="M120" s="439"/>
      <c r="N120" s="439"/>
      <c r="O120" s="439"/>
      <c r="P120" s="439"/>
      <c r="Q120" s="439"/>
      <c r="R120" s="179"/>
      <c r="S120" s="234"/>
      <c r="T120" s="234"/>
      <c r="U120" s="234"/>
      <c r="V120" s="234"/>
      <c r="W120" s="234"/>
      <c r="X120" s="234"/>
      <c r="Y120" s="234"/>
      <c r="Z120" s="234"/>
      <c r="AA120" s="234"/>
      <c r="AB120" s="234"/>
      <c r="AC120" s="234"/>
      <c r="AD120" s="234"/>
      <c r="AE120" s="234"/>
      <c r="AF120" s="234"/>
      <c r="AG120" s="234"/>
      <c r="AH120" s="234"/>
      <c r="AI120" s="105"/>
      <c r="AJ120" s="314"/>
    </row>
    <row r="121" spans="1:36" ht="16.5">
      <c r="A121" s="292">
        <v>1</v>
      </c>
      <c r="B121" s="69" t="s">
        <v>121</v>
      </c>
      <c r="C121" s="69" t="s">
        <v>597</v>
      </c>
      <c r="D121" s="70" t="s">
        <v>120</v>
      </c>
      <c r="E121" s="178">
        <v>1</v>
      </c>
      <c r="F121" s="178">
        <v>1</v>
      </c>
      <c r="G121" s="178">
        <v>1</v>
      </c>
      <c r="H121" s="178">
        <v>1</v>
      </c>
      <c r="I121" s="178">
        <v>1</v>
      </c>
      <c r="J121" s="178">
        <v>1</v>
      </c>
      <c r="K121" s="182" t="s">
        <v>258</v>
      </c>
      <c r="L121" s="440" t="s">
        <v>255</v>
      </c>
      <c r="M121" s="440" t="s">
        <v>255</v>
      </c>
      <c r="N121" s="440" t="s">
        <v>255</v>
      </c>
      <c r="O121" s="440" t="s">
        <v>255</v>
      </c>
      <c r="P121" s="440" t="s">
        <v>255</v>
      </c>
      <c r="Q121" s="440" t="s">
        <v>255</v>
      </c>
      <c r="R121" s="182" t="s">
        <v>258</v>
      </c>
      <c r="S121" s="440" t="s">
        <v>255</v>
      </c>
      <c r="T121" s="440" t="s">
        <v>255</v>
      </c>
      <c r="U121" s="440" t="s">
        <v>255</v>
      </c>
      <c r="V121" s="440" t="s">
        <v>255</v>
      </c>
      <c r="W121" s="440" t="s">
        <v>255</v>
      </c>
      <c r="X121" s="440" t="s">
        <v>255</v>
      </c>
      <c r="Y121" s="182" t="s">
        <v>258</v>
      </c>
      <c r="Z121" s="440" t="s">
        <v>255</v>
      </c>
      <c r="AA121" s="440" t="s">
        <v>255</v>
      </c>
      <c r="AB121" s="440" t="s">
        <v>255</v>
      </c>
      <c r="AC121" s="440" t="s">
        <v>255</v>
      </c>
      <c r="AD121" s="440" t="s">
        <v>255</v>
      </c>
      <c r="AE121" s="440" t="s">
        <v>255</v>
      </c>
      <c r="AF121" s="182" t="s">
        <v>258</v>
      </c>
      <c r="AG121" s="440" t="s">
        <v>255</v>
      </c>
      <c r="AH121" s="440" t="s">
        <v>255</v>
      </c>
      <c r="AI121" s="14">
        <f>SUM(E121:AH121)</f>
        <v>6</v>
      </c>
      <c r="AJ121" s="315"/>
    </row>
    <row r="122" spans="1:36" ht="16.5">
      <c r="A122" s="292">
        <v>2</v>
      </c>
      <c r="B122" s="69" t="s">
        <v>124</v>
      </c>
      <c r="C122" s="69" t="s">
        <v>597</v>
      </c>
      <c r="D122" s="70" t="s">
        <v>142</v>
      </c>
      <c r="E122" s="178">
        <v>1</v>
      </c>
      <c r="F122" s="178">
        <v>1</v>
      </c>
      <c r="G122" s="178">
        <v>1</v>
      </c>
      <c r="H122" s="178">
        <v>1</v>
      </c>
      <c r="I122" s="178">
        <v>1</v>
      </c>
      <c r="J122" s="178">
        <v>1</v>
      </c>
      <c r="K122" s="182" t="s">
        <v>258</v>
      </c>
      <c r="L122" s="178">
        <v>1</v>
      </c>
      <c r="M122" s="440" t="s">
        <v>255</v>
      </c>
      <c r="N122" s="440" t="s">
        <v>255</v>
      </c>
      <c r="O122" s="440" t="s">
        <v>255</v>
      </c>
      <c r="P122" s="440" t="s">
        <v>255</v>
      </c>
      <c r="Q122" s="440" t="s">
        <v>255</v>
      </c>
      <c r="R122" s="182" t="s">
        <v>258</v>
      </c>
      <c r="S122" s="440" t="s">
        <v>255</v>
      </c>
      <c r="T122" s="440" t="s">
        <v>255</v>
      </c>
      <c r="U122" s="440" t="s">
        <v>255</v>
      </c>
      <c r="V122" s="440" t="s">
        <v>255</v>
      </c>
      <c r="W122" s="440" t="s">
        <v>255</v>
      </c>
      <c r="X122" s="178">
        <v>1</v>
      </c>
      <c r="Y122" s="180" t="s">
        <v>258</v>
      </c>
      <c r="Z122" s="178">
        <v>1</v>
      </c>
      <c r="AA122" s="178">
        <v>1</v>
      </c>
      <c r="AB122" s="178">
        <v>1</v>
      </c>
      <c r="AC122" s="178">
        <v>1</v>
      </c>
      <c r="AD122" s="178" t="s">
        <v>257</v>
      </c>
      <c r="AE122" s="178">
        <v>1</v>
      </c>
      <c r="AF122" s="182" t="s">
        <v>258</v>
      </c>
      <c r="AG122" s="178">
        <v>1</v>
      </c>
      <c r="AH122" s="178">
        <v>1</v>
      </c>
      <c r="AI122" s="14">
        <f>SUM(E122:AH122)</f>
        <v>15</v>
      </c>
      <c r="AJ122" s="315"/>
    </row>
    <row r="123" spans="1:36" ht="17.25" thickBot="1">
      <c r="A123" s="316">
        <v>3</v>
      </c>
      <c r="B123" s="317" t="s">
        <v>454</v>
      </c>
      <c r="C123" s="317" t="s">
        <v>597</v>
      </c>
      <c r="D123" s="318" t="s">
        <v>174</v>
      </c>
      <c r="E123" s="319">
        <v>1</v>
      </c>
      <c r="F123" s="319">
        <v>1</v>
      </c>
      <c r="G123" s="319">
        <v>1</v>
      </c>
      <c r="H123" s="319">
        <v>1</v>
      </c>
      <c r="I123" s="319">
        <v>1</v>
      </c>
      <c r="J123" s="319">
        <v>1</v>
      </c>
      <c r="K123" s="320" t="s">
        <v>258</v>
      </c>
      <c r="L123" s="319">
        <v>1</v>
      </c>
      <c r="M123" s="319">
        <v>1</v>
      </c>
      <c r="N123" s="319">
        <v>1</v>
      </c>
      <c r="O123" s="319">
        <v>1</v>
      </c>
      <c r="P123" s="319">
        <v>1</v>
      </c>
      <c r="Q123" s="319">
        <v>1</v>
      </c>
      <c r="R123" s="320" t="s">
        <v>258</v>
      </c>
      <c r="S123" s="319">
        <v>1</v>
      </c>
      <c r="T123" s="319">
        <v>1</v>
      </c>
      <c r="U123" s="319">
        <v>1</v>
      </c>
      <c r="V123" s="319">
        <v>1</v>
      </c>
      <c r="W123" s="319">
        <v>1</v>
      </c>
      <c r="X123" s="319">
        <v>1</v>
      </c>
      <c r="Y123" s="320" t="s">
        <v>258</v>
      </c>
      <c r="Z123" s="319">
        <v>1</v>
      </c>
      <c r="AA123" s="319">
        <v>1</v>
      </c>
      <c r="AB123" s="319" t="s">
        <v>255</v>
      </c>
      <c r="AC123" s="319" t="s">
        <v>255</v>
      </c>
      <c r="AD123" s="319" t="s">
        <v>255</v>
      </c>
      <c r="AE123" s="319" t="s">
        <v>255</v>
      </c>
      <c r="AF123" s="320" t="s">
        <v>258</v>
      </c>
      <c r="AG123" s="319" t="s">
        <v>255</v>
      </c>
      <c r="AH123" s="319" t="s">
        <v>255</v>
      </c>
      <c r="AI123" s="321">
        <f>SUM(E123:AH123)</f>
        <v>20</v>
      </c>
      <c r="AJ123" s="446"/>
    </row>
    <row r="124" spans="1:36" ht="16.5" thickTop="1">
      <c r="A124" s="200"/>
      <c r="B124" s="201"/>
      <c r="C124" s="201"/>
    </row>
    <row r="127" spans="1:36" ht="18">
      <c r="A127" s="292">
        <v>1</v>
      </c>
      <c r="B127" s="450" t="s">
        <v>582</v>
      </c>
      <c r="C127" s="33" t="s">
        <v>381</v>
      </c>
      <c r="D127" s="454" t="s">
        <v>23</v>
      </c>
      <c r="E127" s="83">
        <v>1</v>
      </c>
      <c r="F127" s="83">
        <v>1</v>
      </c>
      <c r="G127" s="83">
        <v>1</v>
      </c>
      <c r="H127" s="83">
        <v>1</v>
      </c>
      <c r="I127" s="83">
        <v>0.5</v>
      </c>
      <c r="J127" s="83">
        <v>1</v>
      </c>
      <c r="K127" s="187">
        <v>1</v>
      </c>
      <c r="L127" s="83">
        <v>1</v>
      </c>
      <c r="M127" s="126" t="s">
        <v>354</v>
      </c>
      <c r="N127" s="126" t="s">
        <v>354</v>
      </c>
      <c r="O127" s="126" t="s">
        <v>354</v>
      </c>
      <c r="P127" s="126" t="s">
        <v>354</v>
      </c>
      <c r="Q127" s="126" t="s">
        <v>354</v>
      </c>
      <c r="R127" s="184" t="s">
        <v>258</v>
      </c>
      <c r="S127" s="83">
        <v>1</v>
      </c>
      <c r="T127" s="83">
        <v>1</v>
      </c>
      <c r="U127" s="83">
        <v>1</v>
      </c>
      <c r="V127" s="83">
        <v>1</v>
      </c>
      <c r="W127" s="83">
        <v>1</v>
      </c>
      <c r="X127" s="83">
        <v>1</v>
      </c>
      <c r="Y127" s="184" t="s">
        <v>258</v>
      </c>
      <c r="Z127" s="83">
        <v>1</v>
      </c>
      <c r="AA127" s="83">
        <v>1</v>
      </c>
      <c r="AB127" s="83">
        <v>1</v>
      </c>
      <c r="AC127" s="83">
        <v>1</v>
      </c>
      <c r="AD127" s="83">
        <v>1</v>
      </c>
      <c r="AE127" s="83">
        <v>1</v>
      </c>
      <c r="AF127" s="184" t="s">
        <v>258</v>
      </c>
      <c r="AG127" s="83">
        <v>1</v>
      </c>
      <c r="AH127" s="83">
        <v>1</v>
      </c>
      <c r="AI127" s="14">
        <f>SUM(E127:AH127)</f>
        <v>21.5</v>
      </c>
      <c r="AJ127" s="315"/>
    </row>
    <row r="128" spans="1:36" ht="18">
      <c r="A128" s="292">
        <v>2</v>
      </c>
      <c r="B128" s="450" t="s">
        <v>583</v>
      </c>
      <c r="C128" s="33" t="s">
        <v>381</v>
      </c>
      <c r="D128" s="454" t="s">
        <v>96</v>
      </c>
      <c r="E128" s="83">
        <v>1</v>
      </c>
      <c r="F128" s="83">
        <v>1</v>
      </c>
      <c r="G128" s="83">
        <v>1</v>
      </c>
      <c r="H128" s="83">
        <v>1</v>
      </c>
      <c r="I128" s="83">
        <v>0.5</v>
      </c>
      <c r="J128" s="83">
        <v>1</v>
      </c>
      <c r="K128" s="187">
        <v>1</v>
      </c>
      <c r="L128" s="83">
        <v>1</v>
      </c>
      <c r="M128" s="83">
        <v>1</v>
      </c>
      <c r="N128" s="83"/>
      <c r="O128" s="83"/>
      <c r="P128" s="83"/>
      <c r="Q128" s="83"/>
      <c r="R128" s="187"/>
      <c r="S128" s="83"/>
      <c r="T128" s="83"/>
      <c r="U128" s="83"/>
      <c r="V128" s="83"/>
      <c r="W128" s="83"/>
      <c r="X128" s="83"/>
      <c r="Y128" s="187"/>
      <c r="Z128" s="83"/>
      <c r="AA128" s="83"/>
      <c r="AB128" s="83"/>
      <c r="AC128" s="83"/>
      <c r="AD128" s="83"/>
      <c r="AE128" s="83"/>
      <c r="AF128" s="187"/>
      <c r="AG128" s="83"/>
      <c r="AH128" s="83"/>
      <c r="AI128" s="14">
        <f t="shared" ref="AI128:AI151" si="10">SUM(E128:AH128)</f>
        <v>8.5</v>
      </c>
      <c r="AJ128" s="315"/>
    </row>
    <row r="129" spans="1:36" ht="18">
      <c r="A129" s="292">
        <v>3</v>
      </c>
      <c r="B129" s="450" t="s">
        <v>231</v>
      </c>
      <c r="C129" s="33" t="s">
        <v>381</v>
      </c>
      <c r="D129" s="454" t="s">
        <v>66</v>
      </c>
      <c r="E129" s="83">
        <v>1</v>
      </c>
      <c r="F129" s="83">
        <v>1</v>
      </c>
      <c r="G129" s="83">
        <v>1</v>
      </c>
      <c r="H129" s="83">
        <v>1</v>
      </c>
      <c r="I129" s="83">
        <v>0.5</v>
      </c>
      <c r="J129" s="83">
        <v>1</v>
      </c>
      <c r="K129" s="187">
        <v>1</v>
      </c>
      <c r="L129" s="83">
        <v>1</v>
      </c>
      <c r="M129" s="83"/>
      <c r="N129" s="83"/>
      <c r="O129" s="83"/>
      <c r="P129" s="83"/>
      <c r="Q129" s="83"/>
      <c r="R129" s="187"/>
      <c r="S129" s="83"/>
      <c r="T129" s="83"/>
      <c r="U129" s="83"/>
      <c r="V129" s="83"/>
      <c r="W129" s="83"/>
      <c r="X129" s="83"/>
      <c r="Y129" s="187"/>
      <c r="Z129" s="83"/>
      <c r="AA129" s="83"/>
      <c r="AB129" s="83"/>
      <c r="AC129" s="83"/>
      <c r="AD129" s="83"/>
      <c r="AE129" s="83"/>
      <c r="AF129" s="187"/>
      <c r="AG129" s="83"/>
      <c r="AH129" s="83"/>
      <c r="AI129" s="14">
        <f t="shared" si="10"/>
        <v>7.5</v>
      </c>
      <c r="AJ129" s="315"/>
    </row>
    <row r="130" spans="1:36" ht="18">
      <c r="A130" s="292">
        <v>4</v>
      </c>
      <c r="B130" s="450" t="s">
        <v>36</v>
      </c>
      <c r="C130" s="33" t="s">
        <v>381</v>
      </c>
      <c r="D130" s="454" t="s">
        <v>93</v>
      </c>
      <c r="E130" s="83">
        <v>1</v>
      </c>
      <c r="F130" s="83">
        <v>1</v>
      </c>
      <c r="G130" s="83">
        <v>1</v>
      </c>
      <c r="H130" s="83">
        <v>1</v>
      </c>
      <c r="I130" s="83">
        <v>0.5</v>
      </c>
      <c r="J130" s="83">
        <v>1</v>
      </c>
      <c r="K130" s="187">
        <v>1</v>
      </c>
      <c r="L130" s="83">
        <v>1</v>
      </c>
      <c r="M130" s="83">
        <v>1</v>
      </c>
      <c r="N130" s="83"/>
      <c r="O130" s="83"/>
      <c r="P130" s="83"/>
      <c r="Q130" s="83"/>
      <c r="R130" s="187"/>
      <c r="S130" s="83"/>
      <c r="T130" s="83"/>
      <c r="U130" s="83"/>
      <c r="V130" s="83"/>
      <c r="W130" s="83"/>
      <c r="X130" s="83"/>
      <c r="Y130" s="187"/>
      <c r="Z130" s="83"/>
      <c r="AA130" s="83"/>
      <c r="AB130" s="83"/>
      <c r="AC130" s="83"/>
      <c r="AD130" s="83"/>
      <c r="AE130" s="83"/>
      <c r="AF130" s="187"/>
      <c r="AG130" s="83"/>
      <c r="AH130" s="83"/>
      <c r="AI130" s="14">
        <f t="shared" si="10"/>
        <v>8.5</v>
      </c>
      <c r="AJ130" s="315"/>
    </row>
    <row r="131" spans="1:36" ht="18">
      <c r="A131" s="292">
        <v>5</v>
      </c>
      <c r="B131" s="450" t="s">
        <v>584</v>
      </c>
      <c r="C131" s="450"/>
      <c r="D131" s="393" t="s">
        <v>271</v>
      </c>
      <c r="E131" s="83">
        <v>1</v>
      </c>
      <c r="F131" s="83">
        <v>1</v>
      </c>
      <c r="G131" s="83">
        <v>0.5</v>
      </c>
      <c r="H131" s="126" t="s">
        <v>255</v>
      </c>
      <c r="I131" s="126" t="s">
        <v>255</v>
      </c>
      <c r="J131" s="126" t="s">
        <v>255</v>
      </c>
      <c r="K131" s="184" t="s">
        <v>258</v>
      </c>
      <c r="L131" s="83"/>
      <c r="M131" s="83"/>
      <c r="N131" s="83"/>
      <c r="O131" s="83"/>
      <c r="P131" s="83"/>
      <c r="Q131" s="83"/>
      <c r="R131" s="187"/>
      <c r="S131" s="83"/>
      <c r="T131" s="83"/>
      <c r="U131" s="83"/>
      <c r="V131" s="83"/>
      <c r="W131" s="83"/>
      <c r="X131" s="83"/>
      <c r="Y131" s="187"/>
      <c r="Z131" s="83"/>
      <c r="AA131" s="83"/>
      <c r="AB131" s="83"/>
      <c r="AC131" s="83"/>
      <c r="AD131" s="83"/>
      <c r="AE131" s="83"/>
      <c r="AF131" s="187"/>
      <c r="AG131" s="83"/>
      <c r="AH131" s="83"/>
      <c r="AI131" s="14">
        <f t="shared" si="10"/>
        <v>2.5</v>
      </c>
      <c r="AJ131" s="315"/>
    </row>
    <row r="132" spans="1:36" ht="14.25" customHeight="1">
      <c r="A132" s="292"/>
      <c r="B132" s="450"/>
      <c r="C132" s="450"/>
      <c r="D132" s="457"/>
      <c r="E132" s="83"/>
      <c r="F132" s="83"/>
      <c r="G132" s="83"/>
      <c r="H132" s="83"/>
      <c r="I132" s="83"/>
      <c r="J132" s="83"/>
      <c r="K132" s="187"/>
      <c r="L132" s="83"/>
      <c r="M132" s="83"/>
      <c r="N132" s="83"/>
      <c r="O132" s="83"/>
      <c r="P132" s="83"/>
      <c r="Q132" s="83"/>
      <c r="R132" s="187"/>
      <c r="S132" s="83"/>
      <c r="T132" s="83"/>
      <c r="U132" s="83"/>
      <c r="V132" s="83"/>
      <c r="W132" s="83"/>
      <c r="X132" s="83"/>
      <c r="Y132" s="187"/>
      <c r="Z132" s="83"/>
      <c r="AA132" s="83"/>
      <c r="AB132" s="83"/>
      <c r="AC132" s="83"/>
      <c r="AD132" s="83"/>
      <c r="AE132" s="83"/>
      <c r="AF132" s="187"/>
      <c r="AG132" s="83"/>
      <c r="AH132" s="83"/>
      <c r="AI132" s="14">
        <f t="shared" si="10"/>
        <v>0</v>
      </c>
      <c r="AJ132" s="315"/>
    </row>
    <row r="133" spans="1:36" ht="18">
      <c r="A133" s="292">
        <v>6</v>
      </c>
      <c r="B133" s="459" t="s">
        <v>585</v>
      </c>
      <c r="C133" s="30" t="s">
        <v>377</v>
      </c>
      <c r="D133" s="454" t="s">
        <v>100</v>
      </c>
      <c r="E133" s="126" t="s">
        <v>255</v>
      </c>
      <c r="F133" s="83">
        <v>1</v>
      </c>
      <c r="G133" s="83">
        <v>1</v>
      </c>
      <c r="H133" s="83">
        <v>1</v>
      </c>
      <c r="I133" s="83">
        <v>1</v>
      </c>
      <c r="J133" s="83">
        <v>1</v>
      </c>
      <c r="K133" s="187">
        <v>1</v>
      </c>
      <c r="L133" s="83">
        <v>1</v>
      </c>
      <c r="M133" s="83">
        <v>1</v>
      </c>
      <c r="N133" s="83">
        <v>1</v>
      </c>
      <c r="O133" s="83">
        <v>1</v>
      </c>
      <c r="P133" s="83">
        <v>1</v>
      </c>
      <c r="Q133" s="83">
        <v>1</v>
      </c>
      <c r="R133" s="184" t="s">
        <v>258</v>
      </c>
      <c r="S133" s="83">
        <v>1</v>
      </c>
      <c r="T133" s="83">
        <v>1</v>
      </c>
      <c r="U133" s="83">
        <v>1</v>
      </c>
      <c r="V133" s="83">
        <v>1</v>
      </c>
      <c r="W133" s="83">
        <v>1</v>
      </c>
      <c r="X133" s="83">
        <v>1</v>
      </c>
      <c r="Y133" s="184" t="s">
        <v>258</v>
      </c>
      <c r="Z133" s="83">
        <v>1</v>
      </c>
      <c r="AA133" s="83">
        <v>1</v>
      </c>
      <c r="AB133" s="83">
        <v>1</v>
      </c>
      <c r="AC133" s="83">
        <v>1</v>
      </c>
      <c r="AD133" s="126" t="s">
        <v>257</v>
      </c>
      <c r="AE133" s="83">
        <v>1</v>
      </c>
      <c r="AF133" s="184" t="s">
        <v>258</v>
      </c>
      <c r="AG133" s="83">
        <v>1</v>
      </c>
      <c r="AH133" s="83">
        <v>1</v>
      </c>
      <c r="AI133" s="14">
        <f t="shared" si="10"/>
        <v>25</v>
      </c>
      <c r="AJ133" s="315"/>
    </row>
    <row r="134" spans="1:36" ht="18">
      <c r="A134" s="292">
        <v>7</v>
      </c>
      <c r="B134" s="450" t="s">
        <v>251</v>
      </c>
      <c r="C134" s="30" t="s">
        <v>377</v>
      </c>
      <c r="D134" s="454" t="s">
        <v>103</v>
      </c>
      <c r="E134" s="83">
        <v>1</v>
      </c>
      <c r="F134" s="83">
        <v>0.5</v>
      </c>
      <c r="G134" s="83">
        <v>1</v>
      </c>
      <c r="H134" s="83">
        <v>1</v>
      </c>
      <c r="I134" s="83">
        <v>1</v>
      </c>
      <c r="J134" s="83">
        <v>1</v>
      </c>
      <c r="K134" s="187">
        <v>1</v>
      </c>
      <c r="L134" s="83">
        <v>1</v>
      </c>
      <c r="M134" s="83"/>
      <c r="N134" s="83"/>
      <c r="O134" s="83"/>
      <c r="P134" s="83"/>
      <c r="Q134" s="83"/>
      <c r="R134" s="187"/>
      <c r="S134" s="83"/>
      <c r="T134" s="83"/>
      <c r="U134" s="83"/>
      <c r="V134" s="83"/>
      <c r="W134" s="83"/>
      <c r="X134" s="83"/>
      <c r="Y134" s="187"/>
      <c r="Z134" s="83"/>
      <c r="AA134" s="83"/>
      <c r="AB134" s="83"/>
      <c r="AC134" s="83"/>
      <c r="AD134" s="83"/>
      <c r="AE134" s="83"/>
      <c r="AF134" s="187"/>
      <c r="AG134" s="83"/>
      <c r="AH134" s="83"/>
      <c r="AI134" s="14">
        <f t="shared" si="10"/>
        <v>7.5</v>
      </c>
      <c r="AJ134" s="315"/>
    </row>
    <row r="135" spans="1:36" ht="18">
      <c r="A135" s="292">
        <v>8</v>
      </c>
      <c r="B135" s="450" t="s">
        <v>586</v>
      </c>
      <c r="C135" s="30" t="s">
        <v>377</v>
      </c>
      <c r="D135" s="454" t="s">
        <v>80</v>
      </c>
      <c r="E135" s="83">
        <v>1</v>
      </c>
      <c r="F135" s="83">
        <v>1</v>
      </c>
      <c r="G135" s="83">
        <v>1</v>
      </c>
      <c r="H135" s="83">
        <v>1</v>
      </c>
      <c r="I135" s="83">
        <v>1</v>
      </c>
      <c r="J135" s="83">
        <v>0.5</v>
      </c>
      <c r="K135" s="187">
        <v>1</v>
      </c>
      <c r="L135" s="83">
        <v>1</v>
      </c>
      <c r="M135" s="83"/>
      <c r="N135" s="83"/>
      <c r="O135" s="83"/>
      <c r="P135" s="83"/>
      <c r="Q135" s="83"/>
      <c r="R135" s="187"/>
      <c r="S135" s="83"/>
      <c r="T135" s="83"/>
      <c r="U135" s="83"/>
      <c r="V135" s="83"/>
      <c r="W135" s="83"/>
      <c r="X135" s="83"/>
      <c r="Y135" s="187"/>
      <c r="Z135" s="83"/>
      <c r="AA135" s="83"/>
      <c r="AB135" s="83"/>
      <c r="AC135" s="83"/>
      <c r="AD135" s="83"/>
      <c r="AE135" s="83"/>
      <c r="AF135" s="187"/>
      <c r="AG135" s="83"/>
      <c r="AH135" s="83"/>
      <c r="AI135" s="14">
        <f t="shared" si="10"/>
        <v>7.5</v>
      </c>
      <c r="AJ135" s="315"/>
    </row>
    <row r="136" spans="1:36" ht="18">
      <c r="A136" s="292">
        <v>9</v>
      </c>
      <c r="B136" s="450" t="s">
        <v>246</v>
      </c>
      <c r="C136" s="30" t="s">
        <v>377</v>
      </c>
      <c r="D136" s="454" t="s">
        <v>25</v>
      </c>
      <c r="E136" s="83">
        <v>1</v>
      </c>
      <c r="F136" s="83">
        <v>0.5</v>
      </c>
      <c r="G136" s="126" t="s">
        <v>255</v>
      </c>
      <c r="H136" s="126" t="s">
        <v>255</v>
      </c>
      <c r="I136" s="126" t="s">
        <v>255</v>
      </c>
      <c r="J136" s="126">
        <v>0.5</v>
      </c>
      <c r="K136" s="184" t="s">
        <v>258</v>
      </c>
      <c r="L136" s="126" t="s">
        <v>255</v>
      </c>
      <c r="M136" s="126" t="s">
        <v>255</v>
      </c>
      <c r="N136" s="126" t="s">
        <v>255</v>
      </c>
      <c r="O136" s="126" t="s">
        <v>255</v>
      </c>
      <c r="P136" s="126" t="s">
        <v>255</v>
      </c>
      <c r="Q136" s="126" t="s">
        <v>255</v>
      </c>
      <c r="R136" s="184" t="s">
        <v>258</v>
      </c>
      <c r="S136" s="126" t="s">
        <v>255</v>
      </c>
      <c r="T136" s="126" t="s">
        <v>255</v>
      </c>
      <c r="U136" s="126" t="s">
        <v>255</v>
      </c>
      <c r="V136" s="126" t="s">
        <v>255</v>
      </c>
      <c r="W136" s="126" t="s">
        <v>255</v>
      </c>
      <c r="X136" s="126" t="s">
        <v>255</v>
      </c>
      <c r="Y136" s="184" t="s">
        <v>258</v>
      </c>
      <c r="Z136" s="126" t="s">
        <v>255</v>
      </c>
      <c r="AA136" s="126" t="s">
        <v>255</v>
      </c>
      <c r="AB136" s="126" t="s">
        <v>255</v>
      </c>
      <c r="AC136" s="83">
        <v>1</v>
      </c>
      <c r="AD136" s="126" t="s">
        <v>257</v>
      </c>
      <c r="AE136" s="83">
        <v>1</v>
      </c>
      <c r="AF136" s="184" t="s">
        <v>258</v>
      </c>
      <c r="AG136" s="83">
        <v>1</v>
      </c>
      <c r="AH136" s="83">
        <v>1</v>
      </c>
      <c r="AI136" s="14">
        <f t="shared" si="10"/>
        <v>6</v>
      </c>
      <c r="AJ136" s="315"/>
    </row>
    <row r="137" spans="1:36" ht="15.75" customHeight="1">
      <c r="A137" s="292"/>
      <c r="B137" s="450"/>
      <c r="C137" s="30"/>
      <c r="D137" s="454"/>
      <c r="E137" s="83"/>
      <c r="F137" s="83"/>
      <c r="G137" s="83"/>
      <c r="H137" s="83"/>
      <c r="I137" s="83"/>
      <c r="J137" s="83"/>
      <c r="K137" s="187"/>
      <c r="L137" s="83"/>
      <c r="M137" s="83"/>
      <c r="N137" s="83"/>
      <c r="O137" s="83"/>
      <c r="P137" s="83"/>
      <c r="Q137" s="83"/>
      <c r="R137" s="187"/>
      <c r="S137" s="83"/>
      <c r="T137" s="83"/>
      <c r="U137" s="83"/>
      <c r="V137" s="83"/>
      <c r="W137" s="83"/>
      <c r="X137" s="83"/>
      <c r="Y137" s="187"/>
      <c r="Z137" s="83"/>
      <c r="AA137" s="83"/>
      <c r="AB137" s="83"/>
      <c r="AC137" s="83"/>
      <c r="AD137" s="83"/>
      <c r="AE137" s="83"/>
      <c r="AF137" s="187"/>
      <c r="AG137" s="83"/>
      <c r="AH137" s="83"/>
      <c r="AI137" s="14">
        <f t="shared" si="10"/>
        <v>0</v>
      </c>
      <c r="AJ137" s="315"/>
    </row>
    <row r="138" spans="1:36" ht="18">
      <c r="A138" s="292">
        <v>10</v>
      </c>
      <c r="B138" s="450" t="s">
        <v>587</v>
      </c>
      <c r="C138" s="30" t="s">
        <v>600</v>
      </c>
      <c r="D138" s="454" t="s">
        <v>105</v>
      </c>
      <c r="E138" s="83">
        <v>1</v>
      </c>
      <c r="F138" s="83">
        <v>1</v>
      </c>
      <c r="G138" s="83">
        <v>1</v>
      </c>
      <c r="H138" s="83">
        <v>1</v>
      </c>
      <c r="I138" s="83">
        <v>0.5</v>
      </c>
      <c r="J138" s="126" t="s">
        <v>256</v>
      </c>
      <c r="K138" s="187">
        <v>1</v>
      </c>
      <c r="L138" s="83">
        <v>1</v>
      </c>
      <c r="M138" s="83">
        <v>1</v>
      </c>
      <c r="N138" s="126" t="s">
        <v>255</v>
      </c>
      <c r="O138" s="126" t="s">
        <v>255</v>
      </c>
      <c r="P138" s="126" t="s">
        <v>255</v>
      </c>
      <c r="Q138" s="126" t="s">
        <v>255</v>
      </c>
      <c r="R138" s="184" t="s">
        <v>258</v>
      </c>
      <c r="S138" s="83">
        <v>1</v>
      </c>
      <c r="T138" s="83">
        <v>1</v>
      </c>
      <c r="U138" s="83">
        <v>1</v>
      </c>
      <c r="V138" s="83">
        <v>1</v>
      </c>
      <c r="W138" s="83">
        <v>1</v>
      </c>
      <c r="X138" s="83">
        <v>1</v>
      </c>
      <c r="Y138" s="184" t="s">
        <v>258</v>
      </c>
      <c r="Z138" s="83">
        <v>1</v>
      </c>
      <c r="AA138" s="83">
        <v>1</v>
      </c>
      <c r="AB138" s="83">
        <v>1</v>
      </c>
      <c r="AC138" s="83">
        <v>1</v>
      </c>
      <c r="AD138" s="126" t="s">
        <v>257</v>
      </c>
      <c r="AE138" s="83">
        <v>1</v>
      </c>
      <c r="AF138" s="184" t="s">
        <v>258</v>
      </c>
      <c r="AG138" s="83">
        <v>1</v>
      </c>
      <c r="AH138" s="83">
        <v>1</v>
      </c>
      <c r="AI138" s="14">
        <f t="shared" si="10"/>
        <v>20.5</v>
      </c>
      <c r="AJ138" s="315"/>
    </row>
    <row r="139" spans="1:36" ht="18">
      <c r="A139" s="292">
        <v>11</v>
      </c>
      <c r="B139" s="450" t="s">
        <v>588</v>
      </c>
      <c r="C139" s="30" t="s">
        <v>600</v>
      </c>
      <c r="D139" s="454" t="s">
        <v>81</v>
      </c>
      <c r="E139" s="83">
        <v>1</v>
      </c>
      <c r="F139" s="83">
        <v>1</v>
      </c>
      <c r="G139" s="83">
        <v>1</v>
      </c>
      <c r="H139" s="83">
        <v>1</v>
      </c>
      <c r="I139" s="83">
        <v>0.5</v>
      </c>
      <c r="J139" s="83">
        <v>0.5</v>
      </c>
      <c r="K139" s="187">
        <v>1</v>
      </c>
      <c r="L139" s="83">
        <v>1</v>
      </c>
      <c r="M139" s="83">
        <v>1</v>
      </c>
      <c r="N139" s="83">
        <v>1</v>
      </c>
      <c r="O139" s="83">
        <v>1</v>
      </c>
      <c r="P139" s="83">
        <v>1</v>
      </c>
      <c r="Q139" s="83">
        <v>1</v>
      </c>
      <c r="R139" s="184" t="s">
        <v>258</v>
      </c>
      <c r="S139" s="83">
        <v>1</v>
      </c>
      <c r="T139" s="83">
        <v>1</v>
      </c>
      <c r="U139" s="83">
        <v>1</v>
      </c>
      <c r="V139" s="83">
        <v>1</v>
      </c>
      <c r="W139" s="83">
        <v>1</v>
      </c>
      <c r="X139" s="83">
        <v>1</v>
      </c>
      <c r="Y139" s="184" t="s">
        <v>258</v>
      </c>
      <c r="Z139" s="83">
        <v>1</v>
      </c>
      <c r="AA139" s="83">
        <v>1</v>
      </c>
      <c r="AB139" s="83">
        <v>1</v>
      </c>
      <c r="AC139" s="83">
        <v>1</v>
      </c>
      <c r="AD139" s="126" t="s">
        <v>257</v>
      </c>
      <c r="AE139" s="83">
        <v>1</v>
      </c>
      <c r="AF139" s="184" t="s">
        <v>258</v>
      </c>
      <c r="AG139" s="83">
        <v>1</v>
      </c>
      <c r="AH139" s="83">
        <v>1</v>
      </c>
      <c r="AI139" s="14">
        <f t="shared" si="10"/>
        <v>25</v>
      </c>
      <c r="AJ139" s="315"/>
    </row>
    <row r="140" spans="1:36" ht="18">
      <c r="A140" s="292">
        <v>12</v>
      </c>
      <c r="B140" s="450" t="s">
        <v>589</v>
      </c>
      <c r="C140" s="30" t="s">
        <v>600</v>
      </c>
      <c r="D140" s="454" t="s">
        <v>107</v>
      </c>
      <c r="E140" s="83">
        <v>1</v>
      </c>
      <c r="F140" s="83">
        <v>1</v>
      </c>
      <c r="G140" s="83">
        <v>1</v>
      </c>
      <c r="H140" s="83">
        <v>1</v>
      </c>
      <c r="I140" s="83">
        <v>1</v>
      </c>
      <c r="J140" s="83">
        <v>1</v>
      </c>
      <c r="K140" s="187">
        <v>1</v>
      </c>
      <c r="L140" s="83">
        <v>1</v>
      </c>
      <c r="M140" s="83">
        <v>1</v>
      </c>
      <c r="N140" s="83">
        <v>1</v>
      </c>
      <c r="O140" s="83">
        <v>1</v>
      </c>
      <c r="P140" s="83">
        <v>1</v>
      </c>
      <c r="Q140" s="83">
        <v>1</v>
      </c>
      <c r="R140" s="184" t="s">
        <v>258</v>
      </c>
      <c r="S140" s="83">
        <v>1</v>
      </c>
      <c r="T140" s="83">
        <v>1</v>
      </c>
      <c r="U140" s="83">
        <v>1</v>
      </c>
      <c r="V140" s="83">
        <v>1</v>
      </c>
      <c r="W140" s="83">
        <v>1</v>
      </c>
      <c r="X140" s="83">
        <v>1</v>
      </c>
      <c r="Y140" s="184" t="s">
        <v>258</v>
      </c>
      <c r="Z140" s="83">
        <v>1</v>
      </c>
      <c r="AA140" s="83">
        <v>1</v>
      </c>
      <c r="AB140" s="83">
        <v>1</v>
      </c>
      <c r="AC140" s="83">
        <v>1</v>
      </c>
      <c r="AD140" s="126" t="s">
        <v>257</v>
      </c>
      <c r="AE140" s="83">
        <v>2</v>
      </c>
      <c r="AF140" s="184" t="s">
        <v>258</v>
      </c>
      <c r="AG140" s="83">
        <v>1</v>
      </c>
      <c r="AH140" s="83">
        <v>1</v>
      </c>
      <c r="AI140" s="14">
        <f t="shared" si="10"/>
        <v>27</v>
      </c>
      <c r="AJ140" s="315"/>
    </row>
    <row r="141" spans="1:36" ht="18">
      <c r="A141" s="292">
        <v>13</v>
      </c>
      <c r="B141" s="450" t="s">
        <v>264</v>
      </c>
      <c r="C141" s="30" t="s">
        <v>600</v>
      </c>
      <c r="D141" s="454" t="s">
        <v>149</v>
      </c>
      <c r="E141" s="83">
        <v>1</v>
      </c>
      <c r="F141" s="83">
        <v>1</v>
      </c>
      <c r="G141" s="83">
        <v>1</v>
      </c>
      <c r="H141" s="83">
        <v>1</v>
      </c>
      <c r="I141" s="83">
        <v>1</v>
      </c>
      <c r="J141" s="83">
        <v>1</v>
      </c>
      <c r="K141" s="187">
        <v>1</v>
      </c>
      <c r="L141" s="83">
        <v>1</v>
      </c>
      <c r="M141" s="83">
        <v>1</v>
      </c>
      <c r="N141" s="83">
        <v>1</v>
      </c>
      <c r="O141" s="83">
        <v>1</v>
      </c>
      <c r="P141" s="83">
        <v>1</v>
      </c>
      <c r="Q141" s="83">
        <v>1</v>
      </c>
      <c r="R141" s="184">
        <v>1</v>
      </c>
      <c r="S141" s="83">
        <v>1</v>
      </c>
      <c r="T141" s="83">
        <v>1</v>
      </c>
      <c r="U141" s="83">
        <v>1</v>
      </c>
      <c r="V141" s="83">
        <v>1</v>
      </c>
      <c r="W141" s="83">
        <v>1</v>
      </c>
      <c r="X141" s="83">
        <v>1</v>
      </c>
      <c r="Y141" s="184">
        <v>1</v>
      </c>
      <c r="Z141" s="83">
        <v>1</v>
      </c>
      <c r="AA141" s="83">
        <v>1</v>
      </c>
      <c r="AB141" s="83">
        <v>1</v>
      </c>
      <c r="AC141" s="83">
        <v>1</v>
      </c>
      <c r="AD141" s="126" t="s">
        <v>257</v>
      </c>
      <c r="AE141" s="83">
        <v>1</v>
      </c>
      <c r="AF141" s="184">
        <v>1</v>
      </c>
      <c r="AG141" s="83">
        <v>1</v>
      </c>
      <c r="AH141" s="83">
        <v>1</v>
      </c>
      <c r="AI141" s="14">
        <f t="shared" si="10"/>
        <v>29</v>
      </c>
      <c r="AJ141" s="315"/>
    </row>
    <row r="142" spans="1:36" ht="18">
      <c r="A142" s="292">
        <v>14</v>
      </c>
      <c r="B142" s="450" t="s">
        <v>74</v>
      </c>
      <c r="C142" s="30" t="s">
        <v>600</v>
      </c>
      <c r="D142" s="454" t="s">
        <v>109</v>
      </c>
      <c r="E142" s="126" t="s">
        <v>255</v>
      </c>
      <c r="F142" s="126" t="s">
        <v>255</v>
      </c>
      <c r="G142" s="126" t="s">
        <v>255</v>
      </c>
      <c r="H142" s="83">
        <v>0.5</v>
      </c>
      <c r="I142" s="83">
        <v>1</v>
      </c>
      <c r="J142" s="83">
        <v>1</v>
      </c>
      <c r="K142" s="187">
        <v>1</v>
      </c>
      <c r="L142" s="83">
        <v>1</v>
      </c>
      <c r="M142" s="83">
        <v>1</v>
      </c>
      <c r="N142" s="83">
        <v>1</v>
      </c>
      <c r="O142" s="83">
        <v>1</v>
      </c>
      <c r="P142" s="83">
        <v>1</v>
      </c>
      <c r="Q142" s="83">
        <v>1</v>
      </c>
      <c r="R142" s="184" t="s">
        <v>258</v>
      </c>
      <c r="S142" s="126" t="s">
        <v>255</v>
      </c>
      <c r="T142" s="126" t="s">
        <v>255</v>
      </c>
      <c r="U142" s="126" t="s">
        <v>255</v>
      </c>
      <c r="V142" s="126" t="s">
        <v>255</v>
      </c>
      <c r="W142" s="126" t="s">
        <v>255</v>
      </c>
      <c r="X142" s="126" t="s">
        <v>255</v>
      </c>
      <c r="Y142" s="184" t="s">
        <v>258</v>
      </c>
      <c r="Z142" s="126" t="s">
        <v>255</v>
      </c>
      <c r="AA142" s="126" t="s">
        <v>255</v>
      </c>
      <c r="AB142" s="126" t="s">
        <v>255</v>
      </c>
      <c r="AC142" s="126" t="s">
        <v>255</v>
      </c>
      <c r="AD142" s="126" t="s">
        <v>255</v>
      </c>
      <c r="AE142" s="126" t="s">
        <v>255</v>
      </c>
      <c r="AF142" s="184" t="s">
        <v>258</v>
      </c>
      <c r="AG142" s="126" t="s">
        <v>255</v>
      </c>
      <c r="AH142" s="126" t="s">
        <v>255</v>
      </c>
      <c r="AI142" s="14">
        <f t="shared" si="10"/>
        <v>9.5</v>
      </c>
      <c r="AJ142" s="315"/>
    </row>
    <row r="143" spans="1:36" ht="15.75" customHeight="1">
      <c r="A143" s="292"/>
      <c r="B143" s="450"/>
      <c r="C143" s="30"/>
      <c r="D143" s="454"/>
      <c r="E143" s="83"/>
      <c r="F143" s="83"/>
      <c r="G143" s="83"/>
      <c r="H143" s="83"/>
      <c r="I143" s="83"/>
      <c r="J143" s="83"/>
      <c r="K143" s="187"/>
      <c r="L143" s="83"/>
      <c r="M143" s="83"/>
      <c r="N143" s="83"/>
      <c r="O143" s="83"/>
      <c r="P143" s="83"/>
      <c r="Q143" s="83"/>
      <c r="R143" s="187"/>
      <c r="S143" s="83"/>
      <c r="T143" s="83"/>
      <c r="U143" s="83"/>
      <c r="V143" s="83"/>
      <c r="W143" s="83"/>
      <c r="X143" s="83"/>
      <c r="Y143" s="187"/>
      <c r="Z143" s="83"/>
      <c r="AA143" s="83"/>
      <c r="AB143" s="83"/>
      <c r="AC143" s="83"/>
      <c r="AD143" s="83"/>
      <c r="AE143" s="83"/>
      <c r="AF143" s="187"/>
      <c r="AG143" s="83"/>
      <c r="AH143" s="83"/>
      <c r="AI143" s="14">
        <f t="shared" si="10"/>
        <v>0</v>
      </c>
      <c r="AJ143" s="315"/>
    </row>
    <row r="144" spans="1:36" ht="18">
      <c r="A144" s="292">
        <v>15</v>
      </c>
      <c r="B144" s="450" t="s">
        <v>590</v>
      </c>
      <c r="C144" s="30" t="s">
        <v>601</v>
      </c>
      <c r="D144" s="454" t="s">
        <v>113</v>
      </c>
      <c r="E144" s="83">
        <v>1</v>
      </c>
      <c r="F144" s="83">
        <v>1</v>
      </c>
      <c r="G144" s="83">
        <v>1</v>
      </c>
      <c r="H144" s="83">
        <v>1</v>
      </c>
      <c r="I144" s="83">
        <v>1</v>
      </c>
      <c r="J144" s="83">
        <v>1</v>
      </c>
      <c r="K144" s="187">
        <v>1</v>
      </c>
      <c r="L144" s="83">
        <v>1</v>
      </c>
      <c r="M144" s="83">
        <v>1</v>
      </c>
      <c r="N144" s="83">
        <v>1</v>
      </c>
      <c r="O144" s="83">
        <v>1</v>
      </c>
      <c r="P144" s="83">
        <v>1</v>
      </c>
      <c r="Q144" s="83">
        <v>1</v>
      </c>
      <c r="R144" s="184" t="s">
        <v>258</v>
      </c>
      <c r="S144" s="83">
        <v>1</v>
      </c>
      <c r="T144" s="83">
        <v>1</v>
      </c>
      <c r="U144" s="83">
        <v>1</v>
      </c>
      <c r="V144" s="83">
        <v>1</v>
      </c>
      <c r="W144" s="83">
        <v>1</v>
      </c>
      <c r="X144" s="83">
        <v>1</v>
      </c>
      <c r="Y144" s="184" t="s">
        <v>258</v>
      </c>
      <c r="Z144" s="83">
        <v>1</v>
      </c>
      <c r="AA144" s="83">
        <v>1</v>
      </c>
      <c r="AB144" s="83">
        <v>1</v>
      </c>
      <c r="AC144" s="83">
        <v>1</v>
      </c>
      <c r="AD144" s="83">
        <v>1</v>
      </c>
      <c r="AE144" s="83">
        <v>1</v>
      </c>
      <c r="AF144" s="184" t="s">
        <v>258</v>
      </c>
      <c r="AG144" s="83">
        <v>1</v>
      </c>
      <c r="AH144" s="83">
        <v>1</v>
      </c>
      <c r="AI144" s="14">
        <f t="shared" si="10"/>
        <v>27</v>
      </c>
      <c r="AJ144" s="315"/>
    </row>
    <row r="145" spans="1:36" ht="18">
      <c r="A145" s="292">
        <v>16</v>
      </c>
      <c r="B145" s="450" t="s">
        <v>591</v>
      </c>
      <c r="C145" s="30" t="s">
        <v>601</v>
      </c>
      <c r="D145" s="454" t="s">
        <v>75</v>
      </c>
      <c r="E145" s="83">
        <v>1</v>
      </c>
      <c r="F145" s="83">
        <v>1</v>
      </c>
      <c r="G145" s="83">
        <v>1</v>
      </c>
      <c r="H145" s="83">
        <v>1</v>
      </c>
      <c r="I145" s="83">
        <v>1</v>
      </c>
      <c r="J145" s="83">
        <v>1</v>
      </c>
      <c r="K145" s="187">
        <v>1</v>
      </c>
      <c r="L145" s="83">
        <v>1</v>
      </c>
      <c r="M145" s="83">
        <v>1</v>
      </c>
      <c r="N145" s="83">
        <v>1</v>
      </c>
      <c r="O145" s="83">
        <v>1</v>
      </c>
      <c r="P145" s="83">
        <v>1</v>
      </c>
      <c r="Q145" s="83">
        <v>1</v>
      </c>
      <c r="R145" s="184" t="s">
        <v>258</v>
      </c>
      <c r="S145" s="83">
        <v>1</v>
      </c>
      <c r="T145" s="83">
        <v>1</v>
      </c>
      <c r="U145" s="83">
        <v>1</v>
      </c>
      <c r="V145" s="83">
        <v>1</v>
      </c>
      <c r="W145" s="83">
        <v>1</v>
      </c>
      <c r="X145" s="83">
        <v>1</v>
      </c>
      <c r="Y145" s="184" t="s">
        <v>258</v>
      </c>
      <c r="Z145" s="83">
        <v>1</v>
      </c>
      <c r="AA145" s="83">
        <v>1</v>
      </c>
      <c r="AB145" s="83">
        <v>1</v>
      </c>
      <c r="AC145" s="83">
        <v>1</v>
      </c>
      <c r="AD145" s="83">
        <v>1</v>
      </c>
      <c r="AE145" s="83">
        <v>1</v>
      </c>
      <c r="AF145" s="184" t="s">
        <v>258</v>
      </c>
      <c r="AG145" s="83">
        <v>1</v>
      </c>
      <c r="AH145" s="83">
        <v>1</v>
      </c>
      <c r="AI145" s="14">
        <f t="shared" si="10"/>
        <v>27</v>
      </c>
      <c r="AJ145" s="315"/>
    </row>
    <row r="146" spans="1:36" ht="18">
      <c r="A146" s="292">
        <v>17</v>
      </c>
      <c r="B146" s="450" t="s">
        <v>592</v>
      </c>
      <c r="C146" s="30" t="s">
        <v>601</v>
      </c>
      <c r="D146" s="454" t="s">
        <v>108</v>
      </c>
      <c r="E146" s="83">
        <v>1</v>
      </c>
      <c r="F146" s="83">
        <v>1</v>
      </c>
      <c r="G146" s="83">
        <v>1</v>
      </c>
      <c r="H146" s="83">
        <v>1</v>
      </c>
      <c r="I146" s="83">
        <v>1</v>
      </c>
      <c r="J146" s="83">
        <v>1</v>
      </c>
      <c r="K146" s="187">
        <v>1</v>
      </c>
      <c r="L146" s="83">
        <v>1</v>
      </c>
      <c r="M146" s="83">
        <v>1</v>
      </c>
      <c r="N146" s="83">
        <v>1</v>
      </c>
      <c r="O146" s="83">
        <v>1</v>
      </c>
      <c r="P146" s="83">
        <v>1</v>
      </c>
      <c r="Q146" s="83">
        <v>1</v>
      </c>
      <c r="R146" s="184" t="s">
        <v>258</v>
      </c>
      <c r="S146" s="83">
        <v>1</v>
      </c>
      <c r="T146" s="83">
        <v>1</v>
      </c>
      <c r="U146" s="83">
        <v>1</v>
      </c>
      <c r="V146" s="83">
        <v>1</v>
      </c>
      <c r="W146" s="83">
        <v>1</v>
      </c>
      <c r="X146" s="83">
        <v>1</v>
      </c>
      <c r="Y146" s="184" t="s">
        <v>258</v>
      </c>
      <c r="Z146" s="83">
        <v>1</v>
      </c>
      <c r="AA146" s="83">
        <v>1</v>
      </c>
      <c r="AB146" s="83">
        <v>1</v>
      </c>
      <c r="AC146" s="83">
        <v>1</v>
      </c>
      <c r="AD146" s="83">
        <v>1</v>
      </c>
      <c r="AE146" s="83">
        <v>1</v>
      </c>
      <c r="AF146" s="184" t="s">
        <v>258</v>
      </c>
      <c r="AG146" s="83">
        <v>1</v>
      </c>
      <c r="AH146" s="83">
        <v>1</v>
      </c>
      <c r="AI146" s="14">
        <f t="shared" si="10"/>
        <v>27</v>
      </c>
      <c r="AJ146" s="315"/>
    </row>
    <row r="147" spans="1:36" ht="18">
      <c r="A147" s="292">
        <v>18</v>
      </c>
      <c r="B147" s="450" t="s">
        <v>252</v>
      </c>
      <c r="C147" s="30" t="s">
        <v>601</v>
      </c>
      <c r="D147" s="454" t="s">
        <v>76</v>
      </c>
      <c r="E147" s="83">
        <v>1</v>
      </c>
      <c r="F147" s="83">
        <v>1</v>
      </c>
      <c r="G147" s="83">
        <v>1</v>
      </c>
      <c r="H147" s="83">
        <v>1</v>
      </c>
      <c r="I147" s="83">
        <v>1</v>
      </c>
      <c r="J147" s="83">
        <v>1</v>
      </c>
      <c r="K147" s="187">
        <v>1</v>
      </c>
      <c r="L147" s="83">
        <v>1</v>
      </c>
      <c r="M147" s="83">
        <v>1</v>
      </c>
      <c r="N147" s="83">
        <v>1</v>
      </c>
      <c r="O147" s="83">
        <v>1</v>
      </c>
      <c r="P147" s="83">
        <v>1</v>
      </c>
      <c r="Q147" s="83">
        <v>1</v>
      </c>
      <c r="R147" s="184" t="s">
        <v>258</v>
      </c>
      <c r="S147" s="83">
        <v>1</v>
      </c>
      <c r="T147" s="83">
        <v>1</v>
      </c>
      <c r="U147" s="83">
        <v>1</v>
      </c>
      <c r="V147" s="83">
        <v>1</v>
      </c>
      <c r="W147" s="83">
        <v>1</v>
      </c>
      <c r="X147" s="83">
        <v>1</v>
      </c>
      <c r="Y147" s="184" t="s">
        <v>258</v>
      </c>
      <c r="Z147" s="83">
        <v>1</v>
      </c>
      <c r="AA147" s="83">
        <v>1</v>
      </c>
      <c r="AB147" s="83">
        <v>1</v>
      </c>
      <c r="AC147" s="83">
        <v>1</v>
      </c>
      <c r="AD147" s="83">
        <v>1</v>
      </c>
      <c r="AE147" s="83">
        <v>1</v>
      </c>
      <c r="AF147" s="184" t="s">
        <v>258</v>
      </c>
      <c r="AG147" s="83">
        <v>1</v>
      </c>
      <c r="AH147" s="83">
        <v>1</v>
      </c>
      <c r="AI147" s="14">
        <f t="shared" si="10"/>
        <v>27</v>
      </c>
      <c r="AJ147" s="315"/>
    </row>
    <row r="148" spans="1:36" ht="18">
      <c r="A148" s="292">
        <v>19</v>
      </c>
      <c r="B148" s="450" t="s">
        <v>593</v>
      </c>
      <c r="C148" s="30" t="s">
        <v>601</v>
      </c>
      <c r="D148" s="454" t="s">
        <v>86</v>
      </c>
      <c r="E148" s="83">
        <v>1</v>
      </c>
      <c r="F148" s="83">
        <v>1</v>
      </c>
      <c r="G148" s="83">
        <v>1</v>
      </c>
      <c r="H148" s="83">
        <v>1</v>
      </c>
      <c r="I148" s="83">
        <v>1</v>
      </c>
      <c r="J148" s="83">
        <v>1</v>
      </c>
      <c r="K148" s="187">
        <v>1</v>
      </c>
      <c r="L148" s="83">
        <v>1</v>
      </c>
      <c r="M148" s="83">
        <v>1</v>
      </c>
      <c r="N148" s="83">
        <v>1</v>
      </c>
      <c r="O148" s="83">
        <v>1</v>
      </c>
      <c r="P148" s="83">
        <v>1</v>
      </c>
      <c r="Q148" s="83">
        <v>1</v>
      </c>
      <c r="R148" s="184" t="s">
        <v>258</v>
      </c>
      <c r="S148" s="83">
        <v>1</v>
      </c>
      <c r="T148" s="83">
        <v>1</v>
      </c>
      <c r="U148" s="83">
        <v>1</v>
      </c>
      <c r="V148" s="83">
        <v>1</v>
      </c>
      <c r="W148" s="83">
        <v>1</v>
      </c>
      <c r="X148" s="83">
        <v>1</v>
      </c>
      <c r="Y148" s="184" t="s">
        <v>258</v>
      </c>
      <c r="Z148" s="83">
        <v>1</v>
      </c>
      <c r="AA148" s="83">
        <v>1</v>
      </c>
      <c r="AB148" s="83">
        <v>1</v>
      </c>
      <c r="AC148" s="83">
        <v>1</v>
      </c>
      <c r="AD148" s="83">
        <v>1</v>
      </c>
      <c r="AE148" s="83">
        <v>1</v>
      </c>
      <c r="AF148" s="184" t="s">
        <v>258</v>
      </c>
      <c r="AG148" s="83">
        <v>1</v>
      </c>
      <c r="AH148" s="83">
        <v>1</v>
      </c>
      <c r="AI148" s="14">
        <f t="shared" si="10"/>
        <v>27</v>
      </c>
      <c r="AJ148" s="315"/>
    </row>
    <row r="149" spans="1:36" ht="18">
      <c r="A149" s="292">
        <v>20</v>
      </c>
      <c r="B149" s="450" t="s">
        <v>594</v>
      </c>
      <c r="C149" s="30" t="s">
        <v>601</v>
      </c>
      <c r="D149" s="454" t="s">
        <v>115</v>
      </c>
      <c r="E149" s="83">
        <v>1</v>
      </c>
      <c r="F149" s="83">
        <v>1</v>
      </c>
      <c r="G149" s="83">
        <v>1</v>
      </c>
      <c r="H149" s="83">
        <v>1</v>
      </c>
      <c r="I149" s="83">
        <v>1</v>
      </c>
      <c r="J149" s="83">
        <v>1</v>
      </c>
      <c r="K149" s="187">
        <v>1</v>
      </c>
      <c r="L149" s="83">
        <v>1</v>
      </c>
      <c r="M149" s="83">
        <v>1</v>
      </c>
      <c r="N149" s="83">
        <v>1</v>
      </c>
      <c r="O149" s="83">
        <v>1</v>
      </c>
      <c r="P149" s="83">
        <v>1</v>
      </c>
      <c r="Q149" s="83">
        <v>1</v>
      </c>
      <c r="R149" s="184" t="s">
        <v>258</v>
      </c>
      <c r="S149" s="83">
        <v>1</v>
      </c>
      <c r="T149" s="83">
        <v>1</v>
      </c>
      <c r="U149" s="83">
        <v>1</v>
      </c>
      <c r="V149" s="83">
        <v>1</v>
      </c>
      <c r="W149" s="83">
        <v>1</v>
      </c>
      <c r="X149" s="83">
        <v>1</v>
      </c>
      <c r="Y149" s="184" t="s">
        <v>258</v>
      </c>
      <c r="Z149" s="83">
        <v>1</v>
      </c>
      <c r="AA149" s="83">
        <v>1</v>
      </c>
      <c r="AB149" s="83">
        <v>1</v>
      </c>
      <c r="AC149" s="83">
        <v>1</v>
      </c>
      <c r="AD149" s="83">
        <v>1</v>
      </c>
      <c r="AE149" s="83">
        <v>1</v>
      </c>
      <c r="AF149" s="184" t="s">
        <v>258</v>
      </c>
      <c r="AG149" s="83">
        <v>1</v>
      </c>
      <c r="AH149" s="83">
        <v>1</v>
      </c>
      <c r="AI149" s="14">
        <f t="shared" si="10"/>
        <v>27</v>
      </c>
      <c r="AJ149" s="315"/>
    </row>
    <row r="150" spans="1:36" ht="18">
      <c r="A150" s="292">
        <v>21</v>
      </c>
      <c r="B150" s="450" t="s">
        <v>595</v>
      </c>
      <c r="C150" s="450" t="s">
        <v>379</v>
      </c>
      <c r="D150" s="454" t="s">
        <v>99</v>
      </c>
      <c r="E150" s="83">
        <v>1</v>
      </c>
      <c r="F150" s="83">
        <v>1</v>
      </c>
      <c r="G150" s="83">
        <v>1</v>
      </c>
      <c r="H150" s="83">
        <v>1</v>
      </c>
      <c r="I150" s="126" t="s">
        <v>256</v>
      </c>
      <c r="J150" s="83">
        <v>1</v>
      </c>
      <c r="K150" s="187">
        <v>1</v>
      </c>
      <c r="L150" s="126" t="s">
        <v>255</v>
      </c>
      <c r="M150" s="126" t="s">
        <v>255</v>
      </c>
      <c r="N150" s="126" t="s">
        <v>255</v>
      </c>
      <c r="O150" s="126" t="s">
        <v>255</v>
      </c>
      <c r="P150" s="126" t="s">
        <v>255</v>
      </c>
      <c r="Q150" s="126" t="s">
        <v>255</v>
      </c>
      <c r="R150" s="184" t="s">
        <v>258</v>
      </c>
      <c r="S150" s="126" t="s">
        <v>255</v>
      </c>
      <c r="T150" s="126" t="s">
        <v>255</v>
      </c>
      <c r="U150" s="126" t="s">
        <v>255</v>
      </c>
      <c r="V150" s="126" t="s">
        <v>255</v>
      </c>
      <c r="W150" s="126" t="s">
        <v>255</v>
      </c>
      <c r="X150" s="126" t="s">
        <v>255</v>
      </c>
      <c r="Y150" s="184" t="s">
        <v>258</v>
      </c>
      <c r="Z150" s="126" t="s">
        <v>255</v>
      </c>
      <c r="AA150" s="126" t="s">
        <v>255</v>
      </c>
      <c r="AB150" s="126" t="s">
        <v>255</v>
      </c>
      <c r="AC150" s="126" t="s">
        <v>255</v>
      </c>
      <c r="AD150" s="126" t="s">
        <v>255</v>
      </c>
      <c r="AE150" s="126" t="s">
        <v>255</v>
      </c>
      <c r="AF150" s="184" t="s">
        <v>258</v>
      </c>
      <c r="AG150" s="126" t="s">
        <v>255</v>
      </c>
      <c r="AH150" s="126" t="s">
        <v>255</v>
      </c>
      <c r="AI150" s="14">
        <f t="shared" si="10"/>
        <v>6</v>
      </c>
      <c r="AJ150" s="315"/>
    </row>
    <row r="151" spans="1:36" ht="18.75" thickBot="1">
      <c r="A151" s="316">
        <v>22</v>
      </c>
      <c r="B151" s="451" t="s">
        <v>596</v>
      </c>
      <c r="C151" s="451" t="s">
        <v>411</v>
      </c>
      <c r="D151" s="455" t="s">
        <v>82</v>
      </c>
      <c r="E151" s="452">
        <v>1</v>
      </c>
      <c r="F151" s="452">
        <v>1</v>
      </c>
      <c r="G151" s="452">
        <v>1</v>
      </c>
      <c r="H151" s="452">
        <v>1</v>
      </c>
      <c r="I151" s="452">
        <v>1</v>
      </c>
      <c r="J151" s="452">
        <v>1</v>
      </c>
      <c r="K151" s="456">
        <v>1</v>
      </c>
      <c r="L151" s="452">
        <v>1</v>
      </c>
      <c r="M151" s="452">
        <v>1</v>
      </c>
      <c r="N151" s="452">
        <v>1</v>
      </c>
      <c r="O151" s="452">
        <v>1</v>
      </c>
      <c r="P151" s="452">
        <v>1</v>
      </c>
      <c r="Q151" s="452">
        <v>1</v>
      </c>
      <c r="R151" s="184" t="s">
        <v>258</v>
      </c>
      <c r="S151" s="452">
        <v>1</v>
      </c>
      <c r="T151" s="452">
        <v>1</v>
      </c>
      <c r="U151" s="452">
        <v>1</v>
      </c>
      <c r="V151" s="452">
        <v>1</v>
      </c>
      <c r="W151" s="452">
        <v>1</v>
      </c>
      <c r="X151" s="452">
        <v>1</v>
      </c>
      <c r="Y151" s="184" t="s">
        <v>258</v>
      </c>
      <c r="Z151" s="452">
        <v>1</v>
      </c>
      <c r="AA151" s="452">
        <v>1</v>
      </c>
      <c r="AB151" s="452">
        <v>1</v>
      </c>
      <c r="AC151" s="452">
        <v>1</v>
      </c>
      <c r="AD151" s="458" t="s">
        <v>257</v>
      </c>
      <c r="AE151" s="452">
        <v>1</v>
      </c>
      <c r="AF151" s="184" t="s">
        <v>258</v>
      </c>
      <c r="AG151" s="452">
        <v>1</v>
      </c>
      <c r="AH151" s="452">
        <v>1</v>
      </c>
      <c r="AI151" s="14">
        <f t="shared" si="10"/>
        <v>26</v>
      </c>
      <c r="AJ151" s="453"/>
    </row>
    <row r="152" spans="1:36" ht="16.5" thickTop="1"/>
  </sheetData>
  <autoFilter ref="A1:AJ16">
    <filterColumn colId="0" showButton="0"/>
    <filterColumn colId="1" showButton="0"/>
    <filterColumn colId="2" hiddenButton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</autoFilter>
  <mergeCells count="30">
    <mergeCell ref="E117:J117"/>
    <mergeCell ref="E118:J118"/>
    <mergeCell ref="A102:B102"/>
    <mergeCell ref="A120:B120"/>
    <mergeCell ref="C7:F7"/>
    <mergeCell ref="A91:B91"/>
    <mergeCell ref="A98:B98"/>
    <mergeCell ref="A7:B7"/>
    <mergeCell ref="E95:L95"/>
    <mergeCell ref="E96:L96"/>
    <mergeCell ref="E37:Q37"/>
    <mergeCell ref="E51:O51"/>
    <mergeCell ref="S8:W8"/>
    <mergeCell ref="S9:W9"/>
    <mergeCell ref="A53:B53"/>
    <mergeCell ref="A63:B63"/>
    <mergeCell ref="D63:I63"/>
    <mergeCell ref="A18:D18"/>
    <mergeCell ref="A21:B21"/>
    <mergeCell ref="D21:I21"/>
    <mergeCell ref="A41:B41"/>
    <mergeCell ref="D41:K41"/>
    <mergeCell ref="A1:AJ1"/>
    <mergeCell ref="A2:AJ2"/>
    <mergeCell ref="A3:B3"/>
    <mergeCell ref="A4:B4"/>
    <mergeCell ref="A5:A6"/>
    <mergeCell ref="B5:B6"/>
    <mergeCell ref="D5:D6"/>
    <mergeCell ref="AJ5:AJ6"/>
  </mergeCells>
  <conditionalFormatting sqref="B28:C28">
    <cfRule type="duplicateValues" dxfId="438" priority="19"/>
  </conditionalFormatting>
  <conditionalFormatting sqref="B123:C123">
    <cfRule type="duplicateValues" dxfId="437" priority="18"/>
  </conditionalFormatting>
  <conditionalFormatting sqref="B120:C123">
    <cfRule type="duplicateValues" dxfId="436" priority="17"/>
  </conditionalFormatting>
  <conditionalFormatting sqref="B100:C100">
    <cfRule type="duplicateValues" dxfId="435" priority="16"/>
  </conditionalFormatting>
  <conditionalFormatting sqref="C93">
    <cfRule type="duplicateValues" dxfId="434" priority="15"/>
  </conditionalFormatting>
  <conditionalFormatting sqref="B60">
    <cfRule type="duplicateValues" dxfId="433" priority="14"/>
  </conditionalFormatting>
  <conditionalFormatting sqref="B106:C106">
    <cfRule type="duplicateValues" dxfId="432" priority="13"/>
  </conditionalFormatting>
  <conditionalFormatting sqref="C106">
    <cfRule type="duplicateValues" dxfId="431" priority="12"/>
  </conditionalFormatting>
  <conditionalFormatting sqref="B120:C123">
    <cfRule type="duplicateValues" dxfId="430" priority="10"/>
    <cfRule type="duplicateValues" dxfId="429" priority="11"/>
  </conditionalFormatting>
  <conditionalFormatting sqref="C49">
    <cfRule type="duplicateValues" dxfId="428" priority="9"/>
  </conditionalFormatting>
  <conditionalFormatting sqref="C22 C26">
    <cfRule type="duplicateValues" dxfId="427" priority="8"/>
  </conditionalFormatting>
  <conditionalFormatting sqref="C39 C56 C61 B50:C55 C26 B1:C17 B57:C60 B101:C102 B19:C25 B48:C48 B27:C38 B40:C46 B62:C98 B120:C1048576">
    <cfRule type="duplicateValues" dxfId="426" priority="7"/>
  </conditionalFormatting>
  <conditionalFormatting sqref="C61 C55:C56">
    <cfRule type="duplicateValues" dxfId="425" priority="6"/>
  </conditionalFormatting>
  <conditionalFormatting sqref="B108">
    <cfRule type="duplicateValues" dxfId="424" priority="5"/>
  </conditionalFormatting>
  <conditionalFormatting sqref="C39 B36:C37">
    <cfRule type="duplicateValues" dxfId="423" priority="4"/>
  </conditionalFormatting>
  <conditionalFormatting sqref="B99:C100 B61:C61 B49:C49 B56:C56 B103:B114 C104:C114 B47:C47 B115:C119">
    <cfRule type="duplicateValues" dxfId="422" priority="130"/>
  </conditionalFormatting>
  <conditionalFormatting sqref="C39 B19:C19 B101:C101 C61 B60:C60 B54:C55 B50:C51 C28 B8:C16 B22:C25 B57:B59 B27:C27 B48:C48 C26 B42:C46 C56:C59 B92:C98 B29:C38 B40:C40 B64:C89 B120:C188">
    <cfRule type="duplicateValues" dxfId="421" priority="165"/>
  </conditionalFormatting>
  <conditionalFormatting sqref="C138:C149">
    <cfRule type="duplicateValues" dxfId="420" priority="1"/>
  </conditionalFormatting>
  <printOptions horizontalCentered="1" verticalCentered="1"/>
  <pageMargins left="0" right="0" top="0" bottom="0" header="0.3" footer="0"/>
  <pageSetup scale="48" orientation="landscape" r:id="rId1"/>
  <rowBreaks count="2" manualBreakCount="2">
    <brk id="62" max="35" man="1"/>
    <brk id="90" max="35" man="1"/>
  </rowBreaks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00FF99"/>
  </sheetPr>
  <dimension ref="A1:AI174"/>
  <sheetViews>
    <sheetView view="pageBreakPreview" zoomScale="45" zoomScaleNormal="55" zoomScaleSheetLayoutView="45" workbookViewId="0">
      <pane ySplit="7" topLeftCell="A59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4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3.570312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3.42578125" style="168" customWidth="1"/>
    <col min="18" max="18" width="13.7109375" style="168" bestFit="1" customWidth="1"/>
    <col min="19" max="19" width="21.7109375" style="168" bestFit="1" customWidth="1"/>
    <col min="20" max="20" width="14.28515625" style="168" customWidth="1"/>
    <col min="21" max="21" width="12.7109375" style="168" customWidth="1"/>
    <col min="22" max="22" width="12.28515625" style="114" customWidth="1"/>
    <col min="23" max="24" width="9.7109375" style="114" customWidth="1"/>
    <col min="25" max="25" width="11.140625" style="114" customWidth="1"/>
    <col min="26" max="26" width="25.5703125" style="114" customWidth="1"/>
    <col min="27" max="27" width="26.570312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5" t="s">
        <v>243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5"/>
      <c r="O1" s="1395"/>
      <c r="P1" s="1395"/>
      <c r="Q1" s="1395"/>
      <c r="R1" s="1395"/>
      <c r="S1" s="1395"/>
      <c r="T1" s="1395"/>
      <c r="U1" s="1395"/>
      <c r="V1" s="1395"/>
      <c r="W1" s="1395"/>
      <c r="X1" s="1395"/>
      <c r="Y1" s="1395"/>
      <c r="Z1" s="1395"/>
      <c r="AA1" s="1395"/>
      <c r="AB1" s="1395"/>
      <c r="AC1" s="1395"/>
      <c r="AD1" s="1395"/>
      <c r="AE1" s="1395"/>
      <c r="AF1" s="1395"/>
      <c r="AG1" s="1395"/>
      <c r="AH1" s="1395"/>
      <c r="AI1" s="1395"/>
    </row>
    <row r="2" spans="1:35" s="120" customFormat="1" ht="38.25" customHeight="1" thickBot="1">
      <c r="A2" s="1395" t="s">
        <v>259</v>
      </c>
      <c r="B2" s="1395"/>
      <c r="C2" s="1395"/>
      <c r="D2" s="1395"/>
      <c r="E2" s="1395"/>
      <c r="F2" s="1395"/>
      <c r="G2" s="1395"/>
      <c r="H2" s="1395"/>
      <c r="I2" s="1395"/>
      <c r="J2" s="1395"/>
      <c r="K2" s="1395"/>
      <c r="L2" s="1395"/>
      <c r="M2" s="1395"/>
      <c r="N2" s="1395"/>
      <c r="O2" s="1395"/>
      <c r="P2" s="1395"/>
      <c r="Q2" s="1395"/>
      <c r="R2" s="1395"/>
      <c r="S2" s="1395"/>
      <c r="T2" s="1395"/>
      <c r="U2" s="1395"/>
      <c r="V2" s="1395"/>
      <c r="W2" s="1395"/>
      <c r="X2" s="1395"/>
      <c r="Y2" s="1395"/>
      <c r="Z2" s="1395"/>
      <c r="AA2" s="1395"/>
      <c r="AB2" s="1395"/>
      <c r="AC2" s="1395"/>
      <c r="AD2" s="1395"/>
      <c r="AE2" s="1395"/>
      <c r="AF2" s="1395"/>
      <c r="AG2" s="1395"/>
      <c r="AH2" s="1395"/>
      <c r="AI2" s="1395"/>
    </row>
    <row r="3" spans="1:35" s="120" customFormat="1" ht="38.25" customHeight="1">
      <c r="A3" s="1395" t="s">
        <v>343</v>
      </c>
      <c r="B3" s="1395"/>
      <c r="C3" s="1395"/>
      <c r="D3" s="441"/>
      <c r="E3" s="1464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397"/>
      <c r="AG3" s="121"/>
      <c r="AH3" s="122"/>
      <c r="AI3" s="122"/>
    </row>
    <row r="4" spans="1:35" s="120" customFormat="1" ht="38.25" customHeight="1" thickBot="1">
      <c r="A4" s="1432" t="s">
        <v>549</v>
      </c>
      <c r="B4" s="1432"/>
      <c r="C4" s="1432"/>
      <c r="D4" s="152"/>
      <c r="E4" s="1464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4"/>
      <c r="AC4" s="124"/>
      <c r="AD4" s="124"/>
      <c r="AE4" s="124"/>
      <c r="AF4" s="1398"/>
      <c r="AG4" s="124"/>
      <c r="AH4" s="125"/>
      <c r="AI4" s="125"/>
    </row>
    <row r="5" spans="1:35" ht="33.75" customHeight="1">
      <c r="A5" s="1399" t="s">
        <v>261</v>
      </c>
      <c r="B5" s="1402" t="s">
        <v>244</v>
      </c>
      <c r="C5" s="1405" t="s">
        <v>0</v>
      </c>
      <c r="D5" s="1405" t="s">
        <v>245</v>
      </c>
      <c r="E5" s="1408" t="s">
        <v>1</v>
      </c>
      <c r="F5" s="1409"/>
      <c r="G5" s="1409"/>
      <c r="H5" s="1409"/>
      <c r="I5" s="1410"/>
      <c r="J5" s="1414" t="s">
        <v>2</v>
      </c>
      <c r="K5" s="1414"/>
      <c r="L5" s="1414"/>
      <c r="M5" s="1414"/>
      <c r="N5" s="1414"/>
      <c r="O5" s="1414"/>
      <c r="P5" s="1414"/>
      <c r="Q5" s="1414"/>
      <c r="R5" s="1414"/>
      <c r="S5" s="1414"/>
      <c r="T5" s="1414"/>
      <c r="U5" s="1414"/>
      <c r="V5" s="1415" t="s">
        <v>8</v>
      </c>
      <c r="W5" s="1414" t="s">
        <v>4</v>
      </c>
      <c r="X5" s="1414"/>
      <c r="Y5" s="1414"/>
      <c r="Z5" s="1415" t="s">
        <v>338</v>
      </c>
      <c r="AA5" s="1419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100.5" customHeight="1">
      <c r="A6" s="1400"/>
      <c r="B6" s="1403"/>
      <c r="C6" s="1406"/>
      <c r="D6" s="1406"/>
      <c r="E6" s="1411"/>
      <c r="F6" s="1412"/>
      <c r="G6" s="1412"/>
      <c r="H6" s="1412"/>
      <c r="I6" s="1413"/>
      <c r="J6" s="1422" t="s">
        <v>227</v>
      </c>
      <c r="K6" s="1423"/>
      <c r="L6" s="1418" t="s">
        <v>5</v>
      </c>
      <c r="M6" s="1418"/>
      <c r="N6" s="1424" t="s">
        <v>223</v>
      </c>
      <c r="O6" s="1425"/>
      <c r="P6" s="1418" t="s">
        <v>6</v>
      </c>
      <c r="Q6" s="1418"/>
      <c r="R6" s="1418" t="s">
        <v>7</v>
      </c>
      <c r="S6" s="1418"/>
      <c r="T6" s="1418" t="s">
        <v>219</v>
      </c>
      <c r="U6" s="1418"/>
      <c r="V6" s="1416"/>
      <c r="W6" s="1418"/>
      <c r="X6" s="1418"/>
      <c r="Y6" s="1418"/>
      <c r="Z6" s="1416"/>
      <c r="AA6" s="1420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1"/>
      <c r="B7" s="1404"/>
      <c r="C7" s="1407"/>
      <c r="D7" s="1407"/>
      <c r="E7" s="240" t="s">
        <v>9</v>
      </c>
      <c r="F7" s="240" t="s">
        <v>10</v>
      </c>
      <c r="G7" s="442" t="s">
        <v>11</v>
      </c>
      <c r="H7" s="442" t="s">
        <v>12</v>
      </c>
      <c r="I7" s="442" t="s">
        <v>13</v>
      </c>
      <c r="J7" s="442" t="s">
        <v>14</v>
      </c>
      <c r="K7" s="442" t="s">
        <v>15</v>
      </c>
      <c r="L7" s="442" t="s">
        <v>14</v>
      </c>
      <c r="M7" s="442" t="s">
        <v>16</v>
      </c>
      <c r="N7" s="442" t="s">
        <v>14</v>
      </c>
      <c r="O7" s="442" t="s">
        <v>16</v>
      </c>
      <c r="P7" s="442" t="s">
        <v>14</v>
      </c>
      <c r="Q7" s="442" t="s">
        <v>16</v>
      </c>
      <c r="R7" s="442" t="s">
        <v>14</v>
      </c>
      <c r="S7" s="442" t="s">
        <v>220</v>
      </c>
      <c r="T7" s="442" t="s">
        <v>221</v>
      </c>
      <c r="U7" s="442" t="s">
        <v>3</v>
      </c>
      <c r="V7" s="1417"/>
      <c r="W7" s="153" t="s">
        <v>17</v>
      </c>
      <c r="X7" s="153" t="s">
        <v>218</v>
      </c>
      <c r="Y7" s="153" t="s">
        <v>13</v>
      </c>
      <c r="Z7" s="1417"/>
      <c r="AA7" s="1421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354">
        <v>1</v>
      </c>
      <c r="B8" s="365" t="s">
        <v>104</v>
      </c>
      <c r="C8" s="355" t="s">
        <v>31</v>
      </c>
      <c r="D8" s="355" t="s">
        <v>37</v>
      </c>
      <c r="E8" s="355">
        <v>30</v>
      </c>
      <c r="F8" s="355">
        <v>240</v>
      </c>
      <c r="G8" s="355">
        <v>60</v>
      </c>
      <c r="H8" s="355">
        <v>7.5</v>
      </c>
      <c r="I8" s="355">
        <v>1800</v>
      </c>
      <c r="J8" s="356"/>
      <c r="K8" s="356"/>
      <c r="L8" s="356">
        <v>1</v>
      </c>
      <c r="M8" s="356">
        <v>7</v>
      </c>
      <c r="N8" s="356">
        <v>23</v>
      </c>
      <c r="O8" s="357" t="s">
        <v>575</v>
      </c>
      <c r="P8" s="356"/>
      <c r="Q8" s="356"/>
      <c r="R8" s="356"/>
      <c r="S8" s="356"/>
      <c r="T8" s="356"/>
      <c r="U8" s="358"/>
      <c r="V8" s="355">
        <f t="shared" ref="V8:V81" si="0">J8+L8+N8+P8+R8+T8</f>
        <v>24</v>
      </c>
      <c r="W8" s="355">
        <f t="shared" ref="W8:W81" si="1">E8-V8</f>
        <v>6</v>
      </c>
      <c r="X8" s="355">
        <f t="shared" ref="X8:X81" si="2">W8*8</f>
        <v>48</v>
      </c>
      <c r="Y8" s="355">
        <f t="shared" ref="Y8:Y81" si="3">X8*H8</f>
        <v>360</v>
      </c>
      <c r="Z8" s="355">
        <f>Y8</f>
        <v>360</v>
      </c>
      <c r="AA8" s="359"/>
    </row>
    <row r="9" spans="1:35" s="160" customFormat="1" ht="30" customHeight="1">
      <c r="A9" s="360">
        <v>2</v>
      </c>
      <c r="B9" s="364" t="s">
        <v>33</v>
      </c>
      <c r="C9" s="361" t="s">
        <v>176</v>
      </c>
      <c r="D9" s="361" t="s">
        <v>153</v>
      </c>
      <c r="E9" s="355">
        <v>30</v>
      </c>
      <c r="F9" s="361">
        <v>240</v>
      </c>
      <c r="G9" s="361">
        <v>75</v>
      </c>
      <c r="H9" s="361">
        <v>9.375</v>
      </c>
      <c r="I9" s="361">
        <v>2250</v>
      </c>
      <c r="J9" s="362"/>
      <c r="K9" s="362"/>
      <c r="L9" s="362">
        <v>4</v>
      </c>
      <c r="M9" s="362" t="s">
        <v>349</v>
      </c>
      <c r="N9" s="362"/>
      <c r="O9" s="357"/>
      <c r="P9" s="362">
        <v>1</v>
      </c>
      <c r="Q9" s="356">
        <v>26</v>
      </c>
      <c r="R9" s="362"/>
      <c r="S9" s="362"/>
      <c r="T9" s="362"/>
      <c r="U9" s="362"/>
      <c r="V9" s="355">
        <f t="shared" si="0"/>
        <v>5</v>
      </c>
      <c r="W9" s="355">
        <f t="shared" si="1"/>
        <v>25</v>
      </c>
      <c r="X9" s="361">
        <f t="shared" si="2"/>
        <v>200</v>
      </c>
      <c r="Y9" s="361">
        <f t="shared" si="3"/>
        <v>1875</v>
      </c>
      <c r="Z9" s="361">
        <f t="shared" ref="Z9:Z81" si="4">Y9</f>
        <v>1875</v>
      </c>
      <c r="AA9" s="363"/>
    </row>
    <row r="10" spans="1:35" s="160" customFormat="1" ht="30" customHeight="1">
      <c r="A10" s="354">
        <v>3</v>
      </c>
      <c r="B10" s="364" t="s">
        <v>479</v>
      </c>
      <c r="C10" s="364" t="s">
        <v>18</v>
      </c>
      <c r="D10" s="364" t="s">
        <v>70</v>
      </c>
      <c r="E10" s="365">
        <v>30</v>
      </c>
      <c r="F10" s="364">
        <v>240</v>
      </c>
      <c r="G10" s="364">
        <v>55</v>
      </c>
      <c r="H10" s="364">
        <v>6.875</v>
      </c>
      <c r="I10" s="364">
        <v>1650</v>
      </c>
      <c r="J10" s="362"/>
      <c r="K10" s="362"/>
      <c r="L10" s="362">
        <v>4</v>
      </c>
      <c r="M10" s="362" t="s">
        <v>349</v>
      </c>
      <c r="N10" s="362"/>
      <c r="O10" s="357"/>
      <c r="P10" s="362">
        <v>1</v>
      </c>
      <c r="Q10" s="356">
        <v>26</v>
      </c>
      <c r="R10" s="362"/>
      <c r="S10" s="362"/>
      <c r="T10" s="362"/>
      <c r="U10" s="362"/>
      <c r="V10" s="355">
        <f>J10+L10+N10+P10+R10+T10</f>
        <v>5</v>
      </c>
      <c r="W10" s="355">
        <f>E10-V10</f>
        <v>25</v>
      </c>
      <c r="X10" s="361">
        <f>W10*8</f>
        <v>200</v>
      </c>
      <c r="Y10" s="361">
        <f>X10*H10</f>
        <v>1375</v>
      </c>
      <c r="Z10" s="361">
        <f t="shared" si="4"/>
        <v>1375</v>
      </c>
      <c r="AA10" s="363"/>
    </row>
    <row r="11" spans="1:35" s="160" customFormat="1" ht="30" customHeight="1">
      <c r="A11" s="360">
        <v>4</v>
      </c>
      <c r="B11" s="364" t="s">
        <v>319</v>
      </c>
      <c r="C11" s="364" t="s">
        <v>18</v>
      </c>
      <c r="D11" s="369" t="s">
        <v>271</v>
      </c>
      <c r="E11" s="365">
        <v>30</v>
      </c>
      <c r="F11" s="364">
        <v>240</v>
      </c>
      <c r="G11" s="364">
        <v>55</v>
      </c>
      <c r="H11" s="364">
        <v>6.875</v>
      </c>
      <c r="I11" s="364">
        <v>1650</v>
      </c>
      <c r="J11" s="362"/>
      <c r="K11" s="362"/>
      <c r="L11" s="362">
        <v>3</v>
      </c>
      <c r="M11" s="362" t="s">
        <v>156</v>
      </c>
      <c r="N11" s="362">
        <v>4</v>
      </c>
      <c r="O11" s="357" t="s">
        <v>576</v>
      </c>
      <c r="P11" s="362">
        <v>1</v>
      </c>
      <c r="Q11" s="356">
        <v>26</v>
      </c>
      <c r="R11" s="362"/>
      <c r="S11" s="362"/>
      <c r="T11" s="362"/>
      <c r="U11" s="362"/>
      <c r="V11" s="355">
        <f t="shared" si="0"/>
        <v>8</v>
      </c>
      <c r="W11" s="355">
        <f t="shared" si="1"/>
        <v>22</v>
      </c>
      <c r="X11" s="361">
        <f t="shared" si="2"/>
        <v>176</v>
      </c>
      <c r="Y11" s="361">
        <f t="shared" si="3"/>
        <v>1210</v>
      </c>
      <c r="Z11" s="361">
        <f t="shared" si="4"/>
        <v>1210</v>
      </c>
      <c r="AA11" s="363"/>
    </row>
    <row r="12" spans="1:35" s="160" customFormat="1" ht="30" customHeight="1">
      <c r="A12" s="360">
        <v>5</v>
      </c>
      <c r="B12" s="364" t="s">
        <v>320</v>
      </c>
      <c r="C12" s="364" t="s">
        <v>18</v>
      </c>
      <c r="D12" s="364" t="s">
        <v>112</v>
      </c>
      <c r="E12" s="365">
        <v>30</v>
      </c>
      <c r="F12" s="364">
        <v>240</v>
      </c>
      <c r="G12" s="364">
        <v>55</v>
      </c>
      <c r="H12" s="364">
        <v>6.875</v>
      </c>
      <c r="I12" s="364">
        <v>1650</v>
      </c>
      <c r="J12" s="362"/>
      <c r="K12" s="362"/>
      <c r="L12" s="362">
        <v>1</v>
      </c>
      <c r="M12" s="362">
        <v>14</v>
      </c>
      <c r="N12" s="362">
        <v>8</v>
      </c>
      <c r="O12" s="357" t="s">
        <v>577</v>
      </c>
      <c r="P12" s="362"/>
      <c r="Q12" s="356"/>
      <c r="R12" s="362"/>
      <c r="S12" s="362"/>
      <c r="T12" s="362"/>
      <c r="U12" s="362"/>
      <c r="V12" s="355">
        <f t="shared" si="0"/>
        <v>9</v>
      </c>
      <c r="W12" s="355">
        <f t="shared" si="1"/>
        <v>21</v>
      </c>
      <c r="X12" s="361">
        <f t="shared" si="2"/>
        <v>168</v>
      </c>
      <c r="Y12" s="361">
        <f t="shared" si="3"/>
        <v>1155</v>
      </c>
      <c r="Z12" s="361">
        <f t="shared" si="4"/>
        <v>1155</v>
      </c>
      <c r="AA12" s="363"/>
    </row>
    <row r="13" spans="1:35" s="160" customFormat="1" ht="30" customHeight="1">
      <c r="A13" s="354">
        <v>6</v>
      </c>
      <c r="B13" s="364" t="s">
        <v>472</v>
      </c>
      <c r="C13" s="364" t="s">
        <v>176</v>
      </c>
      <c r="D13" s="364" t="s">
        <v>470</v>
      </c>
      <c r="E13" s="365">
        <v>30</v>
      </c>
      <c r="F13" s="364">
        <v>240</v>
      </c>
      <c r="G13" s="364">
        <v>75</v>
      </c>
      <c r="H13" s="364">
        <v>9.375</v>
      </c>
      <c r="I13" s="364">
        <v>2250</v>
      </c>
      <c r="J13" s="362"/>
      <c r="K13" s="366"/>
      <c r="L13" s="362"/>
      <c r="M13" s="362"/>
      <c r="N13" s="362"/>
      <c r="O13" s="357"/>
      <c r="P13" s="362"/>
      <c r="Q13" s="356"/>
      <c r="R13" s="362">
        <v>15</v>
      </c>
      <c r="S13" s="362" t="s">
        <v>565</v>
      </c>
      <c r="T13" s="362"/>
      <c r="U13" s="362"/>
      <c r="V13" s="355">
        <f>J13+L13+N13+P13+R13+T13</f>
        <v>15</v>
      </c>
      <c r="W13" s="355">
        <f>E13-V13</f>
        <v>15</v>
      </c>
      <c r="X13" s="361">
        <f>W13*8</f>
        <v>120</v>
      </c>
      <c r="Y13" s="361">
        <f>X13*H13</f>
        <v>1125</v>
      </c>
      <c r="Z13" s="361">
        <f t="shared" si="4"/>
        <v>1125</v>
      </c>
      <c r="AA13" s="363"/>
    </row>
    <row r="14" spans="1:35" s="160" customFormat="1" ht="30" customHeight="1">
      <c r="A14" s="360">
        <v>7</v>
      </c>
      <c r="B14" s="364" t="s">
        <v>68</v>
      </c>
      <c r="C14" s="364" t="s">
        <v>18</v>
      </c>
      <c r="D14" s="367" t="s">
        <v>69</v>
      </c>
      <c r="E14" s="365">
        <v>30</v>
      </c>
      <c r="F14" s="364">
        <v>240</v>
      </c>
      <c r="G14" s="364">
        <v>55</v>
      </c>
      <c r="H14" s="364">
        <v>6.875</v>
      </c>
      <c r="I14" s="364">
        <v>1650</v>
      </c>
      <c r="J14" s="362"/>
      <c r="K14" s="362"/>
      <c r="L14" s="362">
        <v>3</v>
      </c>
      <c r="M14" s="362" t="s">
        <v>156</v>
      </c>
      <c r="N14" s="362">
        <v>9</v>
      </c>
      <c r="O14" s="357" t="s">
        <v>498</v>
      </c>
      <c r="P14" s="362"/>
      <c r="Q14" s="356"/>
      <c r="R14" s="362"/>
      <c r="S14" s="362"/>
      <c r="T14" s="362"/>
      <c r="U14" s="362"/>
      <c r="V14" s="355">
        <f t="shared" si="0"/>
        <v>12</v>
      </c>
      <c r="W14" s="355">
        <f t="shared" si="1"/>
        <v>18</v>
      </c>
      <c r="X14" s="361">
        <f t="shared" si="2"/>
        <v>144</v>
      </c>
      <c r="Y14" s="361">
        <f t="shared" si="3"/>
        <v>990</v>
      </c>
      <c r="Z14" s="361">
        <f t="shared" si="4"/>
        <v>990</v>
      </c>
      <c r="AA14" s="363"/>
    </row>
    <row r="15" spans="1:35" s="160" customFormat="1" ht="30" customHeight="1">
      <c r="A15" s="360">
        <v>8</v>
      </c>
      <c r="B15" s="364" t="s">
        <v>321</v>
      </c>
      <c r="C15" s="364" t="s">
        <v>18</v>
      </c>
      <c r="D15" s="374" t="s">
        <v>38</v>
      </c>
      <c r="E15" s="365">
        <v>30</v>
      </c>
      <c r="F15" s="361">
        <v>240</v>
      </c>
      <c r="G15" s="361">
        <v>55</v>
      </c>
      <c r="H15" s="361">
        <v>6.875</v>
      </c>
      <c r="I15" s="361">
        <v>1650</v>
      </c>
      <c r="J15" s="362"/>
      <c r="K15" s="362"/>
      <c r="L15" s="362">
        <v>4</v>
      </c>
      <c r="M15" s="362" t="s">
        <v>349</v>
      </c>
      <c r="N15" s="362"/>
      <c r="O15" s="357"/>
      <c r="P15" s="362">
        <v>1</v>
      </c>
      <c r="Q15" s="356">
        <v>26</v>
      </c>
      <c r="R15" s="362"/>
      <c r="S15" s="362"/>
      <c r="T15" s="362"/>
      <c r="U15" s="362"/>
      <c r="V15" s="355">
        <f t="shared" si="0"/>
        <v>5</v>
      </c>
      <c r="W15" s="355">
        <f t="shared" si="1"/>
        <v>25</v>
      </c>
      <c r="X15" s="361">
        <f t="shared" si="2"/>
        <v>200</v>
      </c>
      <c r="Y15" s="361">
        <f t="shared" si="3"/>
        <v>1375</v>
      </c>
      <c r="Z15" s="361">
        <f t="shared" si="4"/>
        <v>1375</v>
      </c>
      <c r="AA15" s="363"/>
    </row>
    <row r="16" spans="1:35" s="160" customFormat="1" ht="30" customHeight="1">
      <c r="A16" s="354">
        <v>9</v>
      </c>
      <c r="B16" s="364" t="s">
        <v>272</v>
      </c>
      <c r="C16" s="364" t="s">
        <v>176</v>
      </c>
      <c r="D16" s="364" t="s">
        <v>47</v>
      </c>
      <c r="E16" s="365">
        <v>30</v>
      </c>
      <c r="F16" s="361">
        <v>240</v>
      </c>
      <c r="G16" s="361">
        <v>75</v>
      </c>
      <c r="H16" s="361">
        <v>9.375</v>
      </c>
      <c r="I16" s="361">
        <v>2250</v>
      </c>
      <c r="J16" s="362"/>
      <c r="K16" s="362"/>
      <c r="L16" s="362">
        <v>4</v>
      </c>
      <c r="M16" s="362" t="s">
        <v>349</v>
      </c>
      <c r="N16" s="362">
        <v>2</v>
      </c>
      <c r="O16" s="357" t="s">
        <v>147</v>
      </c>
      <c r="P16" s="362">
        <v>1</v>
      </c>
      <c r="Q16" s="356">
        <v>26</v>
      </c>
      <c r="R16" s="362"/>
      <c r="S16" s="362"/>
      <c r="T16" s="362"/>
      <c r="U16" s="362"/>
      <c r="V16" s="355">
        <f t="shared" si="0"/>
        <v>7</v>
      </c>
      <c r="W16" s="355">
        <f t="shared" si="1"/>
        <v>23</v>
      </c>
      <c r="X16" s="361">
        <f t="shared" si="2"/>
        <v>184</v>
      </c>
      <c r="Y16" s="361">
        <f t="shared" si="3"/>
        <v>1725</v>
      </c>
      <c r="Z16" s="361">
        <f t="shared" si="4"/>
        <v>1725</v>
      </c>
      <c r="AA16" s="363"/>
    </row>
    <row r="17" spans="1:27" s="160" customFormat="1" ht="32.25" customHeight="1">
      <c r="A17" s="360">
        <v>10</v>
      </c>
      <c r="B17" s="364" t="s">
        <v>121</v>
      </c>
      <c r="C17" s="364" t="s">
        <v>207</v>
      </c>
      <c r="D17" s="364" t="s">
        <v>120</v>
      </c>
      <c r="E17" s="365">
        <v>30</v>
      </c>
      <c r="F17" s="361">
        <v>240</v>
      </c>
      <c r="G17" s="361">
        <v>35</v>
      </c>
      <c r="H17" s="361">
        <v>4.375</v>
      </c>
      <c r="I17" s="361">
        <v>1050</v>
      </c>
      <c r="J17" s="362"/>
      <c r="K17" s="362"/>
      <c r="L17" s="362">
        <v>1</v>
      </c>
      <c r="M17" s="362">
        <v>7</v>
      </c>
      <c r="N17" s="376">
        <v>23</v>
      </c>
      <c r="O17" s="357" t="s">
        <v>575</v>
      </c>
      <c r="P17" s="362"/>
      <c r="Q17" s="356"/>
      <c r="R17" s="362"/>
      <c r="S17" s="362"/>
      <c r="T17" s="376"/>
      <c r="U17" s="362"/>
      <c r="V17" s="355">
        <f t="shared" si="0"/>
        <v>24</v>
      </c>
      <c r="W17" s="355">
        <f t="shared" si="1"/>
        <v>6</v>
      </c>
      <c r="X17" s="361">
        <f t="shared" si="2"/>
        <v>48</v>
      </c>
      <c r="Y17" s="361">
        <f t="shared" si="3"/>
        <v>210</v>
      </c>
      <c r="Z17" s="361">
        <f t="shared" si="4"/>
        <v>210</v>
      </c>
      <c r="AA17" s="363"/>
    </row>
    <row r="18" spans="1:27" s="160" customFormat="1" ht="30" customHeight="1">
      <c r="A18" s="360">
        <v>11</v>
      </c>
      <c r="B18" s="364" t="s">
        <v>169</v>
      </c>
      <c r="C18" s="364" t="s">
        <v>176</v>
      </c>
      <c r="D18" s="364" t="s">
        <v>83</v>
      </c>
      <c r="E18" s="365">
        <v>30</v>
      </c>
      <c r="F18" s="361">
        <v>240</v>
      </c>
      <c r="G18" s="361">
        <v>75</v>
      </c>
      <c r="H18" s="361">
        <v>9.375</v>
      </c>
      <c r="I18" s="361">
        <v>2250</v>
      </c>
      <c r="J18" s="362"/>
      <c r="K18" s="370"/>
      <c r="L18" s="362">
        <v>4</v>
      </c>
      <c r="M18" s="362" t="s">
        <v>349</v>
      </c>
      <c r="N18" s="362"/>
      <c r="O18" s="357"/>
      <c r="P18" s="362">
        <v>1</v>
      </c>
      <c r="Q18" s="356">
        <v>26</v>
      </c>
      <c r="R18" s="362"/>
      <c r="S18" s="357"/>
      <c r="T18" s="362"/>
      <c r="U18" s="362"/>
      <c r="V18" s="355">
        <f>J18+L18+N18+P18+R18+T18</f>
        <v>5</v>
      </c>
      <c r="W18" s="355">
        <f>E18-V18</f>
        <v>25</v>
      </c>
      <c r="X18" s="361">
        <f>W18*8</f>
        <v>200</v>
      </c>
      <c r="Y18" s="361">
        <f>X18*H18</f>
        <v>1875</v>
      </c>
      <c r="Z18" s="361">
        <f t="shared" si="4"/>
        <v>1875</v>
      </c>
      <c r="AA18" s="363"/>
    </row>
    <row r="19" spans="1:27" s="160" customFormat="1" ht="30" customHeight="1">
      <c r="A19" s="354">
        <v>12</v>
      </c>
      <c r="B19" s="364" t="s">
        <v>291</v>
      </c>
      <c r="C19" s="364" t="s">
        <v>176</v>
      </c>
      <c r="D19" s="364" t="s">
        <v>88</v>
      </c>
      <c r="E19" s="365">
        <v>30</v>
      </c>
      <c r="F19" s="361">
        <v>240</v>
      </c>
      <c r="G19" s="361">
        <v>75</v>
      </c>
      <c r="H19" s="361">
        <v>9.375</v>
      </c>
      <c r="I19" s="361">
        <v>2250</v>
      </c>
      <c r="J19" s="362"/>
      <c r="K19" s="362"/>
      <c r="L19" s="362">
        <v>4</v>
      </c>
      <c r="M19" s="362" t="s">
        <v>349</v>
      </c>
      <c r="N19" s="362"/>
      <c r="O19" s="357"/>
      <c r="P19" s="362">
        <v>1</v>
      </c>
      <c r="Q19" s="356">
        <v>26</v>
      </c>
      <c r="R19" s="362"/>
      <c r="S19" s="362"/>
      <c r="T19" s="362"/>
      <c r="U19" s="362"/>
      <c r="V19" s="355">
        <f t="shared" si="0"/>
        <v>5</v>
      </c>
      <c r="W19" s="355">
        <f t="shared" si="1"/>
        <v>25</v>
      </c>
      <c r="X19" s="361">
        <f t="shared" si="2"/>
        <v>200</v>
      </c>
      <c r="Y19" s="361">
        <f t="shared" si="3"/>
        <v>1875</v>
      </c>
      <c r="Z19" s="361">
        <f t="shared" si="4"/>
        <v>1875</v>
      </c>
      <c r="AA19" s="363"/>
    </row>
    <row r="20" spans="1:27" s="160" customFormat="1" ht="30" customHeight="1">
      <c r="A20" s="360">
        <v>13</v>
      </c>
      <c r="B20" s="364" t="s">
        <v>124</v>
      </c>
      <c r="C20" s="364" t="s">
        <v>207</v>
      </c>
      <c r="D20" s="364" t="s">
        <v>142</v>
      </c>
      <c r="E20" s="365">
        <v>30</v>
      </c>
      <c r="F20" s="361">
        <v>240</v>
      </c>
      <c r="G20" s="361">
        <v>35</v>
      </c>
      <c r="H20" s="361">
        <v>4.375</v>
      </c>
      <c r="I20" s="361">
        <v>1050</v>
      </c>
      <c r="J20" s="362"/>
      <c r="K20" s="362"/>
      <c r="L20" s="362">
        <v>3</v>
      </c>
      <c r="M20" s="362" t="s">
        <v>122</v>
      </c>
      <c r="N20" s="362">
        <v>11</v>
      </c>
      <c r="O20" s="357" t="s">
        <v>581</v>
      </c>
      <c r="P20" s="362">
        <v>1</v>
      </c>
      <c r="Q20" s="362">
        <v>26</v>
      </c>
      <c r="R20" s="362"/>
      <c r="S20" s="362"/>
      <c r="T20" s="362"/>
      <c r="U20" s="357"/>
      <c r="V20" s="355">
        <f t="shared" si="0"/>
        <v>15</v>
      </c>
      <c r="W20" s="355">
        <f t="shared" si="1"/>
        <v>15</v>
      </c>
      <c r="X20" s="361">
        <f t="shared" si="2"/>
        <v>120</v>
      </c>
      <c r="Y20" s="361">
        <f t="shared" si="3"/>
        <v>525</v>
      </c>
      <c r="Z20" s="361">
        <f t="shared" si="4"/>
        <v>525</v>
      </c>
      <c r="AA20" s="363"/>
    </row>
    <row r="21" spans="1:27" s="160" customFormat="1" ht="30" customHeight="1">
      <c r="A21" s="360">
        <v>14</v>
      </c>
      <c r="B21" s="364" t="s">
        <v>283</v>
      </c>
      <c r="C21" s="364" t="s">
        <v>176</v>
      </c>
      <c r="D21" s="364" t="s">
        <v>78</v>
      </c>
      <c r="E21" s="365">
        <v>30</v>
      </c>
      <c r="F21" s="361">
        <v>240</v>
      </c>
      <c r="G21" s="361">
        <v>75</v>
      </c>
      <c r="H21" s="361">
        <v>9.375</v>
      </c>
      <c r="I21" s="361">
        <v>2250</v>
      </c>
      <c r="J21" s="362"/>
      <c r="K21" s="362"/>
      <c r="L21" s="362"/>
      <c r="M21" s="362"/>
      <c r="N21" s="362">
        <v>27</v>
      </c>
      <c r="O21" s="357" t="s">
        <v>567</v>
      </c>
      <c r="P21" s="362"/>
      <c r="Q21" s="362"/>
      <c r="R21" s="362"/>
      <c r="S21" s="362"/>
      <c r="T21" s="362"/>
      <c r="U21" s="362"/>
      <c r="V21" s="355">
        <f t="shared" si="0"/>
        <v>27</v>
      </c>
      <c r="W21" s="355">
        <f t="shared" si="1"/>
        <v>3</v>
      </c>
      <c r="X21" s="361">
        <f t="shared" si="2"/>
        <v>24</v>
      </c>
      <c r="Y21" s="361">
        <f t="shared" si="3"/>
        <v>225</v>
      </c>
      <c r="Z21" s="361">
        <f t="shared" si="4"/>
        <v>225</v>
      </c>
      <c r="AA21" s="363"/>
    </row>
    <row r="22" spans="1:27" s="160" customFormat="1" ht="30" customHeight="1">
      <c r="A22" s="354">
        <v>15</v>
      </c>
      <c r="B22" s="364" t="s">
        <v>284</v>
      </c>
      <c r="C22" s="364" t="s">
        <v>176</v>
      </c>
      <c r="D22" s="364" t="s">
        <v>56</v>
      </c>
      <c r="E22" s="365">
        <v>30</v>
      </c>
      <c r="F22" s="364">
        <v>240</v>
      </c>
      <c r="G22" s="364">
        <v>75</v>
      </c>
      <c r="H22" s="364">
        <v>9.375</v>
      </c>
      <c r="I22" s="364">
        <v>2250</v>
      </c>
      <c r="J22" s="362"/>
      <c r="K22" s="362"/>
      <c r="L22" s="362">
        <v>3</v>
      </c>
      <c r="M22" s="362" t="s">
        <v>156</v>
      </c>
      <c r="N22" s="362">
        <v>11</v>
      </c>
      <c r="O22" s="357" t="s">
        <v>569</v>
      </c>
      <c r="P22" s="362"/>
      <c r="Q22" s="362"/>
      <c r="R22" s="362"/>
      <c r="S22" s="362"/>
      <c r="T22" s="362"/>
      <c r="U22" s="362"/>
      <c r="V22" s="355">
        <f t="shared" si="0"/>
        <v>14</v>
      </c>
      <c r="W22" s="355">
        <f t="shared" si="1"/>
        <v>16</v>
      </c>
      <c r="X22" s="361">
        <f t="shared" si="2"/>
        <v>128</v>
      </c>
      <c r="Y22" s="361">
        <f t="shared" si="3"/>
        <v>1200</v>
      </c>
      <c r="Z22" s="361">
        <f t="shared" si="4"/>
        <v>1200</v>
      </c>
      <c r="AA22" s="363"/>
    </row>
    <row r="23" spans="1:27" s="160" customFormat="1" ht="30" customHeight="1">
      <c r="A23" s="360">
        <v>16</v>
      </c>
      <c r="B23" s="364" t="s">
        <v>282</v>
      </c>
      <c r="C23" s="361" t="s">
        <v>31</v>
      </c>
      <c r="D23" s="361" t="s">
        <v>43</v>
      </c>
      <c r="E23" s="355">
        <v>30</v>
      </c>
      <c r="F23" s="361">
        <v>240</v>
      </c>
      <c r="G23" s="361">
        <v>60</v>
      </c>
      <c r="H23" s="361">
        <v>7.5</v>
      </c>
      <c r="I23" s="361">
        <v>1800</v>
      </c>
      <c r="J23" s="362"/>
      <c r="K23" s="362"/>
      <c r="L23" s="362">
        <v>4</v>
      </c>
      <c r="M23" s="362" t="s">
        <v>349</v>
      </c>
      <c r="N23" s="362"/>
      <c r="O23" s="357"/>
      <c r="P23" s="362">
        <v>1</v>
      </c>
      <c r="Q23" s="362">
        <v>26</v>
      </c>
      <c r="R23" s="362"/>
      <c r="S23" s="362"/>
      <c r="T23" s="362"/>
      <c r="U23" s="362"/>
      <c r="V23" s="355">
        <f t="shared" si="0"/>
        <v>5</v>
      </c>
      <c r="W23" s="355">
        <f t="shared" si="1"/>
        <v>25</v>
      </c>
      <c r="X23" s="361">
        <f t="shared" si="2"/>
        <v>200</v>
      </c>
      <c r="Y23" s="361">
        <f t="shared" si="3"/>
        <v>1500</v>
      </c>
      <c r="Z23" s="361">
        <f t="shared" si="4"/>
        <v>1500</v>
      </c>
      <c r="AA23" s="149"/>
    </row>
    <row r="24" spans="1:27" s="160" customFormat="1" ht="30" customHeight="1">
      <c r="A24" s="360">
        <v>17</v>
      </c>
      <c r="B24" s="364" t="s">
        <v>292</v>
      </c>
      <c r="C24" s="364" t="s">
        <v>176</v>
      </c>
      <c r="D24" s="367" t="s">
        <v>90</v>
      </c>
      <c r="E24" s="365">
        <v>30</v>
      </c>
      <c r="F24" s="361">
        <v>240</v>
      </c>
      <c r="G24" s="361">
        <v>75</v>
      </c>
      <c r="H24" s="361">
        <v>9.375</v>
      </c>
      <c r="I24" s="361">
        <v>2250</v>
      </c>
      <c r="J24" s="362"/>
      <c r="K24" s="362"/>
      <c r="L24" s="362"/>
      <c r="M24" s="362"/>
      <c r="N24" s="362">
        <v>27</v>
      </c>
      <c r="O24" s="357" t="s">
        <v>567</v>
      </c>
      <c r="P24" s="362"/>
      <c r="Q24" s="362"/>
      <c r="R24" s="362"/>
      <c r="S24" s="362"/>
      <c r="T24" s="362"/>
      <c r="U24" s="362"/>
      <c r="V24" s="355">
        <f t="shared" si="0"/>
        <v>27</v>
      </c>
      <c r="W24" s="355">
        <f t="shared" si="1"/>
        <v>3</v>
      </c>
      <c r="X24" s="361">
        <f t="shared" si="2"/>
        <v>24</v>
      </c>
      <c r="Y24" s="361">
        <f t="shared" si="3"/>
        <v>225</v>
      </c>
      <c r="Z24" s="361">
        <f t="shared" si="4"/>
        <v>225</v>
      </c>
      <c r="AA24" s="363"/>
    </row>
    <row r="25" spans="1:27" s="160" customFormat="1" ht="30" customHeight="1">
      <c r="A25" s="354">
        <v>18</v>
      </c>
      <c r="B25" s="364" t="s">
        <v>94</v>
      </c>
      <c r="C25" s="364" t="s">
        <v>176</v>
      </c>
      <c r="D25" s="364" t="s">
        <v>138</v>
      </c>
      <c r="E25" s="365">
        <v>30</v>
      </c>
      <c r="F25" s="361">
        <v>240</v>
      </c>
      <c r="G25" s="361">
        <v>75</v>
      </c>
      <c r="H25" s="361">
        <v>9.375</v>
      </c>
      <c r="I25" s="361">
        <v>2250</v>
      </c>
      <c r="J25" s="362"/>
      <c r="K25" s="362"/>
      <c r="L25" s="362">
        <v>4</v>
      </c>
      <c r="M25" s="362" t="s">
        <v>349</v>
      </c>
      <c r="N25" s="362"/>
      <c r="O25" s="357"/>
      <c r="P25" s="362">
        <v>1</v>
      </c>
      <c r="Q25" s="362">
        <v>26</v>
      </c>
      <c r="R25" s="362"/>
      <c r="S25" s="362"/>
      <c r="T25" s="362"/>
      <c r="U25" s="362"/>
      <c r="V25" s="355">
        <f t="shared" si="0"/>
        <v>5</v>
      </c>
      <c r="W25" s="355">
        <f t="shared" si="1"/>
        <v>25</v>
      </c>
      <c r="X25" s="361">
        <f t="shared" si="2"/>
        <v>200</v>
      </c>
      <c r="Y25" s="361">
        <f t="shared" si="3"/>
        <v>1875</v>
      </c>
      <c r="Z25" s="361">
        <f t="shared" si="4"/>
        <v>1875</v>
      </c>
      <c r="AA25" s="363"/>
    </row>
    <row r="26" spans="1:27" s="160" customFormat="1" ht="30" customHeight="1">
      <c r="A26" s="360">
        <v>19</v>
      </c>
      <c r="B26" s="364" t="s">
        <v>60</v>
      </c>
      <c r="C26" s="364" t="s">
        <v>176</v>
      </c>
      <c r="D26" s="364" t="s">
        <v>61</v>
      </c>
      <c r="E26" s="365">
        <v>30</v>
      </c>
      <c r="F26" s="361">
        <v>240</v>
      </c>
      <c r="G26" s="361">
        <v>75</v>
      </c>
      <c r="H26" s="361">
        <v>9.375</v>
      </c>
      <c r="I26" s="361">
        <v>2250</v>
      </c>
      <c r="J26" s="362"/>
      <c r="K26" s="362"/>
      <c r="L26" s="362">
        <v>1</v>
      </c>
      <c r="M26" s="362">
        <v>7</v>
      </c>
      <c r="N26" s="362">
        <v>20</v>
      </c>
      <c r="O26" s="357" t="s">
        <v>570</v>
      </c>
      <c r="P26" s="362"/>
      <c r="Q26" s="362"/>
      <c r="R26" s="362"/>
      <c r="S26" s="362"/>
      <c r="T26" s="362"/>
      <c r="U26" s="362"/>
      <c r="V26" s="355">
        <f t="shared" si="0"/>
        <v>21</v>
      </c>
      <c r="W26" s="355">
        <f t="shared" si="1"/>
        <v>9</v>
      </c>
      <c r="X26" s="361">
        <f t="shared" si="2"/>
        <v>72</v>
      </c>
      <c r="Y26" s="361">
        <f t="shared" si="3"/>
        <v>675</v>
      </c>
      <c r="Z26" s="361">
        <f t="shared" si="4"/>
        <v>675</v>
      </c>
      <c r="AA26" s="363"/>
    </row>
    <row r="27" spans="1:27" s="160" customFormat="1" ht="30" customHeight="1">
      <c r="A27" s="360">
        <v>20</v>
      </c>
      <c r="B27" s="364" t="s">
        <v>290</v>
      </c>
      <c r="C27" s="364" t="s">
        <v>176</v>
      </c>
      <c r="D27" s="447" t="s">
        <v>32</v>
      </c>
      <c r="E27" s="365">
        <v>30</v>
      </c>
      <c r="F27" s="361">
        <v>240</v>
      </c>
      <c r="G27" s="361">
        <v>75</v>
      </c>
      <c r="H27" s="361">
        <v>9.375</v>
      </c>
      <c r="I27" s="361">
        <v>2250</v>
      </c>
      <c r="J27" s="362"/>
      <c r="K27" s="362"/>
      <c r="L27" s="362"/>
      <c r="M27" s="362"/>
      <c r="N27" s="362">
        <v>24</v>
      </c>
      <c r="O27" s="357" t="s">
        <v>566</v>
      </c>
      <c r="P27" s="362"/>
      <c r="Q27" s="362"/>
      <c r="R27" s="362"/>
      <c r="S27" s="362"/>
      <c r="T27" s="362"/>
      <c r="U27" s="362"/>
      <c r="V27" s="355">
        <f t="shared" si="0"/>
        <v>24</v>
      </c>
      <c r="W27" s="355">
        <f t="shared" si="1"/>
        <v>6</v>
      </c>
      <c r="X27" s="361">
        <f t="shared" si="2"/>
        <v>48</v>
      </c>
      <c r="Y27" s="361">
        <f t="shared" si="3"/>
        <v>450</v>
      </c>
      <c r="Z27" s="361">
        <f t="shared" si="4"/>
        <v>450</v>
      </c>
      <c r="AA27" s="363"/>
    </row>
    <row r="28" spans="1:27" s="160" customFormat="1" ht="30" customHeight="1">
      <c r="A28" s="354">
        <v>21</v>
      </c>
      <c r="B28" s="364" t="s">
        <v>275</v>
      </c>
      <c r="C28" s="364" t="s">
        <v>176</v>
      </c>
      <c r="D28" s="364" t="s">
        <v>63</v>
      </c>
      <c r="E28" s="365">
        <v>30</v>
      </c>
      <c r="F28" s="361">
        <v>240</v>
      </c>
      <c r="G28" s="361">
        <v>75</v>
      </c>
      <c r="H28" s="361">
        <v>9.375</v>
      </c>
      <c r="I28" s="361">
        <v>2250</v>
      </c>
      <c r="J28" s="362"/>
      <c r="K28" s="362"/>
      <c r="L28" s="362"/>
      <c r="M28" s="362"/>
      <c r="N28" s="362">
        <v>24</v>
      </c>
      <c r="O28" s="357" t="s">
        <v>566</v>
      </c>
      <c r="P28" s="362"/>
      <c r="Q28" s="362"/>
      <c r="R28" s="362"/>
      <c r="S28" s="362"/>
      <c r="T28" s="362"/>
      <c r="U28" s="362"/>
      <c r="V28" s="355">
        <f t="shared" si="0"/>
        <v>24</v>
      </c>
      <c r="W28" s="355">
        <f t="shared" si="1"/>
        <v>6</v>
      </c>
      <c r="X28" s="361">
        <f t="shared" si="2"/>
        <v>48</v>
      </c>
      <c r="Y28" s="361">
        <f t="shared" si="3"/>
        <v>450</v>
      </c>
      <c r="Z28" s="361">
        <f t="shared" si="4"/>
        <v>450</v>
      </c>
      <c r="AA28" s="363"/>
    </row>
    <row r="29" spans="1:27" s="160" customFormat="1" ht="30" customHeight="1">
      <c r="A29" s="360">
        <v>22</v>
      </c>
      <c r="B29" s="364" t="s">
        <v>322</v>
      </c>
      <c r="C29" s="364" t="s">
        <v>176</v>
      </c>
      <c r="D29" s="364" t="s">
        <v>239</v>
      </c>
      <c r="E29" s="365">
        <v>30</v>
      </c>
      <c r="F29" s="361">
        <v>240</v>
      </c>
      <c r="G29" s="364">
        <v>75</v>
      </c>
      <c r="H29" s="364">
        <f>G29/8</f>
        <v>9.375</v>
      </c>
      <c r="I29" s="364">
        <v>1650</v>
      </c>
      <c r="J29" s="362"/>
      <c r="K29" s="362"/>
      <c r="L29" s="362">
        <v>4</v>
      </c>
      <c r="M29" s="362" t="s">
        <v>349</v>
      </c>
      <c r="N29" s="362"/>
      <c r="O29" s="357"/>
      <c r="P29" s="362">
        <v>1</v>
      </c>
      <c r="Q29" s="362">
        <v>26</v>
      </c>
      <c r="R29" s="362"/>
      <c r="S29" s="362"/>
      <c r="T29" s="362"/>
      <c r="U29" s="362"/>
      <c r="V29" s="355">
        <f t="shared" si="0"/>
        <v>5</v>
      </c>
      <c r="W29" s="355">
        <f t="shared" si="1"/>
        <v>25</v>
      </c>
      <c r="X29" s="361">
        <f t="shared" si="2"/>
        <v>200</v>
      </c>
      <c r="Y29" s="361">
        <f t="shared" si="3"/>
        <v>1875</v>
      </c>
      <c r="Z29" s="361">
        <f t="shared" si="4"/>
        <v>1875</v>
      </c>
      <c r="AA29" s="363"/>
    </row>
    <row r="30" spans="1:27" s="160" customFormat="1" ht="30" customHeight="1">
      <c r="A30" s="360">
        <v>23</v>
      </c>
      <c r="B30" s="364" t="s">
        <v>304</v>
      </c>
      <c r="C30" s="364" t="s">
        <v>176</v>
      </c>
      <c r="D30" s="364" t="s">
        <v>57</v>
      </c>
      <c r="E30" s="365">
        <v>30</v>
      </c>
      <c r="F30" s="361">
        <v>240</v>
      </c>
      <c r="G30" s="361">
        <v>75</v>
      </c>
      <c r="H30" s="361">
        <v>9.375</v>
      </c>
      <c r="I30" s="361">
        <v>2250</v>
      </c>
      <c r="J30" s="362"/>
      <c r="K30" s="362"/>
      <c r="L30" s="362">
        <v>4</v>
      </c>
      <c r="M30" s="362" t="s">
        <v>349</v>
      </c>
      <c r="N30" s="362"/>
      <c r="O30" s="357"/>
      <c r="P30" s="362">
        <v>1</v>
      </c>
      <c r="Q30" s="362">
        <v>26</v>
      </c>
      <c r="R30" s="362"/>
      <c r="S30" s="362"/>
      <c r="T30" s="362"/>
      <c r="U30" s="362"/>
      <c r="V30" s="355">
        <f t="shared" si="0"/>
        <v>5</v>
      </c>
      <c r="W30" s="355">
        <f t="shared" si="1"/>
        <v>25</v>
      </c>
      <c r="X30" s="361">
        <f t="shared" si="2"/>
        <v>200</v>
      </c>
      <c r="Y30" s="361">
        <f t="shared" si="3"/>
        <v>1875</v>
      </c>
      <c r="Z30" s="361">
        <f t="shared" si="4"/>
        <v>1875</v>
      </c>
      <c r="AA30" s="363"/>
    </row>
    <row r="31" spans="1:27" s="160" customFormat="1" ht="30" customHeight="1">
      <c r="A31" s="354">
        <v>24</v>
      </c>
      <c r="B31" s="364" t="s">
        <v>46</v>
      </c>
      <c r="C31" s="364" t="s">
        <v>176</v>
      </c>
      <c r="D31" s="372" t="s">
        <v>20</v>
      </c>
      <c r="E31" s="355">
        <v>30</v>
      </c>
      <c r="F31" s="361">
        <v>240</v>
      </c>
      <c r="G31" s="361">
        <v>75</v>
      </c>
      <c r="H31" s="361">
        <v>9.375</v>
      </c>
      <c r="I31" s="361">
        <v>2250</v>
      </c>
      <c r="J31" s="362"/>
      <c r="K31" s="362"/>
      <c r="L31" s="362">
        <v>2</v>
      </c>
      <c r="M31" s="362" t="s">
        <v>155</v>
      </c>
      <c r="N31" s="362">
        <v>16</v>
      </c>
      <c r="O31" s="362" t="s">
        <v>565</v>
      </c>
      <c r="P31" s="362"/>
      <c r="Q31" s="362"/>
      <c r="R31" s="362"/>
      <c r="S31" s="362"/>
      <c r="T31" s="362"/>
      <c r="U31" s="362"/>
      <c r="V31" s="355">
        <f t="shared" si="0"/>
        <v>18</v>
      </c>
      <c r="W31" s="355">
        <f t="shared" si="1"/>
        <v>12</v>
      </c>
      <c r="X31" s="361">
        <f t="shared" si="2"/>
        <v>96</v>
      </c>
      <c r="Y31" s="361">
        <f t="shared" si="3"/>
        <v>900</v>
      </c>
      <c r="Z31" s="361">
        <f t="shared" si="4"/>
        <v>900</v>
      </c>
      <c r="AA31" s="363"/>
    </row>
    <row r="32" spans="1:27" s="160" customFormat="1" ht="36" customHeight="1">
      <c r="A32" s="360">
        <v>25</v>
      </c>
      <c r="B32" s="409" t="s">
        <v>323</v>
      </c>
      <c r="C32" s="364" t="s">
        <v>18</v>
      </c>
      <c r="D32" s="374" t="s">
        <v>114</v>
      </c>
      <c r="E32" s="365">
        <v>30</v>
      </c>
      <c r="F32" s="364">
        <v>240</v>
      </c>
      <c r="G32" s="364">
        <v>55</v>
      </c>
      <c r="H32" s="364">
        <v>6.875</v>
      </c>
      <c r="I32" s="364">
        <v>1650</v>
      </c>
      <c r="J32" s="362"/>
      <c r="K32" s="362"/>
      <c r="L32" s="362">
        <v>4</v>
      </c>
      <c r="M32" s="362" t="s">
        <v>349</v>
      </c>
      <c r="N32" s="362">
        <v>2</v>
      </c>
      <c r="O32" s="357" t="s">
        <v>147</v>
      </c>
      <c r="P32" s="362">
        <v>1</v>
      </c>
      <c r="Q32" s="362">
        <v>26</v>
      </c>
      <c r="R32" s="362"/>
      <c r="S32" s="362"/>
      <c r="T32" s="362"/>
      <c r="U32" s="362"/>
      <c r="V32" s="355">
        <f>J32+L32+N32+P32+R32+T32</f>
        <v>7</v>
      </c>
      <c r="W32" s="355">
        <f>E32-V32</f>
        <v>23</v>
      </c>
      <c r="X32" s="361">
        <f>W32*8</f>
        <v>184</v>
      </c>
      <c r="Y32" s="361">
        <f t="shared" si="3"/>
        <v>1265</v>
      </c>
      <c r="Z32" s="361">
        <f t="shared" si="4"/>
        <v>1265</v>
      </c>
      <c r="AA32" s="363"/>
    </row>
    <row r="33" spans="1:27" s="160" customFormat="1" ht="30" customHeight="1">
      <c r="A33" s="360">
        <v>26</v>
      </c>
      <c r="B33" s="364" t="s">
        <v>477</v>
      </c>
      <c r="C33" s="364" t="s">
        <v>176</v>
      </c>
      <c r="D33" s="369" t="s">
        <v>271</v>
      </c>
      <c r="E33" s="365">
        <v>30</v>
      </c>
      <c r="F33" s="364">
        <v>240</v>
      </c>
      <c r="G33" s="364">
        <v>75</v>
      </c>
      <c r="H33" s="364">
        <v>9.375</v>
      </c>
      <c r="I33" s="364">
        <v>2250</v>
      </c>
      <c r="J33" s="362"/>
      <c r="K33" s="370"/>
      <c r="L33" s="362">
        <v>4</v>
      </c>
      <c r="M33" s="362" t="s">
        <v>349</v>
      </c>
      <c r="N33" s="362">
        <v>1</v>
      </c>
      <c r="O33" s="357" t="s">
        <v>137</v>
      </c>
      <c r="P33" s="362">
        <v>1</v>
      </c>
      <c r="Q33" s="362">
        <v>26</v>
      </c>
      <c r="R33" s="362"/>
      <c r="S33" s="362"/>
      <c r="T33" s="362"/>
      <c r="U33" s="362"/>
      <c r="V33" s="355">
        <f>J33+L33+N33+P33+R33+T33</f>
        <v>6</v>
      </c>
      <c r="W33" s="355">
        <f>E33-V33</f>
        <v>24</v>
      </c>
      <c r="X33" s="361">
        <f>W33*8</f>
        <v>192</v>
      </c>
      <c r="Y33" s="361">
        <f>X33*H33</f>
        <v>1800</v>
      </c>
      <c r="Z33" s="361">
        <f t="shared" si="4"/>
        <v>1800</v>
      </c>
      <c r="AA33" s="363"/>
    </row>
    <row r="34" spans="1:27" s="160" customFormat="1" ht="30" customHeight="1">
      <c r="A34" s="354">
        <v>27</v>
      </c>
      <c r="B34" s="364" t="s">
        <v>97</v>
      </c>
      <c r="C34" s="364" t="s">
        <v>176</v>
      </c>
      <c r="D34" s="361" t="s">
        <v>160</v>
      </c>
      <c r="E34" s="355">
        <v>30</v>
      </c>
      <c r="F34" s="361">
        <v>240</v>
      </c>
      <c r="G34" s="361">
        <v>75</v>
      </c>
      <c r="H34" s="361">
        <v>9.375</v>
      </c>
      <c r="I34" s="361">
        <v>2250</v>
      </c>
      <c r="J34" s="362"/>
      <c r="K34" s="362"/>
      <c r="L34" s="362">
        <v>4</v>
      </c>
      <c r="M34" s="362" t="s">
        <v>349</v>
      </c>
      <c r="N34" s="362"/>
      <c r="O34" s="357"/>
      <c r="P34" s="362">
        <v>1</v>
      </c>
      <c r="Q34" s="362">
        <v>26</v>
      </c>
      <c r="R34" s="362"/>
      <c r="S34" s="362"/>
      <c r="T34" s="362"/>
      <c r="U34" s="362"/>
      <c r="V34" s="355">
        <f t="shared" si="0"/>
        <v>5</v>
      </c>
      <c r="W34" s="355">
        <f t="shared" si="1"/>
        <v>25</v>
      </c>
      <c r="X34" s="361">
        <f t="shared" si="2"/>
        <v>200</v>
      </c>
      <c r="Y34" s="361">
        <f t="shared" si="3"/>
        <v>1875</v>
      </c>
      <c r="Z34" s="361">
        <f t="shared" si="4"/>
        <v>1875</v>
      </c>
      <c r="AA34" s="363"/>
    </row>
    <row r="35" spans="1:27" s="160" customFormat="1" ht="30" customHeight="1">
      <c r="A35" s="360">
        <v>28</v>
      </c>
      <c r="B35" s="364" t="s">
        <v>294</v>
      </c>
      <c r="C35" s="364" t="s">
        <v>267</v>
      </c>
      <c r="D35" s="361" t="s">
        <v>199</v>
      </c>
      <c r="E35" s="355">
        <v>30</v>
      </c>
      <c r="F35" s="361">
        <v>240</v>
      </c>
      <c r="G35" s="361">
        <v>60</v>
      </c>
      <c r="H35" s="361">
        <v>7.5</v>
      </c>
      <c r="I35" s="361">
        <v>1800</v>
      </c>
      <c r="J35" s="362"/>
      <c r="K35" s="362"/>
      <c r="L35" s="362">
        <v>4</v>
      </c>
      <c r="M35" s="362" t="s">
        <v>349</v>
      </c>
      <c r="N35" s="362"/>
      <c r="O35" s="357"/>
      <c r="P35" s="362">
        <v>1</v>
      </c>
      <c r="Q35" s="362">
        <v>26</v>
      </c>
      <c r="R35" s="362"/>
      <c r="S35" s="362"/>
      <c r="T35" s="362"/>
      <c r="U35" s="362"/>
      <c r="V35" s="355">
        <f t="shared" si="0"/>
        <v>5</v>
      </c>
      <c r="W35" s="355">
        <f t="shared" si="1"/>
        <v>25</v>
      </c>
      <c r="X35" s="361">
        <f t="shared" si="2"/>
        <v>200</v>
      </c>
      <c r="Y35" s="361">
        <f t="shared" si="3"/>
        <v>1500</v>
      </c>
      <c r="Z35" s="361">
        <f t="shared" si="4"/>
        <v>1500</v>
      </c>
      <c r="AA35" s="363"/>
    </row>
    <row r="36" spans="1:27" s="160" customFormat="1" ht="30" customHeight="1">
      <c r="A36" s="360">
        <v>29</v>
      </c>
      <c r="B36" s="364" t="s">
        <v>317</v>
      </c>
      <c r="C36" s="364" t="s">
        <v>176</v>
      </c>
      <c r="D36" s="372" t="s">
        <v>348</v>
      </c>
      <c r="E36" s="355">
        <v>30</v>
      </c>
      <c r="F36" s="361">
        <v>240</v>
      </c>
      <c r="G36" s="364">
        <v>75</v>
      </c>
      <c r="H36" s="361">
        <v>9.375</v>
      </c>
      <c r="I36" s="361">
        <v>2250</v>
      </c>
      <c r="J36" s="362"/>
      <c r="K36" s="362"/>
      <c r="L36" s="362"/>
      <c r="M36" s="362"/>
      <c r="N36" s="362"/>
      <c r="O36" s="357"/>
      <c r="P36" s="362"/>
      <c r="Q36" s="362"/>
      <c r="R36" s="362"/>
      <c r="S36" s="362"/>
      <c r="T36" s="362"/>
      <c r="U36" s="362"/>
      <c r="V36" s="355">
        <f t="shared" si="0"/>
        <v>0</v>
      </c>
      <c r="W36" s="355">
        <f t="shared" si="1"/>
        <v>30</v>
      </c>
      <c r="X36" s="361">
        <f t="shared" si="2"/>
        <v>240</v>
      </c>
      <c r="Y36" s="361">
        <f t="shared" si="3"/>
        <v>2250</v>
      </c>
      <c r="Z36" s="361">
        <f t="shared" si="4"/>
        <v>2250</v>
      </c>
      <c r="AA36" s="363"/>
    </row>
    <row r="37" spans="1:27" s="160" customFormat="1" ht="30" customHeight="1">
      <c r="A37" s="354">
        <v>30</v>
      </c>
      <c r="B37" s="364" t="s">
        <v>58</v>
      </c>
      <c r="C37" s="364" t="s">
        <v>176</v>
      </c>
      <c r="D37" s="364" t="s">
        <v>163</v>
      </c>
      <c r="E37" s="355">
        <v>30</v>
      </c>
      <c r="F37" s="361">
        <v>240</v>
      </c>
      <c r="G37" s="361">
        <v>75</v>
      </c>
      <c r="H37" s="361">
        <v>9.375</v>
      </c>
      <c r="I37" s="361">
        <v>2250</v>
      </c>
      <c r="J37" s="362"/>
      <c r="K37" s="362"/>
      <c r="L37" s="362">
        <v>4</v>
      </c>
      <c r="M37" s="362" t="s">
        <v>349</v>
      </c>
      <c r="N37" s="362"/>
      <c r="O37" s="357"/>
      <c r="P37" s="362">
        <v>1</v>
      </c>
      <c r="Q37" s="362">
        <v>26</v>
      </c>
      <c r="R37" s="362"/>
      <c r="S37" s="362"/>
      <c r="T37" s="362"/>
      <c r="U37" s="362"/>
      <c r="V37" s="355">
        <f t="shared" si="0"/>
        <v>5</v>
      </c>
      <c r="W37" s="355">
        <f t="shared" si="1"/>
        <v>25</v>
      </c>
      <c r="X37" s="361">
        <f t="shared" si="2"/>
        <v>200</v>
      </c>
      <c r="Y37" s="361">
        <f t="shared" si="3"/>
        <v>1875</v>
      </c>
      <c r="Z37" s="361">
        <f t="shared" si="4"/>
        <v>1875</v>
      </c>
      <c r="AA37" s="363"/>
    </row>
    <row r="38" spans="1:27" s="160" customFormat="1" ht="30" customHeight="1">
      <c r="A38" s="360">
        <v>31</v>
      </c>
      <c r="B38" s="364" t="s">
        <v>279</v>
      </c>
      <c r="C38" s="361" t="s">
        <v>176</v>
      </c>
      <c r="D38" s="361" t="s">
        <v>79</v>
      </c>
      <c r="E38" s="355">
        <v>30</v>
      </c>
      <c r="F38" s="361">
        <v>240</v>
      </c>
      <c r="G38" s="361">
        <v>75</v>
      </c>
      <c r="H38" s="361">
        <v>9.375</v>
      </c>
      <c r="I38" s="361">
        <v>2250</v>
      </c>
      <c r="J38" s="362"/>
      <c r="K38" s="362"/>
      <c r="L38" s="362">
        <v>4</v>
      </c>
      <c r="M38" s="362" t="s">
        <v>349</v>
      </c>
      <c r="N38" s="362"/>
      <c r="O38" s="357"/>
      <c r="P38" s="362">
        <v>1</v>
      </c>
      <c r="Q38" s="362">
        <v>26</v>
      </c>
      <c r="R38" s="362"/>
      <c r="S38" s="362"/>
      <c r="T38" s="362"/>
      <c r="U38" s="362"/>
      <c r="V38" s="355">
        <f t="shared" si="0"/>
        <v>5</v>
      </c>
      <c r="W38" s="355">
        <f t="shared" si="1"/>
        <v>25</v>
      </c>
      <c r="X38" s="361">
        <f t="shared" si="2"/>
        <v>200</v>
      </c>
      <c r="Y38" s="361">
        <f>X38*H38</f>
        <v>1875</v>
      </c>
      <c r="Z38" s="361">
        <f t="shared" si="4"/>
        <v>1875</v>
      </c>
      <c r="AA38" s="363"/>
    </row>
    <row r="39" spans="1:27" s="160" customFormat="1" ht="30" customHeight="1">
      <c r="A39" s="360">
        <v>32</v>
      </c>
      <c r="B39" s="364" t="s">
        <v>48</v>
      </c>
      <c r="C39" s="361" t="s">
        <v>176</v>
      </c>
      <c r="D39" s="361" t="s">
        <v>49</v>
      </c>
      <c r="E39" s="355">
        <v>30</v>
      </c>
      <c r="F39" s="361">
        <v>240</v>
      </c>
      <c r="G39" s="361">
        <v>75</v>
      </c>
      <c r="H39" s="361">
        <v>9.375</v>
      </c>
      <c r="I39" s="361">
        <v>2250</v>
      </c>
      <c r="J39" s="362"/>
      <c r="K39" s="362"/>
      <c r="L39" s="362">
        <v>1</v>
      </c>
      <c r="M39" s="362">
        <v>7</v>
      </c>
      <c r="N39" s="362">
        <v>22</v>
      </c>
      <c r="O39" s="357" t="s">
        <v>571</v>
      </c>
      <c r="P39" s="362"/>
      <c r="Q39" s="362"/>
      <c r="R39" s="362"/>
      <c r="S39" s="362"/>
      <c r="T39" s="362"/>
      <c r="U39" s="362"/>
      <c r="V39" s="355">
        <f t="shared" si="0"/>
        <v>23</v>
      </c>
      <c r="W39" s="355">
        <f t="shared" si="1"/>
        <v>7</v>
      </c>
      <c r="X39" s="361">
        <f t="shared" si="2"/>
        <v>56</v>
      </c>
      <c r="Y39" s="361">
        <f t="shared" si="3"/>
        <v>525</v>
      </c>
      <c r="Z39" s="361">
        <f t="shared" si="4"/>
        <v>525</v>
      </c>
      <c r="AA39" s="363"/>
    </row>
    <row r="40" spans="1:27" s="160" customFormat="1" ht="30" customHeight="1">
      <c r="A40" s="354">
        <v>33</v>
      </c>
      <c r="B40" s="364" t="s">
        <v>309</v>
      </c>
      <c r="C40" s="361" t="s">
        <v>18</v>
      </c>
      <c r="D40" s="361" t="s">
        <v>165</v>
      </c>
      <c r="E40" s="355">
        <v>30</v>
      </c>
      <c r="F40" s="361">
        <v>240</v>
      </c>
      <c r="G40" s="361">
        <v>55</v>
      </c>
      <c r="H40" s="361">
        <v>6.875</v>
      </c>
      <c r="I40" s="361">
        <v>1650</v>
      </c>
      <c r="J40" s="362"/>
      <c r="K40" s="362"/>
      <c r="L40" s="362">
        <v>3</v>
      </c>
      <c r="M40" s="362" t="s">
        <v>156</v>
      </c>
      <c r="N40" s="362">
        <v>9</v>
      </c>
      <c r="O40" s="357" t="s">
        <v>498</v>
      </c>
      <c r="P40" s="362"/>
      <c r="Q40" s="362"/>
      <c r="R40" s="362"/>
      <c r="S40" s="362"/>
      <c r="T40" s="362"/>
      <c r="U40" s="362"/>
      <c r="V40" s="355">
        <f t="shared" si="0"/>
        <v>12</v>
      </c>
      <c r="W40" s="355">
        <f t="shared" si="1"/>
        <v>18</v>
      </c>
      <c r="X40" s="361">
        <f t="shared" si="2"/>
        <v>144</v>
      </c>
      <c r="Y40" s="361">
        <f t="shared" si="3"/>
        <v>990</v>
      </c>
      <c r="Z40" s="361">
        <f t="shared" si="4"/>
        <v>990</v>
      </c>
      <c r="AA40" s="363"/>
    </row>
    <row r="41" spans="1:27" s="160" customFormat="1" ht="30" customHeight="1">
      <c r="A41" s="360">
        <v>34</v>
      </c>
      <c r="B41" s="364" t="s">
        <v>307</v>
      </c>
      <c r="C41" s="361" t="s">
        <v>176</v>
      </c>
      <c r="D41" s="361" t="s">
        <v>67</v>
      </c>
      <c r="E41" s="355">
        <v>30</v>
      </c>
      <c r="F41" s="361">
        <v>240</v>
      </c>
      <c r="G41" s="361">
        <v>75</v>
      </c>
      <c r="H41" s="361">
        <v>9.375</v>
      </c>
      <c r="I41" s="361">
        <v>2250</v>
      </c>
      <c r="J41" s="362"/>
      <c r="K41" s="362"/>
      <c r="L41" s="362">
        <v>4</v>
      </c>
      <c r="M41" s="362" t="s">
        <v>349</v>
      </c>
      <c r="N41" s="362"/>
      <c r="O41" s="357"/>
      <c r="P41" s="362">
        <v>1</v>
      </c>
      <c r="Q41" s="362">
        <v>26</v>
      </c>
      <c r="R41" s="362"/>
      <c r="S41" s="362"/>
      <c r="T41" s="362"/>
      <c r="U41" s="362"/>
      <c r="V41" s="355">
        <f t="shared" si="0"/>
        <v>5</v>
      </c>
      <c r="W41" s="355">
        <f t="shared" si="1"/>
        <v>25</v>
      </c>
      <c r="X41" s="361">
        <f t="shared" si="2"/>
        <v>200</v>
      </c>
      <c r="Y41" s="361">
        <f t="shared" si="3"/>
        <v>1875</v>
      </c>
      <c r="Z41" s="361">
        <f t="shared" si="4"/>
        <v>1875</v>
      </c>
      <c r="AA41" s="363"/>
    </row>
    <row r="42" spans="1:27" s="160" customFormat="1" ht="30" customHeight="1">
      <c r="A42" s="360">
        <v>35</v>
      </c>
      <c r="B42" s="364" t="s">
        <v>305</v>
      </c>
      <c r="C42" s="361" t="s">
        <v>176</v>
      </c>
      <c r="D42" s="361" t="s">
        <v>159</v>
      </c>
      <c r="E42" s="355">
        <v>30</v>
      </c>
      <c r="F42" s="361">
        <v>240</v>
      </c>
      <c r="G42" s="361">
        <v>75</v>
      </c>
      <c r="H42" s="361">
        <v>9.375</v>
      </c>
      <c r="I42" s="361">
        <v>2250</v>
      </c>
      <c r="J42" s="362"/>
      <c r="K42" s="362"/>
      <c r="L42" s="362">
        <v>2</v>
      </c>
      <c r="M42" s="362" t="s">
        <v>155</v>
      </c>
      <c r="N42" s="362">
        <v>12</v>
      </c>
      <c r="O42" s="357" t="s">
        <v>513</v>
      </c>
      <c r="P42" s="362"/>
      <c r="Q42" s="362"/>
      <c r="R42" s="362"/>
      <c r="S42" s="362"/>
      <c r="T42" s="362"/>
      <c r="U42" s="362"/>
      <c r="V42" s="355">
        <f>J42+L42+N42+P42+R42+T42</f>
        <v>14</v>
      </c>
      <c r="W42" s="355">
        <f>E42-V42</f>
        <v>16</v>
      </c>
      <c r="X42" s="361">
        <f>W42*8</f>
        <v>128</v>
      </c>
      <c r="Y42" s="361">
        <f>X42*H42</f>
        <v>1200</v>
      </c>
      <c r="Z42" s="361">
        <f t="shared" si="4"/>
        <v>1200</v>
      </c>
      <c r="AA42" s="363"/>
    </row>
    <row r="43" spans="1:27" s="160" customFormat="1" ht="30" customHeight="1">
      <c r="A43" s="354">
        <v>36</v>
      </c>
      <c r="B43" s="364" t="s">
        <v>534</v>
      </c>
      <c r="C43" s="364" t="s">
        <v>18</v>
      </c>
      <c r="D43" s="364" t="s">
        <v>186</v>
      </c>
      <c r="E43" s="355">
        <v>30</v>
      </c>
      <c r="F43" s="361">
        <v>240</v>
      </c>
      <c r="G43" s="361">
        <v>55</v>
      </c>
      <c r="H43" s="361">
        <v>6.875</v>
      </c>
      <c r="I43" s="361">
        <v>1650</v>
      </c>
      <c r="J43" s="362"/>
      <c r="K43" s="362"/>
      <c r="L43" s="362">
        <v>4</v>
      </c>
      <c r="M43" s="362" t="s">
        <v>349</v>
      </c>
      <c r="N43" s="362">
        <v>2</v>
      </c>
      <c r="O43" s="357" t="s">
        <v>147</v>
      </c>
      <c r="P43" s="362">
        <v>1</v>
      </c>
      <c r="Q43" s="362">
        <v>26</v>
      </c>
      <c r="R43" s="362"/>
      <c r="S43" s="362"/>
      <c r="T43" s="362"/>
      <c r="U43" s="362"/>
      <c r="V43" s="355">
        <f>J43+L43+N43+P43+R43+T43</f>
        <v>7</v>
      </c>
      <c r="W43" s="355">
        <f>E43-V43</f>
        <v>23</v>
      </c>
      <c r="X43" s="361">
        <f>W43*8</f>
        <v>184</v>
      </c>
      <c r="Y43" s="361">
        <f>X43*H43</f>
        <v>1265</v>
      </c>
      <c r="Z43" s="361">
        <f t="shared" si="4"/>
        <v>1265</v>
      </c>
      <c r="AA43" s="363"/>
    </row>
    <row r="44" spans="1:27" s="160" customFormat="1" ht="27.75" customHeight="1">
      <c r="A44" s="360">
        <v>37</v>
      </c>
      <c r="B44" s="364" t="s">
        <v>360</v>
      </c>
      <c r="C44" s="361" t="s">
        <v>176</v>
      </c>
      <c r="D44" s="361" t="s">
        <v>151</v>
      </c>
      <c r="E44" s="355">
        <v>30</v>
      </c>
      <c r="F44" s="361">
        <v>240</v>
      </c>
      <c r="G44" s="361">
        <v>75</v>
      </c>
      <c r="H44" s="361">
        <v>9.375</v>
      </c>
      <c r="I44" s="361">
        <v>2250</v>
      </c>
      <c r="J44" s="362"/>
      <c r="K44" s="370"/>
      <c r="L44" s="362">
        <v>1</v>
      </c>
      <c r="M44" s="362">
        <v>7</v>
      </c>
      <c r="N44" s="362">
        <v>22</v>
      </c>
      <c r="O44" s="357" t="s">
        <v>571</v>
      </c>
      <c r="P44" s="362"/>
      <c r="Q44" s="362"/>
      <c r="R44" s="362"/>
      <c r="S44" s="362"/>
      <c r="T44" s="362"/>
      <c r="U44" s="362"/>
      <c r="V44" s="355">
        <f t="shared" si="0"/>
        <v>23</v>
      </c>
      <c r="W44" s="355">
        <f t="shared" si="1"/>
        <v>7</v>
      </c>
      <c r="X44" s="361">
        <f t="shared" si="2"/>
        <v>56</v>
      </c>
      <c r="Y44" s="361">
        <f t="shared" si="3"/>
        <v>525</v>
      </c>
      <c r="Z44" s="361">
        <f t="shared" si="4"/>
        <v>525</v>
      </c>
      <c r="AA44" s="363"/>
    </row>
    <row r="45" spans="1:27" s="160" customFormat="1" ht="15" customHeight="1">
      <c r="A45" s="250"/>
      <c r="B45" s="461"/>
      <c r="C45" s="334"/>
      <c r="D45" s="334"/>
      <c r="E45" s="250"/>
      <c r="F45" s="334"/>
      <c r="G45" s="334"/>
      <c r="H45" s="334"/>
      <c r="I45" s="334"/>
      <c r="J45" s="335"/>
      <c r="K45" s="335"/>
      <c r="L45" s="335"/>
      <c r="M45" s="335"/>
      <c r="N45" s="335"/>
      <c r="O45" s="336"/>
      <c r="P45" s="335"/>
      <c r="Q45" s="335"/>
      <c r="R45" s="335"/>
      <c r="S45" s="335"/>
      <c r="T45" s="335"/>
      <c r="U45" s="335"/>
      <c r="V45" s="250"/>
      <c r="W45" s="250"/>
      <c r="X45" s="334"/>
      <c r="Y45" s="334"/>
      <c r="Z45" s="334"/>
      <c r="AA45" s="337"/>
    </row>
    <row r="46" spans="1:27" s="160" customFormat="1" ht="9.75" customHeight="1">
      <c r="A46" s="250"/>
      <c r="B46" s="462"/>
      <c r="C46" s="250"/>
      <c r="D46" s="250"/>
      <c r="E46" s="250"/>
      <c r="F46" s="250"/>
      <c r="G46" s="250"/>
      <c r="H46" s="250"/>
      <c r="I46" s="250"/>
      <c r="J46" s="338"/>
      <c r="K46" s="338"/>
      <c r="L46" s="338"/>
      <c r="M46" s="338"/>
      <c r="N46" s="338"/>
      <c r="O46" s="339"/>
      <c r="P46" s="338"/>
      <c r="Q46" s="338"/>
      <c r="R46" s="338"/>
      <c r="S46" s="338"/>
      <c r="T46" s="338"/>
      <c r="U46" s="338"/>
      <c r="V46" s="250"/>
      <c r="W46" s="250"/>
      <c r="X46" s="250"/>
      <c r="Y46" s="250"/>
      <c r="Z46" s="250"/>
      <c r="AA46" s="340"/>
    </row>
    <row r="47" spans="1:27" s="160" customFormat="1" ht="44.25" customHeight="1">
      <c r="A47" s="250"/>
      <c r="B47" s="1427" t="s">
        <v>483</v>
      </c>
      <c r="C47" s="1427"/>
      <c r="D47" s="1427"/>
      <c r="E47" s="341"/>
      <c r="F47" s="341"/>
      <c r="G47" s="341"/>
      <c r="H47" s="341"/>
      <c r="I47" s="341"/>
      <c r="J47" s="443"/>
      <c r="K47" s="443"/>
      <c r="L47" s="443"/>
      <c r="M47" s="443"/>
      <c r="N47" s="1427" t="s">
        <v>484</v>
      </c>
      <c r="O47" s="1427"/>
      <c r="P47" s="1427"/>
      <c r="Q47" s="1427"/>
      <c r="R47" s="1427"/>
      <c r="S47" s="443"/>
      <c r="T47" s="443"/>
      <c r="U47" s="443"/>
      <c r="V47" s="341"/>
      <c r="W47" s="341"/>
      <c r="X47" s="1427" t="s">
        <v>485</v>
      </c>
      <c r="Y47" s="1427"/>
      <c r="Z47" s="1427"/>
      <c r="AA47" s="1427"/>
    </row>
    <row r="48" spans="1:27" s="160" customFormat="1" ht="44.25" customHeight="1">
      <c r="A48" s="250"/>
      <c r="B48" s="1427" t="s">
        <v>482</v>
      </c>
      <c r="C48" s="1427"/>
      <c r="D48" s="1427"/>
      <c r="E48" s="341"/>
      <c r="F48" s="341"/>
      <c r="G48" s="341"/>
      <c r="H48" s="341"/>
      <c r="I48" s="341"/>
      <c r="J48" s="443"/>
      <c r="K48" s="443"/>
      <c r="L48" s="443"/>
      <c r="M48" s="443"/>
      <c r="N48" s="1427" t="s">
        <v>482</v>
      </c>
      <c r="O48" s="1427"/>
      <c r="P48" s="1427"/>
      <c r="Q48" s="1427"/>
      <c r="R48" s="443"/>
      <c r="S48" s="443"/>
      <c r="T48" s="443"/>
      <c r="U48" s="443"/>
      <c r="V48" s="341"/>
      <c r="W48" s="341"/>
      <c r="X48" s="1427" t="s">
        <v>482</v>
      </c>
      <c r="Y48" s="1427"/>
      <c r="Z48" s="1427"/>
      <c r="AA48" s="1427"/>
    </row>
    <row r="49" spans="1:27" s="160" customFormat="1" ht="19.5" customHeight="1">
      <c r="A49" s="250"/>
      <c r="B49" s="1427"/>
      <c r="C49" s="1427"/>
      <c r="D49" s="1427"/>
      <c r="E49" s="341"/>
      <c r="F49" s="341"/>
      <c r="G49" s="341"/>
      <c r="H49" s="341"/>
      <c r="I49" s="341"/>
      <c r="J49" s="443"/>
      <c r="K49" s="443"/>
      <c r="L49" s="443"/>
      <c r="M49" s="443"/>
      <c r="N49" s="1434">
        <v>1</v>
      </c>
      <c r="O49" s="1434"/>
      <c r="P49" s="1434"/>
      <c r="Q49" s="1434"/>
      <c r="R49" s="443"/>
      <c r="S49" s="443"/>
      <c r="T49" s="443"/>
      <c r="U49" s="443"/>
      <c r="V49" s="341"/>
      <c r="W49" s="341"/>
      <c r="X49" s="1427"/>
      <c r="Y49" s="1427"/>
      <c r="Z49" s="1427"/>
      <c r="AA49" s="1427"/>
    </row>
    <row r="50" spans="1:27" s="160" customFormat="1" ht="30" customHeight="1">
      <c r="A50" s="354">
        <v>38</v>
      </c>
      <c r="B50" s="365" t="s">
        <v>285</v>
      </c>
      <c r="C50" s="355" t="s">
        <v>176</v>
      </c>
      <c r="D50" s="355" t="s">
        <v>39</v>
      </c>
      <c r="E50" s="355">
        <v>30</v>
      </c>
      <c r="F50" s="355">
        <v>240</v>
      </c>
      <c r="G50" s="355">
        <v>75</v>
      </c>
      <c r="H50" s="355">
        <v>9.375</v>
      </c>
      <c r="I50" s="355">
        <v>2250</v>
      </c>
      <c r="J50" s="356"/>
      <c r="K50" s="356"/>
      <c r="L50" s="356"/>
      <c r="M50" s="356"/>
      <c r="N50" s="356">
        <v>28</v>
      </c>
      <c r="O50" s="375" t="s">
        <v>572</v>
      </c>
      <c r="P50" s="356"/>
      <c r="Q50" s="356"/>
      <c r="R50" s="356"/>
      <c r="S50" s="356"/>
      <c r="T50" s="356"/>
      <c r="U50" s="356"/>
      <c r="V50" s="355">
        <f t="shared" si="0"/>
        <v>28</v>
      </c>
      <c r="W50" s="355">
        <f t="shared" si="1"/>
        <v>2</v>
      </c>
      <c r="X50" s="355">
        <f t="shared" si="2"/>
        <v>16</v>
      </c>
      <c r="Y50" s="355">
        <f t="shared" si="3"/>
        <v>150</v>
      </c>
      <c r="Z50" s="355">
        <f t="shared" si="4"/>
        <v>150</v>
      </c>
      <c r="AA50" s="155"/>
    </row>
    <row r="51" spans="1:27" s="160" customFormat="1" ht="30" customHeight="1">
      <c r="A51" s="354">
        <v>39</v>
      </c>
      <c r="B51" s="364" t="s">
        <v>324</v>
      </c>
      <c r="C51" s="361" t="s">
        <v>18</v>
      </c>
      <c r="D51" s="369" t="s">
        <v>271</v>
      </c>
      <c r="E51" s="355">
        <v>30</v>
      </c>
      <c r="F51" s="361">
        <v>240</v>
      </c>
      <c r="G51" s="361">
        <v>55</v>
      </c>
      <c r="H51" s="361">
        <v>6.875</v>
      </c>
      <c r="I51" s="361">
        <v>1650</v>
      </c>
      <c r="J51" s="362"/>
      <c r="K51" s="362"/>
      <c r="L51" s="362"/>
      <c r="M51" s="362"/>
      <c r="N51" s="362">
        <v>19</v>
      </c>
      <c r="O51" s="357" t="s">
        <v>578</v>
      </c>
      <c r="P51" s="362">
        <v>1</v>
      </c>
      <c r="Q51" s="362">
        <v>26</v>
      </c>
      <c r="R51" s="376"/>
      <c r="S51" s="362"/>
      <c r="T51" s="362"/>
      <c r="U51" s="362"/>
      <c r="V51" s="355">
        <f t="shared" si="0"/>
        <v>20</v>
      </c>
      <c r="W51" s="355">
        <f t="shared" si="1"/>
        <v>10</v>
      </c>
      <c r="X51" s="361">
        <f t="shared" si="2"/>
        <v>80</v>
      </c>
      <c r="Y51" s="361">
        <f t="shared" si="3"/>
        <v>550</v>
      </c>
      <c r="Z51" s="361">
        <f t="shared" si="4"/>
        <v>550</v>
      </c>
      <c r="AA51" s="149"/>
    </row>
    <row r="52" spans="1:27" s="160" customFormat="1" ht="30" customHeight="1">
      <c r="A52" s="354">
        <v>40</v>
      </c>
      <c r="B52" s="364" t="s">
        <v>325</v>
      </c>
      <c r="C52" s="364" t="s">
        <v>18</v>
      </c>
      <c r="D52" s="364" t="s">
        <v>536</v>
      </c>
      <c r="E52" s="355">
        <v>30</v>
      </c>
      <c r="F52" s="361">
        <v>240</v>
      </c>
      <c r="G52" s="361">
        <v>55</v>
      </c>
      <c r="H52" s="361">
        <v>6.875</v>
      </c>
      <c r="I52" s="361">
        <v>1650</v>
      </c>
      <c r="J52" s="362"/>
      <c r="K52" s="362"/>
      <c r="L52" s="362">
        <v>4</v>
      </c>
      <c r="M52" s="362" t="s">
        <v>349</v>
      </c>
      <c r="N52" s="362"/>
      <c r="O52" s="357"/>
      <c r="P52" s="362">
        <v>1</v>
      </c>
      <c r="Q52" s="362">
        <v>26</v>
      </c>
      <c r="R52" s="362"/>
      <c r="S52" s="362"/>
      <c r="T52" s="362"/>
      <c r="U52" s="362"/>
      <c r="V52" s="355">
        <f>J52+L52+N52+P52+R52+T52</f>
        <v>5</v>
      </c>
      <c r="W52" s="355">
        <f>E52-V52</f>
        <v>25</v>
      </c>
      <c r="X52" s="361">
        <f>W52*8</f>
        <v>200</v>
      </c>
      <c r="Y52" s="361">
        <f>X52*H52</f>
        <v>1375</v>
      </c>
      <c r="Z52" s="361">
        <f t="shared" si="4"/>
        <v>1375</v>
      </c>
      <c r="AA52" s="149"/>
    </row>
    <row r="53" spans="1:27" s="160" customFormat="1" ht="30" customHeight="1">
      <c r="A53" s="354">
        <v>41</v>
      </c>
      <c r="B53" s="364" t="s">
        <v>28</v>
      </c>
      <c r="C53" s="361" t="s">
        <v>176</v>
      </c>
      <c r="D53" s="361" t="s">
        <v>95</v>
      </c>
      <c r="E53" s="355">
        <v>30</v>
      </c>
      <c r="F53" s="361">
        <v>240</v>
      </c>
      <c r="G53" s="361">
        <v>75</v>
      </c>
      <c r="H53" s="361">
        <v>9.375</v>
      </c>
      <c r="I53" s="361">
        <v>2250</v>
      </c>
      <c r="J53" s="362"/>
      <c r="K53" s="362"/>
      <c r="L53" s="362"/>
      <c r="M53" s="362"/>
      <c r="N53" s="362">
        <v>24</v>
      </c>
      <c r="O53" s="362" t="s">
        <v>566</v>
      </c>
      <c r="P53" s="362"/>
      <c r="Q53" s="362"/>
      <c r="R53" s="362"/>
      <c r="S53" s="362"/>
      <c r="T53" s="362"/>
      <c r="U53" s="362"/>
      <c r="V53" s="355">
        <f t="shared" si="0"/>
        <v>24</v>
      </c>
      <c r="W53" s="355">
        <f t="shared" si="1"/>
        <v>6</v>
      </c>
      <c r="X53" s="361">
        <f t="shared" si="2"/>
        <v>48</v>
      </c>
      <c r="Y53" s="361">
        <f t="shared" si="3"/>
        <v>450</v>
      </c>
      <c r="Z53" s="361">
        <f t="shared" si="4"/>
        <v>450</v>
      </c>
      <c r="AA53" s="149"/>
    </row>
    <row r="54" spans="1:27" s="160" customFormat="1" ht="30" customHeight="1">
      <c r="A54" s="354">
        <v>42</v>
      </c>
      <c r="B54" s="364" t="s">
        <v>300</v>
      </c>
      <c r="C54" s="364" t="s">
        <v>176</v>
      </c>
      <c r="D54" s="364" t="s">
        <v>62</v>
      </c>
      <c r="E54" s="365">
        <v>30</v>
      </c>
      <c r="F54" s="364">
        <v>240</v>
      </c>
      <c r="G54" s="364">
        <v>75</v>
      </c>
      <c r="H54" s="364">
        <v>9.375</v>
      </c>
      <c r="I54" s="364">
        <v>2250</v>
      </c>
      <c r="J54" s="376"/>
      <c r="K54" s="376"/>
      <c r="L54" s="376">
        <v>3</v>
      </c>
      <c r="M54" s="362" t="s">
        <v>156</v>
      </c>
      <c r="N54" s="376">
        <v>6</v>
      </c>
      <c r="O54" s="377" t="s">
        <v>573</v>
      </c>
      <c r="P54" s="362"/>
      <c r="Q54" s="362"/>
      <c r="R54" s="376"/>
      <c r="S54" s="376"/>
      <c r="T54" s="376"/>
      <c r="U54" s="376"/>
      <c r="V54" s="365">
        <f t="shared" si="0"/>
        <v>9</v>
      </c>
      <c r="W54" s="365">
        <f t="shared" si="1"/>
        <v>21</v>
      </c>
      <c r="X54" s="364">
        <f t="shared" si="2"/>
        <v>168</v>
      </c>
      <c r="Y54" s="364">
        <f t="shared" si="3"/>
        <v>1575</v>
      </c>
      <c r="Z54" s="364">
        <f t="shared" si="4"/>
        <v>1575</v>
      </c>
      <c r="AA54" s="245"/>
    </row>
    <row r="55" spans="1:27" s="160" customFormat="1" ht="30" customHeight="1">
      <c r="A55" s="354">
        <v>43</v>
      </c>
      <c r="B55" s="364" t="s">
        <v>87</v>
      </c>
      <c r="C55" s="361" t="s">
        <v>176</v>
      </c>
      <c r="D55" s="364" t="s">
        <v>34</v>
      </c>
      <c r="E55" s="355">
        <v>30</v>
      </c>
      <c r="F55" s="361">
        <v>240</v>
      </c>
      <c r="G55" s="361">
        <v>75</v>
      </c>
      <c r="H55" s="361">
        <v>9.375</v>
      </c>
      <c r="I55" s="361">
        <v>2250</v>
      </c>
      <c r="J55" s="362"/>
      <c r="K55" s="362"/>
      <c r="L55" s="362"/>
      <c r="M55" s="362"/>
      <c r="N55" s="362">
        <v>24</v>
      </c>
      <c r="O55" s="362" t="s">
        <v>566</v>
      </c>
      <c r="P55" s="362"/>
      <c r="Q55" s="362"/>
      <c r="R55" s="362"/>
      <c r="S55" s="362"/>
      <c r="T55" s="362"/>
      <c r="U55" s="362"/>
      <c r="V55" s="355">
        <f t="shared" si="0"/>
        <v>24</v>
      </c>
      <c r="W55" s="355">
        <f t="shared" si="1"/>
        <v>6</v>
      </c>
      <c r="X55" s="361">
        <f t="shared" si="2"/>
        <v>48</v>
      </c>
      <c r="Y55" s="361">
        <f t="shared" si="3"/>
        <v>450</v>
      </c>
      <c r="Z55" s="361">
        <f t="shared" si="4"/>
        <v>450</v>
      </c>
      <c r="AA55" s="149"/>
    </row>
    <row r="56" spans="1:27" s="160" customFormat="1" ht="33.75" customHeight="1">
      <c r="A56" s="354">
        <v>44</v>
      </c>
      <c r="B56" s="364" t="s">
        <v>71</v>
      </c>
      <c r="C56" s="361" t="s">
        <v>267</v>
      </c>
      <c r="D56" s="361" t="s">
        <v>72</v>
      </c>
      <c r="E56" s="355">
        <v>30</v>
      </c>
      <c r="F56" s="361">
        <v>240</v>
      </c>
      <c r="G56" s="361">
        <v>60</v>
      </c>
      <c r="H56" s="361">
        <v>7.5</v>
      </c>
      <c r="I56" s="361">
        <v>1800</v>
      </c>
      <c r="J56" s="362"/>
      <c r="K56" s="362"/>
      <c r="L56" s="362">
        <v>3</v>
      </c>
      <c r="M56" s="362" t="s">
        <v>156</v>
      </c>
      <c r="N56" s="362">
        <v>9</v>
      </c>
      <c r="O56" s="357" t="s">
        <v>498</v>
      </c>
      <c r="P56" s="362"/>
      <c r="Q56" s="362"/>
      <c r="R56" s="362"/>
      <c r="S56" s="362"/>
      <c r="T56" s="362"/>
      <c r="U56" s="362"/>
      <c r="V56" s="355">
        <f t="shared" si="0"/>
        <v>12</v>
      </c>
      <c r="W56" s="355">
        <f t="shared" si="1"/>
        <v>18</v>
      </c>
      <c r="X56" s="361">
        <f t="shared" si="2"/>
        <v>144</v>
      </c>
      <c r="Y56" s="361">
        <f t="shared" si="3"/>
        <v>1080</v>
      </c>
      <c r="Z56" s="361">
        <f t="shared" si="4"/>
        <v>1080</v>
      </c>
      <c r="AA56" s="149"/>
    </row>
    <row r="57" spans="1:27" s="160" customFormat="1" ht="36" customHeight="1">
      <c r="A57" s="354">
        <v>45</v>
      </c>
      <c r="B57" s="364" t="s">
        <v>286</v>
      </c>
      <c r="C57" s="361" t="s">
        <v>18</v>
      </c>
      <c r="D57" s="410" t="s">
        <v>368</v>
      </c>
      <c r="E57" s="355">
        <v>30</v>
      </c>
      <c r="F57" s="361">
        <v>240</v>
      </c>
      <c r="G57" s="361">
        <v>55</v>
      </c>
      <c r="H57" s="361">
        <v>6.875</v>
      </c>
      <c r="I57" s="361">
        <v>1650</v>
      </c>
      <c r="J57" s="362"/>
      <c r="K57" s="362"/>
      <c r="L57" s="362">
        <v>2</v>
      </c>
      <c r="M57" s="362" t="s">
        <v>155</v>
      </c>
      <c r="N57" s="362">
        <v>12</v>
      </c>
      <c r="O57" s="357" t="s">
        <v>493</v>
      </c>
      <c r="P57" s="362"/>
      <c r="Q57" s="362"/>
      <c r="R57" s="362"/>
      <c r="S57" s="362"/>
      <c r="T57" s="362"/>
      <c r="U57" s="362"/>
      <c r="V57" s="355">
        <f t="shared" si="0"/>
        <v>14</v>
      </c>
      <c r="W57" s="355">
        <f t="shared" si="1"/>
        <v>16</v>
      </c>
      <c r="X57" s="361">
        <f t="shared" si="2"/>
        <v>128</v>
      </c>
      <c r="Y57" s="361">
        <f t="shared" si="3"/>
        <v>880</v>
      </c>
      <c r="Z57" s="361">
        <f t="shared" si="4"/>
        <v>880</v>
      </c>
      <c r="AA57" s="149"/>
    </row>
    <row r="58" spans="1:27" s="160" customFormat="1" ht="36" customHeight="1">
      <c r="A58" s="354">
        <v>46</v>
      </c>
      <c r="B58" s="364" t="s">
        <v>454</v>
      </c>
      <c r="C58" s="364" t="s">
        <v>207</v>
      </c>
      <c r="D58" s="364" t="s">
        <v>174</v>
      </c>
      <c r="E58" s="365">
        <v>30</v>
      </c>
      <c r="F58" s="364">
        <v>240</v>
      </c>
      <c r="G58" s="364">
        <v>35</v>
      </c>
      <c r="H58" s="364">
        <v>4.375</v>
      </c>
      <c r="I58" s="364">
        <v>1050</v>
      </c>
      <c r="J58" s="362"/>
      <c r="K58" s="362"/>
      <c r="L58" s="362">
        <v>3</v>
      </c>
      <c r="M58" s="362" t="s">
        <v>156</v>
      </c>
      <c r="N58" s="362">
        <v>7</v>
      </c>
      <c r="O58" s="357" t="s">
        <v>580</v>
      </c>
      <c r="P58" s="362"/>
      <c r="Q58" s="362"/>
      <c r="R58" s="362"/>
      <c r="S58" s="362"/>
      <c r="T58" s="362"/>
      <c r="U58" s="362"/>
      <c r="V58" s="355">
        <f>J58+L58+N58+P58+R58+T58</f>
        <v>10</v>
      </c>
      <c r="W58" s="355">
        <f>E58-V58</f>
        <v>20</v>
      </c>
      <c r="X58" s="361">
        <f>W58*8</f>
        <v>160</v>
      </c>
      <c r="Y58" s="361">
        <f>X58*H58</f>
        <v>700</v>
      </c>
      <c r="Z58" s="361">
        <f t="shared" si="4"/>
        <v>700</v>
      </c>
      <c r="AA58" s="149"/>
    </row>
    <row r="59" spans="1:27" s="160" customFormat="1" ht="30" customHeight="1">
      <c r="A59" s="354">
        <v>47</v>
      </c>
      <c r="B59" s="364" t="s">
        <v>198</v>
      </c>
      <c r="C59" s="361" t="s">
        <v>176</v>
      </c>
      <c r="D59" s="361" t="s">
        <v>181</v>
      </c>
      <c r="E59" s="355">
        <v>30</v>
      </c>
      <c r="F59" s="361">
        <v>240</v>
      </c>
      <c r="G59" s="361">
        <v>75</v>
      </c>
      <c r="H59" s="361">
        <v>9.375</v>
      </c>
      <c r="I59" s="361">
        <v>2250</v>
      </c>
      <c r="J59" s="362"/>
      <c r="K59" s="362"/>
      <c r="L59" s="362">
        <v>4</v>
      </c>
      <c r="M59" s="362" t="s">
        <v>349</v>
      </c>
      <c r="N59" s="362"/>
      <c r="O59" s="357"/>
      <c r="P59" s="362">
        <v>1</v>
      </c>
      <c r="Q59" s="362">
        <v>26</v>
      </c>
      <c r="R59" s="362"/>
      <c r="S59" s="357"/>
      <c r="T59" s="362"/>
      <c r="U59" s="362"/>
      <c r="V59" s="355">
        <f t="shared" si="0"/>
        <v>5</v>
      </c>
      <c r="W59" s="355">
        <f t="shared" si="1"/>
        <v>25</v>
      </c>
      <c r="X59" s="361">
        <f t="shared" si="2"/>
        <v>200</v>
      </c>
      <c r="Y59" s="361">
        <f t="shared" si="3"/>
        <v>1875</v>
      </c>
      <c r="Z59" s="361">
        <f t="shared" si="4"/>
        <v>1875</v>
      </c>
      <c r="AA59" s="149"/>
    </row>
    <row r="60" spans="1:27" s="160" customFormat="1" ht="30" customHeight="1">
      <c r="A60" s="354">
        <v>48</v>
      </c>
      <c r="B60" s="364" t="s">
        <v>262</v>
      </c>
      <c r="C60" s="361" t="s">
        <v>176</v>
      </c>
      <c r="D60" s="361" t="s">
        <v>241</v>
      </c>
      <c r="E60" s="355">
        <v>30</v>
      </c>
      <c r="F60" s="361">
        <v>240</v>
      </c>
      <c r="G60" s="361">
        <v>75</v>
      </c>
      <c r="H60" s="361">
        <v>9.375</v>
      </c>
      <c r="I60" s="361">
        <v>2250</v>
      </c>
      <c r="J60" s="362"/>
      <c r="K60" s="362"/>
      <c r="L60" s="362">
        <v>4</v>
      </c>
      <c r="M60" s="362" t="s">
        <v>349</v>
      </c>
      <c r="N60" s="362"/>
      <c r="O60" s="357"/>
      <c r="P60" s="362">
        <v>1</v>
      </c>
      <c r="Q60" s="362">
        <v>26</v>
      </c>
      <c r="R60" s="362"/>
      <c r="S60" s="362"/>
      <c r="T60" s="362"/>
      <c r="U60" s="362"/>
      <c r="V60" s="355">
        <f t="shared" si="0"/>
        <v>5</v>
      </c>
      <c r="W60" s="355">
        <f t="shared" si="1"/>
        <v>25</v>
      </c>
      <c r="X60" s="361">
        <f t="shared" si="2"/>
        <v>200</v>
      </c>
      <c r="Y60" s="361">
        <f t="shared" si="3"/>
        <v>1875</v>
      </c>
      <c r="Z60" s="361">
        <f t="shared" si="4"/>
        <v>1875</v>
      </c>
      <c r="AA60" s="149"/>
    </row>
    <row r="61" spans="1:27" s="160" customFormat="1" ht="30" customHeight="1">
      <c r="A61" s="354">
        <v>49</v>
      </c>
      <c r="B61" s="364" t="s">
        <v>341</v>
      </c>
      <c r="C61" s="364" t="s">
        <v>176</v>
      </c>
      <c r="D61" s="364" t="s">
        <v>506</v>
      </c>
      <c r="E61" s="355">
        <v>30</v>
      </c>
      <c r="F61" s="361">
        <v>240</v>
      </c>
      <c r="G61" s="364">
        <v>75</v>
      </c>
      <c r="H61" s="361">
        <v>9.375</v>
      </c>
      <c r="I61" s="361">
        <v>1650</v>
      </c>
      <c r="J61" s="362"/>
      <c r="K61" s="362"/>
      <c r="L61" s="362">
        <v>4</v>
      </c>
      <c r="M61" s="362" t="s">
        <v>349</v>
      </c>
      <c r="N61" s="362"/>
      <c r="O61" s="357"/>
      <c r="P61" s="362">
        <v>1</v>
      </c>
      <c r="Q61" s="362">
        <v>26</v>
      </c>
      <c r="R61" s="362"/>
      <c r="S61" s="362"/>
      <c r="T61" s="362"/>
      <c r="U61" s="362"/>
      <c r="V61" s="355">
        <f t="shared" si="0"/>
        <v>5</v>
      </c>
      <c r="W61" s="355">
        <f t="shared" si="1"/>
        <v>25</v>
      </c>
      <c r="X61" s="361">
        <f t="shared" si="2"/>
        <v>200</v>
      </c>
      <c r="Y61" s="361">
        <f t="shared" si="3"/>
        <v>1875</v>
      </c>
      <c r="Z61" s="361">
        <f t="shared" si="4"/>
        <v>1875</v>
      </c>
      <c r="AA61" s="149"/>
    </row>
    <row r="62" spans="1:27" s="160" customFormat="1" ht="30" customHeight="1">
      <c r="A62" s="354">
        <v>50</v>
      </c>
      <c r="B62" s="364" t="s">
        <v>21</v>
      </c>
      <c r="C62" s="364" t="s">
        <v>176</v>
      </c>
      <c r="D62" s="379" t="s">
        <v>238</v>
      </c>
      <c r="E62" s="355">
        <v>30</v>
      </c>
      <c r="F62" s="361">
        <v>240</v>
      </c>
      <c r="G62" s="361">
        <v>75</v>
      </c>
      <c r="H62" s="361">
        <v>9.375</v>
      </c>
      <c r="I62" s="361">
        <v>2250</v>
      </c>
      <c r="J62" s="362"/>
      <c r="K62" s="362"/>
      <c r="L62" s="362">
        <v>4</v>
      </c>
      <c r="M62" s="362" t="s">
        <v>349</v>
      </c>
      <c r="N62" s="362">
        <v>3</v>
      </c>
      <c r="O62" s="357" t="s">
        <v>217</v>
      </c>
      <c r="P62" s="362">
        <v>1</v>
      </c>
      <c r="Q62" s="362">
        <v>26</v>
      </c>
      <c r="R62" s="362"/>
      <c r="S62" s="362"/>
      <c r="T62" s="362"/>
      <c r="U62" s="370"/>
      <c r="V62" s="355">
        <f t="shared" si="0"/>
        <v>8</v>
      </c>
      <c r="W62" s="355">
        <f t="shared" si="1"/>
        <v>22</v>
      </c>
      <c r="X62" s="361">
        <f t="shared" si="2"/>
        <v>176</v>
      </c>
      <c r="Y62" s="361">
        <f t="shared" si="3"/>
        <v>1650</v>
      </c>
      <c r="Z62" s="361">
        <f t="shared" si="4"/>
        <v>1650</v>
      </c>
      <c r="AA62" s="149"/>
    </row>
    <row r="63" spans="1:27" s="160" customFormat="1" ht="33" customHeight="1">
      <c r="A63" s="354">
        <v>51</v>
      </c>
      <c r="B63" s="364" t="s">
        <v>250</v>
      </c>
      <c r="C63" s="361" t="s">
        <v>176</v>
      </c>
      <c r="D63" s="364" t="s">
        <v>84</v>
      </c>
      <c r="E63" s="355">
        <v>30</v>
      </c>
      <c r="F63" s="361">
        <v>240</v>
      </c>
      <c r="G63" s="361">
        <v>75</v>
      </c>
      <c r="H63" s="361">
        <v>9.375</v>
      </c>
      <c r="I63" s="361">
        <v>2250</v>
      </c>
      <c r="J63" s="362"/>
      <c r="K63" s="362"/>
      <c r="L63" s="362"/>
      <c r="M63" s="362"/>
      <c r="N63" s="362">
        <v>24</v>
      </c>
      <c r="O63" s="357" t="s">
        <v>566</v>
      </c>
      <c r="P63" s="362"/>
      <c r="Q63" s="362"/>
      <c r="R63" s="362"/>
      <c r="S63" s="362"/>
      <c r="T63" s="362"/>
      <c r="U63" s="362"/>
      <c r="V63" s="355">
        <f t="shared" si="0"/>
        <v>24</v>
      </c>
      <c r="W63" s="355">
        <f t="shared" si="1"/>
        <v>6</v>
      </c>
      <c r="X63" s="361">
        <f t="shared" si="2"/>
        <v>48</v>
      </c>
      <c r="Y63" s="361">
        <f t="shared" si="3"/>
        <v>450</v>
      </c>
      <c r="Z63" s="361">
        <f t="shared" si="4"/>
        <v>450</v>
      </c>
      <c r="AA63" s="149"/>
    </row>
    <row r="64" spans="1:27" s="160" customFormat="1" ht="30" customHeight="1">
      <c r="A64" s="354">
        <v>52</v>
      </c>
      <c r="B64" s="364" t="s">
        <v>301</v>
      </c>
      <c r="C64" s="361" t="s">
        <v>176</v>
      </c>
      <c r="D64" s="364" t="s">
        <v>54</v>
      </c>
      <c r="E64" s="355">
        <v>30</v>
      </c>
      <c r="F64" s="361">
        <v>240</v>
      </c>
      <c r="G64" s="361">
        <v>75</v>
      </c>
      <c r="H64" s="361">
        <v>9.375</v>
      </c>
      <c r="I64" s="361">
        <v>2250</v>
      </c>
      <c r="J64" s="362"/>
      <c r="K64" s="362"/>
      <c r="L64" s="362">
        <v>4</v>
      </c>
      <c r="M64" s="362" t="s">
        <v>349</v>
      </c>
      <c r="N64" s="362"/>
      <c r="O64" s="357"/>
      <c r="P64" s="362">
        <v>1</v>
      </c>
      <c r="Q64" s="362">
        <v>26</v>
      </c>
      <c r="R64" s="362"/>
      <c r="S64" s="362"/>
      <c r="T64" s="362"/>
      <c r="U64" s="362"/>
      <c r="V64" s="355">
        <f t="shared" si="0"/>
        <v>5</v>
      </c>
      <c r="W64" s="355">
        <f t="shared" si="1"/>
        <v>25</v>
      </c>
      <c r="X64" s="361">
        <f t="shared" si="2"/>
        <v>200</v>
      </c>
      <c r="Y64" s="361">
        <f t="shared" si="3"/>
        <v>1875</v>
      </c>
      <c r="Z64" s="361">
        <f t="shared" si="4"/>
        <v>1875</v>
      </c>
      <c r="AA64" s="149"/>
    </row>
    <row r="65" spans="1:27" s="160" customFormat="1" ht="30" customHeight="1">
      <c r="A65" s="354">
        <v>53</v>
      </c>
      <c r="B65" s="118" t="s">
        <v>326</v>
      </c>
      <c r="C65" s="361" t="s">
        <v>18</v>
      </c>
      <c r="D65" s="361" t="s">
        <v>185</v>
      </c>
      <c r="E65" s="355">
        <v>30</v>
      </c>
      <c r="F65" s="361">
        <v>240</v>
      </c>
      <c r="G65" s="361">
        <v>55</v>
      </c>
      <c r="H65" s="361">
        <v>6.875</v>
      </c>
      <c r="I65" s="361">
        <v>1650</v>
      </c>
      <c r="J65" s="362"/>
      <c r="K65" s="362"/>
      <c r="L65" s="362">
        <v>4</v>
      </c>
      <c r="M65" s="362" t="s">
        <v>349</v>
      </c>
      <c r="N65" s="362"/>
      <c r="O65" s="357"/>
      <c r="P65" s="362"/>
      <c r="Q65" s="362"/>
      <c r="R65" s="362"/>
      <c r="S65" s="362"/>
      <c r="T65" s="362"/>
      <c r="U65" s="362"/>
      <c r="V65" s="355">
        <f t="shared" si="0"/>
        <v>4</v>
      </c>
      <c r="W65" s="355">
        <f>E65-V65</f>
        <v>26</v>
      </c>
      <c r="X65" s="361">
        <f>W65*8</f>
        <v>208</v>
      </c>
      <c r="Y65" s="361">
        <f>X65*H65</f>
        <v>1430</v>
      </c>
      <c r="Z65" s="361">
        <f t="shared" si="4"/>
        <v>1430</v>
      </c>
      <c r="AA65" s="149"/>
    </row>
    <row r="66" spans="1:27" s="160" customFormat="1" ht="30" customHeight="1">
      <c r="A66" s="354">
        <v>54</v>
      </c>
      <c r="B66" s="415" t="s">
        <v>24</v>
      </c>
      <c r="C66" s="364" t="s">
        <v>176</v>
      </c>
      <c r="D66" s="369" t="s">
        <v>271</v>
      </c>
      <c r="E66" s="355">
        <v>30</v>
      </c>
      <c r="F66" s="361">
        <v>240</v>
      </c>
      <c r="G66" s="361">
        <v>75</v>
      </c>
      <c r="H66" s="361">
        <v>9.375</v>
      </c>
      <c r="I66" s="361">
        <v>2250</v>
      </c>
      <c r="J66" s="362"/>
      <c r="K66" s="362"/>
      <c r="L66" s="362">
        <v>4</v>
      </c>
      <c r="M66" s="362" t="s">
        <v>349</v>
      </c>
      <c r="N66" s="362"/>
      <c r="O66" s="357"/>
      <c r="P66" s="362"/>
      <c r="Q66" s="362"/>
      <c r="R66" s="362">
        <v>15</v>
      </c>
      <c r="S66" s="362" t="s">
        <v>565</v>
      </c>
      <c r="T66" s="362"/>
      <c r="U66" s="362"/>
      <c r="V66" s="355">
        <f t="shared" si="0"/>
        <v>19</v>
      </c>
      <c r="W66" s="355">
        <f>E66-V66</f>
        <v>11</v>
      </c>
      <c r="X66" s="361">
        <f>W66*8</f>
        <v>88</v>
      </c>
      <c r="Y66" s="361">
        <f>X66*H66</f>
        <v>825</v>
      </c>
      <c r="Z66" s="361">
        <f t="shared" si="4"/>
        <v>825</v>
      </c>
      <c r="AA66" s="149"/>
    </row>
    <row r="67" spans="1:27" s="160" customFormat="1" ht="30" customHeight="1">
      <c r="A67" s="354">
        <v>55</v>
      </c>
      <c r="B67" s="364" t="s">
        <v>327</v>
      </c>
      <c r="C67" s="364" t="s">
        <v>18</v>
      </c>
      <c r="D67" s="361" t="s">
        <v>77</v>
      </c>
      <c r="E67" s="355">
        <v>30</v>
      </c>
      <c r="F67" s="361">
        <v>240</v>
      </c>
      <c r="G67" s="361">
        <v>55</v>
      </c>
      <c r="H67" s="361">
        <v>6.875</v>
      </c>
      <c r="I67" s="361">
        <v>1650</v>
      </c>
      <c r="J67" s="362"/>
      <c r="K67" s="362"/>
      <c r="L67" s="376">
        <v>3</v>
      </c>
      <c r="M67" s="362" t="s">
        <v>156</v>
      </c>
      <c r="N67" s="362">
        <v>6</v>
      </c>
      <c r="O67" s="357" t="s">
        <v>579</v>
      </c>
      <c r="P67" s="362"/>
      <c r="Q67" s="362"/>
      <c r="R67" s="362"/>
      <c r="S67" s="362"/>
      <c r="T67" s="362"/>
      <c r="U67" s="362"/>
      <c r="V67" s="355">
        <f t="shared" si="0"/>
        <v>9</v>
      </c>
      <c r="W67" s="355">
        <f t="shared" si="1"/>
        <v>21</v>
      </c>
      <c r="X67" s="361">
        <f t="shared" si="2"/>
        <v>168</v>
      </c>
      <c r="Y67" s="361">
        <f t="shared" si="3"/>
        <v>1155</v>
      </c>
      <c r="Z67" s="361">
        <f t="shared" si="4"/>
        <v>1155</v>
      </c>
      <c r="AA67" s="149"/>
    </row>
    <row r="68" spans="1:27" s="160" customFormat="1" ht="30" customHeight="1">
      <c r="A68" s="354">
        <v>56</v>
      </c>
      <c r="B68" s="364" t="s">
        <v>293</v>
      </c>
      <c r="C68" s="364" t="s">
        <v>176</v>
      </c>
      <c r="D68" s="361" t="s">
        <v>242</v>
      </c>
      <c r="E68" s="355">
        <v>30</v>
      </c>
      <c r="F68" s="361">
        <v>240</v>
      </c>
      <c r="G68" s="361">
        <v>75</v>
      </c>
      <c r="H68" s="361">
        <v>9.375</v>
      </c>
      <c r="I68" s="361">
        <v>2250</v>
      </c>
      <c r="J68" s="362"/>
      <c r="K68" s="362"/>
      <c r="L68" s="362">
        <v>4</v>
      </c>
      <c r="M68" s="362" t="s">
        <v>349</v>
      </c>
      <c r="N68" s="362">
        <v>2</v>
      </c>
      <c r="O68" s="357" t="s">
        <v>201</v>
      </c>
      <c r="P68" s="362">
        <v>1</v>
      </c>
      <c r="Q68" s="362">
        <v>26</v>
      </c>
      <c r="R68" s="362"/>
      <c r="S68" s="362"/>
      <c r="T68" s="362"/>
      <c r="U68" s="362"/>
      <c r="V68" s="355">
        <f t="shared" si="0"/>
        <v>7</v>
      </c>
      <c r="W68" s="355">
        <f t="shared" si="1"/>
        <v>23</v>
      </c>
      <c r="X68" s="361">
        <f t="shared" si="2"/>
        <v>184</v>
      </c>
      <c r="Y68" s="361">
        <f t="shared" si="3"/>
        <v>1725</v>
      </c>
      <c r="Z68" s="361">
        <f t="shared" si="4"/>
        <v>1725</v>
      </c>
      <c r="AA68" s="149"/>
    </row>
    <row r="69" spans="1:27" s="160" customFormat="1" ht="30" customHeight="1">
      <c r="A69" s="354">
        <v>57</v>
      </c>
      <c r="B69" s="364" t="s">
        <v>548</v>
      </c>
      <c r="C69" s="364" t="s">
        <v>18</v>
      </c>
      <c r="D69" s="361" t="s">
        <v>166</v>
      </c>
      <c r="E69" s="355">
        <v>30</v>
      </c>
      <c r="F69" s="361">
        <v>240</v>
      </c>
      <c r="G69" s="361">
        <v>55</v>
      </c>
      <c r="H69" s="361">
        <v>6.875</v>
      </c>
      <c r="I69" s="361">
        <v>1650</v>
      </c>
      <c r="J69" s="362"/>
      <c r="K69" s="362"/>
      <c r="L69" s="362">
        <v>4</v>
      </c>
      <c r="M69" s="362" t="s">
        <v>349</v>
      </c>
      <c r="N69" s="362"/>
      <c r="O69" s="357"/>
      <c r="P69" s="362">
        <v>1</v>
      </c>
      <c r="Q69" s="362">
        <v>26</v>
      </c>
      <c r="R69" s="362"/>
      <c r="S69" s="362"/>
      <c r="T69" s="362"/>
      <c r="U69" s="362"/>
      <c r="V69" s="355">
        <f>J69+L69+N69+P69+R69+T69</f>
        <v>5</v>
      </c>
      <c r="W69" s="355">
        <f>E69-V69</f>
        <v>25</v>
      </c>
      <c r="X69" s="361">
        <f>W69*8</f>
        <v>200</v>
      </c>
      <c r="Y69" s="361">
        <f>X69*H69</f>
        <v>1375</v>
      </c>
      <c r="Z69" s="361">
        <f t="shared" si="4"/>
        <v>1375</v>
      </c>
      <c r="AA69" s="149"/>
    </row>
    <row r="70" spans="1:27" s="160" customFormat="1" ht="30" customHeight="1">
      <c r="A70" s="354">
        <v>58</v>
      </c>
      <c r="B70" s="364" t="s">
        <v>519</v>
      </c>
      <c r="C70" s="364" t="s">
        <v>18</v>
      </c>
      <c r="D70" s="364" t="s">
        <v>373</v>
      </c>
      <c r="E70" s="355">
        <v>30</v>
      </c>
      <c r="F70" s="361">
        <v>240</v>
      </c>
      <c r="G70" s="361">
        <v>55</v>
      </c>
      <c r="H70" s="361">
        <v>6.875</v>
      </c>
      <c r="I70" s="361">
        <v>1650</v>
      </c>
      <c r="J70" s="362"/>
      <c r="K70" s="362"/>
      <c r="L70" s="362">
        <v>4</v>
      </c>
      <c r="M70" s="362" t="s">
        <v>349</v>
      </c>
      <c r="N70" s="362"/>
      <c r="O70" s="357"/>
      <c r="P70" s="362">
        <v>1</v>
      </c>
      <c r="Q70" s="362">
        <v>26</v>
      </c>
      <c r="R70" s="362"/>
      <c r="S70" s="362"/>
      <c r="T70" s="362"/>
      <c r="U70" s="362"/>
      <c r="V70" s="355">
        <f>J70+L70+N70+P70+R70+T70</f>
        <v>5</v>
      </c>
      <c r="W70" s="355">
        <f>E70-V70</f>
        <v>25</v>
      </c>
      <c r="X70" s="361">
        <f>W70*8</f>
        <v>200</v>
      </c>
      <c r="Y70" s="361">
        <f>X70*H70</f>
        <v>1375</v>
      </c>
      <c r="Z70" s="361">
        <f t="shared" si="4"/>
        <v>1375</v>
      </c>
      <c r="AA70" s="149"/>
    </row>
    <row r="71" spans="1:27" s="160" customFormat="1" ht="30" customHeight="1">
      <c r="A71" s="354">
        <v>59</v>
      </c>
      <c r="B71" s="364" t="s">
        <v>40</v>
      </c>
      <c r="C71" s="361" t="s">
        <v>176</v>
      </c>
      <c r="D71" s="361" t="s">
        <v>161</v>
      </c>
      <c r="E71" s="355">
        <v>30</v>
      </c>
      <c r="F71" s="361">
        <v>240</v>
      </c>
      <c r="G71" s="361">
        <v>75</v>
      </c>
      <c r="H71" s="361">
        <v>9.375</v>
      </c>
      <c r="I71" s="361">
        <v>2250</v>
      </c>
      <c r="J71" s="362"/>
      <c r="K71" s="362"/>
      <c r="L71" s="362">
        <v>4</v>
      </c>
      <c r="M71" s="362" t="s">
        <v>349</v>
      </c>
      <c r="N71" s="362"/>
      <c r="O71" s="357"/>
      <c r="P71" s="362">
        <v>1</v>
      </c>
      <c r="Q71" s="362">
        <v>26</v>
      </c>
      <c r="R71" s="362"/>
      <c r="S71" s="362"/>
      <c r="T71" s="362"/>
      <c r="U71" s="362"/>
      <c r="V71" s="355">
        <f t="shared" si="0"/>
        <v>5</v>
      </c>
      <c r="W71" s="355">
        <f t="shared" si="1"/>
        <v>25</v>
      </c>
      <c r="X71" s="361">
        <f t="shared" si="2"/>
        <v>200</v>
      </c>
      <c r="Y71" s="361">
        <f t="shared" si="3"/>
        <v>1875</v>
      </c>
      <c r="Z71" s="361">
        <f t="shared" si="4"/>
        <v>1875</v>
      </c>
      <c r="AA71" s="149"/>
    </row>
    <row r="72" spans="1:27" s="160" customFormat="1" ht="30" customHeight="1">
      <c r="A72" s="354">
        <v>60</v>
      </c>
      <c r="B72" s="364" t="s">
        <v>303</v>
      </c>
      <c r="C72" s="361" t="s">
        <v>176</v>
      </c>
      <c r="D72" s="361" t="s">
        <v>162</v>
      </c>
      <c r="E72" s="355">
        <v>30</v>
      </c>
      <c r="F72" s="361">
        <v>240</v>
      </c>
      <c r="G72" s="361">
        <v>75</v>
      </c>
      <c r="H72" s="361">
        <v>9.375</v>
      </c>
      <c r="I72" s="361">
        <v>2250</v>
      </c>
      <c r="J72" s="362"/>
      <c r="K72" s="362"/>
      <c r="L72" s="362">
        <v>4</v>
      </c>
      <c r="M72" s="362" t="s">
        <v>349</v>
      </c>
      <c r="N72" s="362"/>
      <c r="O72" s="357"/>
      <c r="P72" s="362">
        <v>1</v>
      </c>
      <c r="Q72" s="362">
        <v>26</v>
      </c>
      <c r="R72" s="362"/>
      <c r="S72" s="362"/>
      <c r="T72" s="362"/>
      <c r="U72" s="362"/>
      <c r="V72" s="355">
        <f t="shared" si="0"/>
        <v>5</v>
      </c>
      <c r="W72" s="355">
        <f t="shared" si="1"/>
        <v>25</v>
      </c>
      <c r="X72" s="361">
        <f t="shared" si="2"/>
        <v>200</v>
      </c>
      <c r="Y72" s="361">
        <f t="shared" si="3"/>
        <v>1875</v>
      </c>
      <c r="Z72" s="361">
        <f t="shared" si="4"/>
        <v>1875</v>
      </c>
      <c r="AA72" s="149"/>
    </row>
    <row r="73" spans="1:27" s="160" customFormat="1" ht="30" customHeight="1">
      <c r="A73" s="354">
        <v>61</v>
      </c>
      <c r="B73" s="364" t="s">
        <v>277</v>
      </c>
      <c r="C73" s="361" t="s">
        <v>176</v>
      </c>
      <c r="D73" s="361" t="s">
        <v>211</v>
      </c>
      <c r="E73" s="355">
        <v>30</v>
      </c>
      <c r="F73" s="361">
        <v>240</v>
      </c>
      <c r="G73" s="361">
        <v>75</v>
      </c>
      <c r="H73" s="361">
        <v>9.375</v>
      </c>
      <c r="I73" s="361">
        <v>2250</v>
      </c>
      <c r="J73" s="362"/>
      <c r="K73" s="362"/>
      <c r="L73" s="362"/>
      <c r="M73" s="362"/>
      <c r="N73" s="362">
        <v>9</v>
      </c>
      <c r="O73" s="357" t="s">
        <v>563</v>
      </c>
      <c r="P73" s="362"/>
      <c r="Q73" s="362"/>
      <c r="R73" s="362">
        <v>6</v>
      </c>
      <c r="S73" s="362" t="s">
        <v>564</v>
      </c>
      <c r="T73" s="362"/>
      <c r="U73" s="362"/>
      <c r="V73" s="355">
        <f t="shared" si="0"/>
        <v>15</v>
      </c>
      <c r="W73" s="355">
        <f t="shared" si="1"/>
        <v>15</v>
      </c>
      <c r="X73" s="361">
        <f t="shared" si="2"/>
        <v>120</v>
      </c>
      <c r="Y73" s="361">
        <f t="shared" si="3"/>
        <v>1125</v>
      </c>
      <c r="Z73" s="361">
        <f t="shared" si="4"/>
        <v>1125</v>
      </c>
      <c r="AA73" s="149"/>
    </row>
    <row r="74" spans="1:27" s="160" customFormat="1" ht="30" customHeight="1">
      <c r="A74" s="354">
        <v>62</v>
      </c>
      <c r="B74" s="364" t="s">
        <v>306</v>
      </c>
      <c r="C74" s="361" t="s">
        <v>176</v>
      </c>
      <c r="D74" s="378" t="s">
        <v>154</v>
      </c>
      <c r="E74" s="355">
        <v>30</v>
      </c>
      <c r="F74" s="361">
        <v>240</v>
      </c>
      <c r="G74" s="361">
        <v>75</v>
      </c>
      <c r="H74" s="361">
        <v>9.375</v>
      </c>
      <c r="I74" s="361">
        <v>2250</v>
      </c>
      <c r="J74" s="362"/>
      <c r="K74" s="362"/>
      <c r="L74" s="376">
        <v>3</v>
      </c>
      <c r="M74" s="362" t="s">
        <v>156</v>
      </c>
      <c r="N74" s="362">
        <v>9</v>
      </c>
      <c r="O74" s="357" t="s">
        <v>574</v>
      </c>
      <c r="P74" s="362"/>
      <c r="Q74" s="362"/>
      <c r="R74" s="362"/>
      <c r="S74" s="362"/>
      <c r="T74" s="362"/>
      <c r="U74" s="362"/>
      <c r="V74" s="355">
        <f>J74+L74+N74+P74+R74+T74</f>
        <v>12</v>
      </c>
      <c r="W74" s="355">
        <f>E74-V74</f>
        <v>18</v>
      </c>
      <c r="X74" s="361">
        <f>W74*8</f>
        <v>144</v>
      </c>
      <c r="Y74" s="361">
        <f>X74*H74</f>
        <v>1350</v>
      </c>
      <c r="Z74" s="361">
        <f t="shared" si="4"/>
        <v>1350</v>
      </c>
      <c r="AA74" s="149"/>
    </row>
    <row r="75" spans="1:27" s="160" customFormat="1" ht="30" customHeight="1">
      <c r="A75" s="354">
        <v>63</v>
      </c>
      <c r="B75" s="116" t="s">
        <v>413</v>
      </c>
      <c r="C75" s="361" t="s">
        <v>18</v>
      </c>
      <c r="D75" s="448" t="s">
        <v>112</v>
      </c>
      <c r="E75" s="355">
        <v>30</v>
      </c>
      <c r="F75" s="361">
        <v>240</v>
      </c>
      <c r="G75" s="361">
        <v>55</v>
      </c>
      <c r="H75" s="361">
        <v>6.875</v>
      </c>
      <c r="I75" s="361">
        <v>1650</v>
      </c>
      <c r="J75" s="362"/>
      <c r="K75" s="366"/>
      <c r="L75" s="362">
        <v>1</v>
      </c>
      <c r="M75" s="362">
        <v>7</v>
      </c>
      <c r="N75" s="362">
        <v>23</v>
      </c>
      <c r="O75" s="357" t="s">
        <v>575</v>
      </c>
      <c r="P75" s="362"/>
      <c r="Q75" s="362"/>
      <c r="R75" s="362"/>
      <c r="S75" s="362"/>
      <c r="T75" s="362"/>
      <c r="U75" s="362"/>
      <c r="V75" s="355">
        <f>J75+L75+N75+P75+R75+T75</f>
        <v>24</v>
      </c>
      <c r="W75" s="355">
        <f>E75-V75</f>
        <v>6</v>
      </c>
      <c r="X75" s="361">
        <f>W75*8</f>
        <v>48</v>
      </c>
      <c r="Y75" s="361">
        <f>X75*H75</f>
        <v>330</v>
      </c>
      <c r="Z75" s="361">
        <f t="shared" si="4"/>
        <v>330</v>
      </c>
      <c r="AA75" s="149"/>
    </row>
    <row r="76" spans="1:27" s="160" customFormat="1" ht="30.75" customHeight="1">
      <c r="A76" s="354">
        <v>64</v>
      </c>
      <c r="B76" s="364" t="s">
        <v>273</v>
      </c>
      <c r="C76" s="361" t="s">
        <v>176</v>
      </c>
      <c r="D76" s="361" t="s">
        <v>41</v>
      </c>
      <c r="E76" s="355">
        <v>30</v>
      </c>
      <c r="F76" s="361">
        <v>240</v>
      </c>
      <c r="G76" s="361">
        <v>75</v>
      </c>
      <c r="H76" s="361">
        <v>9.375</v>
      </c>
      <c r="I76" s="361">
        <v>2250</v>
      </c>
      <c r="J76" s="362"/>
      <c r="K76" s="362"/>
      <c r="L76" s="362">
        <v>4</v>
      </c>
      <c r="M76" s="362" t="s">
        <v>349</v>
      </c>
      <c r="N76" s="362"/>
      <c r="O76" s="357"/>
      <c r="P76" s="362">
        <v>1</v>
      </c>
      <c r="Q76" s="362">
        <v>26</v>
      </c>
      <c r="R76" s="362"/>
      <c r="S76" s="362"/>
      <c r="T76" s="362"/>
      <c r="U76" s="362"/>
      <c r="V76" s="355">
        <f t="shared" si="0"/>
        <v>5</v>
      </c>
      <c r="W76" s="355">
        <f t="shared" si="1"/>
        <v>25</v>
      </c>
      <c r="X76" s="361">
        <f t="shared" si="2"/>
        <v>200</v>
      </c>
      <c r="Y76" s="361">
        <f t="shared" si="3"/>
        <v>1875</v>
      </c>
      <c r="Z76" s="361">
        <f t="shared" si="4"/>
        <v>1875</v>
      </c>
      <c r="AA76" s="149"/>
    </row>
    <row r="77" spans="1:27" s="160" customFormat="1" ht="30" customHeight="1">
      <c r="A77" s="354">
        <v>65</v>
      </c>
      <c r="B77" s="364" t="s">
        <v>248</v>
      </c>
      <c r="C77" s="361" t="s">
        <v>176</v>
      </c>
      <c r="D77" s="361" t="s">
        <v>53</v>
      </c>
      <c r="E77" s="355">
        <v>30</v>
      </c>
      <c r="F77" s="361">
        <v>240</v>
      </c>
      <c r="G77" s="361">
        <v>75</v>
      </c>
      <c r="H77" s="361">
        <v>9.375</v>
      </c>
      <c r="I77" s="361">
        <v>2250</v>
      </c>
      <c r="J77" s="362"/>
      <c r="K77" s="362"/>
      <c r="L77" s="362">
        <v>4</v>
      </c>
      <c r="M77" s="362" t="s">
        <v>349</v>
      </c>
      <c r="N77" s="362"/>
      <c r="O77" s="357"/>
      <c r="P77" s="362">
        <v>1</v>
      </c>
      <c r="Q77" s="362">
        <v>26</v>
      </c>
      <c r="R77" s="362"/>
      <c r="S77" s="362"/>
      <c r="T77" s="362"/>
      <c r="U77" s="362"/>
      <c r="V77" s="355">
        <f t="shared" si="0"/>
        <v>5</v>
      </c>
      <c r="W77" s="355">
        <f t="shared" si="1"/>
        <v>25</v>
      </c>
      <c r="X77" s="361">
        <f t="shared" si="2"/>
        <v>200</v>
      </c>
      <c r="Y77" s="361">
        <f t="shared" si="3"/>
        <v>1875</v>
      </c>
      <c r="Z77" s="361">
        <f t="shared" si="4"/>
        <v>1875</v>
      </c>
      <c r="AA77" s="149"/>
    </row>
    <row r="78" spans="1:27" s="160" customFormat="1" ht="30" customHeight="1">
      <c r="A78" s="354">
        <v>66</v>
      </c>
      <c r="B78" s="364" t="s">
        <v>280</v>
      </c>
      <c r="C78" s="361" t="s">
        <v>176</v>
      </c>
      <c r="D78" s="361" t="s">
        <v>116</v>
      </c>
      <c r="E78" s="355">
        <v>30</v>
      </c>
      <c r="F78" s="361">
        <v>240</v>
      </c>
      <c r="G78" s="361">
        <v>75</v>
      </c>
      <c r="H78" s="361">
        <v>9.375</v>
      </c>
      <c r="I78" s="361">
        <v>2250</v>
      </c>
      <c r="J78" s="362"/>
      <c r="K78" s="362"/>
      <c r="L78" s="362"/>
      <c r="M78" s="362"/>
      <c r="N78" s="362">
        <v>24</v>
      </c>
      <c r="O78" s="362" t="s">
        <v>566</v>
      </c>
      <c r="P78" s="362"/>
      <c r="Q78" s="362"/>
      <c r="R78" s="362"/>
      <c r="S78" s="362"/>
      <c r="T78" s="362"/>
      <c r="U78" s="362"/>
      <c r="V78" s="355">
        <f t="shared" si="0"/>
        <v>24</v>
      </c>
      <c r="W78" s="355">
        <f t="shared" si="1"/>
        <v>6</v>
      </c>
      <c r="X78" s="361">
        <f t="shared" si="2"/>
        <v>48</v>
      </c>
      <c r="Y78" s="361">
        <f t="shared" si="3"/>
        <v>450</v>
      </c>
      <c r="Z78" s="361">
        <f t="shared" si="4"/>
        <v>450</v>
      </c>
      <c r="AA78" s="149"/>
    </row>
    <row r="79" spans="1:27" s="160" customFormat="1" ht="30" customHeight="1">
      <c r="A79" s="354">
        <v>67</v>
      </c>
      <c r="B79" s="364" t="s">
        <v>64</v>
      </c>
      <c r="C79" s="361" t="s">
        <v>176</v>
      </c>
      <c r="D79" s="361" t="s">
        <v>65</v>
      </c>
      <c r="E79" s="355">
        <v>30</v>
      </c>
      <c r="F79" s="361">
        <v>240</v>
      </c>
      <c r="G79" s="361">
        <v>75</v>
      </c>
      <c r="H79" s="361">
        <v>9.375</v>
      </c>
      <c r="I79" s="361">
        <v>2250</v>
      </c>
      <c r="J79" s="362"/>
      <c r="K79" s="362"/>
      <c r="L79" s="362">
        <v>2</v>
      </c>
      <c r="M79" s="362" t="s">
        <v>155</v>
      </c>
      <c r="N79" s="362">
        <v>16</v>
      </c>
      <c r="O79" s="357" t="s">
        <v>565</v>
      </c>
      <c r="P79" s="362"/>
      <c r="Q79" s="362"/>
      <c r="R79" s="362"/>
      <c r="S79" s="362"/>
      <c r="T79" s="362"/>
      <c r="U79" s="362"/>
      <c r="V79" s="355">
        <f t="shared" si="0"/>
        <v>18</v>
      </c>
      <c r="W79" s="355">
        <f t="shared" si="1"/>
        <v>12</v>
      </c>
      <c r="X79" s="361">
        <f t="shared" si="2"/>
        <v>96</v>
      </c>
      <c r="Y79" s="361">
        <f t="shared" si="3"/>
        <v>900</v>
      </c>
      <c r="Z79" s="361">
        <f t="shared" si="4"/>
        <v>900</v>
      </c>
      <c r="AA79" s="149"/>
    </row>
    <row r="80" spans="1:27" s="160" customFormat="1" ht="30" customHeight="1">
      <c r="A80" s="354">
        <v>68</v>
      </c>
      <c r="B80" s="364" t="s">
        <v>188</v>
      </c>
      <c r="C80" s="361" t="s">
        <v>176</v>
      </c>
      <c r="D80" s="361" t="s">
        <v>30</v>
      </c>
      <c r="E80" s="355">
        <v>30</v>
      </c>
      <c r="F80" s="361">
        <v>240</v>
      </c>
      <c r="G80" s="361">
        <v>75</v>
      </c>
      <c r="H80" s="361">
        <v>9.375</v>
      </c>
      <c r="I80" s="361">
        <v>2250</v>
      </c>
      <c r="J80" s="362"/>
      <c r="K80" s="362"/>
      <c r="L80" s="362">
        <v>4</v>
      </c>
      <c r="M80" s="362" t="s">
        <v>349</v>
      </c>
      <c r="N80" s="362"/>
      <c r="O80" s="357"/>
      <c r="P80" s="362">
        <v>1</v>
      </c>
      <c r="Q80" s="362">
        <v>26</v>
      </c>
      <c r="R80" s="362"/>
      <c r="S80" s="362"/>
      <c r="T80" s="362"/>
      <c r="U80" s="362"/>
      <c r="V80" s="355">
        <f t="shared" si="0"/>
        <v>5</v>
      </c>
      <c r="W80" s="355">
        <f t="shared" si="1"/>
        <v>25</v>
      </c>
      <c r="X80" s="361">
        <f t="shared" si="2"/>
        <v>200</v>
      </c>
      <c r="Y80" s="361">
        <f t="shared" si="3"/>
        <v>1875</v>
      </c>
      <c r="Z80" s="361">
        <f t="shared" si="4"/>
        <v>1875</v>
      </c>
      <c r="AA80" s="149"/>
    </row>
    <row r="81" spans="1:30" s="160" customFormat="1" ht="30" customHeight="1">
      <c r="A81" s="354">
        <v>69</v>
      </c>
      <c r="B81" s="364" t="s">
        <v>328</v>
      </c>
      <c r="C81" s="361" t="s">
        <v>18</v>
      </c>
      <c r="D81" s="413" t="s">
        <v>19</v>
      </c>
      <c r="E81" s="355">
        <v>30</v>
      </c>
      <c r="F81" s="361">
        <v>240</v>
      </c>
      <c r="G81" s="361">
        <v>55</v>
      </c>
      <c r="H81" s="361">
        <v>6.875</v>
      </c>
      <c r="I81" s="361">
        <v>1650</v>
      </c>
      <c r="J81" s="362"/>
      <c r="K81" s="362"/>
      <c r="L81" s="362">
        <v>4</v>
      </c>
      <c r="M81" s="362" t="s">
        <v>349</v>
      </c>
      <c r="N81" s="362"/>
      <c r="O81" s="357"/>
      <c r="P81" s="362">
        <v>1</v>
      </c>
      <c r="Q81" s="362">
        <v>26</v>
      </c>
      <c r="R81" s="362"/>
      <c r="S81" s="370"/>
      <c r="T81" s="362"/>
      <c r="U81" s="362"/>
      <c r="V81" s="355">
        <f t="shared" si="0"/>
        <v>5</v>
      </c>
      <c r="W81" s="355">
        <f t="shared" si="1"/>
        <v>25</v>
      </c>
      <c r="X81" s="361">
        <f t="shared" si="2"/>
        <v>200</v>
      </c>
      <c r="Y81" s="361">
        <f t="shared" si="3"/>
        <v>1375</v>
      </c>
      <c r="Z81" s="361">
        <f t="shared" si="4"/>
        <v>1375</v>
      </c>
      <c r="AA81" s="149"/>
    </row>
    <row r="82" spans="1:30" s="160" customFormat="1" ht="30" customHeight="1">
      <c r="A82" s="354">
        <v>70</v>
      </c>
      <c r="B82" s="364" t="s">
        <v>206</v>
      </c>
      <c r="C82" s="361" t="s">
        <v>176</v>
      </c>
      <c r="D82" s="361" t="s">
        <v>91</v>
      </c>
      <c r="E82" s="355">
        <v>30</v>
      </c>
      <c r="F82" s="361">
        <v>240</v>
      </c>
      <c r="G82" s="361">
        <v>75</v>
      </c>
      <c r="H82" s="361">
        <v>9.375</v>
      </c>
      <c r="I82" s="361">
        <v>2250</v>
      </c>
      <c r="J82" s="362"/>
      <c r="K82" s="362"/>
      <c r="L82" s="362">
        <v>4</v>
      </c>
      <c r="M82" s="362" t="s">
        <v>349</v>
      </c>
      <c r="N82" s="362"/>
      <c r="O82" s="357"/>
      <c r="P82" s="362">
        <v>1</v>
      </c>
      <c r="Q82" s="362">
        <v>26</v>
      </c>
      <c r="R82" s="362"/>
      <c r="S82" s="362"/>
      <c r="T82" s="362"/>
      <c r="U82" s="362"/>
      <c r="V82" s="355">
        <f t="shared" ref="V82:V86" si="5">J82+L82+N82+P82+R82+T82</f>
        <v>5</v>
      </c>
      <c r="W82" s="355">
        <f t="shared" ref="W82:W86" si="6">E82-V82</f>
        <v>25</v>
      </c>
      <c r="X82" s="361">
        <f t="shared" ref="X82:X108" si="7">W82*8</f>
        <v>200</v>
      </c>
      <c r="Y82" s="361">
        <f t="shared" ref="Y82:Y108" si="8">X82*H82</f>
        <v>1875</v>
      </c>
      <c r="Z82" s="361">
        <f t="shared" ref="Z82:Z108" si="9">Y82</f>
        <v>1875</v>
      </c>
      <c r="AA82" s="149"/>
    </row>
    <row r="83" spans="1:30" s="160" customFormat="1" ht="30" customHeight="1">
      <c r="A83" s="354">
        <v>71</v>
      </c>
      <c r="B83" s="364" t="s">
        <v>203</v>
      </c>
      <c r="C83" s="361" t="s">
        <v>176</v>
      </c>
      <c r="D83" s="361" t="s">
        <v>62</v>
      </c>
      <c r="E83" s="355">
        <v>30</v>
      </c>
      <c r="F83" s="361">
        <v>240</v>
      </c>
      <c r="G83" s="361">
        <v>75</v>
      </c>
      <c r="H83" s="361">
        <v>9.375</v>
      </c>
      <c r="I83" s="361">
        <v>2250</v>
      </c>
      <c r="J83" s="362"/>
      <c r="K83" s="362"/>
      <c r="L83" s="376"/>
      <c r="M83" s="362"/>
      <c r="N83" s="362">
        <v>24</v>
      </c>
      <c r="O83" s="362" t="s">
        <v>566</v>
      </c>
      <c r="P83" s="362"/>
      <c r="Q83" s="362"/>
      <c r="R83" s="362"/>
      <c r="S83" s="362"/>
      <c r="T83" s="362"/>
      <c r="U83" s="362"/>
      <c r="V83" s="355">
        <f t="shared" si="5"/>
        <v>24</v>
      </c>
      <c r="W83" s="355">
        <f t="shared" si="6"/>
        <v>6</v>
      </c>
      <c r="X83" s="361">
        <f>W83*8</f>
        <v>48</v>
      </c>
      <c r="Y83" s="361">
        <f>X83*H83</f>
        <v>450</v>
      </c>
      <c r="Z83" s="361">
        <f t="shared" si="9"/>
        <v>450</v>
      </c>
      <c r="AA83" s="149"/>
    </row>
    <row r="84" spans="1:30" s="160" customFormat="1" ht="30" customHeight="1">
      <c r="A84" s="354">
        <v>72</v>
      </c>
      <c r="B84" s="116" t="s">
        <v>369</v>
      </c>
      <c r="C84" s="361" t="s">
        <v>18</v>
      </c>
      <c r="D84" s="380" t="s">
        <v>27</v>
      </c>
      <c r="E84" s="355">
        <v>30</v>
      </c>
      <c r="F84" s="361">
        <v>240</v>
      </c>
      <c r="G84" s="361">
        <v>55</v>
      </c>
      <c r="H84" s="361">
        <v>6.875</v>
      </c>
      <c r="I84" s="361">
        <v>1650</v>
      </c>
      <c r="J84" s="362"/>
      <c r="K84" s="362"/>
      <c r="L84" s="362">
        <v>4</v>
      </c>
      <c r="M84" s="362" t="s">
        <v>349</v>
      </c>
      <c r="N84" s="362"/>
      <c r="O84" s="357"/>
      <c r="P84" s="362">
        <v>1</v>
      </c>
      <c r="Q84" s="362">
        <v>26</v>
      </c>
      <c r="R84" s="362"/>
      <c r="S84" s="362"/>
      <c r="T84" s="362"/>
      <c r="U84" s="362"/>
      <c r="V84" s="355">
        <f t="shared" si="5"/>
        <v>5</v>
      </c>
      <c r="W84" s="355">
        <f t="shared" si="6"/>
        <v>25</v>
      </c>
      <c r="X84" s="361">
        <f>W84*8</f>
        <v>200</v>
      </c>
      <c r="Y84" s="361">
        <f>X84*H84</f>
        <v>1375</v>
      </c>
      <c r="Z84" s="361">
        <f t="shared" si="9"/>
        <v>1375</v>
      </c>
      <c r="AA84" s="149"/>
    </row>
    <row r="85" spans="1:30" s="160" customFormat="1" ht="30" customHeight="1">
      <c r="A85" s="354">
        <v>73</v>
      </c>
      <c r="B85" s="364" t="s">
        <v>118</v>
      </c>
      <c r="C85" s="361" t="s">
        <v>176</v>
      </c>
      <c r="D85" s="361" t="s">
        <v>59</v>
      </c>
      <c r="E85" s="355">
        <v>30</v>
      </c>
      <c r="F85" s="361">
        <v>240</v>
      </c>
      <c r="G85" s="361">
        <v>75</v>
      </c>
      <c r="H85" s="361">
        <v>9.375</v>
      </c>
      <c r="I85" s="361">
        <v>2250</v>
      </c>
      <c r="J85" s="362"/>
      <c r="K85" s="362"/>
      <c r="L85" s="362">
        <v>4</v>
      </c>
      <c r="M85" s="362" t="s">
        <v>349</v>
      </c>
      <c r="N85" s="362"/>
      <c r="O85" s="357"/>
      <c r="P85" s="362">
        <v>1</v>
      </c>
      <c r="Q85" s="362">
        <v>26</v>
      </c>
      <c r="R85" s="362"/>
      <c r="S85" s="362"/>
      <c r="T85" s="362"/>
      <c r="U85" s="362"/>
      <c r="V85" s="355">
        <f t="shared" si="5"/>
        <v>5</v>
      </c>
      <c r="W85" s="355">
        <f t="shared" si="6"/>
        <v>25</v>
      </c>
      <c r="X85" s="361">
        <f t="shared" si="7"/>
        <v>200</v>
      </c>
      <c r="Y85" s="361">
        <f t="shared" si="8"/>
        <v>1875</v>
      </c>
      <c r="Z85" s="361">
        <f t="shared" si="9"/>
        <v>1875</v>
      </c>
      <c r="AA85" s="149"/>
    </row>
    <row r="86" spans="1:30" s="160" customFormat="1" ht="30" customHeight="1">
      <c r="A86" s="354">
        <v>74</v>
      </c>
      <c r="B86" s="364" t="s">
        <v>296</v>
      </c>
      <c r="C86" s="361" t="s">
        <v>18</v>
      </c>
      <c r="D86" s="368" t="s">
        <v>44</v>
      </c>
      <c r="E86" s="355">
        <v>30</v>
      </c>
      <c r="F86" s="361">
        <v>240</v>
      </c>
      <c r="G86" s="361">
        <v>55</v>
      </c>
      <c r="H86" s="361">
        <v>6.875</v>
      </c>
      <c r="I86" s="361">
        <v>1650</v>
      </c>
      <c r="J86" s="362"/>
      <c r="K86" s="362"/>
      <c r="L86" s="362">
        <v>2</v>
      </c>
      <c r="M86" s="362" t="s">
        <v>155</v>
      </c>
      <c r="N86" s="362">
        <v>12</v>
      </c>
      <c r="O86" s="357" t="s">
        <v>493</v>
      </c>
      <c r="P86" s="362"/>
      <c r="Q86" s="362"/>
      <c r="R86" s="362"/>
      <c r="S86" s="362"/>
      <c r="T86" s="362"/>
      <c r="U86" s="362"/>
      <c r="V86" s="355">
        <f t="shared" si="5"/>
        <v>14</v>
      </c>
      <c r="W86" s="355">
        <f t="shared" si="6"/>
        <v>16</v>
      </c>
      <c r="X86" s="361">
        <f t="shared" si="7"/>
        <v>128</v>
      </c>
      <c r="Y86" s="361">
        <f t="shared" si="8"/>
        <v>880</v>
      </c>
      <c r="Z86" s="361">
        <f t="shared" si="9"/>
        <v>880</v>
      </c>
      <c r="AA86" s="149"/>
      <c r="AD86" s="353"/>
    </row>
    <row r="87" spans="1:30" s="160" customFormat="1" ht="24.75" customHeight="1">
      <c r="A87" s="250"/>
      <c r="B87" s="461"/>
      <c r="C87" s="334"/>
      <c r="D87" s="334"/>
      <c r="E87" s="250"/>
      <c r="F87" s="334"/>
      <c r="G87" s="334"/>
      <c r="H87" s="334"/>
      <c r="I87" s="334"/>
      <c r="J87" s="335"/>
      <c r="K87" s="335"/>
      <c r="L87" s="335"/>
      <c r="M87" s="335"/>
      <c r="N87" s="335"/>
      <c r="O87" s="336"/>
      <c r="P87" s="335"/>
      <c r="Q87" s="335"/>
      <c r="R87" s="335"/>
      <c r="S87" s="335"/>
      <c r="T87" s="335"/>
      <c r="U87" s="335"/>
      <c r="V87" s="250"/>
      <c r="W87" s="250"/>
      <c r="X87" s="334"/>
      <c r="Y87" s="334"/>
      <c r="Z87" s="334"/>
      <c r="AA87" s="337"/>
    </row>
    <row r="88" spans="1:30" s="160" customFormat="1" ht="3" customHeight="1">
      <c r="A88" s="250"/>
      <c r="B88" s="462"/>
      <c r="C88" s="250"/>
      <c r="D88" s="250"/>
      <c r="E88" s="250"/>
      <c r="F88" s="250"/>
      <c r="G88" s="250"/>
      <c r="H88" s="250"/>
      <c r="I88" s="250"/>
      <c r="J88" s="338"/>
      <c r="K88" s="338"/>
      <c r="L88" s="338"/>
      <c r="M88" s="338"/>
      <c r="N88" s="338"/>
      <c r="O88" s="339"/>
      <c r="P88" s="338"/>
      <c r="Q88" s="338"/>
      <c r="R88" s="338"/>
      <c r="S88" s="338"/>
      <c r="T88" s="338"/>
      <c r="U88" s="338"/>
      <c r="V88" s="250"/>
      <c r="W88" s="250"/>
      <c r="X88" s="250"/>
      <c r="Y88" s="250"/>
      <c r="Z88" s="250"/>
      <c r="AA88" s="340"/>
    </row>
    <row r="89" spans="1:30" s="160" customFormat="1" ht="36.75" customHeight="1">
      <c r="A89" s="250"/>
      <c r="B89" s="1427" t="s">
        <v>483</v>
      </c>
      <c r="C89" s="1427"/>
      <c r="D89" s="1427"/>
      <c r="E89" s="341"/>
      <c r="F89" s="341"/>
      <c r="G89" s="341"/>
      <c r="H89" s="341"/>
      <c r="I89" s="341"/>
      <c r="J89" s="443"/>
      <c r="K89" s="443"/>
      <c r="L89" s="443"/>
      <c r="M89" s="443"/>
      <c r="N89" s="1427" t="s">
        <v>484</v>
      </c>
      <c r="O89" s="1427"/>
      <c r="P89" s="1427"/>
      <c r="Q89" s="1427"/>
      <c r="R89" s="1427"/>
      <c r="S89" s="443"/>
      <c r="T89" s="443"/>
      <c r="U89" s="443"/>
      <c r="V89" s="341"/>
      <c r="W89" s="341"/>
      <c r="X89" s="1427" t="s">
        <v>485</v>
      </c>
      <c r="Y89" s="1427"/>
      <c r="Z89" s="1427"/>
      <c r="AA89" s="1427"/>
    </row>
    <row r="90" spans="1:30" s="160" customFormat="1" ht="46.5" customHeight="1">
      <c r="A90" s="250"/>
      <c r="B90" s="1427" t="s">
        <v>482</v>
      </c>
      <c r="C90" s="1427"/>
      <c r="D90" s="1427"/>
      <c r="E90" s="341"/>
      <c r="F90" s="341"/>
      <c r="G90" s="341"/>
      <c r="H90" s="341"/>
      <c r="I90" s="341"/>
      <c r="J90" s="443"/>
      <c r="K90" s="443"/>
      <c r="L90" s="443"/>
      <c r="M90" s="443"/>
      <c r="N90" s="1427" t="s">
        <v>482</v>
      </c>
      <c r="O90" s="1427"/>
      <c r="P90" s="1427"/>
      <c r="Q90" s="1427"/>
      <c r="R90" s="443"/>
      <c r="S90" s="443"/>
      <c r="T90" s="443"/>
      <c r="U90" s="443"/>
      <c r="V90" s="341"/>
      <c r="W90" s="341"/>
      <c r="X90" s="1427" t="s">
        <v>482</v>
      </c>
      <c r="Y90" s="1427"/>
      <c r="Z90" s="1427"/>
      <c r="AA90" s="1427"/>
    </row>
    <row r="91" spans="1:30" s="160" customFormat="1" ht="22.5" customHeight="1">
      <c r="A91" s="250"/>
      <c r="B91" s="462"/>
      <c r="C91" s="250"/>
      <c r="D91" s="250"/>
      <c r="E91" s="250"/>
      <c r="F91" s="250"/>
      <c r="G91" s="250"/>
      <c r="H91" s="250"/>
      <c r="I91" s="250"/>
      <c r="J91" s="338"/>
      <c r="K91" s="338"/>
      <c r="L91" s="338"/>
      <c r="M91" s="338"/>
      <c r="N91" s="1480"/>
      <c r="O91" s="1480"/>
      <c r="P91" s="1480"/>
      <c r="Q91" s="1480"/>
      <c r="R91" s="338"/>
      <c r="S91" s="338"/>
      <c r="T91" s="338"/>
      <c r="U91" s="338"/>
      <c r="V91" s="250"/>
      <c r="W91" s="250"/>
      <c r="X91" s="250"/>
      <c r="Y91" s="250"/>
      <c r="Z91" s="250"/>
      <c r="AA91" s="340"/>
    </row>
    <row r="92" spans="1:30" s="160" customFormat="1" ht="30" customHeight="1">
      <c r="A92" s="360">
        <v>75</v>
      </c>
      <c r="B92" s="364" t="s">
        <v>444</v>
      </c>
      <c r="C92" s="361" t="s">
        <v>18</v>
      </c>
      <c r="D92" s="361" t="s">
        <v>334</v>
      </c>
      <c r="E92" s="361">
        <v>30</v>
      </c>
      <c r="F92" s="361">
        <v>240</v>
      </c>
      <c r="G92" s="361">
        <v>55</v>
      </c>
      <c r="H92" s="361">
        <v>6.875</v>
      </c>
      <c r="I92" s="361">
        <v>1650</v>
      </c>
      <c r="J92" s="362"/>
      <c r="K92" s="362"/>
      <c r="L92" s="362">
        <v>4</v>
      </c>
      <c r="M92" s="362" t="s">
        <v>349</v>
      </c>
      <c r="N92" s="362">
        <v>2</v>
      </c>
      <c r="O92" s="357" t="s">
        <v>147</v>
      </c>
      <c r="P92" s="362">
        <v>1</v>
      </c>
      <c r="Q92" s="362">
        <v>26</v>
      </c>
      <c r="R92" s="362"/>
      <c r="S92" s="362"/>
      <c r="T92" s="362"/>
      <c r="U92" s="362"/>
      <c r="V92" s="361">
        <f t="shared" ref="V92:V108" si="10">J92+L92+N92+P92+R92+T92</f>
        <v>7</v>
      </c>
      <c r="W92" s="361">
        <f t="shared" ref="W92:W108" si="11">E92-V92</f>
        <v>23</v>
      </c>
      <c r="X92" s="361">
        <f>W92*8</f>
        <v>184</v>
      </c>
      <c r="Y92" s="361">
        <f>X92*H92</f>
        <v>1265</v>
      </c>
      <c r="Z92" s="361">
        <f t="shared" si="9"/>
        <v>1265</v>
      </c>
      <c r="AA92" s="149"/>
    </row>
    <row r="93" spans="1:30" s="160" customFormat="1" ht="30" customHeight="1">
      <c r="A93" s="354">
        <v>76</v>
      </c>
      <c r="B93" s="364" t="s">
        <v>361</v>
      </c>
      <c r="C93" s="361" t="s">
        <v>18</v>
      </c>
      <c r="D93" s="409" t="s">
        <v>106</v>
      </c>
      <c r="E93" s="355">
        <v>30</v>
      </c>
      <c r="F93" s="361">
        <v>240</v>
      </c>
      <c r="G93" s="361">
        <v>55</v>
      </c>
      <c r="H93" s="361">
        <v>6.875</v>
      </c>
      <c r="I93" s="361">
        <v>1650</v>
      </c>
      <c r="J93" s="362"/>
      <c r="K93" s="362"/>
      <c r="L93" s="362">
        <v>4</v>
      </c>
      <c r="M93" s="362" t="s">
        <v>349</v>
      </c>
      <c r="N93" s="362"/>
      <c r="O93" s="357"/>
      <c r="P93" s="362">
        <v>1</v>
      </c>
      <c r="Q93" s="362">
        <v>26</v>
      </c>
      <c r="R93" s="362"/>
      <c r="S93" s="362"/>
      <c r="T93" s="362"/>
      <c r="U93" s="362"/>
      <c r="V93" s="355">
        <f t="shared" si="10"/>
        <v>5</v>
      </c>
      <c r="W93" s="355">
        <f t="shared" si="11"/>
        <v>25</v>
      </c>
      <c r="X93" s="361">
        <f t="shared" si="7"/>
        <v>200</v>
      </c>
      <c r="Y93" s="361">
        <f t="shared" si="8"/>
        <v>1375</v>
      </c>
      <c r="Z93" s="361">
        <f t="shared" si="9"/>
        <v>1375</v>
      </c>
      <c r="AA93" s="149"/>
    </row>
    <row r="94" spans="1:30" s="160" customFormat="1" ht="30" customHeight="1">
      <c r="A94" s="360">
        <v>77</v>
      </c>
      <c r="B94" s="364" t="s">
        <v>26</v>
      </c>
      <c r="C94" s="369" t="s">
        <v>31</v>
      </c>
      <c r="D94" s="364" t="s">
        <v>271</v>
      </c>
      <c r="E94" s="365">
        <v>30</v>
      </c>
      <c r="F94" s="364">
        <v>240</v>
      </c>
      <c r="G94" s="364">
        <v>60</v>
      </c>
      <c r="H94" s="364">
        <v>7.5</v>
      </c>
      <c r="I94" s="364">
        <v>1800</v>
      </c>
      <c r="J94" s="362"/>
      <c r="K94" s="362"/>
      <c r="L94" s="362">
        <v>4</v>
      </c>
      <c r="M94" s="362" t="s">
        <v>349</v>
      </c>
      <c r="N94" s="362"/>
      <c r="O94" s="357"/>
      <c r="P94" s="362">
        <v>1</v>
      </c>
      <c r="Q94" s="362">
        <v>26</v>
      </c>
      <c r="R94" s="362"/>
      <c r="S94" s="418"/>
      <c r="T94" s="362"/>
      <c r="U94" s="362"/>
      <c r="V94" s="355">
        <f t="shared" si="10"/>
        <v>5</v>
      </c>
      <c r="W94" s="355">
        <f t="shared" si="11"/>
        <v>25</v>
      </c>
      <c r="X94" s="361">
        <f>W94*8</f>
        <v>200</v>
      </c>
      <c r="Y94" s="361">
        <f>X94*H94</f>
        <v>1500</v>
      </c>
      <c r="Z94" s="361">
        <f t="shared" si="9"/>
        <v>1500</v>
      </c>
      <c r="AA94" s="149"/>
    </row>
    <row r="95" spans="1:30" s="160" customFormat="1" ht="30" customHeight="1">
      <c r="A95" s="354">
        <v>78</v>
      </c>
      <c r="B95" s="364" t="s">
        <v>140</v>
      </c>
      <c r="C95" s="361" t="s">
        <v>176</v>
      </c>
      <c r="D95" s="361" t="s">
        <v>144</v>
      </c>
      <c r="E95" s="355">
        <v>30</v>
      </c>
      <c r="F95" s="361">
        <v>240</v>
      </c>
      <c r="G95" s="361">
        <v>75</v>
      </c>
      <c r="H95" s="361">
        <v>9.375</v>
      </c>
      <c r="I95" s="361">
        <v>2250</v>
      </c>
      <c r="J95" s="362"/>
      <c r="K95" s="362"/>
      <c r="L95" s="362">
        <v>4</v>
      </c>
      <c r="M95" s="362" t="s">
        <v>349</v>
      </c>
      <c r="N95" s="362"/>
      <c r="O95" s="357"/>
      <c r="P95" s="362">
        <v>1</v>
      </c>
      <c r="Q95" s="362">
        <v>26</v>
      </c>
      <c r="R95" s="362"/>
      <c r="S95" s="362"/>
      <c r="T95" s="362"/>
      <c r="U95" s="362"/>
      <c r="V95" s="355">
        <f t="shared" si="10"/>
        <v>5</v>
      </c>
      <c r="W95" s="355">
        <f t="shared" si="11"/>
        <v>25</v>
      </c>
      <c r="X95" s="361">
        <f t="shared" si="7"/>
        <v>200</v>
      </c>
      <c r="Y95" s="361">
        <f t="shared" si="8"/>
        <v>1875</v>
      </c>
      <c r="Z95" s="361">
        <f t="shared" si="9"/>
        <v>1875</v>
      </c>
      <c r="AA95" s="149"/>
    </row>
    <row r="96" spans="1:30" s="160" customFormat="1" ht="30" customHeight="1">
      <c r="A96" s="360">
        <v>79</v>
      </c>
      <c r="B96" s="364" t="s">
        <v>51</v>
      </c>
      <c r="C96" s="361" t="s">
        <v>176</v>
      </c>
      <c r="D96" s="361" t="s">
        <v>52</v>
      </c>
      <c r="E96" s="355">
        <v>30</v>
      </c>
      <c r="F96" s="361">
        <v>240</v>
      </c>
      <c r="G96" s="361">
        <v>75</v>
      </c>
      <c r="H96" s="361">
        <v>9.375</v>
      </c>
      <c r="I96" s="361">
        <v>2250</v>
      </c>
      <c r="J96" s="362"/>
      <c r="K96" s="362"/>
      <c r="L96" s="362">
        <v>4</v>
      </c>
      <c r="M96" s="362" t="s">
        <v>349</v>
      </c>
      <c r="N96" s="362"/>
      <c r="O96" s="357"/>
      <c r="P96" s="362">
        <v>1</v>
      </c>
      <c r="Q96" s="362">
        <v>26</v>
      </c>
      <c r="R96" s="362"/>
      <c r="S96" s="362"/>
      <c r="T96" s="362"/>
      <c r="U96" s="362"/>
      <c r="V96" s="355">
        <f t="shared" si="10"/>
        <v>5</v>
      </c>
      <c r="W96" s="355">
        <f t="shared" si="11"/>
        <v>25</v>
      </c>
      <c r="X96" s="361">
        <f t="shared" si="7"/>
        <v>200</v>
      </c>
      <c r="Y96" s="361">
        <f t="shared" si="8"/>
        <v>1875</v>
      </c>
      <c r="Z96" s="361">
        <f t="shared" si="9"/>
        <v>1875</v>
      </c>
      <c r="AA96" s="149"/>
    </row>
    <row r="97" spans="1:35" s="160" customFormat="1" ht="30" customHeight="1">
      <c r="A97" s="354">
        <v>80</v>
      </c>
      <c r="B97" s="364" t="s">
        <v>302</v>
      </c>
      <c r="C97" s="361" t="s">
        <v>176</v>
      </c>
      <c r="D97" s="361" t="s">
        <v>55</v>
      </c>
      <c r="E97" s="355">
        <v>30</v>
      </c>
      <c r="F97" s="361">
        <v>240</v>
      </c>
      <c r="G97" s="361">
        <v>75</v>
      </c>
      <c r="H97" s="361">
        <v>9.375</v>
      </c>
      <c r="I97" s="361">
        <v>2250</v>
      </c>
      <c r="J97" s="362"/>
      <c r="K97" s="362"/>
      <c r="L97" s="376">
        <v>2</v>
      </c>
      <c r="M97" s="362" t="s">
        <v>155</v>
      </c>
      <c r="N97" s="362">
        <v>12</v>
      </c>
      <c r="O97" s="357" t="s">
        <v>513</v>
      </c>
      <c r="P97" s="362"/>
      <c r="Q97" s="362"/>
      <c r="R97" s="362"/>
      <c r="S97" s="362"/>
      <c r="T97" s="362"/>
      <c r="U97" s="362"/>
      <c r="V97" s="355">
        <f t="shared" si="10"/>
        <v>14</v>
      </c>
      <c r="W97" s="355">
        <f t="shared" si="11"/>
        <v>16</v>
      </c>
      <c r="X97" s="361">
        <f t="shared" si="7"/>
        <v>128</v>
      </c>
      <c r="Y97" s="361">
        <f t="shared" si="8"/>
        <v>1200</v>
      </c>
      <c r="Z97" s="361">
        <f t="shared" si="9"/>
        <v>1200</v>
      </c>
      <c r="AA97" s="149"/>
    </row>
    <row r="98" spans="1:35" s="160" customFormat="1" ht="30" customHeight="1">
      <c r="A98" s="360">
        <v>81</v>
      </c>
      <c r="B98" s="408" t="s">
        <v>247</v>
      </c>
      <c r="C98" s="364" t="s">
        <v>176</v>
      </c>
      <c r="D98" s="369" t="s">
        <v>271</v>
      </c>
      <c r="E98" s="365">
        <v>30</v>
      </c>
      <c r="F98" s="364">
        <v>240</v>
      </c>
      <c r="G98" s="364">
        <v>75</v>
      </c>
      <c r="H98" s="364">
        <v>9.375</v>
      </c>
      <c r="I98" s="364">
        <v>2250</v>
      </c>
      <c r="J98" s="362"/>
      <c r="K98" s="362"/>
      <c r="L98" s="376"/>
      <c r="M98" s="362"/>
      <c r="N98" s="362"/>
      <c r="O98" s="357"/>
      <c r="P98" s="362"/>
      <c r="Q98" s="362"/>
      <c r="R98" s="362">
        <v>14</v>
      </c>
      <c r="S98" s="362" t="s">
        <v>538</v>
      </c>
      <c r="T98" s="362"/>
      <c r="U98" s="362"/>
      <c r="V98" s="355">
        <f t="shared" si="10"/>
        <v>14</v>
      </c>
      <c r="W98" s="355">
        <f t="shared" si="11"/>
        <v>16</v>
      </c>
      <c r="X98" s="361">
        <f t="shared" si="7"/>
        <v>128</v>
      </c>
      <c r="Y98" s="361">
        <f t="shared" si="8"/>
        <v>1200</v>
      </c>
      <c r="Z98" s="361">
        <f t="shared" si="9"/>
        <v>1200</v>
      </c>
      <c r="AA98" s="149"/>
    </row>
    <row r="99" spans="1:35" s="160" customFormat="1" ht="30" customHeight="1">
      <c r="A99" s="354">
        <v>82</v>
      </c>
      <c r="B99" s="364" t="s">
        <v>281</v>
      </c>
      <c r="C99" s="361" t="s">
        <v>176</v>
      </c>
      <c r="D99" s="361" t="s">
        <v>35</v>
      </c>
      <c r="E99" s="355">
        <v>30</v>
      </c>
      <c r="F99" s="361">
        <v>240</v>
      </c>
      <c r="G99" s="361">
        <v>75</v>
      </c>
      <c r="H99" s="361">
        <v>9.375</v>
      </c>
      <c r="I99" s="361">
        <v>2250</v>
      </c>
      <c r="J99" s="362"/>
      <c r="K99" s="362"/>
      <c r="L99" s="362">
        <v>24</v>
      </c>
      <c r="M99" s="362" t="s">
        <v>566</v>
      </c>
      <c r="N99" s="362"/>
      <c r="O99" s="357"/>
      <c r="P99" s="362"/>
      <c r="Q99" s="362"/>
      <c r="R99" s="362"/>
      <c r="S99" s="362"/>
      <c r="T99" s="362"/>
      <c r="U99" s="362"/>
      <c r="V99" s="355">
        <f t="shared" si="10"/>
        <v>24</v>
      </c>
      <c r="W99" s="355">
        <f t="shared" si="11"/>
        <v>6</v>
      </c>
      <c r="X99" s="361">
        <f t="shared" si="7"/>
        <v>48</v>
      </c>
      <c r="Y99" s="361">
        <f t="shared" si="8"/>
        <v>450</v>
      </c>
      <c r="Z99" s="361">
        <f t="shared" si="9"/>
        <v>450</v>
      </c>
      <c r="AA99" s="149"/>
    </row>
    <row r="100" spans="1:35" s="160" customFormat="1" ht="30" customHeight="1">
      <c r="A100" s="360">
        <v>83</v>
      </c>
      <c r="B100" s="364" t="s">
        <v>481</v>
      </c>
      <c r="C100" s="364" t="s">
        <v>18</v>
      </c>
      <c r="D100" s="364" t="s">
        <v>45</v>
      </c>
      <c r="E100" s="365">
        <v>30</v>
      </c>
      <c r="F100" s="364">
        <v>240</v>
      </c>
      <c r="G100" s="364">
        <v>55</v>
      </c>
      <c r="H100" s="364">
        <v>6.875</v>
      </c>
      <c r="I100" s="364">
        <v>1650</v>
      </c>
      <c r="J100" s="362"/>
      <c r="K100" s="362"/>
      <c r="L100" s="362">
        <v>4</v>
      </c>
      <c r="M100" s="362" t="s">
        <v>349</v>
      </c>
      <c r="N100" s="362"/>
      <c r="O100" s="357"/>
      <c r="P100" s="362">
        <v>1</v>
      </c>
      <c r="Q100" s="362">
        <v>26</v>
      </c>
      <c r="R100" s="362"/>
      <c r="S100" s="362"/>
      <c r="T100" s="362"/>
      <c r="U100" s="362"/>
      <c r="V100" s="355">
        <f t="shared" si="10"/>
        <v>5</v>
      </c>
      <c r="W100" s="355">
        <f t="shared" si="11"/>
        <v>25</v>
      </c>
      <c r="X100" s="361">
        <f>W100*8</f>
        <v>200</v>
      </c>
      <c r="Y100" s="361">
        <f>X100*H100</f>
        <v>1375</v>
      </c>
      <c r="Z100" s="361">
        <f>Y100</f>
        <v>1375</v>
      </c>
      <c r="AA100" s="149"/>
    </row>
    <row r="101" spans="1:35" s="160" customFormat="1" ht="36.75" customHeight="1">
      <c r="A101" s="354">
        <v>84</v>
      </c>
      <c r="B101" s="364" t="s">
        <v>102</v>
      </c>
      <c r="C101" s="361" t="s">
        <v>176</v>
      </c>
      <c r="D101" s="369" t="s">
        <v>271</v>
      </c>
      <c r="E101" s="355">
        <v>30</v>
      </c>
      <c r="F101" s="361">
        <v>240</v>
      </c>
      <c r="G101" s="361">
        <v>75</v>
      </c>
      <c r="H101" s="361">
        <v>9.375</v>
      </c>
      <c r="I101" s="361">
        <v>2250</v>
      </c>
      <c r="J101" s="362"/>
      <c r="K101" s="362"/>
      <c r="L101" s="362"/>
      <c r="M101" s="362"/>
      <c r="N101" s="362"/>
      <c r="O101" s="357"/>
      <c r="P101" s="362"/>
      <c r="Q101" s="362"/>
      <c r="R101" s="362">
        <v>15</v>
      </c>
      <c r="S101" s="449" t="s">
        <v>565</v>
      </c>
      <c r="T101" s="362"/>
      <c r="U101" s="362"/>
      <c r="V101" s="355">
        <f t="shared" si="10"/>
        <v>15</v>
      </c>
      <c r="W101" s="355">
        <f t="shared" si="11"/>
        <v>15</v>
      </c>
      <c r="X101" s="361">
        <f t="shared" si="7"/>
        <v>120</v>
      </c>
      <c r="Y101" s="361">
        <f t="shared" si="8"/>
        <v>1125</v>
      </c>
      <c r="Z101" s="361">
        <f t="shared" si="9"/>
        <v>1125</v>
      </c>
      <c r="AA101" s="149"/>
    </row>
    <row r="102" spans="1:35" s="160" customFormat="1" ht="30" customHeight="1">
      <c r="A102" s="360">
        <v>85</v>
      </c>
      <c r="B102" s="364" t="s">
        <v>331</v>
      </c>
      <c r="C102" s="361" t="s">
        <v>18</v>
      </c>
      <c r="D102" s="361" t="s">
        <v>175</v>
      </c>
      <c r="E102" s="355">
        <v>30</v>
      </c>
      <c r="F102" s="361">
        <v>240</v>
      </c>
      <c r="G102" s="361">
        <v>55</v>
      </c>
      <c r="H102" s="361">
        <v>6.875</v>
      </c>
      <c r="I102" s="361">
        <v>1650</v>
      </c>
      <c r="J102" s="362"/>
      <c r="K102" s="362"/>
      <c r="L102" s="362">
        <v>1</v>
      </c>
      <c r="M102" s="362">
        <v>28</v>
      </c>
      <c r="N102" s="362"/>
      <c r="O102" s="357"/>
      <c r="P102" s="362">
        <v>1</v>
      </c>
      <c r="Q102" s="362">
        <v>26</v>
      </c>
      <c r="R102" s="362"/>
      <c r="S102" s="362"/>
      <c r="T102" s="362"/>
      <c r="U102" s="362"/>
      <c r="V102" s="355">
        <f t="shared" si="10"/>
        <v>2</v>
      </c>
      <c r="W102" s="355">
        <f t="shared" si="11"/>
        <v>28</v>
      </c>
      <c r="X102" s="361">
        <f>W102*8</f>
        <v>224</v>
      </c>
      <c r="Y102" s="361">
        <f>X102*H102</f>
        <v>1540</v>
      </c>
      <c r="Z102" s="361">
        <f>Y102</f>
        <v>1540</v>
      </c>
      <c r="AA102" s="149"/>
    </row>
    <row r="103" spans="1:35" s="160" customFormat="1" ht="26.25" customHeight="1">
      <c r="A103" s="354">
        <v>86</v>
      </c>
      <c r="B103" s="364" t="s">
        <v>263</v>
      </c>
      <c r="C103" s="361" t="s">
        <v>18</v>
      </c>
      <c r="D103" s="361" t="s">
        <v>42</v>
      </c>
      <c r="E103" s="355">
        <v>30</v>
      </c>
      <c r="F103" s="361">
        <v>240</v>
      </c>
      <c r="G103" s="361">
        <v>55</v>
      </c>
      <c r="H103" s="361">
        <v>6.875</v>
      </c>
      <c r="I103" s="361">
        <v>1650</v>
      </c>
      <c r="J103" s="362"/>
      <c r="K103" s="362"/>
      <c r="L103" s="362">
        <v>4</v>
      </c>
      <c r="M103" s="362" t="s">
        <v>349</v>
      </c>
      <c r="N103" s="362"/>
      <c r="O103" s="357"/>
      <c r="P103" s="362">
        <v>1</v>
      </c>
      <c r="Q103" s="362">
        <v>26</v>
      </c>
      <c r="R103" s="362"/>
      <c r="S103" s="362"/>
      <c r="T103" s="362"/>
      <c r="U103" s="381"/>
      <c r="V103" s="355">
        <f t="shared" si="10"/>
        <v>5</v>
      </c>
      <c r="W103" s="355">
        <f t="shared" si="11"/>
        <v>25</v>
      </c>
      <c r="X103" s="361">
        <f>W103*8</f>
        <v>200</v>
      </c>
      <c r="Y103" s="361">
        <f>X103*H103</f>
        <v>1375</v>
      </c>
      <c r="Z103" s="361">
        <f>Y103</f>
        <v>1375</v>
      </c>
      <c r="AA103" s="149"/>
    </row>
    <row r="104" spans="1:35" s="160" customFormat="1" ht="34.5" customHeight="1">
      <c r="A104" s="360">
        <v>87</v>
      </c>
      <c r="B104" s="364" t="s">
        <v>332</v>
      </c>
      <c r="C104" s="361" t="s">
        <v>18</v>
      </c>
      <c r="D104" s="369" t="s">
        <v>271</v>
      </c>
      <c r="E104" s="355">
        <v>30</v>
      </c>
      <c r="F104" s="361">
        <v>240</v>
      </c>
      <c r="G104" s="361">
        <v>55</v>
      </c>
      <c r="H104" s="361">
        <v>6.875</v>
      </c>
      <c r="I104" s="361">
        <v>1650</v>
      </c>
      <c r="J104" s="362"/>
      <c r="K104" s="362"/>
      <c r="L104" s="362">
        <v>4</v>
      </c>
      <c r="M104" s="362" t="s">
        <v>349</v>
      </c>
      <c r="N104" s="362"/>
      <c r="O104" s="357"/>
      <c r="P104" s="362">
        <v>1</v>
      </c>
      <c r="Q104" s="362">
        <v>26</v>
      </c>
      <c r="R104" s="362"/>
      <c r="S104" s="362"/>
      <c r="T104" s="362"/>
      <c r="U104" s="362"/>
      <c r="V104" s="355">
        <f>J104+L104+N104+P104+R104+T104</f>
        <v>5</v>
      </c>
      <c r="W104" s="355">
        <f>E104-V104</f>
        <v>25</v>
      </c>
      <c r="X104" s="361">
        <f>W104*8</f>
        <v>200</v>
      </c>
      <c r="Y104" s="382">
        <f>X104*H104</f>
        <v>1375</v>
      </c>
      <c r="Z104" s="361">
        <f>Y104</f>
        <v>1375</v>
      </c>
      <c r="AA104" s="149"/>
    </row>
    <row r="105" spans="1:35" s="160" customFormat="1" ht="30" customHeight="1">
      <c r="A105" s="354">
        <v>88</v>
      </c>
      <c r="B105" s="364" t="s">
        <v>278</v>
      </c>
      <c r="C105" s="361" t="s">
        <v>176</v>
      </c>
      <c r="D105" s="361" t="s">
        <v>50</v>
      </c>
      <c r="E105" s="355">
        <v>30</v>
      </c>
      <c r="F105" s="361">
        <v>240</v>
      </c>
      <c r="G105" s="361">
        <v>75</v>
      </c>
      <c r="H105" s="361">
        <v>9.375</v>
      </c>
      <c r="I105" s="361">
        <v>2250</v>
      </c>
      <c r="J105" s="362"/>
      <c r="K105" s="362"/>
      <c r="L105" s="362">
        <v>4</v>
      </c>
      <c r="M105" s="362" t="s">
        <v>349</v>
      </c>
      <c r="N105" s="362"/>
      <c r="O105" s="357"/>
      <c r="P105" s="362">
        <v>1</v>
      </c>
      <c r="Q105" s="362">
        <v>26</v>
      </c>
      <c r="R105" s="362"/>
      <c r="S105" s="362"/>
      <c r="T105" s="362"/>
      <c r="U105" s="362"/>
      <c r="V105" s="355">
        <f t="shared" si="10"/>
        <v>5</v>
      </c>
      <c r="W105" s="355">
        <f t="shared" si="11"/>
        <v>25</v>
      </c>
      <c r="X105" s="361">
        <f t="shared" si="7"/>
        <v>200</v>
      </c>
      <c r="Y105" s="361">
        <f t="shared" si="8"/>
        <v>1875</v>
      </c>
      <c r="Z105" s="361">
        <f t="shared" si="9"/>
        <v>1875</v>
      </c>
      <c r="AA105" s="149"/>
    </row>
    <row r="106" spans="1:35" s="160" customFormat="1" ht="30" customHeight="1">
      <c r="A106" s="360">
        <v>89</v>
      </c>
      <c r="B106" s="364" t="s">
        <v>352</v>
      </c>
      <c r="C106" s="361" t="s">
        <v>18</v>
      </c>
      <c r="D106" s="361" t="s">
        <v>236</v>
      </c>
      <c r="E106" s="355">
        <v>30</v>
      </c>
      <c r="F106" s="361">
        <v>240</v>
      </c>
      <c r="G106" s="361">
        <v>55</v>
      </c>
      <c r="H106" s="361">
        <v>6.875</v>
      </c>
      <c r="I106" s="361">
        <v>1650</v>
      </c>
      <c r="J106" s="362"/>
      <c r="K106" s="362"/>
      <c r="L106" s="362">
        <v>4</v>
      </c>
      <c r="M106" s="362" t="s">
        <v>349</v>
      </c>
      <c r="N106" s="362"/>
      <c r="O106" s="357"/>
      <c r="P106" s="362">
        <v>1</v>
      </c>
      <c r="Q106" s="362">
        <v>26</v>
      </c>
      <c r="R106" s="362"/>
      <c r="S106" s="362"/>
      <c r="T106" s="362"/>
      <c r="U106" s="362"/>
      <c r="V106" s="355">
        <f t="shared" si="10"/>
        <v>5</v>
      </c>
      <c r="W106" s="355">
        <f t="shared" si="11"/>
        <v>25</v>
      </c>
      <c r="X106" s="361">
        <f t="shared" si="7"/>
        <v>200</v>
      </c>
      <c r="Y106" s="361">
        <f t="shared" si="8"/>
        <v>1375</v>
      </c>
      <c r="Z106" s="361">
        <f t="shared" si="9"/>
        <v>1375</v>
      </c>
      <c r="AA106" s="149"/>
    </row>
    <row r="107" spans="1:35" s="160" customFormat="1" ht="30" customHeight="1">
      <c r="A107" s="354">
        <v>90</v>
      </c>
      <c r="B107" s="364" t="s">
        <v>288</v>
      </c>
      <c r="C107" s="361" t="s">
        <v>176</v>
      </c>
      <c r="D107" s="361" t="s">
        <v>240</v>
      </c>
      <c r="E107" s="355">
        <v>30</v>
      </c>
      <c r="F107" s="361">
        <v>240</v>
      </c>
      <c r="G107" s="361">
        <v>75</v>
      </c>
      <c r="H107" s="361">
        <v>9.375</v>
      </c>
      <c r="I107" s="361">
        <v>2250</v>
      </c>
      <c r="J107" s="362"/>
      <c r="K107" s="362"/>
      <c r="L107" s="362">
        <v>2</v>
      </c>
      <c r="M107" s="362" t="s">
        <v>155</v>
      </c>
      <c r="N107" s="362">
        <v>16</v>
      </c>
      <c r="O107" s="357" t="s">
        <v>565</v>
      </c>
      <c r="P107" s="362"/>
      <c r="Q107" s="362"/>
      <c r="R107" s="362"/>
      <c r="S107" s="370"/>
      <c r="T107" s="362"/>
      <c r="U107" s="362"/>
      <c r="V107" s="355">
        <f t="shared" si="10"/>
        <v>18</v>
      </c>
      <c r="W107" s="355">
        <f t="shared" si="11"/>
        <v>12</v>
      </c>
      <c r="X107" s="361">
        <f t="shared" si="7"/>
        <v>96</v>
      </c>
      <c r="Y107" s="361">
        <f t="shared" si="8"/>
        <v>900</v>
      </c>
      <c r="Z107" s="361">
        <f t="shared" si="9"/>
        <v>900</v>
      </c>
      <c r="AA107" s="149"/>
    </row>
    <row r="108" spans="1:35" s="160" customFormat="1" ht="30" customHeight="1" thickBot="1">
      <c r="A108" s="360">
        <v>91</v>
      </c>
      <c r="B108" s="364" t="s">
        <v>295</v>
      </c>
      <c r="C108" s="364" t="s">
        <v>176</v>
      </c>
      <c r="D108" s="361" t="s">
        <v>29</v>
      </c>
      <c r="E108" s="355">
        <v>30</v>
      </c>
      <c r="F108" s="361">
        <v>240</v>
      </c>
      <c r="G108" s="361">
        <v>75</v>
      </c>
      <c r="H108" s="361">
        <v>9.375</v>
      </c>
      <c r="I108" s="361">
        <v>2250</v>
      </c>
      <c r="J108" s="362"/>
      <c r="K108" s="362"/>
      <c r="L108" s="362"/>
      <c r="M108" s="362"/>
      <c r="N108" s="362">
        <v>30</v>
      </c>
      <c r="O108" s="357" t="s">
        <v>568</v>
      </c>
      <c r="P108" s="362"/>
      <c r="Q108" s="362"/>
      <c r="R108" s="362"/>
      <c r="S108" s="362"/>
      <c r="T108" s="362"/>
      <c r="U108" s="362"/>
      <c r="V108" s="355">
        <f t="shared" si="10"/>
        <v>30</v>
      </c>
      <c r="W108" s="355">
        <f t="shared" si="11"/>
        <v>0</v>
      </c>
      <c r="X108" s="382">
        <f t="shared" si="7"/>
        <v>0</v>
      </c>
      <c r="Y108" s="382">
        <f t="shared" si="8"/>
        <v>0</v>
      </c>
      <c r="Z108" s="382">
        <f t="shared" si="9"/>
        <v>0</v>
      </c>
      <c r="AA108" s="149"/>
    </row>
    <row r="109" spans="1:35" ht="34.5" customHeight="1" thickBot="1">
      <c r="A109" s="383"/>
      <c r="B109" s="416"/>
      <c r="C109" s="384"/>
      <c r="D109" s="384"/>
      <c r="E109" s="384"/>
      <c r="F109" s="384"/>
      <c r="G109" s="384"/>
      <c r="H109" s="384"/>
      <c r="I109" s="384"/>
      <c r="J109" s="385"/>
      <c r="K109" s="385"/>
      <c r="L109" s="385"/>
      <c r="M109" s="385"/>
      <c r="N109" s="385"/>
      <c r="O109" s="385"/>
      <c r="P109" s="385"/>
      <c r="Q109" s="385"/>
      <c r="R109" s="385"/>
      <c r="S109" s="385"/>
      <c r="T109" s="385"/>
      <c r="U109" s="385"/>
      <c r="V109" s="384"/>
      <c r="W109" s="384"/>
      <c r="X109" s="1481" t="s">
        <v>208</v>
      </c>
      <c r="Y109" s="1482"/>
      <c r="Z109" s="386">
        <f>SUM(Z8:Z108)</f>
        <v>113480</v>
      </c>
      <c r="AA109" s="159"/>
      <c r="AB109" s="150"/>
      <c r="AC109" s="150"/>
      <c r="AD109" s="352"/>
      <c r="AE109" s="150"/>
      <c r="AF109" s="150"/>
      <c r="AG109" s="150"/>
      <c r="AH109" s="150"/>
      <c r="AI109" s="150"/>
    </row>
    <row r="110" spans="1:35" ht="37.5" customHeight="1" thickBot="1">
      <c r="A110" s="383"/>
      <c r="B110" s="416" t="s">
        <v>342</v>
      </c>
      <c r="C110" s="119"/>
      <c r="D110" s="384"/>
      <c r="E110" s="384"/>
      <c r="F110" s="384"/>
      <c r="G110" s="384"/>
      <c r="H110" s="384"/>
      <c r="I110" s="384"/>
      <c r="J110" s="385"/>
      <c r="K110" s="385"/>
      <c r="L110" s="385"/>
      <c r="M110" s="385"/>
      <c r="N110" s="385"/>
      <c r="O110" s="385"/>
      <c r="P110" s="385"/>
      <c r="Q110" s="385"/>
      <c r="R110" s="385"/>
      <c r="S110" s="385"/>
      <c r="T110" s="385"/>
      <c r="U110" s="385"/>
      <c r="V110" s="384"/>
      <c r="W110" s="384"/>
      <c r="X110" s="384"/>
      <c r="Y110" s="384"/>
      <c r="Z110" s="384"/>
      <c r="AA110" s="159"/>
      <c r="AB110" s="150"/>
      <c r="AC110" s="150"/>
      <c r="AD110" s="160"/>
      <c r="AE110" s="150"/>
      <c r="AF110" s="150"/>
      <c r="AG110" s="150"/>
      <c r="AH110" s="150"/>
      <c r="AI110" s="150"/>
    </row>
    <row r="111" spans="1:35" s="160" customFormat="1" ht="27.75" customHeight="1">
      <c r="A111" s="250"/>
      <c r="B111" s="461"/>
      <c r="C111" s="334"/>
      <c r="D111" s="334"/>
      <c r="E111" s="250"/>
      <c r="F111" s="334"/>
      <c r="G111" s="334"/>
      <c r="H111" s="334"/>
      <c r="I111" s="334"/>
      <c r="J111" s="335"/>
      <c r="K111" s="335"/>
      <c r="L111" s="335"/>
      <c r="M111" s="335"/>
      <c r="N111" s="335"/>
      <c r="O111" s="336"/>
      <c r="P111" s="335"/>
      <c r="Q111" s="335"/>
      <c r="R111" s="335"/>
      <c r="S111" s="335"/>
      <c r="T111" s="335"/>
      <c r="U111" s="335"/>
      <c r="V111" s="250"/>
      <c r="W111" s="250"/>
      <c r="X111" s="334"/>
      <c r="Y111" s="334"/>
      <c r="Z111" s="334"/>
      <c r="AA111" s="337"/>
    </row>
    <row r="112" spans="1:35" s="160" customFormat="1" ht="27.75" customHeight="1">
      <c r="A112" s="250"/>
      <c r="B112" s="462"/>
      <c r="C112" s="250"/>
      <c r="D112" s="250"/>
      <c r="E112" s="250"/>
      <c r="F112" s="250"/>
      <c r="G112" s="250"/>
      <c r="H112" s="250"/>
      <c r="I112" s="250"/>
      <c r="J112" s="338"/>
      <c r="K112" s="338"/>
      <c r="L112" s="338"/>
      <c r="M112" s="338"/>
      <c r="N112" s="338"/>
      <c r="O112" s="339"/>
      <c r="P112" s="338"/>
      <c r="Q112" s="338"/>
      <c r="R112" s="338"/>
      <c r="S112" s="338"/>
      <c r="T112" s="338"/>
      <c r="U112" s="338"/>
      <c r="V112" s="250"/>
      <c r="W112" s="250"/>
      <c r="X112" s="250"/>
      <c r="Y112" s="250"/>
      <c r="Z112" s="250"/>
      <c r="AA112" s="340"/>
    </row>
    <row r="113" spans="1:27" s="160" customFormat="1" ht="27.75" customHeight="1">
      <c r="A113" s="250"/>
      <c r="B113" s="462"/>
      <c r="C113" s="250"/>
      <c r="D113" s="250"/>
      <c r="E113" s="250"/>
      <c r="F113" s="250"/>
      <c r="G113" s="250"/>
      <c r="H113" s="250"/>
      <c r="I113" s="250"/>
      <c r="J113" s="338"/>
      <c r="K113" s="338"/>
      <c r="L113" s="338"/>
      <c r="M113" s="338"/>
      <c r="N113" s="338"/>
      <c r="O113" s="339"/>
      <c r="P113" s="338"/>
      <c r="Q113" s="338"/>
      <c r="R113" s="338"/>
      <c r="S113" s="338"/>
      <c r="T113" s="338"/>
      <c r="U113" s="338"/>
      <c r="V113" s="250"/>
      <c r="W113" s="250"/>
      <c r="X113" s="250"/>
      <c r="Y113" s="250"/>
      <c r="Z113" s="250"/>
      <c r="AA113" s="340"/>
    </row>
    <row r="114" spans="1:27" s="160" customFormat="1" ht="27.75" customHeight="1">
      <c r="A114" s="250"/>
      <c r="B114" s="462"/>
      <c r="C114" s="250"/>
      <c r="D114" s="250"/>
      <c r="E114" s="250"/>
      <c r="F114" s="250"/>
      <c r="G114" s="250"/>
      <c r="H114" s="250"/>
      <c r="I114" s="250"/>
      <c r="J114" s="338"/>
      <c r="K114" s="338"/>
      <c r="L114" s="338"/>
      <c r="M114" s="338"/>
      <c r="N114" s="338"/>
      <c r="O114" s="339"/>
      <c r="P114" s="338"/>
      <c r="Q114" s="338"/>
      <c r="R114" s="338"/>
      <c r="S114" s="338"/>
      <c r="T114" s="338"/>
      <c r="U114" s="338"/>
      <c r="V114" s="250"/>
      <c r="W114" s="250"/>
      <c r="X114" s="250"/>
      <c r="Y114" s="250"/>
      <c r="Z114" s="250"/>
      <c r="AA114" s="340"/>
    </row>
    <row r="115" spans="1:27" s="160" customFormat="1" ht="54.75" customHeight="1">
      <c r="A115" s="250"/>
      <c r="B115" s="1427" t="s">
        <v>483</v>
      </c>
      <c r="C115" s="1427"/>
      <c r="D115" s="1427"/>
      <c r="E115" s="341"/>
      <c r="F115" s="341"/>
      <c r="G115" s="341"/>
      <c r="H115" s="341"/>
      <c r="I115" s="341"/>
      <c r="J115" s="443"/>
      <c r="K115" s="443"/>
      <c r="L115" s="443"/>
      <c r="M115" s="443"/>
      <c r="N115" s="1427" t="s">
        <v>484</v>
      </c>
      <c r="O115" s="1427"/>
      <c r="P115" s="1427"/>
      <c r="Q115" s="1427"/>
      <c r="R115" s="1427"/>
      <c r="S115" s="443"/>
      <c r="T115" s="443"/>
      <c r="U115" s="443"/>
      <c r="V115" s="341"/>
      <c r="W115" s="341"/>
      <c r="X115" s="1427" t="s">
        <v>485</v>
      </c>
      <c r="Y115" s="1427"/>
      <c r="Z115" s="1427"/>
      <c r="AA115" s="1427"/>
    </row>
    <row r="116" spans="1:27" s="160" customFormat="1" ht="60" customHeight="1">
      <c r="A116" s="250"/>
      <c r="B116" s="1427" t="s">
        <v>482</v>
      </c>
      <c r="C116" s="1427"/>
      <c r="D116" s="1427"/>
      <c r="E116" s="341"/>
      <c r="F116" s="341"/>
      <c r="G116" s="341"/>
      <c r="H116" s="341"/>
      <c r="I116" s="341"/>
      <c r="J116" s="443"/>
      <c r="K116" s="443"/>
      <c r="L116" s="443"/>
      <c r="M116" s="443"/>
      <c r="N116" s="1427" t="s">
        <v>482</v>
      </c>
      <c r="O116" s="1427"/>
      <c r="P116" s="1427"/>
      <c r="Q116" s="1427"/>
      <c r="R116" s="443"/>
      <c r="S116" s="443"/>
      <c r="T116" s="443"/>
      <c r="U116" s="443"/>
      <c r="V116" s="341"/>
      <c r="W116" s="341"/>
      <c r="X116" s="1427" t="s">
        <v>482</v>
      </c>
      <c r="Y116" s="1427"/>
      <c r="Z116" s="1427"/>
      <c r="AA116" s="1427"/>
    </row>
    <row r="117" spans="1:27" ht="45" customHeight="1">
      <c r="N117" s="1435">
        <v>3</v>
      </c>
      <c r="O117" s="1435"/>
      <c r="P117" s="1435"/>
      <c r="Q117" s="1435"/>
    </row>
    <row r="118" spans="1:27">
      <c r="B118" s="114"/>
    </row>
    <row r="119" spans="1:27">
      <c r="B119" s="114"/>
    </row>
    <row r="120" spans="1:27">
      <c r="B120" s="114"/>
    </row>
    <row r="121" spans="1:27">
      <c r="B121" s="114"/>
    </row>
    <row r="122" spans="1:27">
      <c r="B122" s="114"/>
    </row>
    <row r="123" spans="1:27">
      <c r="B123" s="114"/>
    </row>
    <row r="124" spans="1:27">
      <c r="B124" s="114"/>
    </row>
    <row r="125" spans="1:27">
      <c r="B125" s="114"/>
    </row>
    <row r="126" spans="1:27">
      <c r="B126" s="114"/>
    </row>
    <row r="127" spans="1:27">
      <c r="B127" s="114"/>
    </row>
    <row r="128" spans="1:27">
      <c r="B128" s="114"/>
    </row>
    <row r="129" spans="1:27">
      <c r="B129" s="114"/>
    </row>
    <row r="130" spans="1:27">
      <c r="B130" s="114"/>
    </row>
    <row r="131" spans="1:27">
      <c r="B131" s="114"/>
    </row>
    <row r="132" spans="1:27">
      <c r="B132" s="114"/>
    </row>
    <row r="133" spans="1:27">
      <c r="B133" s="114"/>
    </row>
    <row r="134" spans="1:27">
      <c r="B134" s="114"/>
    </row>
    <row r="135" spans="1:27">
      <c r="B135" s="114"/>
    </row>
    <row r="136" spans="1:27">
      <c r="B136" s="114"/>
    </row>
    <row r="137" spans="1:27" ht="18.75" thickBot="1"/>
    <row r="138" spans="1:27" ht="30" customHeight="1">
      <c r="A138" s="471">
        <v>1</v>
      </c>
      <c r="B138" s="473" t="s">
        <v>582</v>
      </c>
      <c r="C138" s="361" t="s">
        <v>176</v>
      </c>
      <c r="D138" s="475" t="s">
        <v>23</v>
      </c>
      <c r="E138" s="355">
        <v>30</v>
      </c>
      <c r="F138" s="361">
        <v>240</v>
      </c>
      <c r="G138" s="361">
        <v>75</v>
      </c>
      <c r="H138" s="361">
        <v>9.375</v>
      </c>
      <c r="I138" s="361">
        <v>2250</v>
      </c>
      <c r="J138" s="362"/>
      <c r="K138" s="362"/>
      <c r="L138" s="362">
        <v>3</v>
      </c>
      <c r="M138" s="362" t="s">
        <v>123</v>
      </c>
      <c r="N138" s="362">
        <v>0.5</v>
      </c>
      <c r="O138" s="357" t="s">
        <v>184</v>
      </c>
      <c r="P138" s="362">
        <v>1</v>
      </c>
      <c r="Q138" s="362">
        <v>26</v>
      </c>
      <c r="R138" s="362">
        <v>5</v>
      </c>
      <c r="S138" s="370" t="s">
        <v>602</v>
      </c>
      <c r="T138" s="362"/>
      <c r="U138" s="362"/>
      <c r="V138" s="355">
        <f t="shared" ref="V138:V139" si="12">J138+L138+N138+P138+R138+T138</f>
        <v>9.5</v>
      </c>
      <c r="W138" s="355">
        <f t="shared" ref="W138:W139" si="13">E138-V138</f>
        <v>20.5</v>
      </c>
      <c r="X138" s="361">
        <f t="shared" ref="X138:X139" si="14">W138*8</f>
        <v>164</v>
      </c>
      <c r="Y138" s="361">
        <f t="shared" ref="Y138:Y139" si="15">X138*H138</f>
        <v>1537.5</v>
      </c>
      <c r="Z138" s="361">
        <f t="shared" ref="Z138:Z139" si="16">Y138</f>
        <v>1537.5</v>
      </c>
      <c r="AA138" s="464"/>
    </row>
    <row r="139" spans="1:27" ht="30" customHeight="1">
      <c r="A139" s="472">
        <v>2</v>
      </c>
      <c r="B139" s="473" t="s">
        <v>583</v>
      </c>
      <c r="C139" s="361" t="s">
        <v>176</v>
      </c>
      <c r="D139" s="476" t="s">
        <v>96</v>
      </c>
      <c r="E139" s="355">
        <v>30</v>
      </c>
      <c r="F139" s="361">
        <v>240</v>
      </c>
      <c r="G139" s="361">
        <v>75</v>
      </c>
      <c r="H139" s="361">
        <v>9.375</v>
      </c>
      <c r="I139" s="361">
        <v>2250</v>
      </c>
      <c r="J139" s="362"/>
      <c r="K139" s="362"/>
      <c r="L139" s="362"/>
      <c r="M139" s="362"/>
      <c r="N139" s="362">
        <v>21</v>
      </c>
      <c r="O139" s="357" t="s">
        <v>603</v>
      </c>
      <c r="P139" s="362"/>
      <c r="Q139" s="362"/>
      <c r="R139" s="362">
        <v>0.5</v>
      </c>
      <c r="S139" s="362">
        <v>5</v>
      </c>
      <c r="T139" s="362"/>
      <c r="U139" s="362"/>
      <c r="V139" s="355">
        <f t="shared" si="12"/>
        <v>21.5</v>
      </c>
      <c r="W139" s="355">
        <f t="shared" si="13"/>
        <v>8.5</v>
      </c>
      <c r="X139" s="361">
        <f t="shared" si="14"/>
        <v>68</v>
      </c>
      <c r="Y139" s="361">
        <f t="shared" si="15"/>
        <v>637.5</v>
      </c>
      <c r="Z139" s="361">
        <f t="shared" si="16"/>
        <v>637.5</v>
      </c>
      <c r="AA139" s="465"/>
    </row>
    <row r="140" spans="1:27" ht="30" customHeight="1">
      <c r="A140" s="472">
        <v>3</v>
      </c>
      <c r="B140" s="473" t="s">
        <v>231</v>
      </c>
      <c r="C140" s="361" t="s">
        <v>176</v>
      </c>
      <c r="D140" s="476" t="s">
        <v>66</v>
      </c>
      <c r="E140" s="355">
        <v>30</v>
      </c>
      <c r="F140" s="361">
        <v>240</v>
      </c>
      <c r="G140" s="361">
        <v>75</v>
      </c>
      <c r="H140" s="361">
        <v>9.375</v>
      </c>
      <c r="I140" s="361">
        <v>2250</v>
      </c>
      <c r="J140" s="362"/>
      <c r="K140" s="362"/>
      <c r="L140" s="362"/>
      <c r="M140" s="362"/>
      <c r="N140" s="362">
        <v>22</v>
      </c>
      <c r="O140" s="357" t="s">
        <v>571</v>
      </c>
      <c r="P140" s="362"/>
      <c r="Q140" s="362"/>
      <c r="R140" s="362">
        <v>0.5</v>
      </c>
      <c r="S140" s="362">
        <v>5</v>
      </c>
      <c r="T140" s="362"/>
      <c r="U140" s="362"/>
      <c r="V140" s="355">
        <f t="shared" ref="V140:V147" si="17">J140+L140+N140+P140+R140+T140</f>
        <v>22.5</v>
      </c>
      <c r="W140" s="355">
        <f t="shared" ref="W140:W147" si="18">E140-V140</f>
        <v>7.5</v>
      </c>
      <c r="X140" s="361">
        <f t="shared" ref="X140:X147" si="19">W140*8</f>
        <v>60</v>
      </c>
      <c r="Y140" s="361">
        <f t="shared" ref="Y140:Y147" si="20">X140*H140</f>
        <v>562.5</v>
      </c>
      <c r="Z140" s="361">
        <f t="shared" ref="Z140:Z147" si="21">Y140</f>
        <v>562.5</v>
      </c>
      <c r="AA140" s="465"/>
    </row>
    <row r="141" spans="1:27" ht="30" customHeight="1">
      <c r="A141" s="472">
        <v>4</v>
      </c>
      <c r="B141" s="473" t="s">
        <v>36</v>
      </c>
      <c r="C141" s="361" t="s">
        <v>176</v>
      </c>
      <c r="D141" s="476" t="s">
        <v>93</v>
      </c>
      <c r="E141" s="355">
        <v>30</v>
      </c>
      <c r="F141" s="361">
        <v>240</v>
      </c>
      <c r="G141" s="361">
        <v>75</v>
      </c>
      <c r="H141" s="361">
        <v>9.375</v>
      </c>
      <c r="I141" s="361">
        <v>2250</v>
      </c>
      <c r="J141" s="362"/>
      <c r="K141" s="362"/>
      <c r="L141" s="362"/>
      <c r="M141" s="362"/>
      <c r="N141" s="362">
        <v>21</v>
      </c>
      <c r="O141" s="357" t="s">
        <v>603</v>
      </c>
      <c r="P141" s="362"/>
      <c r="Q141" s="362"/>
      <c r="R141" s="362">
        <v>0.5</v>
      </c>
      <c r="S141" s="362">
        <v>5</v>
      </c>
      <c r="T141" s="362"/>
      <c r="U141" s="362"/>
      <c r="V141" s="355">
        <f t="shared" si="17"/>
        <v>21.5</v>
      </c>
      <c r="W141" s="355">
        <f t="shared" si="18"/>
        <v>8.5</v>
      </c>
      <c r="X141" s="361">
        <f t="shared" si="19"/>
        <v>68</v>
      </c>
      <c r="Y141" s="361">
        <f t="shared" si="20"/>
        <v>637.5</v>
      </c>
      <c r="Z141" s="361">
        <f t="shared" si="21"/>
        <v>637.5</v>
      </c>
      <c r="AA141" s="465"/>
    </row>
    <row r="142" spans="1:27" ht="30" customHeight="1">
      <c r="A142" s="472">
        <v>5</v>
      </c>
      <c r="B142" s="473" t="s">
        <v>584</v>
      </c>
      <c r="C142" s="361" t="s">
        <v>176</v>
      </c>
      <c r="D142" s="477" t="s">
        <v>271</v>
      </c>
      <c r="E142" s="355">
        <v>30</v>
      </c>
      <c r="F142" s="361">
        <v>240</v>
      </c>
      <c r="G142" s="361">
        <v>75</v>
      </c>
      <c r="H142" s="361">
        <v>9.375</v>
      </c>
      <c r="I142" s="361">
        <v>2250</v>
      </c>
      <c r="J142" s="362"/>
      <c r="K142" s="362"/>
      <c r="L142" s="362">
        <v>1</v>
      </c>
      <c r="M142" s="362">
        <v>4</v>
      </c>
      <c r="N142" s="362">
        <v>22</v>
      </c>
      <c r="O142" s="357" t="s">
        <v>604</v>
      </c>
      <c r="P142" s="362"/>
      <c r="Q142" s="370"/>
      <c r="R142" s="362">
        <v>3.5</v>
      </c>
      <c r="S142" s="370" t="s">
        <v>605</v>
      </c>
      <c r="T142" s="362"/>
      <c r="U142" s="362"/>
      <c r="V142" s="355">
        <f t="shared" si="17"/>
        <v>26.5</v>
      </c>
      <c r="W142" s="355">
        <f t="shared" si="18"/>
        <v>3.5</v>
      </c>
      <c r="X142" s="361">
        <f t="shared" si="19"/>
        <v>28</v>
      </c>
      <c r="Y142" s="361">
        <f t="shared" si="20"/>
        <v>262.5</v>
      </c>
      <c r="Z142" s="361">
        <f t="shared" si="21"/>
        <v>262.5</v>
      </c>
      <c r="AA142" s="465"/>
    </row>
    <row r="143" spans="1:27" ht="30" customHeight="1">
      <c r="A143" s="472">
        <v>6</v>
      </c>
      <c r="B143" s="474" t="s">
        <v>585</v>
      </c>
      <c r="C143" s="361" t="s">
        <v>176</v>
      </c>
      <c r="D143" s="476" t="s">
        <v>100</v>
      </c>
      <c r="E143" s="355">
        <v>30</v>
      </c>
      <c r="F143" s="361">
        <v>240</v>
      </c>
      <c r="G143" s="361">
        <v>75</v>
      </c>
      <c r="H143" s="361">
        <v>9.375</v>
      </c>
      <c r="I143" s="361">
        <v>2250</v>
      </c>
      <c r="J143" s="362"/>
      <c r="K143" s="362"/>
      <c r="L143" s="362">
        <v>3</v>
      </c>
      <c r="M143" s="362" t="s">
        <v>123</v>
      </c>
      <c r="N143" s="362">
        <v>1</v>
      </c>
      <c r="O143" s="357" t="s">
        <v>137</v>
      </c>
      <c r="P143" s="362">
        <v>1</v>
      </c>
      <c r="Q143" s="362">
        <v>26</v>
      </c>
      <c r="R143" s="362"/>
      <c r="S143" s="370"/>
      <c r="T143" s="362"/>
      <c r="U143" s="362"/>
      <c r="V143" s="355">
        <f t="shared" si="17"/>
        <v>5</v>
      </c>
      <c r="W143" s="355">
        <f t="shared" si="18"/>
        <v>25</v>
      </c>
      <c r="X143" s="361">
        <f t="shared" si="19"/>
        <v>200</v>
      </c>
      <c r="Y143" s="361">
        <f t="shared" si="20"/>
        <v>1875</v>
      </c>
      <c r="Z143" s="361">
        <f t="shared" si="21"/>
        <v>1875</v>
      </c>
      <c r="AA143" s="465"/>
    </row>
    <row r="144" spans="1:27" ht="30" customHeight="1">
      <c r="A144" s="472">
        <v>7</v>
      </c>
      <c r="B144" s="473" t="s">
        <v>251</v>
      </c>
      <c r="C144" s="361" t="s">
        <v>176</v>
      </c>
      <c r="D144" s="476" t="s">
        <v>103</v>
      </c>
      <c r="E144" s="355">
        <v>30</v>
      </c>
      <c r="F144" s="361">
        <v>240</v>
      </c>
      <c r="G144" s="361">
        <v>75</v>
      </c>
      <c r="H144" s="361">
        <v>9.375</v>
      </c>
      <c r="I144" s="361">
        <v>2250</v>
      </c>
      <c r="J144" s="362"/>
      <c r="K144" s="362"/>
      <c r="L144" s="362"/>
      <c r="M144" s="362"/>
      <c r="N144" s="362">
        <v>22</v>
      </c>
      <c r="O144" s="357" t="s">
        <v>571</v>
      </c>
      <c r="P144" s="362"/>
      <c r="Q144" s="362"/>
      <c r="R144" s="362">
        <v>0.5</v>
      </c>
      <c r="S144" s="362">
        <v>5</v>
      </c>
      <c r="T144" s="362"/>
      <c r="U144" s="362"/>
      <c r="V144" s="355">
        <f t="shared" si="17"/>
        <v>22.5</v>
      </c>
      <c r="W144" s="355">
        <f t="shared" si="18"/>
        <v>7.5</v>
      </c>
      <c r="X144" s="361">
        <f t="shared" si="19"/>
        <v>60</v>
      </c>
      <c r="Y144" s="361">
        <f t="shared" si="20"/>
        <v>562.5</v>
      </c>
      <c r="Z144" s="361">
        <f t="shared" si="21"/>
        <v>562.5</v>
      </c>
      <c r="AA144" s="465"/>
    </row>
    <row r="145" spans="1:27" ht="30" customHeight="1">
      <c r="A145" s="472">
        <v>8</v>
      </c>
      <c r="B145" s="473" t="s">
        <v>586</v>
      </c>
      <c r="C145" s="361" t="s">
        <v>176</v>
      </c>
      <c r="D145" s="476" t="s">
        <v>80</v>
      </c>
      <c r="E145" s="355">
        <v>30</v>
      </c>
      <c r="F145" s="361">
        <v>240</v>
      </c>
      <c r="G145" s="361">
        <v>75</v>
      </c>
      <c r="H145" s="361">
        <v>9.375</v>
      </c>
      <c r="I145" s="361">
        <v>2250</v>
      </c>
      <c r="J145" s="362"/>
      <c r="K145" s="362"/>
      <c r="L145" s="362"/>
      <c r="M145" s="362"/>
      <c r="N145" s="362">
        <v>22</v>
      </c>
      <c r="O145" s="357" t="s">
        <v>571</v>
      </c>
      <c r="P145" s="362"/>
      <c r="Q145" s="362"/>
      <c r="R145" s="362">
        <v>0.5</v>
      </c>
      <c r="S145" s="362">
        <v>5</v>
      </c>
      <c r="T145" s="362"/>
      <c r="U145" s="362"/>
      <c r="V145" s="355">
        <f t="shared" si="17"/>
        <v>22.5</v>
      </c>
      <c r="W145" s="355">
        <f t="shared" si="18"/>
        <v>7.5</v>
      </c>
      <c r="X145" s="361">
        <f t="shared" si="19"/>
        <v>60</v>
      </c>
      <c r="Y145" s="361">
        <f t="shared" si="20"/>
        <v>562.5</v>
      </c>
      <c r="Z145" s="361">
        <f t="shared" si="21"/>
        <v>562.5</v>
      </c>
      <c r="AA145" s="465"/>
    </row>
    <row r="146" spans="1:27" ht="30" customHeight="1">
      <c r="A146" s="472">
        <v>9</v>
      </c>
      <c r="B146" s="473" t="s">
        <v>246</v>
      </c>
      <c r="C146" s="361" t="s">
        <v>176</v>
      </c>
      <c r="D146" s="476" t="s">
        <v>25</v>
      </c>
      <c r="E146" s="355">
        <v>30</v>
      </c>
      <c r="F146" s="361">
        <v>240</v>
      </c>
      <c r="G146" s="361">
        <v>75</v>
      </c>
      <c r="H146" s="361">
        <v>9.375</v>
      </c>
      <c r="I146" s="361">
        <v>2250</v>
      </c>
      <c r="J146" s="362"/>
      <c r="K146" s="362"/>
      <c r="L146" s="362"/>
      <c r="M146" s="362"/>
      <c r="N146" s="362">
        <v>24</v>
      </c>
      <c r="O146" s="357" t="s">
        <v>606</v>
      </c>
      <c r="P146" s="362"/>
      <c r="Q146" s="362"/>
      <c r="R146" s="362"/>
      <c r="S146" s="370"/>
      <c r="T146" s="362"/>
      <c r="U146" s="362"/>
      <c r="V146" s="355">
        <f t="shared" si="17"/>
        <v>24</v>
      </c>
      <c r="W146" s="355">
        <f t="shared" si="18"/>
        <v>6</v>
      </c>
      <c r="X146" s="361">
        <f t="shared" si="19"/>
        <v>48</v>
      </c>
      <c r="Y146" s="361">
        <f t="shared" si="20"/>
        <v>450</v>
      </c>
      <c r="Z146" s="361">
        <f t="shared" si="21"/>
        <v>450</v>
      </c>
      <c r="AA146" s="465"/>
    </row>
    <row r="147" spans="1:27" ht="30" customHeight="1">
      <c r="A147" s="472">
        <v>10</v>
      </c>
      <c r="B147" s="473" t="s">
        <v>587</v>
      </c>
      <c r="C147" s="361" t="s">
        <v>18</v>
      </c>
      <c r="D147" s="476" t="s">
        <v>105</v>
      </c>
      <c r="E147" s="355">
        <v>30</v>
      </c>
      <c r="F147" s="361">
        <v>240</v>
      </c>
      <c r="G147" s="361">
        <v>55</v>
      </c>
      <c r="H147" s="361">
        <v>6.875</v>
      </c>
      <c r="I147" s="361">
        <v>1650</v>
      </c>
      <c r="J147" s="362"/>
      <c r="K147" s="362"/>
      <c r="L147" s="362">
        <v>3</v>
      </c>
      <c r="M147" s="362" t="s">
        <v>123</v>
      </c>
      <c r="N147" s="362">
        <v>5</v>
      </c>
      <c r="O147" s="357" t="s">
        <v>607</v>
      </c>
      <c r="P147" s="362">
        <v>1</v>
      </c>
      <c r="Q147" s="362">
        <v>26</v>
      </c>
      <c r="R147" s="362">
        <v>0.5</v>
      </c>
      <c r="S147" s="362">
        <v>5</v>
      </c>
      <c r="T147" s="362"/>
      <c r="U147" s="362"/>
      <c r="V147" s="355">
        <f t="shared" si="17"/>
        <v>9.5</v>
      </c>
      <c r="W147" s="355">
        <f t="shared" si="18"/>
        <v>20.5</v>
      </c>
      <c r="X147" s="361">
        <f t="shared" si="19"/>
        <v>164</v>
      </c>
      <c r="Y147" s="361">
        <f t="shared" si="20"/>
        <v>1127.5</v>
      </c>
      <c r="Z147" s="361">
        <f t="shared" si="21"/>
        <v>1127.5</v>
      </c>
      <c r="AA147" s="465"/>
    </row>
    <row r="148" spans="1:27" ht="30" customHeight="1">
      <c r="A148" s="472">
        <v>11</v>
      </c>
      <c r="B148" s="473" t="s">
        <v>588</v>
      </c>
      <c r="C148" s="361" t="s">
        <v>18</v>
      </c>
      <c r="D148" s="476" t="s">
        <v>81</v>
      </c>
      <c r="E148" s="355">
        <v>30</v>
      </c>
      <c r="F148" s="361">
        <v>240</v>
      </c>
      <c r="G148" s="361">
        <v>55</v>
      </c>
      <c r="H148" s="361">
        <v>6.875</v>
      </c>
      <c r="I148" s="361">
        <v>1650</v>
      </c>
      <c r="J148" s="362"/>
      <c r="K148" s="362"/>
      <c r="L148" s="362">
        <v>3</v>
      </c>
      <c r="M148" s="362" t="s">
        <v>123</v>
      </c>
      <c r="N148" s="362">
        <v>16</v>
      </c>
      <c r="O148" s="357"/>
      <c r="P148" s="362">
        <v>1</v>
      </c>
      <c r="Q148" s="362">
        <v>26</v>
      </c>
      <c r="R148" s="362"/>
      <c r="S148" s="362"/>
      <c r="T148" s="362"/>
      <c r="U148" s="362"/>
      <c r="V148" s="355">
        <f t="shared" ref="V148:V158" si="22">J148+L148+N148+P148+R148+T148</f>
        <v>20</v>
      </c>
      <c r="W148" s="355">
        <f t="shared" ref="W148:W158" si="23">E148-V148</f>
        <v>10</v>
      </c>
      <c r="X148" s="361">
        <f t="shared" ref="X148:X157" si="24">W148*8</f>
        <v>80</v>
      </c>
      <c r="Y148" s="361">
        <f t="shared" ref="Y148:Y157" si="25">X148*H148</f>
        <v>550</v>
      </c>
      <c r="Z148" s="361">
        <f t="shared" ref="Z148:Z158" si="26">Y148</f>
        <v>550</v>
      </c>
      <c r="AA148" s="465"/>
    </row>
    <row r="149" spans="1:27" ht="30" customHeight="1">
      <c r="A149" s="472">
        <v>12</v>
      </c>
      <c r="B149" s="473" t="s">
        <v>589</v>
      </c>
      <c r="C149" s="361" t="s">
        <v>18</v>
      </c>
      <c r="D149" s="476" t="s">
        <v>107</v>
      </c>
      <c r="E149" s="355">
        <v>30</v>
      </c>
      <c r="F149" s="361">
        <v>240</v>
      </c>
      <c r="G149" s="361">
        <v>55</v>
      </c>
      <c r="H149" s="361">
        <v>6.875</v>
      </c>
      <c r="I149" s="361">
        <v>1650</v>
      </c>
      <c r="J149" s="362"/>
      <c r="K149" s="362"/>
      <c r="L149" s="362">
        <v>3</v>
      </c>
      <c r="M149" s="362" t="s">
        <v>123</v>
      </c>
      <c r="N149" s="362"/>
      <c r="O149" s="357"/>
      <c r="P149" s="362">
        <v>1</v>
      </c>
      <c r="Q149" s="362">
        <v>26</v>
      </c>
      <c r="R149" s="362"/>
      <c r="S149" s="362"/>
      <c r="T149" s="362"/>
      <c r="U149" s="362"/>
      <c r="V149" s="355">
        <f t="shared" si="22"/>
        <v>4</v>
      </c>
      <c r="W149" s="355">
        <f t="shared" si="23"/>
        <v>26</v>
      </c>
      <c r="X149" s="361">
        <f t="shared" si="24"/>
        <v>208</v>
      </c>
      <c r="Y149" s="361">
        <f t="shared" si="25"/>
        <v>1430</v>
      </c>
      <c r="Z149" s="361">
        <f t="shared" si="26"/>
        <v>1430</v>
      </c>
      <c r="AA149" s="465"/>
    </row>
    <row r="150" spans="1:27" ht="30" customHeight="1">
      <c r="A150" s="472">
        <v>13</v>
      </c>
      <c r="B150" s="473" t="s">
        <v>264</v>
      </c>
      <c r="C150" s="361" t="s">
        <v>18</v>
      </c>
      <c r="D150" s="476" t="s">
        <v>149</v>
      </c>
      <c r="E150" s="355">
        <v>30</v>
      </c>
      <c r="F150" s="361">
        <v>240</v>
      </c>
      <c r="G150" s="361">
        <v>55</v>
      </c>
      <c r="H150" s="361">
        <v>6.875</v>
      </c>
      <c r="I150" s="361">
        <v>1650</v>
      </c>
      <c r="J150" s="362"/>
      <c r="K150" s="362"/>
      <c r="L150" s="362"/>
      <c r="M150" s="362"/>
      <c r="N150" s="362"/>
      <c r="O150" s="357"/>
      <c r="P150" s="362">
        <v>1</v>
      </c>
      <c r="Q150" s="362">
        <v>26</v>
      </c>
      <c r="R150" s="362"/>
      <c r="S150" s="362"/>
      <c r="T150" s="362"/>
      <c r="U150" s="362"/>
      <c r="V150" s="355">
        <f t="shared" si="22"/>
        <v>1</v>
      </c>
      <c r="W150" s="355">
        <f t="shared" si="23"/>
        <v>29</v>
      </c>
      <c r="X150" s="361">
        <f t="shared" si="24"/>
        <v>232</v>
      </c>
      <c r="Y150" s="361">
        <f t="shared" si="25"/>
        <v>1595</v>
      </c>
      <c r="Z150" s="361">
        <f t="shared" si="26"/>
        <v>1595</v>
      </c>
      <c r="AA150" s="465"/>
    </row>
    <row r="151" spans="1:27" ht="30" customHeight="1">
      <c r="A151" s="472">
        <v>14</v>
      </c>
      <c r="B151" s="473" t="s">
        <v>74</v>
      </c>
      <c r="C151" s="361" t="s">
        <v>18</v>
      </c>
      <c r="D151" s="476" t="s">
        <v>109</v>
      </c>
      <c r="E151" s="355">
        <v>30</v>
      </c>
      <c r="F151" s="361">
        <v>240</v>
      </c>
      <c r="G151" s="361">
        <v>55</v>
      </c>
      <c r="H151" s="361">
        <v>6.875</v>
      </c>
      <c r="I151" s="361">
        <v>1650</v>
      </c>
      <c r="J151" s="362"/>
      <c r="K151" s="362"/>
      <c r="L151" s="362"/>
      <c r="M151" s="362"/>
      <c r="N151" s="362">
        <v>20</v>
      </c>
      <c r="O151" s="357" t="s">
        <v>608</v>
      </c>
      <c r="P151" s="362"/>
      <c r="Q151" s="362"/>
      <c r="R151" s="362">
        <v>0.5</v>
      </c>
      <c r="S151" s="362">
        <v>5</v>
      </c>
      <c r="T151" s="362"/>
      <c r="U151" s="362"/>
      <c r="V151" s="355">
        <f t="shared" si="22"/>
        <v>20.5</v>
      </c>
      <c r="W151" s="355">
        <f t="shared" si="23"/>
        <v>9.5</v>
      </c>
      <c r="X151" s="361">
        <f t="shared" si="24"/>
        <v>76</v>
      </c>
      <c r="Y151" s="361">
        <f t="shared" si="25"/>
        <v>522.5</v>
      </c>
      <c r="Z151" s="361">
        <f t="shared" si="26"/>
        <v>522.5</v>
      </c>
      <c r="AA151" s="465"/>
    </row>
    <row r="152" spans="1:27" ht="30" customHeight="1">
      <c r="A152" s="472">
        <v>15</v>
      </c>
      <c r="B152" s="473" t="s">
        <v>590</v>
      </c>
      <c r="C152" s="361" t="s">
        <v>18</v>
      </c>
      <c r="D152" s="476" t="s">
        <v>113</v>
      </c>
      <c r="E152" s="355">
        <v>30</v>
      </c>
      <c r="F152" s="361">
        <v>240</v>
      </c>
      <c r="G152" s="361">
        <v>55</v>
      </c>
      <c r="H152" s="361">
        <v>6.875</v>
      </c>
      <c r="I152" s="361">
        <v>1650</v>
      </c>
      <c r="J152" s="362"/>
      <c r="K152" s="362"/>
      <c r="L152" s="362">
        <v>3</v>
      </c>
      <c r="M152" s="362" t="s">
        <v>123</v>
      </c>
      <c r="N152" s="362">
        <v>2</v>
      </c>
      <c r="O152" s="357" t="s">
        <v>147</v>
      </c>
      <c r="P152" s="362">
        <v>1</v>
      </c>
      <c r="Q152" s="362">
        <v>26</v>
      </c>
      <c r="R152" s="362"/>
      <c r="S152" s="362"/>
      <c r="T152" s="362"/>
      <c r="U152" s="362"/>
      <c r="V152" s="355">
        <f t="shared" si="22"/>
        <v>6</v>
      </c>
      <c r="W152" s="355">
        <f t="shared" si="23"/>
        <v>24</v>
      </c>
      <c r="X152" s="361">
        <f t="shared" si="24"/>
        <v>192</v>
      </c>
      <c r="Y152" s="361">
        <f t="shared" si="25"/>
        <v>1320</v>
      </c>
      <c r="Z152" s="361">
        <f t="shared" si="26"/>
        <v>1320</v>
      </c>
      <c r="AA152" s="465"/>
    </row>
    <row r="153" spans="1:27" ht="30" customHeight="1">
      <c r="A153" s="472">
        <v>16</v>
      </c>
      <c r="B153" s="473" t="s">
        <v>591</v>
      </c>
      <c r="C153" s="361" t="s">
        <v>18</v>
      </c>
      <c r="D153" s="476" t="s">
        <v>75</v>
      </c>
      <c r="E153" s="355">
        <v>30</v>
      </c>
      <c r="F153" s="361">
        <v>240</v>
      </c>
      <c r="G153" s="361">
        <v>55</v>
      </c>
      <c r="H153" s="361">
        <v>6.875</v>
      </c>
      <c r="I153" s="361">
        <v>1650</v>
      </c>
      <c r="J153" s="362"/>
      <c r="K153" s="362"/>
      <c r="L153" s="362">
        <v>3</v>
      </c>
      <c r="M153" s="362" t="s">
        <v>123</v>
      </c>
      <c r="N153" s="362">
        <v>2</v>
      </c>
      <c r="O153" s="357" t="s">
        <v>147</v>
      </c>
      <c r="P153" s="362">
        <v>1</v>
      </c>
      <c r="Q153" s="362">
        <v>26</v>
      </c>
      <c r="R153" s="362"/>
      <c r="S153" s="362"/>
      <c r="T153" s="362"/>
      <c r="U153" s="362"/>
      <c r="V153" s="355">
        <f t="shared" si="22"/>
        <v>6</v>
      </c>
      <c r="W153" s="355">
        <f t="shared" si="23"/>
        <v>24</v>
      </c>
      <c r="X153" s="361">
        <f t="shared" si="24"/>
        <v>192</v>
      </c>
      <c r="Y153" s="361">
        <f t="shared" si="25"/>
        <v>1320</v>
      </c>
      <c r="Z153" s="361">
        <f t="shared" si="26"/>
        <v>1320</v>
      </c>
      <c r="AA153" s="465"/>
    </row>
    <row r="154" spans="1:27" ht="30" customHeight="1">
      <c r="A154" s="472">
        <v>17</v>
      </c>
      <c r="B154" s="473" t="s">
        <v>592</v>
      </c>
      <c r="C154" s="361" t="s">
        <v>18</v>
      </c>
      <c r="D154" s="476" t="s">
        <v>108</v>
      </c>
      <c r="E154" s="355">
        <v>30</v>
      </c>
      <c r="F154" s="361">
        <v>240</v>
      </c>
      <c r="G154" s="361">
        <v>55</v>
      </c>
      <c r="H154" s="361">
        <v>6.875</v>
      </c>
      <c r="I154" s="361">
        <v>1650</v>
      </c>
      <c r="J154" s="362"/>
      <c r="K154" s="362"/>
      <c r="L154" s="362">
        <v>3</v>
      </c>
      <c r="M154" s="362" t="s">
        <v>123</v>
      </c>
      <c r="N154" s="362">
        <v>2</v>
      </c>
      <c r="O154" s="357" t="s">
        <v>147</v>
      </c>
      <c r="P154" s="362">
        <v>1</v>
      </c>
      <c r="Q154" s="362">
        <v>26</v>
      </c>
      <c r="R154" s="362"/>
      <c r="S154" s="362"/>
      <c r="T154" s="362"/>
      <c r="U154" s="362"/>
      <c r="V154" s="355">
        <f t="shared" si="22"/>
        <v>6</v>
      </c>
      <c r="W154" s="355">
        <f t="shared" si="23"/>
        <v>24</v>
      </c>
      <c r="X154" s="361">
        <f t="shared" si="24"/>
        <v>192</v>
      </c>
      <c r="Y154" s="361">
        <f t="shared" si="25"/>
        <v>1320</v>
      </c>
      <c r="Z154" s="361">
        <f t="shared" si="26"/>
        <v>1320</v>
      </c>
      <c r="AA154" s="465"/>
    </row>
    <row r="155" spans="1:27" ht="30" customHeight="1">
      <c r="A155" s="472">
        <v>18</v>
      </c>
      <c r="B155" s="473" t="s">
        <v>252</v>
      </c>
      <c r="C155" s="361" t="s">
        <v>18</v>
      </c>
      <c r="D155" s="476" t="s">
        <v>76</v>
      </c>
      <c r="E155" s="355">
        <v>30</v>
      </c>
      <c r="F155" s="361">
        <v>240</v>
      </c>
      <c r="G155" s="361">
        <v>55</v>
      </c>
      <c r="H155" s="361">
        <v>6.875</v>
      </c>
      <c r="I155" s="361">
        <v>1650</v>
      </c>
      <c r="J155" s="362"/>
      <c r="K155" s="362"/>
      <c r="L155" s="362">
        <v>3</v>
      </c>
      <c r="M155" s="362" t="s">
        <v>123</v>
      </c>
      <c r="N155" s="362">
        <v>2</v>
      </c>
      <c r="O155" s="357" t="s">
        <v>147</v>
      </c>
      <c r="P155" s="362">
        <v>1</v>
      </c>
      <c r="Q155" s="362">
        <v>26</v>
      </c>
      <c r="R155" s="362"/>
      <c r="S155" s="362"/>
      <c r="T155" s="362"/>
      <c r="U155" s="362"/>
      <c r="V155" s="355">
        <f t="shared" si="22"/>
        <v>6</v>
      </c>
      <c r="W155" s="355">
        <f t="shared" si="23"/>
        <v>24</v>
      </c>
      <c r="X155" s="361">
        <f t="shared" si="24"/>
        <v>192</v>
      </c>
      <c r="Y155" s="361">
        <f t="shared" si="25"/>
        <v>1320</v>
      </c>
      <c r="Z155" s="361">
        <f t="shared" si="26"/>
        <v>1320</v>
      </c>
      <c r="AA155" s="465"/>
    </row>
    <row r="156" spans="1:27" ht="30" customHeight="1">
      <c r="A156" s="472">
        <v>19</v>
      </c>
      <c r="B156" s="473" t="s">
        <v>593</v>
      </c>
      <c r="C156" s="361" t="s">
        <v>18</v>
      </c>
      <c r="D156" s="476" t="s">
        <v>86</v>
      </c>
      <c r="E156" s="355">
        <v>30</v>
      </c>
      <c r="F156" s="361">
        <v>240</v>
      </c>
      <c r="G156" s="361">
        <v>55</v>
      </c>
      <c r="H156" s="361">
        <v>6.875</v>
      </c>
      <c r="I156" s="361">
        <v>1650</v>
      </c>
      <c r="J156" s="362"/>
      <c r="K156" s="362"/>
      <c r="L156" s="362">
        <v>3</v>
      </c>
      <c r="M156" s="362" t="s">
        <v>123</v>
      </c>
      <c r="N156" s="362">
        <v>2</v>
      </c>
      <c r="O156" s="357" t="s">
        <v>147</v>
      </c>
      <c r="P156" s="362">
        <v>1</v>
      </c>
      <c r="Q156" s="362">
        <v>26</v>
      </c>
      <c r="R156" s="362"/>
      <c r="S156" s="362"/>
      <c r="T156" s="362"/>
      <c r="U156" s="362"/>
      <c r="V156" s="355">
        <f t="shared" si="22"/>
        <v>6</v>
      </c>
      <c r="W156" s="355">
        <f t="shared" si="23"/>
        <v>24</v>
      </c>
      <c r="X156" s="361">
        <f t="shared" si="24"/>
        <v>192</v>
      </c>
      <c r="Y156" s="361">
        <f t="shared" si="25"/>
        <v>1320</v>
      </c>
      <c r="Z156" s="361">
        <f t="shared" si="26"/>
        <v>1320</v>
      </c>
      <c r="AA156" s="465"/>
    </row>
    <row r="157" spans="1:27" ht="30" customHeight="1">
      <c r="A157" s="472">
        <v>20</v>
      </c>
      <c r="B157" s="473" t="s">
        <v>594</v>
      </c>
      <c r="C157" s="361" t="s">
        <v>18</v>
      </c>
      <c r="D157" s="476" t="s">
        <v>115</v>
      </c>
      <c r="E157" s="355">
        <v>30</v>
      </c>
      <c r="F157" s="361">
        <v>240</v>
      </c>
      <c r="G157" s="361">
        <v>55</v>
      </c>
      <c r="H157" s="361">
        <v>6.875</v>
      </c>
      <c r="I157" s="361">
        <v>1650</v>
      </c>
      <c r="J157" s="362"/>
      <c r="K157" s="362"/>
      <c r="L157" s="362">
        <v>3</v>
      </c>
      <c r="M157" s="362" t="s">
        <v>123</v>
      </c>
      <c r="N157" s="362">
        <v>2</v>
      </c>
      <c r="O157" s="357" t="s">
        <v>147</v>
      </c>
      <c r="P157" s="362">
        <v>1</v>
      </c>
      <c r="Q157" s="362">
        <v>26</v>
      </c>
      <c r="R157" s="362"/>
      <c r="S157" s="362"/>
      <c r="T157" s="362"/>
      <c r="U157" s="362"/>
      <c r="V157" s="355">
        <f t="shared" si="22"/>
        <v>6</v>
      </c>
      <c r="W157" s="355">
        <f t="shared" si="23"/>
        <v>24</v>
      </c>
      <c r="X157" s="361">
        <f t="shared" si="24"/>
        <v>192</v>
      </c>
      <c r="Y157" s="361">
        <f t="shared" si="25"/>
        <v>1320</v>
      </c>
      <c r="Z157" s="361">
        <f t="shared" si="26"/>
        <v>1320</v>
      </c>
      <c r="AA157" s="465"/>
    </row>
    <row r="158" spans="1:27" ht="30" customHeight="1">
      <c r="A158" s="472">
        <v>21</v>
      </c>
      <c r="B158" s="473" t="s">
        <v>595</v>
      </c>
      <c r="C158" s="364" t="s">
        <v>31</v>
      </c>
      <c r="D158" s="476" t="s">
        <v>99</v>
      </c>
      <c r="E158" s="365">
        <v>30</v>
      </c>
      <c r="F158" s="364">
        <v>240</v>
      </c>
      <c r="G158" s="364">
        <v>60</v>
      </c>
      <c r="H158" s="364">
        <v>7.5</v>
      </c>
      <c r="I158" s="364">
        <v>1800</v>
      </c>
      <c r="J158" s="362"/>
      <c r="K158" s="362"/>
      <c r="L158" s="362"/>
      <c r="M158" s="362"/>
      <c r="N158" s="362">
        <v>24</v>
      </c>
      <c r="O158" s="357" t="s">
        <v>270</v>
      </c>
      <c r="P158" s="362"/>
      <c r="Q158" s="362"/>
      <c r="R158" s="362"/>
      <c r="S158" s="418"/>
      <c r="T158" s="362"/>
      <c r="U158" s="362"/>
      <c r="V158" s="355">
        <f t="shared" si="22"/>
        <v>24</v>
      </c>
      <c r="W158" s="355">
        <f t="shared" si="23"/>
        <v>6</v>
      </c>
      <c r="X158" s="361">
        <f>W158*8</f>
        <v>48</v>
      </c>
      <c r="Y158" s="361">
        <f>X158*H158</f>
        <v>360</v>
      </c>
      <c r="Z158" s="361">
        <f t="shared" si="26"/>
        <v>360</v>
      </c>
      <c r="AA158" s="465"/>
    </row>
    <row r="159" spans="1:27" ht="30" customHeight="1" thickBot="1">
      <c r="A159" s="472">
        <v>22</v>
      </c>
      <c r="B159" s="473" t="s">
        <v>596</v>
      </c>
      <c r="C159" s="364" t="s">
        <v>31</v>
      </c>
      <c r="D159" s="476" t="s">
        <v>82</v>
      </c>
      <c r="E159" s="365">
        <v>30</v>
      </c>
      <c r="F159" s="364">
        <v>240</v>
      </c>
      <c r="G159" s="364">
        <v>60</v>
      </c>
      <c r="H159" s="364">
        <v>7.5</v>
      </c>
      <c r="I159" s="364">
        <v>1800</v>
      </c>
      <c r="J159" s="362"/>
      <c r="K159" s="362"/>
      <c r="L159" s="362">
        <v>3</v>
      </c>
      <c r="M159" s="362" t="s">
        <v>123</v>
      </c>
      <c r="N159" s="362"/>
      <c r="O159" s="357"/>
      <c r="P159" s="362">
        <v>1</v>
      </c>
      <c r="Q159" s="362">
        <v>26</v>
      </c>
      <c r="R159" s="362"/>
      <c r="S159" s="418"/>
      <c r="T159" s="362"/>
      <c r="U159" s="362"/>
      <c r="V159" s="355">
        <f t="shared" ref="V159" si="27">J159+L159+N159+P159+R159+T159</f>
        <v>4</v>
      </c>
      <c r="W159" s="355">
        <f t="shared" ref="W159" si="28">E159-V159</f>
        <v>26</v>
      </c>
      <c r="X159" s="361">
        <f>W159*8</f>
        <v>208</v>
      </c>
      <c r="Y159" s="361">
        <f>X159*H159</f>
        <v>1560</v>
      </c>
      <c r="Z159" s="361">
        <f t="shared" ref="Z159" si="29">Y159</f>
        <v>1560</v>
      </c>
      <c r="AA159" s="465"/>
    </row>
    <row r="160" spans="1:27" ht="30" customHeight="1" thickBot="1">
      <c r="A160" s="466"/>
      <c r="B160" s="470"/>
      <c r="C160" s="467"/>
      <c r="D160" s="478"/>
      <c r="E160" s="467"/>
      <c r="F160" s="467"/>
      <c r="G160" s="467"/>
      <c r="H160" s="467"/>
      <c r="I160" s="467"/>
      <c r="J160" s="468"/>
      <c r="K160" s="468"/>
      <c r="L160" s="468"/>
      <c r="M160" s="468"/>
      <c r="N160" s="468"/>
      <c r="O160" s="468"/>
      <c r="P160" s="468"/>
      <c r="Q160" s="468"/>
      <c r="R160" s="468"/>
      <c r="S160" s="468"/>
      <c r="T160" s="468"/>
      <c r="U160" s="468"/>
      <c r="V160" s="467"/>
      <c r="W160" s="467"/>
      <c r="X160" s="1481" t="s">
        <v>208</v>
      </c>
      <c r="Y160" s="1482"/>
      <c r="Z160" s="386">
        <f>SUM(Z138:Z159)</f>
        <v>22152.5</v>
      </c>
      <c r="AA160" s="469"/>
    </row>
    <row r="161" spans="1:27" ht="30" customHeight="1"/>
    <row r="162" spans="1:27" ht="30" customHeight="1"/>
    <row r="163" spans="1:27" ht="30" customHeight="1"/>
    <row r="164" spans="1:27" ht="30" customHeight="1"/>
    <row r="165" spans="1:27" ht="30" customHeight="1"/>
    <row r="166" spans="1:27" ht="30" customHeight="1"/>
    <row r="167" spans="1:27" s="160" customFormat="1" ht="54.75" customHeight="1">
      <c r="A167" s="250"/>
      <c r="B167" s="1427" t="s">
        <v>483</v>
      </c>
      <c r="C167" s="1427"/>
      <c r="D167" s="1427"/>
      <c r="E167" s="341"/>
      <c r="F167" s="341"/>
      <c r="G167" s="341"/>
      <c r="H167" s="341"/>
      <c r="I167" s="341"/>
      <c r="J167" s="341"/>
      <c r="K167" s="341"/>
      <c r="L167" s="460"/>
      <c r="M167" s="460"/>
      <c r="N167" s="1427" t="s">
        <v>484</v>
      </c>
      <c r="O167" s="1427"/>
      <c r="P167" s="1427"/>
      <c r="Q167" s="1427"/>
      <c r="R167" s="1427"/>
      <c r="S167" s="460"/>
      <c r="T167" s="460"/>
      <c r="U167" s="460"/>
      <c r="V167" s="341"/>
      <c r="W167" s="341"/>
      <c r="X167" s="1427" t="s">
        <v>485</v>
      </c>
      <c r="Y167" s="1427"/>
      <c r="Z167" s="1427"/>
      <c r="AA167" s="1427"/>
    </row>
    <row r="168" spans="1:27" s="160" customFormat="1" ht="60" customHeight="1">
      <c r="A168" s="250"/>
      <c r="B168" s="1427" t="s">
        <v>482</v>
      </c>
      <c r="C168" s="1427"/>
      <c r="D168" s="1427"/>
      <c r="E168" s="341"/>
      <c r="F168" s="341"/>
      <c r="G168" s="341"/>
      <c r="H168" s="341"/>
      <c r="I168" s="341"/>
      <c r="J168" s="341"/>
      <c r="K168" s="341"/>
      <c r="L168" s="460"/>
      <c r="M168" s="460"/>
      <c r="N168" s="1427" t="s">
        <v>482</v>
      </c>
      <c r="O168" s="1427"/>
      <c r="P168" s="1427"/>
      <c r="Q168" s="1427"/>
      <c r="R168" s="460"/>
      <c r="S168" s="460"/>
      <c r="T168" s="460"/>
      <c r="U168" s="460"/>
      <c r="V168" s="341"/>
      <c r="W168" s="341"/>
      <c r="X168" s="1427" t="s">
        <v>482</v>
      </c>
      <c r="Y168" s="1427"/>
      <c r="Z168" s="1427"/>
      <c r="AA168" s="1427"/>
    </row>
    <row r="169" spans="1:27" ht="45" customHeight="1">
      <c r="L169" s="606"/>
      <c r="N169" s="1435">
        <v>4</v>
      </c>
      <c r="O169" s="1435"/>
      <c r="P169" s="1435"/>
      <c r="Q169" s="1435"/>
    </row>
    <row r="170" spans="1:27" ht="30" customHeight="1"/>
    <row r="171" spans="1:27" ht="30" customHeight="1"/>
    <row r="172" spans="1:27" ht="30" customHeight="1"/>
    <row r="173" spans="1:27" ht="30" customHeight="1"/>
    <row r="174" spans="1:27" ht="30" customHeight="1"/>
  </sheetData>
  <mergeCells count="54">
    <mergeCell ref="N169:Q169"/>
    <mergeCell ref="X160:Y160"/>
    <mergeCell ref="B167:D167"/>
    <mergeCell ref="N167:R167"/>
    <mergeCell ref="X167:AA167"/>
    <mergeCell ref="B168:D168"/>
    <mergeCell ref="N168:Q168"/>
    <mergeCell ref="X168:AA168"/>
    <mergeCell ref="A1:AI1"/>
    <mergeCell ref="A2:AI2"/>
    <mergeCell ref="A3:C3"/>
    <mergeCell ref="E3:E4"/>
    <mergeCell ref="AF3:AF4"/>
    <mergeCell ref="A4:C4"/>
    <mergeCell ref="A5:A7"/>
    <mergeCell ref="B5:B7"/>
    <mergeCell ref="C5:C7"/>
    <mergeCell ref="D5:D7"/>
    <mergeCell ref="E5:I6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J5:U5"/>
    <mergeCell ref="B47:D47"/>
    <mergeCell ref="N47:R47"/>
    <mergeCell ref="X47:AA47"/>
    <mergeCell ref="B48:D48"/>
    <mergeCell ref="N48:Q48"/>
    <mergeCell ref="X48:AA48"/>
    <mergeCell ref="B49:D49"/>
    <mergeCell ref="N49:Q49"/>
    <mergeCell ref="X49:AA49"/>
    <mergeCell ref="B89:D89"/>
    <mergeCell ref="N89:R89"/>
    <mergeCell ref="X89:AA89"/>
    <mergeCell ref="B116:D116"/>
    <mergeCell ref="N116:Q116"/>
    <mergeCell ref="X116:AA116"/>
    <mergeCell ref="N117:Q117"/>
    <mergeCell ref="B90:D90"/>
    <mergeCell ref="N90:Q90"/>
    <mergeCell ref="X90:AA90"/>
    <mergeCell ref="N91:Q91"/>
    <mergeCell ref="X109:Y109"/>
    <mergeCell ref="B115:D115"/>
    <mergeCell ref="N115:R115"/>
    <mergeCell ref="X115:AA115"/>
  </mergeCells>
  <conditionalFormatting sqref="B75">
    <cfRule type="duplicateValues" dxfId="419" priority="8"/>
  </conditionalFormatting>
  <conditionalFormatting sqref="B1:C4">
    <cfRule type="duplicateValues" dxfId="418" priority="7"/>
  </conditionalFormatting>
  <conditionalFormatting sqref="B84">
    <cfRule type="duplicateValues" dxfId="417" priority="6"/>
  </conditionalFormatting>
  <conditionalFormatting sqref="B65:B66">
    <cfRule type="duplicateValues" dxfId="416" priority="4"/>
  </conditionalFormatting>
  <conditionalFormatting sqref="B98">
    <cfRule type="duplicateValues" dxfId="415" priority="3"/>
  </conditionalFormatting>
  <conditionalFormatting sqref="B32">
    <cfRule type="duplicateValues" dxfId="414" priority="10"/>
  </conditionalFormatting>
  <conditionalFormatting sqref="B138:B159">
    <cfRule type="duplicateValues" dxfId="413" priority="31"/>
  </conditionalFormatting>
  <printOptions horizontalCentered="1" verticalCentered="1"/>
  <pageMargins left="0" right="0" top="0" bottom="0" header="0.23" footer="0"/>
  <pageSetup paperSize="9" scale="35" orientation="landscape" r:id="rId1"/>
  <rowBreaks count="3" manualBreakCount="3">
    <brk id="49" max="26" man="1"/>
    <brk id="91" max="26" man="1"/>
    <brk id="137" max="26" man="1"/>
  </rowBreaks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00FF"/>
  </sheetPr>
  <dimension ref="A1:K59"/>
  <sheetViews>
    <sheetView view="pageBreakPreview" zoomScale="80" zoomScaleSheetLayoutView="80" workbookViewId="0">
      <pane ySplit="6" topLeftCell="A22" activePane="bottomLeft" state="frozen"/>
      <selection activeCell="AL23" sqref="AL23"/>
      <selection pane="bottomLeft" activeCell="AL23" sqref="AL23"/>
    </sheetView>
  </sheetViews>
  <sheetFormatPr defaultRowHeight="15.75"/>
  <cols>
    <col min="1" max="1" width="6.140625" style="23" customWidth="1"/>
    <col min="2" max="2" width="32.42578125" style="24" customWidth="1"/>
    <col min="3" max="3" width="14.28515625" style="24" customWidth="1"/>
    <col min="4" max="4" width="17.7109375" style="24" customWidth="1"/>
    <col min="5" max="9" width="6" style="84" customWidth="1"/>
    <col min="10" max="10" width="7.7109375" style="113" customWidth="1"/>
    <col min="11" max="11" width="14.140625" style="113" customWidth="1"/>
    <col min="12" max="16384" width="9.140625" style="22"/>
  </cols>
  <sheetData>
    <row r="1" spans="1:11" s="8" customFormat="1" ht="23.25" customHeight="1">
      <c r="A1" s="1455" t="s">
        <v>243</v>
      </c>
      <c r="B1" s="1455"/>
      <c r="C1" s="1455"/>
      <c r="D1" s="1455"/>
      <c r="E1" s="1455"/>
      <c r="F1" s="1455"/>
      <c r="G1" s="1455"/>
      <c r="H1" s="1455"/>
      <c r="I1" s="1455"/>
      <c r="J1" s="1455"/>
      <c r="K1" s="1455"/>
    </row>
    <row r="2" spans="1:11" s="8" customFormat="1" ht="18" customHeight="1">
      <c r="A2" s="1455" t="s">
        <v>259</v>
      </c>
      <c r="B2" s="1455"/>
      <c r="C2" s="1455"/>
      <c r="D2" s="1455"/>
      <c r="E2" s="1455"/>
      <c r="F2" s="1455"/>
      <c r="G2" s="1455"/>
      <c r="H2" s="1455"/>
      <c r="I2" s="1455"/>
      <c r="J2" s="1455"/>
      <c r="K2" s="1455"/>
    </row>
    <row r="3" spans="1:11" s="8" customFormat="1" ht="18" customHeight="1">
      <c r="A3" s="1455" t="s">
        <v>260</v>
      </c>
      <c r="B3" s="1455"/>
      <c r="C3" s="9"/>
      <c r="D3" s="479"/>
      <c r="E3" s="75"/>
      <c r="F3" s="75"/>
      <c r="G3" s="75"/>
      <c r="H3" s="75"/>
      <c r="I3" s="75"/>
      <c r="J3" s="87"/>
      <c r="K3" s="87"/>
    </row>
    <row r="4" spans="1:11" s="8" customFormat="1" ht="18" customHeight="1" thickBot="1">
      <c r="A4" s="1474" t="s">
        <v>609</v>
      </c>
      <c r="B4" s="1474"/>
      <c r="C4" s="10"/>
      <c r="D4" s="481"/>
      <c r="E4" s="76"/>
      <c r="F4" s="76"/>
      <c r="G4" s="76"/>
      <c r="H4" s="76"/>
      <c r="I4" s="76"/>
      <c r="J4" s="88"/>
      <c r="K4" s="88"/>
    </row>
    <row r="5" spans="1:11" s="12" customFormat="1" ht="17.25" thickTop="1">
      <c r="A5" s="1456" t="s">
        <v>261</v>
      </c>
      <c r="B5" s="1458" t="s">
        <v>244</v>
      </c>
      <c r="C5" s="480"/>
      <c r="D5" s="1460" t="s">
        <v>245</v>
      </c>
      <c r="E5" s="349" t="s">
        <v>314</v>
      </c>
      <c r="F5" s="349" t="s">
        <v>315</v>
      </c>
      <c r="G5" s="349" t="s">
        <v>316</v>
      </c>
      <c r="H5" s="349" t="s">
        <v>310</v>
      </c>
      <c r="I5" s="235" t="s">
        <v>311</v>
      </c>
      <c r="J5" s="89"/>
      <c r="K5" s="1462" t="s">
        <v>210</v>
      </c>
    </row>
    <row r="6" spans="1:11" s="13" customFormat="1" ht="16.5">
      <c r="A6" s="1457"/>
      <c r="B6" s="1459"/>
      <c r="C6" s="203"/>
      <c r="D6" s="1461"/>
      <c r="E6" s="227">
        <v>1</v>
      </c>
      <c r="F6" s="227">
        <v>2</v>
      </c>
      <c r="G6" s="227">
        <v>3</v>
      </c>
      <c r="H6" s="227">
        <v>4</v>
      </c>
      <c r="I6" s="185">
        <v>5</v>
      </c>
      <c r="J6" s="90" t="s">
        <v>208</v>
      </c>
      <c r="K6" s="1463"/>
    </row>
    <row r="7" spans="1:11" s="12" customFormat="1" ht="18.75" thickBot="1">
      <c r="A7" s="1450" t="s">
        <v>276</v>
      </c>
      <c r="B7" s="1451"/>
      <c r="C7" s="1496" t="s">
        <v>550</v>
      </c>
      <c r="D7" s="1496"/>
      <c r="E7" s="1496"/>
      <c r="F7" s="1496"/>
      <c r="G7" s="351"/>
      <c r="H7" s="351"/>
      <c r="I7" s="351"/>
      <c r="J7" s="91"/>
      <c r="K7" s="92"/>
    </row>
    <row r="8" spans="1:11" s="12" customFormat="1" ht="17.25" customHeight="1">
      <c r="A8" s="46">
        <v>1</v>
      </c>
      <c r="B8" s="30" t="s">
        <v>441</v>
      </c>
      <c r="C8" s="30" t="s">
        <v>398</v>
      </c>
      <c r="D8" s="32" t="s">
        <v>166</v>
      </c>
      <c r="E8" s="178">
        <v>1</v>
      </c>
      <c r="F8" s="178">
        <v>1</v>
      </c>
      <c r="G8" s="178">
        <v>1</v>
      </c>
      <c r="H8" s="178">
        <v>1</v>
      </c>
      <c r="I8" s="180"/>
      <c r="J8" s="14">
        <f>SUM(E8:I8)</f>
        <v>4</v>
      </c>
      <c r="K8" s="103"/>
    </row>
    <row r="9" spans="1:11" s="12" customFormat="1" ht="16.5">
      <c r="A9" s="46">
        <v>5</v>
      </c>
      <c r="B9" s="30" t="s">
        <v>519</v>
      </c>
      <c r="C9" s="49" t="s">
        <v>385</v>
      </c>
      <c r="D9" s="43" t="s">
        <v>373</v>
      </c>
      <c r="E9" s="178">
        <v>1</v>
      </c>
      <c r="F9" s="178">
        <v>1</v>
      </c>
      <c r="G9" s="178">
        <v>1</v>
      </c>
      <c r="H9" s="178">
        <v>1</v>
      </c>
      <c r="I9" s="180"/>
      <c r="J9" s="14">
        <f>SUM(E9:I9)</f>
        <v>4</v>
      </c>
      <c r="K9" s="103"/>
    </row>
    <row r="10" spans="1:11" s="12" customFormat="1" ht="16.5">
      <c r="A10" s="483">
        <v>6</v>
      </c>
      <c r="B10" s="30" t="s">
        <v>262</v>
      </c>
      <c r="C10" s="260" t="s">
        <v>381</v>
      </c>
      <c r="D10" s="31" t="s">
        <v>241</v>
      </c>
      <c r="E10" s="178">
        <v>1</v>
      </c>
      <c r="F10" s="178">
        <v>1</v>
      </c>
      <c r="G10" s="178">
        <v>1</v>
      </c>
      <c r="H10" s="178">
        <v>1</v>
      </c>
      <c r="I10" s="180"/>
      <c r="J10" s="14">
        <f>SUM(E10:I10)</f>
        <v>4</v>
      </c>
      <c r="K10" s="103"/>
    </row>
    <row r="11" spans="1:11" s="127" customFormat="1" ht="18">
      <c r="A11" s="46">
        <v>15</v>
      </c>
      <c r="B11" s="30" t="s">
        <v>361</v>
      </c>
      <c r="C11" s="437" t="s">
        <v>381</v>
      </c>
      <c r="D11" s="135" t="s">
        <v>106</v>
      </c>
      <c r="E11" s="178">
        <v>1</v>
      </c>
      <c r="F11" s="178">
        <v>1</v>
      </c>
      <c r="G11" s="178"/>
      <c r="H11" s="178"/>
      <c r="I11" s="180"/>
      <c r="J11" s="14">
        <f>SUM(E11:I11)</f>
        <v>2</v>
      </c>
      <c r="K11" s="300"/>
    </row>
    <row r="12" spans="1:11" s="127" customFormat="1" ht="16.5">
      <c r="A12" s="46"/>
      <c r="B12" s="30" t="s">
        <v>443</v>
      </c>
      <c r="C12" s="254" t="s">
        <v>384</v>
      </c>
      <c r="D12" s="31" t="s">
        <v>334</v>
      </c>
      <c r="E12" s="178">
        <v>1</v>
      </c>
      <c r="F12" s="178">
        <v>1</v>
      </c>
      <c r="G12" s="178">
        <v>1</v>
      </c>
      <c r="H12" s="178">
        <v>1</v>
      </c>
      <c r="I12" s="180"/>
      <c r="J12" s="14">
        <f t="shared" ref="J12:J13" si="0">SUM(E12:I12)</f>
        <v>4</v>
      </c>
      <c r="K12" s="301"/>
    </row>
    <row r="13" spans="1:11" s="127" customFormat="1" ht="16.5">
      <c r="A13" s="46"/>
      <c r="B13" s="249" t="s">
        <v>555</v>
      </c>
      <c r="C13" s="30" t="s">
        <v>385</v>
      </c>
      <c r="D13" s="62" t="s">
        <v>236</v>
      </c>
      <c r="E13" s="178">
        <v>1</v>
      </c>
      <c r="F13" s="178">
        <v>1</v>
      </c>
      <c r="G13" s="178"/>
      <c r="H13" s="178"/>
      <c r="I13" s="180"/>
      <c r="J13" s="14">
        <f t="shared" si="0"/>
        <v>2</v>
      </c>
      <c r="K13" s="301"/>
    </row>
    <row r="14" spans="1:11" s="12" customFormat="1" ht="17.25" thickBot="1">
      <c r="A14" s="297"/>
      <c r="B14" s="39"/>
      <c r="C14" s="39"/>
      <c r="D14" s="40"/>
      <c r="E14" s="219"/>
      <c r="F14" s="219"/>
      <c r="G14" s="219"/>
      <c r="H14" s="219"/>
      <c r="I14" s="237"/>
      <c r="J14" s="15"/>
      <c r="K14" s="294"/>
    </row>
    <row r="15" spans="1:11" s="12" customFormat="1" ht="18.75">
      <c r="A15" s="1501" t="s">
        <v>298</v>
      </c>
      <c r="B15" s="1502"/>
      <c r="C15" s="484"/>
      <c r="D15" s="485" t="s">
        <v>465</v>
      </c>
      <c r="E15" s="230"/>
      <c r="F15" s="230"/>
      <c r="G15" s="230"/>
      <c r="H15" s="230"/>
      <c r="I15" s="230"/>
      <c r="J15" s="20"/>
      <c r="K15" s="298"/>
    </row>
    <row r="16" spans="1:11" s="12" customFormat="1" ht="16.5">
      <c r="A16" s="486">
        <v>4</v>
      </c>
      <c r="B16" s="58" t="s">
        <v>263</v>
      </c>
      <c r="C16" s="58" t="s">
        <v>383</v>
      </c>
      <c r="D16" s="59" t="s">
        <v>42</v>
      </c>
      <c r="E16" s="178">
        <v>1</v>
      </c>
      <c r="F16" s="178">
        <v>1</v>
      </c>
      <c r="G16" s="178">
        <v>1</v>
      </c>
      <c r="H16" s="178">
        <v>1</v>
      </c>
      <c r="I16" s="180"/>
      <c r="J16" s="14">
        <f>SUM(E16:I16)</f>
        <v>4</v>
      </c>
      <c r="K16" s="102"/>
    </row>
    <row r="17" spans="1:11" s="12" customFormat="1" ht="17.25" thickBot="1">
      <c r="A17" s="57"/>
      <c r="B17" s="58"/>
      <c r="C17" s="58"/>
      <c r="D17" s="59"/>
      <c r="E17" s="226"/>
      <c r="F17" s="226"/>
      <c r="G17" s="226"/>
      <c r="H17" s="226"/>
      <c r="I17" s="226"/>
      <c r="J17" s="96"/>
      <c r="K17" s="108"/>
    </row>
    <row r="18" spans="1:11" s="12" customFormat="1" ht="18.75">
      <c r="A18" s="1497" t="s">
        <v>299</v>
      </c>
      <c r="B18" s="1498"/>
      <c r="C18" s="487"/>
      <c r="D18" s="1483" t="s">
        <v>531</v>
      </c>
      <c r="E18" s="1484"/>
      <c r="F18" s="1484"/>
      <c r="G18" s="1484"/>
      <c r="H18" s="1484"/>
      <c r="I18" s="1485"/>
      <c r="J18" s="105"/>
      <c r="K18" s="305"/>
    </row>
    <row r="19" spans="1:11" s="12" customFormat="1" ht="16.5">
      <c r="A19" s="488">
        <v>1</v>
      </c>
      <c r="B19" s="30" t="s">
        <v>33</v>
      </c>
      <c r="C19" s="30" t="s">
        <v>378</v>
      </c>
      <c r="D19" s="213" t="s">
        <v>153</v>
      </c>
      <c r="E19" s="178">
        <v>1</v>
      </c>
      <c r="F19" s="178">
        <v>1</v>
      </c>
      <c r="G19" s="178">
        <v>1</v>
      </c>
      <c r="H19" s="178">
        <v>1</v>
      </c>
      <c r="I19" s="180"/>
      <c r="J19" s="14">
        <f t="shared" ref="J19:J30" si="1">SUM(E19:I19)</f>
        <v>4</v>
      </c>
      <c r="K19" s="284"/>
    </row>
    <row r="20" spans="1:11" s="12" customFormat="1" ht="16.5">
      <c r="A20" s="488">
        <v>2</v>
      </c>
      <c r="B20" s="30" t="s">
        <v>169</v>
      </c>
      <c r="C20" s="30" t="s">
        <v>379</v>
      </c>
      <c r="D20" s="32" t="s">
        <v>83</v>
      </c>
      <c r="E20" s="178"/>
      <c r="F20" s="178">
        <v>1</v>
      </c>
      <c r="G20" s="178">
        <v>1</v>
      </c>
      <c r="H20" s="178">
        <v>1</v>
      </c>
      <c r="I20" s="180"/>
      <c r="J20" s="14">
        <f t="shared" si="1"/>
        <v>3</v>
      </c>
      <c r="K20" s="284"/>
    </row>
    <row r="21" spans="1:11" s="12" customFormat="1" ht="16.5">
      <c r="A21" s="488">
        <v>4</v>
      </c>
      <c r="B21" s="30" t="s">
        <v>94</v>
      </c>
      <c r="C21" s="30" t="s">
        <v>378</v>
      </c>
      <c r="D21" s="213" t="s">
        <v>138</v>
      </c>
      <c r="E21" s="178">
        <v>1</v>
      </c>
      <c r="F21" s="178">
        <v>1</v>
      </c>
      <c r="G21" s="178">
        <v>1</v>
      </c>
      <c r="H21" s="178">
        <v>1</v>
      </c>
      <c r="I21" s="180"/>
      <c r="J21" s="14">
        <f t="shared" si="1"/>
        <v>4</v>
      </c>
      <c r="K21" s="284"/>
    </row>
    <row r="22" spans="1:11" s="12" customFormat="1" ht="16.5">
      <c r="A22" s="488">
        <v>6</v>
      </c>
      <c r="B22" s="30" t="s">
        <v>345</v>
      </c>
      <c r="C22" s="30" t="s">
        <v>378</v>
      </c>
      <c r="D22" s="213" t="s">
        <v>57</v>
      </c>
      <c r="E22" s="178">
        <v>1</v>
      </c>
      <c r="F22" s="178">
        <v>1</v>
      </c>
      <c r="G22" s="178">
        <v>1</v>
      </c>
      <c r="H22" s="178">
        <v>1</v>
      </c>
      <c r="I22" s="180"/>
      <c r="J22" s="14">
        <f t="shared" si="1"/>
        <v>4</v>
      </c>
      <c r="K22" s="284"/>
    </row>
    <row r="23" spans="1:11" s="12" customFormat="1" ht="16.5">
      <c r="A23" s="488">
        <v>7</v>
      </c>
      <c r="B23" s="30" t="s">
        <v>97</v>
      </c>
      <c r="C23" s="30" t="s">
        <v>390</v>
      </c>
      <c r="D23" s="213" t="s">
        <v>160</v>
      </c>
      <c r="E23" s="178">
        <v>1</v>
      </c>
      <c r="F23" s="178">
        <v>1</v>
      </c>
      <c r="G23" s="178">
        <v>1</v>
      </c>
      <c r="H23" s="178">
        <v>1</v>
      </c>
      <c r="I23" s="180"/>
      <c r="J23" s="14">
        <f t="shared" si="1"/>
        <v>4</v>
      </c>
      <c r="K23" s="284"/>
    </row>
    <row r="24" spans="1:11" s="12" customFormat="1" ht="16.5">
      <c r="A24" s="488">
        <v>14</v>
      </c>
      <c r="B24" s="30" t="s">
        <v>301</v>
      </c>
      <c r="C24" s="30" t="s">
        <v>378</v>
      </c>
      <c r="D24" s="213" t="s">
        <v>54</v>
      </c>
      <c r="E24" s="178">
        <v>1</v>
      </c>
      <c r="F24" s="178">
        <v>1</v>
      </c>
      <c r="G24" s="178">
        <v>1</v>
      </c>
      <c r="H24" s="178">
        <v>1</v>
      </c>
      <c r="I24" s="180"/>
      <c r="J24" s="14">
        <f t="shared" si="1"/>
        <v>4</v>
      </c>
      <c r="K24" s="284"/>
    </row>
    <row r="25" spans="1:11" s="12" customFormat="1" ht="16.5">
      <c r="A25" s="488">
        <v>15</v>
      </c>
      <c r="B25" s="30" t="s">
        <v>40</v>
      </c>
      <c r="C25" s="30" t="s">
        <v>390</v>
      </c>
      <c r="D25" s="32" t="s">
        <v>161</v>
      </c>
      <c r="E25" s="178">
        <v>1</v>
      </c>
      <c r="F25" s="178">
        <v>1</v>
      </c>
      <c r="G25" s="178">
        <v>1</v>
      </c>
      <c r="H25" s="178">
        <v>1</v>
      </c>
      <c r="I25" s="180"/>
      <c r="J25" s="14">
        <f t="shared" si="1"/>
        <v>4</v>
      </c>
      <c r="K25" s="284"/>
    </row>
    <row r="26" spans="1:11" s="12" customFormat="1" ht="16.5">
      <c r="A26" s="488">
        <v>17</v>
      </c>
      <c r="B26" s="30" t="s">
        <v>306</v>
      </c>
      <c r="C26" s="30" t="s">
        <v>378</v>
      </c>
      <c r="D26" s="213" t="s">
        <v>154</v>
      </c>
      <c r="E26" s="178">
        <v>1</v>
      </c>
      <c r="F26" s="178"/>
      <c r="G26" s="178">
        <v>1</v>
      </c>
      <c r="H26" s="178">
        <v>1</v>
      </c>
      <c r="I26" s="180"/>
      <c r="J26" s="14">
        <f t="shared" si="1"/>
        <v>3</v>
      </c>
      <c r="K26" s="284"/>
    </row>
    <row r="27" spans="1:11" s="12" customFormat="1" ht="17.25" customHeight="1">
      <c r="A27" s="488">
        <v>18</v>
      </c>
      <c r="B27" s="30" t="s">
        <v>203</v>
      </c>
      <c r="C27" s="30" t="s">
        <v>389</v>
      </c>
      <c r="D27" s="213" t="s">
        <v>62</v>
      </c>
      <c r="E27" s="178">
        <v>1</v>
      </c>
      <c r="F27" s="178">
        <v>1</v>
      </c>
      <c r="G27" s="178">
        <v>1</v>
      </c>
      <c r="H27" s="178">
        <v>1</v>
      </c>
      <c r="I27" s="180"/>
      <c r="J27" s="14">
        <f t="shared" si="1"/>
        <v>4</v>
      </c>
      <c r="K27" s="102"/>
    </row>
    <row r="28" spans="1:11" s="12" customFormat="1" ht="17.25" customHeight="1">
      <c r="A28" s="46"/>
      <c r="B28" s="30" t="s">
        <v>118</v>
      </c>
      <c r="C28" s="30" t="s">
        <v>378</v>
      </c>
      <c r="D28" s="213" t="s">
        <v>59</v>
      </c>
      <c r="E28" s="178">
        <v>1</v>
      </c>
      <c r="F28" s="178">
        <v>1</v>
      </c>
      <c r="G28" s="178">
        <v>1</v>
      </c>
      <c r="H28" s="178">
        <v>1</v>
      </c>
      <c r="I28" s="180"/>
      <c r="J28" s="14">
        <f t="shared" si="1"/>
        <v>4</v>
      </c>
      <c r="K28" s="104"/>
    </row>
    <row r="29" spans="1:11" s="12" customFormat="1" ht="16.5">
      <c r="A29" s="488">
        <v>20</v>
      </c>
      <c r="B29" s="30" t="s">
        <v>140</v>
      </c>
      <c r="C29" s="30" t="s">
        <v>378</v>
      </c>
      <c r="D29" s="213" t="s">
        <v>144</v>
      </c>
      <c r="E29" s="178">
        <v>1</v>
      </c>
      <c r="F29" s="178">
        <v>1</v>
      </c>
      <c r="G29" s="178">
        <v>1</v>
      </c>
      <c r="H29" s="178">
        <v>1</v>
      </c>
      <c r="I29" s="180"/>
      <c r="J29" s="14">
        <f t="shared" si="1"/>
        <v>4</v>
      </c>
      <c r="K29" s="306"/>
    </row>
    <row r="30" spans="1:11" s="12" customFormat="1" ht="16.5">
      <c r="A30" s="488">
        <v>22</v>
      </c>
      <c r="B30" s="30" t="s">
        <v>102</v>
      </c>
      <c r="C30" s="30" t="s">
        <v>378</v>
      </c>
      <c r="D30" s="213" t="s">
        <v>447</v>
      </c>
      <c r="E30" s="214" t="s">
        <v>354</v>
      </c>
      <c r="F30" s="214" t="s">
        <v>354</v>
      </c>
      <c r="G30" s="214">
        <v>1</v>
      </c>
      <c r="H30" s="214">
        <v>1</v>
      </c>
      <c r="I30" s="182"/>
      <c r="J30" s="14">
        <f t="shared" si="1"/>
        <v>2</v>
      </c>
      <c r="K30" s="284"/>
    </row>
    <row r="31" spans="1:11" s="12" customFormat="1" ht="17.25" thickBot="1">
      <c r="A31" s="489"/>
      <c r="B31" s="52"/>
      <c r="C31" s="52"/>
      <c r="D31" s="53"/>
      <c r="E31" s="232"/>
      <c r="F31" s="232"/>
      <c r="G31" s="232"/>
      <c r="H31" s="232"/>
      <c r="I31" s="232"/>
      <c r="J31" s="14"/>
      <c r="K31" s="308"/>
    </row>
    <row r="32" spans="1:11" s="12" customFormat="1" ht="18.75">
      <c r="A32" s="1497" t="s">
        <v>308</v>
      </c>
      <c r="B32" s="1498"/>
      <c r="C32" s="487"/>
      <c r="D32" s="490" t="s">
        <v>467</v>
      </c>
      <c r="E32" s="177"/>
      <c r="F32" s="177"/>
      <c r="G32" s="177"/>
      <c r="H32" s="177"/>
      <c r="I32" s="177"/>
      <c r="J32" s="105"/>
      <c r="K32" s="305"/>
    </row>
    <row r="33" spans="1:11" s="12" customFormat="1" ht="18.75">
      <c r="A33" s="499"/>
      <c r="B33" s="30" t="s">
        <v>68</v>
      </c>
      <c r="C33" s="500"/>
      <c r="D33" s="501"/>
      <c r="E33" s="214"/>
      <c r="F33" s="214">
        <v>1</v>
      </c>
      <c r="G33" s="214">
        <v>1</v>
      </c>
      <c r="H33" s="214">
        <v>1</v>
      </c>
      <c r="I33" s="182"/>
      <c r="J33" s="14">
        <f t="shared" ref="J33:J35" si="2">SUM(E33:I33)</f>
        <v>3</v>
      </c>
      <c r="K33" s="304"/>
    </row>
    <row r="34" spans="1:11" s="12" customFormat="1" ht="18.75">
      <c r="A34" s="499"/>
      <c r="B34" s="49" t="s">
        <v>452</v>
      </c>
      <c r="C34" s="500"/>
      <c r="D34" s="501"/>
      <c r="E34" s="214">
        <v>1</v>
      </c>
      <c r="F34" s="214"/>
      <c r="G34" s="214"/>
      <c r="H34" s="214"/>
      <c r="I34" s="182"/>
      <c r="J34" s="14">
        <f t="shared" si="2"/>
        <v>1</v>
      </c>
      <c r="K34" s="304"/>
    </row>
    <row r="35" spans="1:11" s="12" customFormat="1" ht="17.25" thickBot="1">
      <c r="A35" s="488">
        <v>2</v>
      </c>
      <c r="B35" s="30" t="s">
        <v>309</v>
      </c>
      <c r="C35" s="30" t="s">
        <v>388</v>
      </c>
      <c r="D35" s="32" t="s">
        <v>165</v>
      </c>
      <c r="E35" s="178"/>
      <c r="F35" s="178">
        <v>1</v>
      </c>
      <c r="G35" s="178">
        <v>1</v>
      </c>
      <c r="H35" s="178"/>
      <c r="I35" s="180"/>
      <c r="J35" s="14">
        <f t="shared" si="2"/>
        <v>2</v>
      </c>
      <c r="K35" s="284"/>
    </row>
    <row r="36" spans="1:11" s="12" customFormat="1" ht="18.75">
      <c r="A36" s="1499" t="s">
        <v>367</v>
      </c>
      <c r="B36" s="1500"/>
      <c r="C36" s="491"/>
      <c r="D36" s="492" t="s">
        <v>516</v>
      </c>
      <c r="E36" s="482"/>
      <c r="F36" s="482"/>
      <c r="G36" s="482"/>
      <c r="H36" s="482"/>
      <c r="I36" s="482"/>
      <c r="J36" s="20"/>
      <c r="K36" s="310"/>
    </row>
    <row r="37" spans="1:11" s="12" customFormat="1" ht="17.25" thickBot="1">
      <c r="A37" s="488">
        <v>1</v>
      </c>
      <c r="B37" s="30" t="s">
        <v>321</v>
      </c>
      <c r="C37" s="30" t="s">
        <v>385</v>
      </c>
      <c r="D37" s="213" t="s">
        <v>38</v>
      </c>
      <c r="E37" s="178">
        <v>1</v>
      </c>
      <c r="F37" s="178">
        <v>1</v>
      </c>
      <c r="G37" s="178">
        <v>1</v>
      </c>
      <c r="H37" s="178">
        <v>1</v>
      </c>
      <c r="I37" s="180"/>
      <c r="J37" s="14">
        <f>SUM(E37:I37)</f>
        <v>4</v>
      </c>
      <c r="K37" s="284"/>
    </row>
    <row r="38" spans="1:11" s="12" customFormat="1" ht="16.5">
      <c r="A38" s="1499" t="s">
        <v>335</v>
      </c>
      <c r="B38" s="1500"/>
      <c r="C38" s="491"/>
      <c r="D38" s="493"/>
      <c r="E38" s="482"/>
      <c r="F38" s="482"/>
      <c r="G38" s="482"/>
      <c r="H38" s="482"/>
      <c r="I38" s="482"/>
      <c r="J38" s="20"/>
      <c r="K38" s="310"/>
    </row>
    <row r="39" spans="1:11" ht="19.5" customHeight="1">
      <c r="A39" s="488">
        <v>3</v>
      </c>
      <c r="B39" s="30" t="s">
        <v>408</v>
      </c>
      <c r="C39" s="30" t="s">
        <v>599</v>
      </c>
      <c r="D39" s="213" t="s">
        <v>114</v>
      </c>
      <c r="E39" s="178">
        <v>1</v>
      </c>
      <c r="F39" s="178">
        <v>1</v>
      </c>
      <c r="G39" s="178">
        <v>1</v>
      </c>
      <c r="H39" s="178">
        <v>1</v>
      </c>
      <c r="I39" s="180"/>
      <c r="J39" s="14">
        <f t="shared" ref="J39:J48" si="3">SUM(E39:I39)</f>
        <v>4</v>
      </c>
      <c r="K39" s="312"/>
    </row>
    <row r="40" spans="1:11" s="12" customFormat="1" ht="16.5">
      <c r="A40" s="488">
        <v>4</v>
      </c>
      <c r="B40" s="30" t="s">
        <v>407</v>
      </c>
      <c r="C40" s="30" t="s">
        <v>385</v>
      </c>
      <c r="D40" s="494" t="s">
        <v>117</v>
      </c>
      <c r="E40" s="178">
        <v>1</v>
      </c>
      <c r="F40" s="178">
        <v>1</v>
      </c>
      <c r="G40" s="178">
        <v>1</v>
      </c>
      <c r="H40" s="178">
        <v>1</v>
      </c>
      <c r="I40" s="180"/>
      <c r="J40" s="14">
        <f t="shared" si="3"/>
        <v>4</v>
      </c>
      <c r="K40" s="103"/>
    </row>
    <row r="41" spans="1:11" s="12" customFormat="1" ht="19.5" customHeight="1">
      <c r="A41" s="488">
        <v>6</v>
      </c>
      <c r="B41" s="30" t="s">
        <v>529</v>
      </c>
      <c r="C41" s="217" t="s">
        <v>405</v>
      </c>
      <c r="D41" s="494" t="s">
        <v>73</v>
      </c>
      <c r="E41" s="178">
        <v>1</v>
      </c>
      <c r="F41" s="178">
        <v>1</v>
      </c>
      <c r="G41" s="178"/>
      <c r="H41" s="178"/>
      <c r="I41" s="180"/>
      <c r="J41" s="14">
        <f t="shared" si="3"/>
        <v>2</v>
      </c>
      <c r="K41" s="284"/>
    </row>
    <row r="42" spans="1:11" ht="16.5">
      <c r="A42" s="488">
        <v>7</v>
      </c>
      <c r="B42" s="30" t="s">
        <v>355</v>
      </c>
      <c r="C42" s="411" t="s">
        <v>385</v>
      </c>
      <c r="D42" s="412" t="s">
        <v>506</v>
      </c>
      <c r="E42" s="178">
        <v>1</v>
      </c>
      <c r="F42" s="178">
        <v>1</v>
      </c>
      <c r="G42" s="178">
        <v>1</v>
      </c>
      <c r="H42" s="178">
        <v>1</v>
      </c>
      <c r="I42" s="180"/>
      <c r="J42" s="14">
        <f t="shared" si="3"/>
        <v>4</v>
      </c>
      <c r="K42" s="284"/>
    </row>
    <row r="43" spans="1:11" ht="16.5">
      <c r="A43" s="488">
        <v>8</v>
      </c>
      <c r="B43" s="30" t="s">
        <v>326</v>
      </c>
      <c r="C43" s="30" t="s">
        <v>404</v>
      </c>
      <c r="D43" s="213" t="s">
        <v>185</v>
      </c>
      <c r="E43" s="178">
        <v>1</v>
      </c>
      <c r="F43" s="178">
        <v>1</v>
      </c>
      <c r="G43" s="178">
        <v>1</v>
      </c>
      <c r="H43" s="178">
        <v>1</v>
      </c>
      <c r="I43" s="180"/>
      <c r="J43" s="14">
        <f t="shared" si="3"/>
        <v>4</v>
      </c>
      <c r="K43" s="284"/>
    </row>
    <row r="44" spans="1:11" ht="16.5">
      <c r="A44" s="488">
        <v>11</v>
      </c>
      <c r="B44" s="30" t="s">
        <v>456</v>
      </c>
      <c r="C44" s="30" t="s">
        <v>599</v>
      </c>
      <c r="D44" s="32" t="s">
        <v>19</v>
      </c>
      <c r="E44" s="178">
        <v>1</v>
      </c>
      <c r="F44" s="178">
        <v>1</v>
      </c>
      <c r="G44" s="178">
        <v>1</v>
      </c>
      <c r="H44" s="178">
        <v>1</v>
      </c>
      <c r="I44" s="180"/>
      <c r="J44" s="14">
        <f t="shared" si="3"/>
        <v>4</v>
      </c>
      <c r="K44" s="284"/>
    </row>
    <row r="45" spans="1:11" ht="16.5">
      <c r="A45" s="488">
        <v>12</v>
      </c>
      <c r="B45" s="30" t="s">
        <v>401</v>
      </c>
      <c r="C45" s="30" t="s">
        <v>599</v>
      </c>
      <c r="D45" s="32" t="s">
        <v>517</v>
      </c>
      <c r="E45" s="178">
        <v>1</v>
      </c>
      <c r="F45" s="178">
        <v>1</v>
      </c>
      <c r="G45" s="178">
        <v>1</v>
      </c>
      <c r="H45" s="178">
        <v>1</v>
      </c>
      <c r="I45" s="180"/>
      <c r="J45" s="14">
        <f t="shared" si="3"/>
        <v>4</v>
      </c>
      <c r="K45" s="402"/>
    </row>
    <row r="46" spans="1:11" ht="19.5" customHeight="1">
      <c r="A46" s="488">
        <v>13</v>
      </c>
      <c r="B46" s="30" t="s">
        <v>440</v>
      </c>
      <c r="C46" s="30" t="s">
        <v>600</v>
      </c>
      <c r="D46" s="213" t="s">
        <v>175</v>
      </c>
      <c r="E46" s="178">
        <v>1</v>
      </c>
      <c r="F46" s="178">
        <v>1</v>
      </c>
      <c r="G46" s="178">
        <v>1</v>
      </c>
      <c r="H46" s="178">
        <v>1</v>
      </c>
      <c r="I46" s="180"/>
      <c r="J46" s="14">
        <f t="shared" si="3"/>
        <v>4</v>
      </c>
      <c r="K46" s="284"/>
    </row>
    <row r="47" spans="1:11" ht="19.5" customHeight="1">
      <c r="A47" s="488">
        <v>15</v>
      </c>
      <c r="B47" s="30" t="s">
        <v>560</v>
      </c>
      <c r="C47" s="30" t="s">
        <v>600</v>
      </c>
      <c r="D47" s="213" t="s">
        <v>81</v>
      </c>
      <c r="E47" s="178">
        <v>1</v>
      </c>
      <c r="F47" s="178">
        <v>1</v>
      </c>
      <c r="G47" s="178">
        <v>1</v>
      </c>
      <c r="H47" s="178">
        <v>1</v>
      </c>
      <c r="I47" s="180"/>
      <c r="J47" s="14">
        <f t="shared" si="3"/>
        <v>4</v>
      </c>
      <c r="K47" s="284"/>
    </row>
    <row r="48" spans="1:11" ht="19.5" customHeight="1">
      <c r="A48" s="488">
        <v>16</v>
      </c>
      <c r="B48" s="30" t="s">
        <v>264</v>
      </c>
      <c r="C48" s="30" t="s">
        <v>600</v>
      </c>
      <c r="D48" s="213" t="s">
        <v>149</v>
      </c>
      <c r="E48" s="178">
        <v>1</v>
      </c>
      <c r="F48" s="178">
        <v>1</v>
      </c>
      <c r="G48" s="178">
        <v>1</v>
      </c>
      <c r="H48" s="178">
        <v>1</v>
      </c>
      <c r="I48" s="180"/>
      <c r="J48" s="14">
        <f t="shared" si="3"/>
        <v>4</v>
      </c>
      <c r="K48" s="284"/>
    </row>
    <row r="49" spans="1:11" ht="19.5" customHeight="1" thickBot="1">
      <c r="A49" s="495"/>
      <c r="B49" s="39"/>
      <c r="C49" s="39"/>
      <c r="D49" s="496"/>
      <c r="E49" s="219"/>
      <c r="F49" s="219"/>
      <c r="G49" s="219"/>
      <c r="H49" s="219"/>
      <c r="I49" s="219"/>
      <c r="J49" s="15"/>
      <c r="K49" s="313"/>
    </row>
    <row r="50" spans="1:11" ht="15.75" customHeight="1">
      <c r="A50" s="46"/>
      <c r="B50" s="459"/>
      <c r="C50" s="30"/>
      <c r="D50" s="497"/>
      <c r="E50" s="498"/>
      <c r="F50" s="498"/>
      <c r="G50" s="498"/>
      <c r="H50" s="498"/>
      <c r="I50" s="187"/>
      <c r="J50" s="14"/>
      <c r="K50" s="315"/>
    </row>
    <row r="51" spans="1:11" ht="18">
      <c r="A51" s="46">
        <v>10</v>
      </c>
      <c r="B51" s="459" t="s">
        <v>587</v>
      </c>
      <c r="C51" s="30" t="s">
        <v>600</v>
      </c>
      <c r="D51" s="497" t="s">
        <v>105</v>
      </c>
      <c r="E51" s="498">
        <v>1</v>
      </c>
      <c r="F51" s="498">
        <v>1</v>
      </c>
      <c r="G51" s="498">
        <v>1</v>
      </c>
      <c r="H51" s="498"/>
      <c r="I51" s="187"/>
      <c r="J51" s="14">
        <f t="shared" ref="J51:J59" si="4">SUM(E51:I51)</f>
        <v>3</v>
      </c>
      <c r="K51" s="315"/>
    </row>
    <row r="52" spans="1:11" ht="18">
      <c r="A52" s="46">
        <v>11</v>
      </c>
      <c r="B52" s="459" t="s">
        <v>588</v>
      </c>
      <c r="C52" s="30" t="s">
        <v>600</v>
      </c>
      <c r="D52" s="497" t="s">
        <v>81</v>
      </c>
      <c r="E52" s="498">
        <v>1</v>
      </c>
      <c r="F52" s="498">
        <v>1</v>
      </c>
      <c r="G52" s="498"/>
      <c r="H52" s="498"/>
      <c r="I52" s="187"/>
      <c r="J52" s="14">
        <f t="shared" si="4"/>
        <v>2</v>
      </c>
      <c r="K52" s="315"/>
    </row>
    <row r="53" spans="1:11" ht="18">
      <c r="A53" s="46">
        <v>13</v>
      </c>
      <c r="B53" s="459" t="s">
        <v>264</v>
      </c>
      <c r="C53" s="30" t="s">
        <v>600</v>
      </c>
      <c r="D53" s="497" t="s">
        <v>149</v>
      </c>
      <c r="E53" s="498">
        <v>1</v>
      </c>
      <c r="F53" s="498">
        <v>1</v>
      </c>
      <c r="G53" s="498">
        <v>1</v>
      </c>
      <c r="H53" s="498">
        <v>1</v>
      </c>
      <c r="I53" s="187"/>
      <c r="J53" s="14">
        <f t="shared" si="4"/>
        <v>4</v>
      </c>
      <c r="K53" s="315"/>
    </row>
    <row r="54" spans="1:11" ht="18">
      <c r="A54" s="46">
        <v>15</v>
      </c>
      <c r="B54" s="459" t="s">
        <v>590</v>
      </c>
      <c r="C54" s="30" t="s">
        <v>601</v>
      </c>
      <c r="D54" s="497" t="s">
        <v>113</v>
      </c>
      <c r="E54" s="498">
        <v>1</v>
      </c>
      <c r="F54" s="498">
        <v>1</v>
      </c>
      <c r="G54" s="498"/>
      <c r="H54" s="498"/>
      <c r="I54" s="187"/>
      <c r="J54" s="14">
        <f t="shared" si="4"/>
        <v>2</v>
      </c>
      <c r="K54" s="315"/>
    </row>
    <row r="55" spans="1:11" ht="18">
      <c r="A55" s="46">
        <v>16</v>
      </c>
      <c r="B55" s="459" t="s">
        <v>591</v>
      </c>
      <c r="C55" s="30" t="s">
        <v>601</v>
      </c>
      <c r="D55" s="497" t="s">
        <v>75</v>
      </c>
      <c r="E55" s="498">
        <v>1</v>
      </c>
      <c r="F55" s="498">
        <v>1</v>
      </c>
      <c r="G55" s="498"/>
      <c r="H55" s="498"/>
      <c r="I55" s="187"/>
      <c r="J55" s="14">
        <f t="shared" si="4"/>
        <v>2</v>
      </c>
      <c r="K55" s="315"/>
    </row>
    <row r="56" spans="1:11" ht="18">
      <c r="A56" s="46">
        <v>17</v>
      </c>
      <c r="B56" s="459" t="s">
        <v>592</v>
      </c>
      <c r="C56" s="30" t="s">
        <v>601</v>
      </c>
      <c r="D56" s="497" t="s">
        <v>108</v>
      </c>
      <c r="E56" s="498">
        <v>1</v>
      </c>
      <c r="F56" s="498">
        <v>1</v>
      </c>
      <c r="G56" s="498"/>
      <c r="H56" s="498"/>
      <c r="I56" s="187"/>
      <c r="J56" s="14">
        <f t="shared" si="4"/>
        <v>2</v>
      </c>
      <c r="K56" s="315"/>
    </row>
    <row r="57" spans="1:11" ht="18">
      <c r="A57" s="46">
        <v>18</v>
      </c>
      <c r="B57" s="459" t="s">
        <v>252</v>
      </c>
      <c r="C57" s="30" t="s">
        <v>601</v>
      </c>
      <c r="D57" s="497" t="s">
        <v>76</v>
      </c>
      <c r="E57" s="498">
        <v>1</v>
      </c>
      <c r="F57" s="498">
        <v>1</v>
      </c>
      <c r="G57" s="498">
        <v>1</v>
      </c>
      <c r="H57" s="498">
        <v>1</v>
      </c>
      <c r="I57" s="187"/>
      <c r="J57" s="14">
        <f t="shared" si="4"/>
        <v>4</v>
      </c>
      <c r="K57" s="315"/>
    </row>
    <row r="58" spans="1:11" ht="18">
      <c r="A58" s="46">
        <v>19</v>
      </c>
      <c r="B58" s="459" t="s">
        <v>593</v>
      </c>
      <c r="C58" s="30" t="s">
        <v>601</v>
      </c>
      <c r="D58" s="497" t="s">
        <v>86</v>
      </c>
      <c r="E58" s="498">
        <v>1</v>
      </c>
      <c r="F58" s="498">
        <v>1</v>
      </c>
      <c r="G58" s="498">
        <v>1</v>
      </c>
      <c r="H58" s="498">
        <v>1</v>
      </c>
      <c r="I58" s="187"/>
      <c r="J58" s="14">
        <f t="shared" si="4"/>
        <v>4</v>
      </c>
      <c r="K58" s="315"/>
    </row>
    <row r="59" spans="1:11" ht="18">
      <c r="A59" s="46">
        <v>20</v>
      </c>
      <c r="B59" s="459" t="s">
        <v>594</v>
      </c>
      <c r="C59" s="30" t="s">
        <v>601</v>
      </c>
      <c r="D59" s="497" t="s">
        <v>115</v>
      </c>
      <c r="E59" s="498">
        <v>1</v>
      </c>
      <c r="F59" s="498">
        <v>1</v>
      </c>
      <c r="G59" s="498">
        <v>1</v>
      </c>
      <c r="H59" s="498">
        <v>1</v>
      </c>
      <c r="I59" s="187"/>
      <c r="J59" s="14">
        <f t="shared" si="4"/>
        <v>4</v>
      </c>
      <c r="K59" s="315"/>
    </row>
  </sheetData>
  <autoFilter ref="A1:K8">
    <filterColumn colId="0" showButton="0"/>
    <filterColumn colId="1" showButton="0"/>
    <filterColumn colId="2" hiddenButton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</autoFilter>
  <mergeCells count="16">
    <mergeCell ref="A32:B32"/>
    <mergeCell ref="A36:B36"/>
    <mergeCell ref="A38:B38"/>
    <mergeCell ref="A15:B15"/>
    <mergeCell ref="A18:B18"/>
    <mergeCell ref="D18:I18"/>
    <mergeCell ref="A7:B7"/>
    <mergeCell ref="C7:F7"/>
    <mergeCell ref="A1:K1"/>
    <mergeCell ref="A2:K2"/>
    <mergeCell ref="A3:B3"/>
    <mergeCell ref="A4:B4"/>
    <mergeCell ref="A5:A6"/>
    <mergeCell ref="B5:B6"/>
    <mergeCell ref="D5:D6"/>
    <mergeCell ref="K5:K6"/>
  </mergeCells>
  <conditionalFormatting sqref="C35">
    <cfRule type="duplicateValues" dxfId="412" priority="22"/>
  </conditionalFormatting>
  <conditionalFormatting sqref="B40:C40">
    <cfRule type="duplicateValues" dxfId="411" priority="20"/>
  </conditionalFormatting>
  <conditionalFormatting sqref="C40">
    <cfRule type="duplicateValues" dxfId="410" priority="19"/>
  </conditionalFormatting>
  <conditionalFormatting sqref="B50:C1048576 B38:C38 B1:C36">
    <cfRule type="duplicateValues" dxfId="409" priority="14"/>
  </conditionalFormatting>
  <conditionalFormatting sqref="B41">
    <cfRule type="duplicateValues" dxfId="408" priority="12"/>
  </conditionalFormatting>
  <conditionalFormatting sqref="C51:C59">
    <cfRule type="duplicateValues" dxfId="407" priority="150"/>
  </conditionalFormatting>
  <conditionalFormatting sqref="B50:C96 B16:C16 B35:C36 B8:C13 B19:C30">
    <cfRule type="duplicateValues" dxfId="406" priority="166"/>
  </conditionalFormatting>
  <conditionalFormatting sqref="B33">
    <cfRule type="duplicateValues" dxfId="405" priority="7"/>
  </conditionalFormatting>
  <conditionalFormatting sqref="B34">
    <cfRule type="duplicateValues" dxfId="404" priority="5"/>
  </conditionalFormatting>
  <conditionalFormatting sqref="B12:C12">
    <cfRule type="duplicateValues" dxfId="403" priority="3"/>
  </conditionalFormatting>
  <conditionalFormatting sqref="B13:C13">
    <cfRule type="duplicateValues" dxfId="402" priority="2"/>
  </conditionalFormatting>
  <conditionalFormatting sqref="B37:C37 B39:C49">
    <cfRule type="duplicateValues" dxfId="401" priority="172"/>
  </conditionalFormatting>
  <pageMargins left="0" right="0" top="0" bottom="0" header="0.3" footer="0"/>
  <pageSetup scale="75" orientation="portrait" r:id="rId1"/>
  <rowBreaks count="1" manualBreakCount="1">
    <brk id="62" max="10" man="1"/>
  </rowBreaks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FF00FF"/>
  </sheetPr>
  <dimension ref="A1:AI48"/>
  <sheetViews>
    <sheetView view="pageBreakPreview" zoomScale="45" zoomScaleNormal="55" zoomScaleSheetLayoutView="45" workbookViewId="0">
      <pane ySplit="7" topLeftCell="A8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4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3.570312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3.42578125" style="168" customWidth="1"/>
    <col min="18" max="18" width="13.7109375" style="168" bestFit="1" customWidth="1"/>
    <col min="19" max="19" width="21.7109375" style="168" bestFit="1" customWidth="1"/>
    <col min="20" max="20" width="14.28515625" style="168" customWidth="1"/>
    <col min="21" max="21" width="12.7109375" style="168" customWidth="1"/>
    <col min="22" max="22" width="12.28515625" style="114" customWidth="1"/>
    <col min="23" max="24" width="9.7109375" style="114" customWidth="1"/>
    <col min="25" max="25" width="11.140625" style="114" customWidth="1"/>
    <col min="26" max="26" width="25.5703125" style="114" customWidth="1"/>
    <col min="27" max="27" width="26.570312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5" t="s">
        <v>243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5"/>
      <c r="O1" s="1395"/>
      <c r="P1" s="1395"/>
      <c r="Q1" s="1395"/>
      <c r="R1" s="1395"/>
      <c r="S1" s="1395"/>
      <c r="T1" s="1395"/>
      <c r="U1" s="1395"/>
      <c r="V1" s="1395"/>
      <c r="W1" s="1395"/>
      <c r="X1" s="1395"/>
      <c r="Y1" s="1395"/>
      <c r="Z1" s="1395"/>
      <c r="AA1" s="1395"/>
      <c r="AB1" s="1395"/>
      <c r="AC1" s="1395"/>
      <c r="AD1" s="1395"/>
      <c r="AE1" s="1395"/>
      <c r="AF1" s="1395"/>
      <c r="AG1" s="1395"/>
      <c r="AH1" s="1395"/>
      <c r="AI1" s="1395"/>
    </row>
    <row r="2" spans="1:35" s="120" customFormat="1" ht="33" customHeight="1" thickBot="1">
      <c r="A2" s="1395" t="s">
        <v>259</v>
      </c>
      <c r="B2" s="1395"/>
      <c r="C2" s="1395"/>
      <c r="D2" s="1395"/>
      <c r="E2" s="1395"/>
      <c r="F2" s="1395"/>
      <c r="G2" s="1395"/>
      <c r="H2" s="1395"/>
      <c r="I2" s="1395"/>
      <c r="J2" s="1395"/>
      <c r="K2" s="1395"/>
      <c r="L2" s="1395"/>
      <c r="M2" s="1395"/>
      <c r="N2" s="1395"/>
      <c r="O2" s="1395"/>
      <c r="P2" s="1395"/>
      <c r="Q2" s="1395"/>
      <c r="R2" s="1395"/>
      <c r="S2" s="1395"/>
      <c r="T2" s="1395"/>
      <c r="U2" s="1395"/>
      <c r="V2" s="1395"/>
      <c r="W2" s="1395"/>
      <c r="X2" s="1395"/>
      <c r="Y2" s="1395"/>
      <c r="Z2" s="1395"/>
      <c r="AA2" s="1395"/>
      <c r="AB2" s="1395"/>
      <c r="AC2" s="1395"/>
      <c r="AD2" s="1395"/>
      <c r="AE2" s="1395"/>
      <c r="AF2" s="1395"/>
      <c r="AG2" s="1395"/>
      <c r="AH2" s="1395"/>
      <c r="AI2" s="1395"/>
    </row>
    <row r="3" spans="1:35" s="120" customFormat="1" ht="30" customHeight="1">
      <c r="A3" s="1395" t="s">
        <v>343</v>
      </c>
      <c r="B3" s="1395"/>
      <c r="C3" s="1395"/>
      <c r="D3" s="502"/>
      <c r="E3" s="1464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397"/>
      <c r="AG3" s="121"/>
      <c r="AH3" s="122"/>
      <c r="AI3" s="122"/>
    </row>
    <row r="4" spans="1:35" s="120" customFormat="1" ht="38.25" customHeight="1" thickBot="1">
      <c r="A4" s="1432" t="s">
        <v>609</v>
      </c>
      <c r="B4" s="1432"/>
      <c r="C4" s="1432"/>
      <c r="D4" s="152"/>
      <c r="E4" s="1464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4"/>
      <c r="AC4" s="124"/>
      <c r="AD4" s="124"/>
      <c r="AE4" s="124"/>
      <c r="AF4" s="1398"/>
      <c r="AG4" s="124"/>
      <c r="AH4" s="125"/>
      <c r="AI4" s="125"/>
    </row>
    <row r="5" spans="1:35" ht="33.75" customHeight="1">
      <c r="A5" s="1399" t="s">
        <v>261</v>
      </c>
      <c r="B5" s="1402" t="s">
        <v>244</v>
      </c>
      <c r="C5" s="1405" t="s">
        <v>0</v>
      </c>
      <c r="D5" s="1405" t="s">
        <v>245</v>
      </c>
      <c r="E5" s="1408" t="s">
        <v>1</v>
      </c>
      <c r="F5" s="1409"/>
      <c r="G5" s="1409"/>
      <c r="H5" s="1409"/>
      <c r="I5" s="1410"/>
      <c r="J5" s="1414" t="s">
        <v>2</v>
      </c>
      <c r="K5" s="1414"/>
      <c r="L5" s="1414"/>
      <c r="M5" s="1414"/>
      <c r="N5" s="1414"/>
      <c r="O5" s="1414"/>
      <c r="P5" s="1414"/>
      <c r="Q5" s="1414"/>
      <c r="R5" s="1414"/>
      <c r="S5" s="1414"/>
      <c r="T5" s="1414"/>
      <c r="U5" s="1414"/>
      <c r="V5" s="1415" t="s">
        <v>8</v>
      </c>
      <c r="W5" s="1414" t="s">
        <v>4</v>
      </c>
      <c r="X5" s="1414"/>
      <c r="Y5" s="1414"/>
      <c r="Z5" s="1415" t="s">
        <v>338</v>
      </c>
      <c r="AA5" s="1419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100.5" customHeight="1">
      <c r="A6" s="1400"/>
      <c r="B6" s="1403"/>
      <c r="C6" s="1406"/>
      <c r="D6" s="1406"/>
      <c r="E6" s="1411"/>
      <c r="F6" s="1412"/>
      <c r="G6" s="1412"/>
      <c r="H6" s="1412"/>
      <c r="I6" s="1413"/>
      <c r="J6" s="1422" t="s">
        <v>227</v>
      </c>
      <c r="K6" s="1423"/>
      <c r="L6" s="1418" t="s">
        <v>5</v>
      </c>
      <c r="M6" s="1418"/>
      <c r="N6" s="1424" t="s">
        <v>223</v>
      </c>
      <c r="O6" s="1425"/>
      <c r="P6" s="1418" t="s">
        <v>6</v>
      </c>
      <c r="Q6" s="1418"/>
      <c r="R6" s="1418" t="s">
        <v>7</v>
      </c>
      <c r="S6" s="1418"/>
      <c r="T6" s="1418" t="s">
        <v>219</v>
      </c>
      <c r="U6" s="1418"/>
      <c r="V6" s="1416"/>
      <c r="W6" s="1418"/>
      <c r="X6" s="1418"/>
      <c r="Y6" s="1418"/>
      <c r="Z6" s="1416"/>
      <c r="AA6" s="1420"/>
      <c r="AB6" s="150"/>
      <c r="AC6" s="150"/>
      <c r="AD6" s="150"/>
      <c r="AE6" s="150"/>
      <c r="AF6" s="150"/>
      <c r="AG6" s="150"/>
      <c r="AH6" s="150"/>
      <c r="AI6" s="150"/>
    </row>
    <row r="7" spans="1:35" ht="81" customHeight="1" thickBot="1">
      <c r="A7" s="1401"/>
      <c r="B7" s="1404"/>
      <c r="C7" s="1407"/>
      <c r="D7" s="1407"/>
      <c r="E7" s="240" t="s">
        <v>9</v>
      </c>
      <c r="F7" s="240" t="s">
        <v>10</v>
      </c>
      <c r="G7" s="503" t="s">
        <v>11</v>
      </c>
      <c r="H7" s="503" t="s">
        <v>12</v>
      </c>
      <c r="I7" s="503" t="s">
        <v>13</v>
      </c>
      <c r="J7" s="503" t="s">
        <v>14</v>
      </c>
      <c r="K7" s="503" t="s">
        <v>15</v>
      </c>
      <c r="L7" s="503" t="s">
        <v>14</v>
      </c>
      <c r="M7" s="503" t="s">
        <v>16</v>
      </c>
      <c r="N7" s="503" t="s">
        <v>14</v>
      </c>
      <c r="O7" s="503" t="s">
        <v>16</v>
      </c>
      <c r="P7" s="503" t="s">
        <v>14</v>
      </c>
      <c r="Q7" s="503" t="s">
        <v>16</v>
      </c>
      <c r="R7" s="503" t="s">
        <v>14</v>
      </c>
      <c r="S7" s="503" t="s">
        <v>220</v>
      </c>
      <c r="T7" s="503" t="s">
        <v>221</v>
      </c>
      <c r="U7" s="503" t="s">
        <v>3</v>
      </c>
      <c r="V7" s="1417"/>
      <c r="W7" s="153" t="s">
        <v>17</v>
      </c>
      <c r="X7" s="153" t="s">
        <v>218</v>
      </c>
      <c r="Y7" s="153" t="s">
        <v>13</v>
      </c>
      <c r="Z7" s="1417"/>
      <c r="AA7" s="1421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360">
        <v>1</v>
      </c>
      <c r="B8" s="364" t="s">
        <v>136</v>
      </c>
      <c r="C8" s="361" t="s">
        <v>176</v>
      </c>
      <c r="D8" s="361" t="s">
        <v>153</v>
      </c>
      <c r="E8" s="355">
        <v>5</v>
      </c>
      <c r="F8" s="361">
        <v>40</v>
      </c>
      <c r="G8" s="361">
        <v>75</v>
      </c>
      <c r="H8" s="361">
        <v>9.375</v>
      </c>
      <c r="I8" s="361">
        <v>2250</v>
      </c>
      <c r="J8" s="362"/>
      <c r="K8" s="362"/>
      <c r="L8" s="362">
        <v>1</v>
      </c>
      <c r="M8" s="362">
        <v>5</v>
      </c>
      <c r="N8" s="362"/>
      <c r="O8" s="357"/>
      <c r="P8" s="362"/>
      <c r="Q8" s="356"/>
      <c r="R8" s="362"/>
      <c r="S8" s="362"/>
      <c r="T8" s="362"/>
      <c r="U8" s="362"/>
      <c r="V8" s="355">
        <f t="shared" ref="V8:V24" si="0">J8+L8+N8+P8+R8+T8</f>
        <v>1</v>
      </c>
      <c r="W8" s="355">
        <f t="shared" ref="W8:W24" si="1">E8-V8</f>
        <v>4</v>
      </c>
      <c r="X8" s="361">
        <f t="shared" ref="X8:X24" si="2">W8*8</f>
        <v>32</v>
      </c>
      <c r="Y8" s="361">
        <f>X8*H8</f>
        <v>300</v>
      </c>
      <c r="Z8" s="361">
        <f t="shared" ref="Z8:Z25" si="3">Y8</f>
        <v>300</v>
      </c>
      <c r="AA8" s="363"/>
    </row>
    <row r="9" spans="1:35" s="160" customFormat="1" ht="30" customHeight="1">
      <c r="A9" s="354">
        <v>2</v>
      </c>
      <c r="B9" s="364" t="s">
        <v>479</v>
      </c>
      <c r="C9" s="364" t="s">
        <v>18</v>
      </c>
      <c r="D9" s="364" t="s">
        <v>70</v>
      </c>
      <c r="E9" s="365">
        <v>5</v>
      </c>
      <c r="F9" s="364">
        <v>40</v>
      </c>
      <c r="G9" s="364">
        <v>55</v>
      </c>
      <c r="H9" s="364">
        <v>6.875</v>
      </c>
      <c r="I9" s="364">
        <v>1650</v>
      </c>
      <c r="J9" s="362"/>
      <c r="K9" s="362"/>
      <c r="L9" s="362">
        <v>1</v>
      </c>
      <c r="M9" s="362">
        <v>5</v>
      </c>
      <c r="N9" s="362">
        <v>3</v>
      </c>
      <c r="O9" s="357" t="s">
        <v>629</v>
      </c>
      <c r="P9" s="362"/>
      <c r="Q9" s="356"/>
      <c r="R9" s="362"/>
      <c r="S9" s="362"/>
      <c r="T9" s="362"/>
      <c r="U9" s="362"/>
      <c r="V9" s="355">
        <f>J9+L9+N9+P9+R9+T9</f>
        <v>4</v>
      </c>
      <c r="W9" s="355">
        <f>E9-V9</f>
        <v>1</v>
      </c>
      <c r="X9" s="361">
        <f>W9*8</f>
        <v>8</v>
      </c>
      <c r="Y9" s="361">
        <f>X9*H9</f>
        <v>55</v>
      </c>
      <c r="Z9" s="361">
        <f t="shared" si="3"/>
        <v>55</v>
      </c>
      <c r="AA9" s="363"/>
    </row>
    <row r="10" spans="1:35" s="160" customFormat="1" ht="30" customHeight="1">
      <c r="A10" s="360">
        <v>3</v>
      </c>
      <c r="B10" s="364" t="s">
        <v>68</v>
      </c>
      <c r="C10" s="364" t="s">
        <v>18</v>
      </c>
      <c r="D10" s="367" t="s">
        <v>69</v>
      </c>
      <c r="E10" s="365">
        <v>5</v>
      </c>
      <c r="F10" s="364">
        <v>40</v>
      </c>
      <c r="G10" s="364">
        <v>55</v>
      </c>
      <c r="H10" s="364">
        <v>6.875</v>
      </c>
      <c r="I10" s="364">
        <v>1650</v>
      </c>
      <c r="J10" s="362"/>
      <c r="K10" s="362"/>
      <c r="L10" s="362">
        <v>1</v>
      </c>
      <c r="M10" s="362">
        <v>5</v>
      </c>
      <c r="N10" s="362">
        <v>1</v>
      </c>
      <c r="O10" s="357" t="s">
        <v>137</v>
      </c>
      <c r="P10" s="362"/>
      <c r="Q10" s="356"/>
      <c r="R10" s="362"/>
      <c r="S10" s="362"/>
      <c r="T10" s="362"/>
      <c r="U10" s="362"/>
      <c r="V10" s="355">
        <f t="shared" si="0"/>
        <v>2</v>
      </c>
      <c r="W10" s="355">
        <f t="shared" si="1"/>
        <v>3</v>
      </c>
      <c r="X10" s="361">
        <f t="shared" si="2"/>
        <v>24</v>
      </c>
      <c r="Y10" s="361">
        <f t="shared" ref="Y10:Y24" si="4">X10*H10</f>
        <v>165</v>
      </c>
      <c r="Z10" s="361">
        <f t="shared" si="3"/>
        <v>165</v>
      </c>
      <c r="AA10" s="363"/>
    </row>
    <row r="11" spans="1:35" s="160" customFormat="1" ht="30" customHeight="1">
      <c r="A11" s="354">
        <v>4</v>
      </c>
      <c r="B11" s="364" t="s">
        <v>321</v>
      </c>
      <c r="C11" s="364" t="s">
        <v>18</v>
      </c>
      <c r="D11" s="374" t="s">
        <v>38</v>
      </c>
      <c r="E11" s="365">
        <v>5</v>
      </c>
      <c r="F11" s="364">
        <v>40</v>
      </c>
      <c r="G11" s="361">
        <v>55</v>
      </c>
      <c r="H11" s="361">
        <v>6.875</v>
      </c>
      <c r="I11" s="361">
        <v>1650</v>
      </c>
      <c r="J11" s="362"/>
      <c r="K11" s="362"/>
      <c r="L11" s="362">
        <v>1</v>
      </c>
      <c r="M11" s="362">
        <v>5</v>
      </c>
      <c r="N11" s="362"/>
      <c r="O11" s="357"/>
      <c r="P11" s="362"/>
      <c r="Q11" s="356"/>
      <c r="R11" s="362"/>
      <c r="S11" s="362"/>
      <c r="T11" s="362"/>
      <c r="U11" s="362"/>
      <c r="V11" s="355">
        <f t="shared" si="0"/>
        <v>1</v>
      </c>
      <c r="W11" s="355">
        <f>E11-V11</f>
        <v>4</v>
      </c>
      <c r="X11" s="361">
        <f t="shared" si="2"/>
        <v>32</v>
      </c>
      <c r="Y11" s="361">
        <f t="shared" si="4"/>
        <v>220</v>
      </c>
      <c r="Z11" s="361">
        <f t="shared" si="3"/>
        <v>220</v>
      </c>
      <c r="AA11" s="363"/>
    </row>
    <row r="12" spans="1:35" s="160" customFormat="1" ht="30" customHeight="1">
      <c r="A12" s="360">
        <v>5</v>
      </c>
      <c r="B12" s="364" t="s">
        <v>169</v>
      </c>
      <c r="C12" s="364" t="s">
        <v>176</v>
      </c>
      <c r="D12" s="364" t="s">
        <v>83</v>
      </c>
      <c r="E12" s="365">
        <v>5</v>
      </c>
      <c r="F12" s="364">
        <v>40</v>
      </c>
      <c r="G12" s="361">
        <v>75</v>
      </c>
      <c r="H12" s="361">
        <v>9.375</v>
      </c>
      <c r="I12" s="361">
        <v>2250</v>
      </c>
      <c r="J12" s="362"/>
      <c r="K12" s="370"/>
      <c r="L12" s="362">
        <v>1</v>
      </c>
      <c r="M12" s="362">
        <v>5</v>
      </c>
      <c r="N12" s="362">
        <v>1</v>
      </c>
      <c r="O12" s="357" t="s">
        <v>137</v>
      </c>
      <c r="P12" s="362"/>
      <c r="Q12" s="356"/>
      <c r="R12" s="362"/>
      <c r="S12" s="357"/>
      <c r="T12" s="362"/>
      <c r="U12" s="362"/>
      <c r="V12" s="355">
        <f>J12+L12+N12+P12+R12+T12</f>
        <v>2</v>
      </c>
      <c r="W12" s="355">
        <f>E12-V12</f>
        <v>3</v>
      </c>
      <c r="X12" s="361">
        <f>W12*8</f>
        <v>24</v>
      </c>
      <c r="Y12" s="361">
        <f>X12*H12</f>
        <v>225</v>
      </c>
      <c r="Z12" s="361">
        <f t="shared" si="3"/>
        <v>225</v>
      </c>
      <c r="AA12" s="363"/>
    </row>
    <row r="13" spans="1:35" s="160" customFormat="1" ht="30" customHeight="1">
      <c r="A13" s="354">
        <v>6</v>
      </c>
      <c r="B13" s="364" t="s">
        <v>94</v>
      </c>
      <c r="C13" s="364" t="s">
        <v>176</v>
      </c>
      <c r="D13" s="364" t="s">
        <v>138</v>
      </c>
      <c r="E13" s="365">
        <v>5</v>
      </c>
      <c r="F13" s="364">
        <v>40</v>
      </c>
      <c r="G13" s="361">
        <v>75</v>
      </c>
      <c r="H13" s="361">
        <v>9.375</v>
      </c>
      <c r="I13" s="361">
        <v>2250</v>
      </c>
      <c r="J13" s="362"/>
      <c r="K13" s="362"/>
      <c r="L13" s="362">
        <v>1</v>
      </c>
      <c r="M13" s="362">
        <v>5</v>
      </c>
      <c r="N13" s="362"/>
      <c r="O13" s="357"/>
      <c r="P13" s="362"/>
      <c r="Q13" s="362"/>
      <c r="R13" s="362"/>
      <c r="S13" s="362"/>
      <c r="T13" s="362"/>
      <c r="U13" s="362"/>
      <c r="V13" s="355">
        <f t="shared" si="0"/>
        <v>1</v>
      </c>
      <c r="W13" s="355">
        <f t="shared" si="1"/>
        <v>4</v>
      </c>
      <c r="X13" s="361">
        <f t="shared" si="2"/>
        <v>32</v>
      </c>
      <c r="Y13" s="361">
        <f t="shared" si="4"/>
        <v>300</v>
      </c>
      <c r="Z13" s="361">
        <f t="shared" si="3"/>
        <v>300</v>
      </c>
      <c r="AA13" s="363"/>
    </row>
    <row r="14" spans="1:35" s="160" customFormat="1" ht="30" customHeight="1">
      <c r="A14" s="360">
        <v>7</v>
      </c>
      <c r="B14" s="364" t="s">
        <v>304</v>
      </c>
      <c r="C14" s="364" t="s">
        <v>176</v>
      </c>
      <c r="D14" s="364" t="s">
        <v>57</v>
      </c>
      <c r="E14" s="365">
        <v>5</v>
      </c>
      <c r="F14" s="364">
        <v>40</v>
      </c>
      <c r="G14" s="361">
        <v>75</v>
      </c>
      <c r="H14" s="361">
        <v>9.375</v>
      </c>
      <c r="I14" s="361">
        <v>2250</v>
      </c>
      <c r="J14" s="362"/>
      <c r="K14" s="362"/>
      <c r="L14" s="362">
        <v>1</v>
      </c>
      <c r="M14" s="362">
        <v>5</v>
      </c>
      <c r="N14" s="362"/>
      <c r="O14" s="357"/>
      <c r="P14" s="362"/>
      <c r="Q14" s="362"/>
      <c r="R14" s="362"/>
      <c r="S14" s="362"/>
      <c r="T14" s="362"/>
      <c r="U14" s="362"/>
      <c r="V14" s="355">
        <f t="shared" si="0"/>
        <v>1</v>
      </c>
      <c r="W14" s="355">
        <f t="shared" si="1"/>
        <v>4</v>
      </c>
      <c r="X14" s="361">
        <f t="shared" si="2"/>
        <v>32</v>
      </c>
      <c r="Y14" s="361">
        <f t="shared" si="4"/>
        <v>300</v>
      </c>
      <c r="Z14" s="361">
        <f t="shared" si="3"/>
        <v>300</v>
      </c>
      <c r="AA14" s="363"/>
    </row>
    <row r="15" spans="1:35" s="160" customFormat="1" ht="36" customHeight="1">
      <c r="A15" s="354">
        <v>8</v>
      </c>
      <c r="B15" s="409" t="s">
        <v>323</v>
      </c>
      <c r="C15" s="364" t="s">
        <v>18</v>
      </c>
      <c r="D15" s="374" t="s">
        <v>114</v>
      </c>
      <c r="E15" s="365">
        <v>5</v>
      </c>
      <c r="F15" s="364">
        <v>40</v>
      </c>
      <c r="G15" s="364">
        <v>55</v>
      </c>
      <c r="H15" s="364">
        <v>6.875</v>
      </c>
      <c r="I15" s="364">
        <v>1650</v>
      </c>
      <c r="J15" s="362"/>
      <c r="K15" s="362"/>
      <c r="L15" s="362">
        <v>1</v>
      </c>
      <c r="M15" s="362">
        <v>5</v>
      </c>
      <c r="N15" s="362"/>
      <c r="O15" s="357"/>
      <c r="P15" s="362"/>
      <c r="Q15" s="362"/>
      <c r="R15" s="362"/>
      <c r="S15" s="362"/>
      <c r="T15" s="362"/>
      <c r="U15" s="362"/>
      <c r="V15" s="355">
        <f>J15+L15+N15+P15+R15+T15</f>
        <v>1</v>
      </c>
      <c r="W15" s="355">
        <f>E15-V15</f>
        <v>4</v>
      </c>
      <c r="X15" s="361">
        <f>W15*8</f>
        <v>32</v>
      </c>
      <c r="Y15" s="361">
        <f t="shared" si="4"/>
        <v>220</v>
      </c>
      <c r="Z15" s="361">
        <f t="shared" si="3"/>
        <v>220</v>
      </c>
      <c r="AA15" s="363"/>
    </row>
    <row r="16" spans="1:35" s="160" customFormat="1" ht="30" customHeight="1">
      <c r="A16" s="360">
        <v>9</v>
      </c>
      <c r="B16" s="364" t="s">
        <v>97</v>
      </c>
      <c r="C16" s="364" t="s">
        <v>176</v>
      </c>
      <c r="D16" s="361" t="s">
        <v>160</v>
      </c>
      <c r="E16" s="365">
        <v>5</v>
      </c>
      <c r="F16" s="364">
        <v>40</v>
      </c>
      <c r="G16" s="361">
        <v>75</v>
      </c>
      <c r="H16" s="361">
        <v>9.375</v>
      </c>
      <c r="I16" s="361">
        <v>2250</v>
      </c>
      <c r="J16" s="362"/>
      <c r="K16" s="362"/>
      <c r="L16" s="362">
        <v>1</v>
      </c>
      <c r="M16" s="362">
        <v>5</v>
      </c>
      <c r="N16" s="362"/>
      <c r="O16" s="357"/>
      <c r="P16" s="362"/>
      <c r="Q16" s="362"/>
      <c r="R16" s="362"/>
      <c r="S16" s="362"/>
      <c r="T16" s="362"/>
      <c r="U16" s="362"/>
      <c r="V16" s="355">
        <f t="shared" si="0"/>
        <v>1</v>
      </c>
      <c r="W16" s="355">
        <f t="shared" si="1"/>
        <v>4</v>
      </c>
      <c r="X16" s="361">
        <f t="shared" si="2"/>
        <v>32</v>
      </c>
      <c r="Y16" s="361">
        <f t="shared" si="4"/>
        <v>300</v>
      </c>
      <c r="Z16" s="361">
        <f t="shared" si="3"/>
        <v>300</v>
      </c>
      <c r="AA16" s="363"/>
    </row>
    <row r="17" spans="1:27" s="160" customFormat="1" ht="30" customHeight="1">
      <c r="A17" s="354">
        <v>10</v>
      </c>
      <c r="B17" s="364" t="s">
        <v>317</v>
      </c>
      <c r="C17" s="364" t="s">
        <v>176</v>
      </c>
      <c r="D17" s="372" t="s">
        <v>348</v>
      </c>
      <c r="E17" s="365">
        <v>5</v>
      </c>
      <c r="F17" s="364">
        <v>40</v>
      </c>
      <c r="G17" s="364">
        <v>75</v>
      </c>
      <c r="H17" s="361">
        <v>9.375</v>
      </c>
      <c r="I17" s="361">
        <v>2250</v>
      </c>
      <c r="J17" s="362"/>
      <c r="K17" s="362"/>
      <c r="L17" s="362">
        <v>1</v>
      </c>
      <c r="M17" s="362">
        <v>5</v>
      </c>
      <c r="N17" s="362"/>
      <c r="O17" s="357"/>
      <c r="P17" s="362"/>
      <c r="Q17" s="362"/>
      <c r="R17" s="362"/>
      <c r="S17" s="362"/>
      <c r="T17" s="362"/>
      <c r="U17" s="362"/>
      <c r="V17" s="355">
        <f t="shared" si="0"/>
        <v>1</v>
      </c>
      <c r="W17" s="355">
        <f t="shared" si="1"/>
        <v>4</v>
      </c>
      <c r="X17" s="361">
        <f t="shared" si="2"/>
        <v>32</v>
      </c>
      <c r="Y17" s="361">
        <f t="shared" si="4"/>
        <v>300</v>
      </c>
      <c r="Z17" s="361">
        <f t="shared" si="3"/>
        <v>300</v>
      </c>
      <c r="AA17" s="363"/>
    </row>
    <row r="18" spans="1:27" s="160" customFormat="1" ht="30" customHeight="1">
      <c r="A18" s="360">
        <v>11</v>
      </c>
      <c r="B18" s="364" t="s">
        <v>325</v>
      </c>
      <c r="C18" s="364" t="s">
        <v>18</v>
      </c>
      <c r="D18" s="364" t="s">
        <v>536</v>
      </c>
      <c r="E18" s="365">
        <v>5</v>
      </c>
      <c r="F18" s="364">
        <v>40</v>
      </c>
      <c r="G18" s="361">
        <v>55</v>
      </c>
      <c r="H18" s="361">
        <v>6.875</v>
      </c>
      <c r="I18" s="361">
        <v>1650</v>
      </c>
      <c r="J18" s="362"/>
      <c r="K18" s="362"/>
      <c r="L18" s="362">
        <v>1</v>
      </c>
      <c r="M18" s="362">
        <v>5</v>
      </c>
      <c r="N18" s="362"/>
      <c r="O18" s="357"/>
      <c r="P18" s="362"/>
      <c r="Q18" s="362"/>
      <c r="R18" s="362"/>
      <c r="S18" s="362"/>
      <c r="T18" s="362"/>
      <c r="U18" s="362"/>
      <c r="V18" s="355">
        <f>J18+L18+N18+P18+R18+T18</f>
        <v>1</v>
      </c>
      <c r="W18" s="355">
        <f>E18-V18</f>
        <v>4</v>
      </c>
      <c r="X18" s="361">
        <f>W18*8</f>
        <v>32</v>
      </c>
      <c r="Y18" s="361">
        <f>X18*H18</f>
        <v>220</v>
      </c>
      <c r="Z18" s="361">
        <f t="shared" si="3"/>
        <v>220</v>
      </c>
      <c r="AA18" s="149"/>
    </row>
    <row r="19" spans="1:27" s="160" customFormat="1" ht="30" customHeight="1">
      <c r="A19" s="354">
        <v>12</v>
      </c>
      <c r="B19" s="364" t="s">
        <v>341</v>
      </c>
      <c r="C19" s="364" t="s">
        <v>176</v>
      </c>
      <c r="D19" s="364" t="s">
        <v>506</v>
      </c>
      <c r="E19" s="365">
        <v>5</v>
      </c>
      <c r="F19" s="364">
        <v>40</v>
      </c>
      <c r="G19" s="364">
        <v>75</v>
      </c>
      <c r="H19" s="361">
        <v>9.375</v>
      </c>
      <c r="I19" s="361">
        <v>1650</v>
      </c>
      <c r="J19" s="362"/>
      <c r="K19" s="362"/>
      <c r="L19" s="362">
        <v>1</v>
      </c>
      <c r="M19" s="362">
        <v>5</v>
      </c>
      <c r="N19" s="362"/>
      <c r="O19" s="357"/>
      <c r="P19" s="362"/>
      <c r="Q19" s="362"/>
      <c r="R19" s="362"/>
      <c r="S19" s="362"/>
      <c r="T19" s="362"/>
      <c r="U19" s="362"/>
      <c r="V19" s="355">
        <f t="shared" si="0"/>
        <v>1</v>
      </c>
      <c r="W19" s="355">
        <f t="shared" si="1"/>
        <v>4</v>
      </c>
      <c r="X19" s="361">
        <f t="shared" si="2"/>
        <v>32</v>
      </c>
      <c r="Y19" s="361">
        <f t="shared" si="4"/>
        <v>300</v>
      </c>
      <c r="Z19" s="361">
        <f t="shared" si="3"/>
        <v>300</v>
      </c>
      <c r="AA19" s="149"/>
    </row>
    <row r="20" spans="1:27" s="160" customFormat="1" ht="30" customHeight="1">
      <c r="A20" s="360">
        <v>13</v>
      </c>
      <c r="B20" s="364" t="s">
        <v>301</v>
      </c>
      <c r="C20" s="361" t="s">
        <v>176</v>
      </c>
      <c r="D20" s="364" t="s">
        <v>54</v>
      </c>
      <c r="E20" s="365">
        <v>5</v>
      </c>
      <c r="F20" s="364">
        <v>40</v>
      </c>
      <c r="G20" s="361">
        <v>75</v>
      </c>
      <c r="H20" s="361">
        <v>9.375</v>
      </c>
      <c r="I20" s="361">
        <v>2250</v>
      </c>
      <c r="J20" s="362"/>
      <c r="K20" s="362"/>
      <c r="L20" s="362">
        <v>1</v>
      </c>
      <c r="M20" s="362">
        <v>5</v>
      </c>
      <c r="N20" s="362"/>
      <c r="O20" s="357"/>
      <c r="P20" s="362"/>
      <c r="Q20" s="362"/>
      <c r="R20" s="362"/>
      <c r="S20" s="362"/>
      <c r="T20" s="362"/>
      <c r="U20" s="362"/>
      <c r="V20" s="355">
        <f t="shared" si="0"/>
        <v>1</v>
      </c>
      <c r="W20" s="355">
        <f t="shared" si="1"/>
        <v>4</v>
      </c>
      <c r="X20" s="361">
        <f t="shared" si="2"/>
        <v>32</v>
      </c>
      <c r="Y20" s="361">
        <f t="shared" si="4"/>
        <v>300</v>
      </c>
      <c r="Z20" s="361">
        <f t="shared" si="3"/>
        <v>300</v>
      </c>
      <c r="AA20" s="149"/>
    </row>
    <row r="21" spans="1:27" s="160" customFormat="1" ht="30" customHeight="1">
      <c r="A21" s="354">
        <v>14</v>
      </c>
      <c r="B21" s="118" t="s">
        <v>326</v>
      </c>
      <c r="C21" s="361" t="s">
        <v>18</v>
      </c>
      <c r="D21" s="361" t="s">
        <v>185</v>
      </c>
      <c r="E21" s="365">
        <v>5</v>
      </c>
      <c r="F21" s="364">
        <v>40</v>
      </c>
      <c r="G21" s="361">
        <v>55</v>
      </c>
      <c r="H21" s="361">
        <v>6.875</v>
      </c>
      <c r="I21" s="361">
        <v>1650</v>
      </c>
      <c r="J21" s="362"/>
      <c r="K21" s="362"/>
      <c r="L21" s="362">
        <v>1</v>
      </c>
      <c r="M21" s="362">
        <v>5</v>
      </c>
      <c r="N21" s="362"/>
      <c r="O21" s="357"/>
      <c r="P21" s="362"/>
      <c r="Q21" s="362"/>
      <c r="R21" s="362"/>
      <c r="S21" s="362"/>
      <c r="T21" s="362"/>
      <c r="U21" s="362"/>
      <c r="V21" s="355">
        <f t="shared" si="0"/>
        <v>1</v>
      </c>
      <c r="W21" s="355">
        <f>E21-V21</f>
        <v>4</v>
      </c>
      <c r="X21" s="361">
        <f>W21*8</f>
        <v>32</v>
      </c>
      <c r="Y21" s="361">
        <f>X21*H21</f>
        <v>220</v>
      </c>
      <c r="Z21" s="361">
        <f t="shared" si="3"/>
        <v>220</v>
      </c>
      <c r="AA21" s="149"/>
    </row>
    <row r="22" spans="1:27" s="160" customFormat="1" ht="30" customHeight="1">
      <c r="A22" s="360">
        <v>15</v>
      </c>
      <c r="B22" s="364" t="s">
        <v>548</v>
      </c>
      <c r="C22" s="364" t="s">
        <v>18</v>
      </c>
      <c r="D22" s="361" t="s">
        <v>166</v>
      </c>
      <c r="E22" s="365">
        <v>5</v>
      </c>
      <c r="F22" s="364">
        <v>40</v>
      </c>
      <c r="G22" s="361">
        <v>55</v>
      </c>
      <c r="H22" s="361">
        <v>6.875</v>
      </c>
      <c r="I22" s="361">
        <v>1650</v>
      </c>
      <c r="J22" s="362"/>
      <c r="K22" s="362"/>
      <c r="L22" s="362">
        <v>1</v>
      </c>
      <c r="M22" s="362">
        <v>5</v>
      </c>
      <c r="N22" s="362"/>
      <c r="O22" s="357"/>
      <c r="P22" s="362"/>
      <c r="Q22" s="362"/>
      <c r="R22" s="362"/>
      <c r="S22" s="362"/>
      <c r="T22" s="362"/>
      <c r="U22" s="362"/>
      <c r="V22" s="355">
        <f>J22+L22+N22+P22+R22+T22</f>
        <v>1</v>
      </c>
      <c r="W22" s="355">
        <f>E22-V22</f>
        <v>4</v>
      </c>
      <c r="X22" s="361">
        <f>W22*8</f>
        <v>32</v>
      </c>
      <c r="Y22" s="361">
        <f>X22*H22</f>
        <v>220</v>
      </c>
      <c r="Z22" s="361">
        <f t="shared" si="3"/>
        <v>220</v>
      </c>
      <c r="AA22" s="149"/>
    </row>
    <row r="23" spans="1:27" s="160" customFormat="1" ht="30" customHeight="1">
      <c r="A23" s="354">
        <v>16</v>
      </c>
      <c r="B23" s="364" t="s">
        <v>519</v>
      </c>
      <c r="C23" s="364" t="s">
        <v>18</v>
      </c>
      <c r="D23" s="364" t="s">
        <v>373</v>
      </c>
      <c r="E23" s="365">
        <v>5</v>
      </c>
      <c r="F23" s="364">
        <v>40</v>
      </c>
      <c r="G23" s="361">
        <v>55</v>
      </c>
      <c r="H23" s="361">
        <v>6.875</v>
      </c>
      <c r="I23" s="361">
        <v>1650</v>
      </c>
      <c r="J23" s="362"/>
      <c r="K23" s="362"/>
      <c r="L23" s="362">
        <v>1</v>
      </c>
      <c r="M23" s="362">
        <v>5</v>
      </c>
      <c r="N23" s="362"/>
      <c r="O23" s="357"/>
      <c r="P23" s="362"/>
      <c r="Q23" s="362"/>
      <c r="R23" s="362"/>
      <c r="S23" s="362"/>
      <c r="T23" s="362"/>
      <c r="U23" s="362"/>
      <c r="V23" s="355">
        <f>J23+L23+N23+P23+R23+T23</f>
        <v>1</v>
      </c>
      <c r="W23" s="355">
        <f>E23-V23</f>
        <v>4</v>
      </c>
      <c r="X23" s="361">
        <f>W23*8</f>
        <v>32</v>
      </c>
      <c r="Y23" s="361">
        <f>X23*H23</f>
        <v>220</v>
      </c>
      <c r="Z23" s="361">
        <f t="shared" si="3"/>
        <v>220</v>
      </c>
      <c r="AA23" s="149"/>
    </row>
    <row r="24" spans="1:27" s="160" customFormat="1" ht="30" customHeight="1">
      <c r="A24" s="360">
        <v>17</v>
      </c>
      <c r="B24" s="364" t="s">
        <v>40</v>
      </c>
      <c r="C24" s="361" t="s">
        <v>176</v>
      </c>
      <c r="D24" s="361" t="s">
        <v>161</v>
      </c>
      <c r="E24" s="365">
        <v>5</v>
      </c>
      <c r="F24" s="364">
        <v>40</v>
      </c>
      <c r="G24" s="361">
        <v>75</v>
      </c>
      <c r="H24" s="361">
        <v>9.375</v>
      </c>
      <c r="I24" s="361">
        <v>2250</v>
      </c>
      <c r="J24" s="362"/>
      <c r="K24" s="362"/>
      <c r="L24" s="362">
        <v>1</v>
      </c>
      <c r="M24" s="362">
        <v>5</v>
      </c>
      <c r="N24" s="362"/>
      <c r="O24" s="357"/>
      <c r="P24" s="362"/>
      <c r="Q24" s="362"/>
      <c r="R24" s="362"/>
      <c r="S24" s="362"/>
      <c r="T24" s="362"/>
      <c r="U24" s="362"/>
      <c r="V24" s="355">
        <f t="shared" si="0"/>
        <v>1</v>
      </c>
      <c r="W24" s="355">
        <f t="shared" si="1"/>
        <v>4</v>
      </c>
      <c r="X24" s="361">
        <f t="shared" si="2"/>
        <v>32</v>
      </c>
      <c r="Y24" s="361">
        <f t="shared" si="4"/>
        <v>300</v>
      </c>
      <c r="Z24" s="361">
        <f t="shared" si="3"/>
        <v>300</v>
      </c>
      <c r="AA24" s="149"/>
    </row>
    <row r="25" spans="1:27" s="160" customFormat="1" ht="30" customHeight="1">
      <c r="A25" s="354">
        <v>18</v>
      </c>
      <c r="B25" s="364" t="s">
        <v>306</v>
      </c>
      <c r="C25" s="361" t="s">
        <v>176</v>
      </c>
      <c r="D25" s="378" t="s">
        <v>154</v>
      </c>
      <c r="E25" s="365">
        <v>5</v>
      </c>
      <c r="F25" s="364">
        <v>40</v>
      </c>
      <c r="G25" s="361">
        <v>75</v>
      </c>
      <c r="H25" s="361">
        <v>9.375</v>
      </c>
      <c r="I25" s="361">
        <v>2250</v>
      </c>
      <c r="J25" s="362"/>
      <c r="K25" s="362"/>
      <c r="L25" s="362">
        <v>1</v>
      </c>
      <c r="M25" s="362">
        <v>5</v>
      </c>
      <c r="N25" s="362">
        <v>1</v>
      </c>
      <c r="O25" s="357" t="s">
        <v>148</v>
      </c>
      <c r="P25" s="362"/>
      <c r="Q25" s="362"/>
      <c r="R25" s="362"/>
      <c r="S25" s="362"/>
      <c r="T25" s="362"/>
      <c r="U25" s="362"/>
      <c r="V25" s="355">
        <f>J25+L25+N25+P25+R25+T25</f>
        <v>2</v>
      </c>
      <c r="W25" s="355">
        <f>E25-V25</f>
        <v>3</v>
      </c>
      <c r="X25" s="361">
        <f>W25*8</f>
        <v>24</v>
      </c>
      <c r="Y25" s="361">
        <f>X25*H25</f>
        <v>225</v>
      </c>
      <c r="Z25" s="361">
        <f t="shared" si="3"/>
        <v>225</v>
      </c>
      <c r="AA25" s="149"/>
    </row>
    <row r="26" spans="1:27" s="160" customFormat="1" ht="30" customHeight="1">
      <c r="A26" s="360">
        <v>19</v>
      </c>
      <c r="B26" s="364" t="s">
        <v>203</v>
      </c>
      <c r="C26" s="361" t="s">
        <v>176</v>
      </c>
      <c r="D26" s="361" t="s">
        <v>62</v>
      </c>
      <c r="E26" s="365">
        <v>5</v>
      </c>
      <c r="F26" s="364">
        <v>40</v>
      </c>
      <c r="G26" s="361">
        <v>75</v>
      </c>
      <c r="H26" s="361">
        <v>9.375</v>
      </c>
      <c r="I26" s="361">
        <v>2250</v>
      </c>
      <c r="J26" s="362"/>
      <c r="K26" s="362"/>
      <c r="L26" s="362">
        <v>1</v>
      </c>
      <c r="M26" s="362">
        <v>5</v>
      </c>
      <c r="N26" s="362"/>
      <c r="O26" s="362"/>
      <c r="P26" s="362"/>
      <c r="Q26" s="362"/>
      <c r="R26" s="362"/>
      <c r="S26" s="362"/>
      <c r="T26" s="362"/>
      <c r="U26" s="362"/>
      <c r="V26" s="355">
        <f t="shared" ref="V26:V27" si="5">J26+L26+N26+P26+R26+T26</f>
        <v>1</v>
      </c>
      <c r="W26" s="355">
        <f t="shared" ref="W26:W27" si="6">E26-V26</f>
        <v>4</v>
      </c>
      <c r="X26" s="361">
        <f>W26*8</f>
        <v>32</v>
      </c>
      <c r="Y26" s="361">
        <f>X26*H26</f>
        <v>300</v>
      </c>
      <c r="Z26" s="361">
        <f t="shared" ref="Z26:Z34" si="7">Y26</f>
        <v>300</v>
      </c>
      <c r="AA26" s="149"/>
    </row>
    <row r="27" spans="1:27" s="160" customFormat="1" ht="30" customHeight="1">
      <c r="A27" s="354">
        <v>20</v>
      </c>
      <c r="B27" s="364" t="s">
        <v>118</v>
      </c>
      <c r="C27" s="361" t="s">
        <v>176</v>
      </c>
      <c r="D27" s="361" t="s">
        <v>59</v>
      </c>
      <c r="E27" s="365">
        <v>5</v>
      </c>
      <c r="F27" s="364">
        <v>40</v>
      </c>
      <c r="G27" s="361">
        <v>75</v>
      </c>
      <c r="H27" s="361">
        <v>9.375</v>
      </c>
      <c r="I27" s="361">
        <v>2250</v>
      </c>
      <c r="J27" s="362"/>
      <c r="K27" s="362"/>
      <c r="L27" s="362">
        <v>1</v>
      </c>
      <c r="M27" s="362">
        <v>5</v>
      </c>
      <c r="N27" s="362"/>
      <c r="O27" s="357"/>
      <c r="P27" s="362"/>
      <c r="Q27" s="362"/>
      <c r="R27" s="362"/>
      <c r="S27" s="362"/>
      <c r="T27" s="362"/>
      <c r="U27" s="362"/>
      <c r="V27" s="355">
        <f t="shared" si="5"/>
        <v>1</v>
      </c>
      <c r="W27" s="355">
        <f t="shared" si="6"/>
        <v>4</v>
      </c>
      <c r="X27" s="361">
        <f t="shared" ref="X27:X34" si="8">W27*8</f>
        <v>32</v>
      </c>
      <c r="Y27" s="361">
        <f t="shared" ref="Y27:Y34" si="9">X27*H27</f>
        <v>300</v>
      </c>
      <c r="Z27" s="361">
        <f t="shared" si="7"/>
        <v>300</v>
      </c>
      <c r="AA27" s="149"/>
    </row>
    <row r="28" spans="1:27" s="160" customFormat="1" ht="30" customHeight="1">
      <c r="A28" s="360">
        <v>21</v>
      </c>
      <c r="B28" s="364" t="s">
        <v>361</v>
      </c>
      <c r="C28" s="361" t="s">
        <v>18</v>
      </c>
      <c r="D28" s="409" t="s">
        <v>106</v>
      </c>
      <c r="E28" s="365">
        <v>5</v>
      </c>
      <c r="F28" s="364">
        <v>40</v>
      </c>
      <c r="G28" s="361">
        <v>55</v>
      </c>
      <c r="H28" s="361">
        <v>6.875</v>
      </c>
      <c r="I28" s="361">
        <v>1650</v>
      </c>
      <c r="J28" s="362"/>
      <c r="K28" s="362"/>
      <c r="L28" s="362">
        <v>1</v>
      </c>
      <c r="M28" s="362">
        <v>5</v>
      </c>
      <c r="N28" s="362">
        <v>2</v>
      </c>
      <c r="O28" s="357" t="s">
        <v>215</v>
      </c>
      <c r="P28" s="362"/>
      <c r="Q28" s="362"/>
      <c r="R28" s="362"/>
      <c r="S28" s="362"/>
      <c r="T28" s="362"/>
      <c r="U28" s="362"/>
      <c r="V28" s="355">
        <f t="shared" ref="V28:V34" si="10">J28+L28+N28+P28+R28+T28</f>
        <v>3</v>
      </c>
      <c r="W28" s="355">
        <f t="shared" ref="W28:W34" si="11">E28-V28</f>
        <v>2</v>
      </c>
      <c r="X28" s="361">
        <f t="shared" si="8"/>
        <v>16</v>
      </c>
      <c r="Y28" s="361">
        <f t="shared" si="9"/>
        <v>110</v>
      </c>
      <c r="Z28" s="361">
        <f t="shared" si="7"/>
        <v>110</v>
      </c>
      <c r="AA28" s="149"/>
    </row>
    <row r="29" spans="1:27" s="160" customFormat="1" ht="30" customHeight="1">
      <c r="A29" s="354">
        <v>22</v>
      </c>
      <c r="B29" s="364" t="s">
        <v>26</v>
      </c>
      <c r="C29" s="364" t="s">
        <v>31</v>
      </c>
      <c r="D29" s="505" t="s">
        <v>19</v>
      </c>
      <c r="E29" s="365">
        <v>5</v>
      </c>
      <c r="F29" s="364">
        <v>40</v>
      </c>
      <c r="G29" s="364">
        <v>60</v>
      </c>
      <c r="H29" s="364">
        <v>7.5</v>
      </c>
      <c r="I29" s="364">
        <v>1800</v>
      </c>
      <c r="J29" s="362"/>
      <c r="K29" s="362"/>
      <c r="L29" s="362">
        <v>1</v>
      </c>
      <c r="M29" s="362">
        <v>5</v>
      </c>
      <c r="N29" s="362"/>
      <c r="O29" s="357"/>
      <c r="P29" s="362"/>
      <c r="Q29" s="362"/>
      <c r="R29" s="362"/>
      <c r="S29" s="418"/>
      <c r="T29" s="362"/>
      <c r="U29" s="362"/>
      <c r="V29" s="355">
        <f t="shared" si="10"/>
        <v>1</v>
      </c>
      <c r="W29" s="355">
        <f t="shared" si="11"/>
        <v>4</v>
      </c>
      <c r="X29" s="361">
        <f>W29*8</f>
        <v>32</v>
      </c>
      <c r="Y29" s="361">
        <f>X29*H29</f>
        <v>240</v>
      </c>
      <c r="Z29" s="361">
        <f t="shared" si="7"/>
        <v>240</v>
      </c>
      <c r="AA29" s="149"/>
    </row>
    <row r="30" spans="1:27" s="160" customFormat="1" ht="30" customHeight="1">
      <c r="A30" s="360">
        <v>23</v>
      </c>
      <c r="B30" s="364" t="s">
        <v>140</v>
      </c>
      <c r="C30" s="361" t="s">
        <v>176</v>
      </c>
      <c r="D30" s="361" t="s">
        <v>144</v>
      </c>
      <c r="E30" s="365">
        <v>5</v>
      </c>
      <c r="F30" s="364">
        <v>40</v>
      </c>
      <c r="G30" s="361">
        <v>75</v>
      </c>
      <c r="H30" s="361">
        <v>9.375</v>
      </c>
      <c r="I30" s="361">
        <v>2250</v>
      </c>
      <c r="J30" s="362"/>
      <c r="K30" s="362"/>
      <c r="L30" s="362">
        <v>1</v>
      </c>
      <c r="M30" s="362">
        <v>5</v>
      </c>
      <c r="N30" s="362"/>
      <c r="O30" s="357"/>
      <c r="P30" s="362"/>
      <c r="Q30" s="362"/>
      <c r="R30" s="362"/>
      <c r="S30" s="362"/>
      <c r="T30" s="362"/>
      <c r="U30" s="362"/>
      <c r="V30" s="355">
        <f t="shared" si="10"/>
        <v>1</v>
      </c>
      <c r="W30" s="355">
        <f t="shared" si="11"/>
        <v>4</v>
      </c>
      <c r="X30" s="361">
        <f t="shared" si="8"/>
        <v>32</v>
      </c>
      <c r="Y30" s="361">
        <f t="shared" si="9"/>
        <v>300</v>
      </c>
      <c r="Z30" s="361">
        <f t="shared" si="7"/>
        <v>300</v>
      </c>
      <c r="AA30" s="149"/>
    </row>
    <row r="31" spans="1:27" s="160" customFormat="1" ht="30" customHeight="1">
      <c r="A31" s="354">
        <v>24</v>
      </c>
      <c r="B31" s="364" t="s">
        <v>481</v>
      </c>
      <c r="C31" s="364" t="s">
        <v>18</v>
      </c>
      <c r="D31" s="364" t="s">
        <v>45</v>
      </c>
      <c r="E31" s="365">
        <v>5</v>
      </c>
      <c r="F31" s="364">
        <v>40</v>
      </c>
      <c r="G31" s="364">
        <v>55</v>
      </c>
      <c r="H31" s="364">
        <v>6.875</v>
      </c>
      <c r="I31" s="364">
        <v>1650</v>
      </c>
      <c r="J31" s="362"/>
      <c r="K31" s="362"/>
      <c r="L31" s="362">
        <v>1</v>
      </c>
      <c r="M31" s="362">
        <v>5</v>
      </c>
      <c r="N31" s="362"/>
      <c r="O31" s="357"/>
      <c r="P31" s="362"/>
      <c r="Q31" s="362"/>
      <c r="R31" s="362"/>
      <c r="S31" s="362"/>
      <c r="T31" s="362"/>
      <c r="U31" s="362"/>
      <c r="V31" s="355">
        <f t="shared" si="10"/>
        <v>1</v>
      </c>
      <c r="W31" s="355">
        <f t="shared" si="11"/>
        <v>4</v>
      </c>
      <c r="X31" s="361">
        <f>W31*8</f>
        <v>32</v>
      </c>
      <c r="Y31" s="361">
        <f>X31*H31</f>
        <v>220</v>
      </c>
      <c r="Z31" s="361">
        <f>Y31</f>
        <v>220</v>
      </c>
      <c r="AA31" s="149"/>
    </row>
    <row r="32" spans="1:27" s="160" customFormat="1" ht="36.75" customHeight="1">
      <c r="A32" s="360">
        <v>25</v>
      </c>
      <c r="B32" s="364" t="s">
        <v>102</v>
      </c>
      <c r="C32" s="361" t="s">
        <v>176</v>
      </c>
      <c r="D32" s="369" t="s">
        <v>271</v>
      </c>
      <c r="E32" s="365">
        <v>5</v>
      </c>
      <c r="F32" s="364">
        <v>40</v>
      </c>
      <c r="G32" s="361">
        <v>75</v>
      </c>
      <c r="H32" s="361">
        <v>9.375</v>
      </c>
      <c r="I32" s="361">
        <v>2250</v>
      </c>
      <c r="J32" s="362"/>
      <c r="K32" s="362"/>
      <c r="L32" s="362">
        <v>1</v>
      </c>
      <c r="M32" s="362">
        <v>5</v>
      </c>
      <c r="N32" s="362">
        <v>2</v>
      </c>
      <c r="O32" s="357" t="s">
        <v>215</v>
      </c>
      <c r="P32" s="362"/>
      <c r="Q32" s="362"/>
      <c r="R32" s="362"/>
      <c r="S32" s="449"/>
      <c r="T32" s="362"/>
      <c r="U32" s="362"/>
      <c r="V32" s="355">
        <f t="shared" si="10"/>
        <v>3</v>
      </c>
      <c r="W32" s="355">
        <f t="shared" si="11"/>
        <v>2</v>
      </c>
      <c r="X32" s="361">
        <f t="shared" si="8"/>
        <v>16</v>
      </c>
      <c r="Y32" s="361">
        <f t="shared" si="9"/>
        <v>150</v>
      </c>
      <c r="Z32" s="361">
        <f t="shared" si="7"/>
        <v>150</v>
      </c>
      <c r="AA32" s="149"/>
    </row>
    <row r="33" spans="1:35" s="160" customFormat="1" ht="30" customHeight="1">
      <c r="A33" s="354">
        <v>26</v>
      </c>
      <c r="B33" s="364" t="s">
        <v>331</v>
      </c>
      <c r="C33" s="361" t="s">
        <v>18</v>
      </c>
      <c r="D33" s="361" t="s">
        <v>175</v>
      </c>
      <c r="E33" s="365">
        <v>5</v>
      </c>
      <c r="F33" s="364">
        <v>40</v>
      </c>
      <c r="G33" s="361">
        <v>55</v>
      </c>
      <c r="H33" s="361">
        <v>6.875</v>
      </c>
      <c r="I33" s="361">
        <v>1650</v>
      </c>
      <c r="J33" s="362"/>
      <c r="K33" s="362"/>
      <c r="L33" s="362">
        <v>1</v>
      </c>
      <c r="M33" s="362">
        <v>5</v>
      </c>
      <c r="N33" s="362"/>
      <c r="O33" s="357"/>
      <c r="P33" s="362"/>
      <c r="Q33" s="362"/>
      <c r="R33" s="362"/>
      <c r="S33" s="362"/>
      <c r="T33" s="362"/>
      <c r="U33" s="362"/>
      <c r="V33" s="355">
        <f t="shared" si="10"/>
        <v>1</v>
      </c>
      <c r="W33" s="355">
        <f t="shared" si="11"/>
        <v>4</v>
      </c>
      <c r="X33" s="361">
        <f>W33*8</f>
        <v>32</v>
      </c>
      <c r="Y33" s="361">
        <f>X33*H33</f>
        <v>220</v>
      </c>
      <c r="Z33" s="361">
        <f>Y33</f>
        <v>220</v>
      </c>
      <c r="AA33" s="149"/>
    </row>
    <row r="34" spans="1:35" s="160" customFormat="1" ht="30" customHeight="1">
      <c r="A34" s="360">
        <v>27</v>
      </c>
      <c r="B34" s="364" t="s">
        <v>352</v>
      </c>
      <c r="C34" s="361" t="s">
        <v>18</v>
      </c>
      <c r="D34" s="361" t="s">
        <v>236</v>
      </c>
      <c r="E34" s="365">
        <v>5</v>
      </c>
      <c r="F34" s="364">
        <v>40</v>
      </c>
      <c r="G34" s="361">
        <v>55</v>
      </c>
      <c r="H34" s="361">
        <v>6.875</v>
      </c>
      <c r="I34" s="361">
        <v>1650</v>
      </c>
      <c r="J34" s="362"/>
      <c r="K34" s="362"/>
      <c r="L34" s="362">
        <v>1</v>
      </c>
      <c r="M34" s="362">
        <v>5</v>
      </c>
      <c r="N34" s="362">
        <v>3</v>
      </c>
      <c r="O34" s="357" t="s">
        <v>230</v>
      </c>
      <c r="P34" s="362"/>
      <c r="Q34" s="362"/>
      <c r="R34" s="362"/>
      <c r="S34" s="362"/>
      <c r="T34" s="362"/>
      <c r="U34" s="362"/>
      <c r="V34" s="355">
        <f t="shared" si="10"/>
        <v>4</v>
      </c>
      <c r="W34" s="355">
        <f t="shared" si="11"/>
        <v>1</v>
      </c>
      <c r="X34" s="361">
        <f t="shared" si="8"/>
        <v>8</v>
      </c>
      <c r="Y34" s="361">
        <f t="shared" si="9"/>
        <v>55</v>
      </c>
      <c r="Z34" s="361">
        <f t="shared" si="7"/>
        <v>55</v>
      </c>
      <c r="AA34" s="149"/>
    </row>
    <row r="35" spans="1:35" ht="30" customHeight="1">
      <c r="A35" s="354">
        <v>1</v>
      </c>
      <c r="B35" s="474" t="s">
        <v>588</v>
      </c>
      <c r="C35" s="361" t="s">
        <v>18</v>
      </c>
      <c r="D35" s="476" t="s">
        <v>81</v>
      </c>
      <c r="E35" s="365">
        <v>5</v>
      </c>
      <c r="F35" s="364">
        <v>40</v>
      </c>
      <c r="G35" s="361">
        <v>55</v>
      </c>
      <c r="H35" s="361">
        <v>6.875</v>
      </c>
      <c r="I35" s="361">
        <v>1650</v>
      </c>
      <c r="J35" s="362"/>
      <c r="K35" s="362"/>
      <c r="L35" s="362">
        <v>1</v>
      </c>
      <c r="M35" s="362">
        <v>5</v>
      </c>
      <c r="N35" s="362">
        <v>2</v>
      </c>
      <c r="O35" s="357" t="s">
        <v>215</v>
      </c>
      <c r="P35" s="362"/>
      <c r="Q35" s="362"/>
      <c r="R35" s="362"/>
      <c r="S35" s="362"/>
      <c r="T35" s="362"/>
      <c r="U35" s="362"/>
      <c r="V35" s="355">
        <f t="shared" ref="V35:V38" si="12">J35+L35+N35+P35+R35+T35</f>
        <v>3</v>
      </c>
      <c r="W35" s="355">
        <f t="shared" ref="W35:W38" si="13">E35-V35</f>
        <v>2</v>
      </c>
      <c r="X35" s="361">
        <f t="shared" ref="X35:X38" si="14">W35*8</f>
        <v>16</v>
      </c>
      <c r="Y35" s="361">
        <f t="shared" ref="Y35:Y38" si="15">X35*H35</f>
        <v>110</v>
      </c>
      <c r="Z35" s="361">
        <f t="shared" ref="Z35:Z38" si="16">Y35</f>
        <v>110</v>
      </c>
      <c r="AA35" s="465"/>
    </row>
    <row r="36" spans="1:35" ht="30" customHeight="1">
      <c r="A36" s="360">
        <v>2</v>
      </c>
      <c r="B36" s="474" t="s">
        <v>264</v>
      </c>
      <c r="C36" s="361" t="s">
        <v>18</v>
      </c>
      <c r="D36" s="476" t="s">
        <v>149</v>
      </c>
      <c r="E36" s="365">
        <v>5</v>
      </c>
      <c r="F36" s="364">
        <v>40</v>
      </c>
      <c r="G36" s="361">
        <v>55</v>
      </c>
      <c r="H36" s="361">
        <v>6.875</v>
      </c>
      <c r="I36" s="361">
        <v>1650</v>
      </c>
      <c r="J36" s="362"/>
      <c r="K36" s="362"/>
      <c r="L36" s="362">
        <v>1</v>
      </c>
      <c r="M36" s="362">
        <v>5</v>
      </c>
      <c r="N36" s="362"/>
      <c r="O36" s="357"/>
      <c r="P36" s="362"/>
      <c r="Q36" s="362"/>
      <c r="R36" s="362"/>
      <c r="S36" s="362"/>
      <c r="T36" s="362"/>
      <c r="U36" s="362"/>
      <c r="V36" s="355">
        <f t="shared" si="12"/>
        <v>1</v>
      </c>
      <c r="W36" s="355">
        <f t="shared" si="13"/>
        <v>4</v>
      </c>
      <c r="X36" s="361">
        <f t="shared" si="14"/>
        <v>32</v>
      </c>
      <c r="Y36" s="361">
        <f t="shared" si="15"/>
        <v>220</v>
      </c>
      <c r="Z36" s="361">
        <f t="shared" si="16"/>
        <v>220</v>
      </c>
      <c r="AA36" s="465"/>
    </row>
    <row r="37" spans="1:35" ht="30" customHeight="1">
      <c r="A37" s="360">
        <v>3</v>
      </c>
      <c r="B37" s="474" t="s">
        <v>252</v>
      </c>
      <c r="C37" s="361" t="s">
        <v>18</v>
      </c>
      <c r="D37" s="476" t="s">
        <v>76</v>
      </c>
      <c r="E37" s="365">
        <v>5</v>
      </c>
      <c r="F37" s="364">
        <v>40</v>
      </c>
      <c r="G37" s="361">
        <v>55</v>
      </c>
      <c r="H37" s="361">
        <v>6.875</v>
      </c>
      <c r="I37" s="361">
        <v>1650</v>
      </c>
      <c r="J37" s="362"/>
      <c r="K37" s="362"/>
      <c r="L37" s="362">
        <v>1</v>
      </c>
      <c r="M37" s="362">
        <v>5</v>
      </c>
      <c r="N37" s="362"/>
      <c r="O37" s="357"/>
      <c r="P37" s="362"/>
      <c r="Q37" s="362"/>
      <c r="R37" s="362"/>
      <c r="S37" s="362"/>
      <c r="T37" s="362"/>
      <c r="U37" s="362"/>
      <c r="V37" s="355">
        <f t="shared" si="12"/>
        <v>1</v>
      </c>
      <c r="W37" s="355">
        <f t="shared" si="13"/>
        <v>4</v>
      </c>
      <c r="X37" s="361">
        <f t="shared" si="14"/>
        <v>32</v>
      </c>
      <c r="Y37" s="361">
        <f t="shared" si="15"/>
        <v>220</v>
      </c>
      <c r="Z37" s="361">
        <f t="shared" si="16"/>
        <v>220</v>
      </c>
      <c r="AA37" s="465"/>
    </row>
    <row r="38" spans="1:35" ht="30" customHeight="1" thickBot="1">
      <c r="A38" s="360">
        <v>4</v>
      </c>
      <c r="B38" s="474" t="s">
        <v>594</v>
      </c>
      <c r="C38" s="361" t="s">
        <v>18</v>
      </c>
      <c r="D38" s="476" t="s">
        <v>115</v>
      </c>
      <c r="E38" s="365">
        <v>5</v>
      </c>
      <c r="F38" s="364">
        <v>40</v>
      </c>
      <c r="G38" s="361">
        <v>55</v>
      </c>
      <c r="H38" s="361">
        <v>6.875</v>
      </c>
      <c r="I38" s="361">
        <v>1650</v>
      </c>
      <c r="J38" s="362"/>
      <c r="K38" s="362"/>
      <c r="L38" s="362">
        <v>1</v>
      </c>
      <c r="M38" s="362">
        <v>5</v>
      </c>
      <c r="N38" s="362"/>
      <c r="O38" s="357"/>
      <c r="P38" s="362"/>
      <c r="Q38" s="362"/>
      <c r="R38" s="362"/>
      <c r="S38" s="362"/>
      <c r="T38" s="362"/>
      <c r="U38" s="362"/>
      <c r="V38" s="355">
        <f t="shared" si="12"/>
        <v>1</v>
      </c>
      <c r="W38" s="355">
        <f t="shared" si="13"/>
        <v>4</v>
      </c>
      <c r="X38" s="361">
        <f t="shared" si="14"/>
        <v>32</v>
      </c>
      <c r="Y38" s="361">
        <f t="shared" si="15"/>
        <v>220</v>
      </c>
      <c r="Z38" s="361">
        <f t="shared" si="16"/>
        <v>220</v>
      </c>
      <c r="AA38" s="465"/>
    </row>
    <row r="39" spans="1:35" ht="30" customHeight="1" thickBot="1">
      <c r="A39" s="466"/>
      <c r="B39" s="470"/>
      <c r="C39" s="467"/>
      <c r="D39" s="478"/>
      <c r="E39" s="467"/>
      <c r="F39" s="467"/>
      <c r="G39" s="467"/>
      <c r="H39" s="467"/>
      <c r="I39" s="467"/>
      <c r="J39" s="468"/>
      <c r="K39" s="468"/>
      <c r="L39" s="468"/>
      <c r="M39" s="468"/>
      <c r="N39" s="468"/>
      <c r="O39" s="468"/>
      <c r="P39" s="468"/>
      <c r="Q39" s="468"/>
      <c r="R39" s="468"/>
      <c r="S39" s="468"/>
      <c r="T39" s="468"/>
      <c r="U39" s="468"/>
      <c r="V39" s="467"/>
      <c r="W39" s="467"/>
      <c r="X39" s="1481" t="s">
        <v>208</v>
      </c>
      <c r="Y39" s="1482"/>
      <c r="Z39" s="386">
        <f>SUM(Z35:Z38)</f>
        <v>770</v>
      </c>
      <c r="AA39" s="469"/>
    </row>
    <row r="40" spans="1:35" ht="37.5" customHeight="1" thickBot="1">
      <c r="A40" s="383"/>
      <c r="B40" s="416" t="s">
        <v>342</v>
      </c>
      <c r="C40" s="119"/>
      <c r="D40" s="384"/>
      <c r="E40" s="384"/>
      <c r="F40" s="384"/>
      <c r="G40" s="384"/>
      <c r="H40" s="384"/>
      <c r="I40" s="384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4"/>
      <c r="W40" s="384"/>
      <c r="X40" s="384"/>
      <c r="Y40" s="384"/>
      <c r="Z40" s="384"/>
      <c r="AA40" s="159"/>
      <c r="AB40" s="150"/>
      <c r="AC40" s="150"/>
      <c r="AD40" s="160"/>
      <c r="AE40" s="150"/>
      <c r="AF40" s="150"/>
      <c r="AG40" s="150"/>
      <c r="AH40" s="150"/>
      <c r="AI40" s="150"/>
    </row>
    <row r="41" spans="1:35" s="160" customFormat="1" ht="46.5" customHeight="1">
      <c r="A41" s="250"/>
      <c r="B41" s="1427" t="s">
        <v>483</v>
      </c>
      <c r="C41" s="1427"/>
      <c r="D41" s="1427"/>
      <c r="E41" s="341"/>
      <c r="F41" s="341"/>
      <c r="G41" s="341"/>
      <c r="H41" s="341"/>
      <c r="I41" s="341"/>
      <c r="J41" s="504"/>
      <c r="K41" s="504"/>
      <c r="L41" s="504"/>
      <c r="M41" s="504"/>
      <c r="N41" s="1427" t="s">
        <v>484</v>
      </c>
      <c r="O41" s="1427"/>
      <c r="P41" s="1427"/>
      <c r="Q41" s="1427"/>
      <c r="R41" s="1427"/>
      <c r="S41" s="504"/>
      <c r="T41" s="504"/>
      <c r="U41" s="504"/>
      <c r="V41" s="341"/>
      <c r="W41" s="341"/>
      <c r="X41" s="1427" t="s">
        <v>485</v>
      </c>
      <c r="Y41" s="1427"/>
      <c r="Z41" s="1427"/>
      <c r="AA41" s="1427"/>
    </row>
    <row r="42" spans="1:35" s="160" customFormat="1" ht="46.5" customHeight="1">
      <c r="A42" s="250"/>
      <c r="B42" s="1427" t="s">
        <v>482</v>
      </c>
      <c r="C42" s="1427"/>
      <c r="D42" s="1427"/>
      <c r="E42" s="341"/>
      <c r="F42" s="341"/>
      <c r="G42" s="341"/>
      <c r="H42" s="341"/>
      <c r="I42" s="341"/>
      <c r="J42" s="504"/>
      <c r="K42" s="504"/>
      <c r="L42" s="504"/>
      <c r="M42" s="504"/>
      <c r="N42" s="1427" t="s">
        <v>482</v>
      </c>
      <c r="O42" s="1427"/>
      <c r="P42" s="1427"/>
      <c r="Q42" s="1427"/>
      <c r="R42" s="504"/>
      <c r="S42" s="504"/>
      <c r="T42" s="504"/>
      <c r="U42" s="504"/>
      <c r="V42" s="341"/>
      <c r="W42" s="341"/>
      <c r="X42" s="1427" t="s">
        <v>482</v>
      </c>
      <c r="Y42" s="1427"/>
      <c r="Z42" s="1427"/>
      <c r="AA42" s="1427"/>
    </row>
    <row r="43" spans="1:35" ht="45" customHeight="1">
      <c r="N43" s="1435"/>
      <c r="O43" s="1435"/>
      <c r="P43" s="1435"/>
      <c r="Q43" s="1435"/>
    </row>
    <row r="44" spans="1:35" ht="30" customHeight="1"/>
    <row r="45" spans="1:35" ht="30" customHeight="1"/>
    <row r="46" spans="1:35" ht="30" customHeight="1"/>
    <row r="47" spans="1:35" ht="30" customHeight="1"/>
    <row r="48" spans="1:35" ht="30" customHeight="1"/>
  </sheetData>
  <mergeCells count="30">
    <mergeCell ref="B42:D42"/>
    <mergeCell ref="N42:Q42"/>
    <mergeCell ref="X42:AA42"/>
    <mergeCell ref="N43:Q43"/>
    <mergeCell ref="X39:Y39"/>
    <mergeCell ref="B41:D41"/>
    <mergeCell ref="N41:R41"/>
    <mergeCell ref="X41:AA41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J5:U5"/>
    <mergeCell ref="A5:A7"/>
    <mergeCell ref="B5:B7"/>
    <mergeCell ref="C5:C7"/>
    <mergeCell ref="D5:D7"/>
    <mergeCell ref="E5:I6"/>
    <mergeCell ref="A1:AI1"/>
    <mergeCell ref="A2:AI2"/>
    <mergeCell ref="A3:C3"/>
    <mergeCell ref="E3:E4"/>
    <mergeCell ref="AF3:AF4"/>
    <mergeCell ref="A4:C4"/>
  </mergeCells>
  <conditionalFormatting sqref="B1:C4">
    <cfRule type="duplicateValues" dxfId="400" priority="6"/>
  </conditionalFormatting>
  <conditionalFormatting sqref="B15">
    <cfRule type="duplicateValues" dxfId="399" priority="2"/>
  </conditionalFormatting>
  <conditionalFormatting sqref="B21">
    <cfRule type="duplicateValues" dxfId="398" priority="44"/>
  </conditionalFormatting>
  <conditionalFormatting sqref="B35:B38">
    <cfRule type="duplicateValues" dxfId="397" priority="55"/>
  </conditionalFormatting>
  <printOptions horizontalCentered="1" verticalCentered="1"/>
  <pageMargins left="0" right="0" top="0" bottom="0" header="0.23" footer="0"/>
  <pageSetup paperSize="9" scale="35" orientation="landscape" r:id="rId1"/>
  <rowBreaks count="1" manualBreakCount="1">
    <brk id="44" max="26" man="1"/>
  </rowBreaks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FF99"/>
  </sheetPr>
  <dimension ref="A1:AJ124"/>
  <sheetViews>
    <sheetView view="pageBreakPreview" zoomScale="70" zoomScaleSheetLayoutView="70" workbookViewId="0">
      <pane ySplit="6" topLeftCell="A112" activePane="bottomLeft" state="frozen"/>
      <selection activeCell="AL23" sqref="AL23"/>
      <selection pane="bottomLeft" activeCell="AL23" sqref="AL23"/>
    </sheetView>
  </sheetViews>
  <sheetFormatPr defaultRowHeight="15.75"/>
  <cols>
    <col min="1" max="1" width="6.140625" style="23" customWidth="1"/>
    <col min="2" max="2" width="32.42578125" style="24" customWidth="1"/>
    <col min="3" max="3" width="14.28515625" style="24" customWidth="1"/>
    <col min="4" max="4" width="17.7109375" style="24" customWidth="1"/>
    <col min="5" max="34" width="6" style="84" customWidth="1"/>
    <col min="35" max="35" width="7.7109375" style="113" customWidth="1"/>
    <col min="36" max="36" width="14.140625" style="113" customWidth="1"/>
    <col min="37" max="16384" width="9.140625" style="22"/>
  </cols>
  <sheetData>
    <row r="1" spans="1:36" s="8" customFormat="1" ht="23.25" customHeight="1">
      <c r="A1" s="1455" t="s">
        <v>243</v>
      </c>
      <c r="B1" s="1455"/>
      <c r="C1" s="1455"/>
      <c r="D1" s="1455"/>
      <c r="E1" s="1455"/>
      <c r="F1" s="1455"/>
      <c r="G1" s="1455"/>
      <c r="H1" s="1455"/>
      <c r="I1" s="1455"/>
      <c r="J1" s="1455"/>
      <c r="K1" s="1455"/>
      <c r="L1" s="1455"/>
      <c r="M1" s="1455"/>
      <c r="N1" s="1455"/>
      <c r="O1" s="1455"/>
      <c r="P1" s="1455"/>
      <c r="Q1" s="1455"/>
      <c r="R1" s="1455"/>
      <c r="S1" s="1455"/>
      <c r="T1" s="1455"/>
      <c r="U1" s="1455"/>
      <c r="V1" s="1455"/>
      <c r="W1" s="1455"/>
      <c r="X1" s="1455"/>
      <c r="Y1" s="1455"/>
      <c r="Z1" s="1455"/>
      <c r="AA1" s="1455"/>
      <c r="AB1" s="1455"/>
      <c r="AC1" s="1455"/>
      <c r="AD1" s="1455"/>
      <c r="AE1" s="1455"/>
      <c r="AF1" s="1455"/>
      <c r="AG1" s="1455"/>
      <c r="AH1" s="1455"/>
      <c r="AI1" s="1455"/>
      <c r="AJ1" s="1455"/>
    </row>
    <row r="2" spans="1:36" s="8" customFormat="1" ht="18" customHeight="1">
      <c r="A2" s="1455" t="s">
        <v>259</v>
      </c>
      <c r="B2" s="1455"/>
      <c r="C2" s="1455"/>
      <c r="D2" s="1455"/>
      <c r="E2" s="1455"/>
      <c r="F2" s="1455"/>
      <c r="G2" s="1455"/>
      <c r="H2" s="1455"/>
      <c r="I2" s="1455"/>
      <c r="J2" s="1455"/>
      <c r="K2" s="1455"/>
      <c r="L2" s="1455"/>
      <c r="M2" s="1455"/>
      <c r="N2" s="1455"/>
      <c r="O2" s="1455"/>
      <c r="P2" s="1455"/>
      <c r="Q2" s="1455"/>
      <c r="R2" s="1455"/>
      <c r="S2" s="1455"/>
      <c r="T2" s="1455"/>
      <c r="U2" s="1455"/>
      <c r="V2" s="1455"/>
      <c r="W2" s="1455"/>
      <c r="X2" s="1455"/>
      <c r="Y2" s="1455"/>
      <c r="Z2" s="1455"/>
      <c r="AA2" s="1455"/>
      <c r="AB2" s="1455"/>
      <c r="AC2" s="1455"/>
      <c r="AD2" s="1455"/>
      <c r="AE2" s="1455"/>
      <c r="AF2" s="1455"/>
      <c r="AG2" s="1455"/>
      <c r="AH2" s="1455"/>
      <c r="AI2" s="1455"/>
      <c r="AJ2" s="1455"/>
    </row>
    <row r="3" spans="1:36" s="8" customFormat="1" ht="18" customHeight="1">
      <c r="A3" s="1455" t="s">
        <v>260</v>
      </c>
      <c r="B3" s="1455"/>
      <c r="C3" s="9"/>
      <c r="D3" s="507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87"/>
      <c r="AJ3" s="87"/>
    </row>
    <row r="4" spans="1:36" s="8" customFormat="1" ht="18" customHeight="1" thickBot="1">
      <c r="A4" s="1474" t="s">
        <v>549</v>
      </c>
      <c r="B4" s="1474"/>
      <c r="C4" s="10"/>
      <c r="D4" s="510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88"/>
      <c r="AJ4" s="88"/>
    </row>
    <row r="5" spans="1:36" s="518" customFormat="1" ht="17.25" thickTop="1">
      <c r="A5" s="1503" t="s">
        <v>261</v>
      </c>
      <c r="B5" s="1505" t="s">
        <v>244</v>
      </c>
      <c r="C5" s="517"/>
      <c r="D5" s="1507" t="s">
        <v>245</v>
      </c>
      <c r="E5" s="349" t="s">
        <v>312</v>
      </c>
      <c r="F5" s="349" t="s">
        <v>313</v>
      </c>
      <c r="G5" s="349" t="s">
        <v>314</v>
      </c>
      <c r="H5" s="349" t="s">
        <v>315</v>
      </c>
      <c r="I5" s="349" t="s">
        <v>316</v>
      </c>
      <c r="J5" s="349" t="s">
        <v>310</v>
      </c>
      <c r="K5" s="349" t="s">
        <v>311</v>
      </c>
      <c r="L5" s="349" t="s">
        <v>312</v>
      </c>
      <c r="M5" s="349" t="s">
        <v>313</v>
      </c>
      <c r="N5" s="349" t="s">
        <v>314</v>
      </c>
      <c r="O5" s="349" t="s">
        <v>315</v>
      </c>
      <c r="P5" s="349" t="s">
        <v>316</v>
      </c>
      <c r="Q5" s="349" t="s">
        <v>310</v>
      </c>
      <c r="R5" s="349" t="s">
        <v>311</v>
      </c>
      <c r="S5" s="349" t="s">
        <v>312</v>
      </c>
      <c r="T5" s="349" t="s">
        <v>313</v>
      </c>
      <c r="U5" s="349" t="s">
        <v>314</v>
      </c>
      <c r="V5" s="349" t="s">
        <v>315</v>
      </c>
      <c r="W5" s="349" t="s">
        <v>316</v>
      </c>
      <c r="X5" s="349" t="s">
        <v>310</v>
      </c>
      <c r="Y5" s="349" t="s">
        <v>311</v>
      </c>
      <c r="Z5" s="349" t="s">
        <v>312</v>
      </c>
      <c r="AA5" s="349" t="s">
        <v>313</v>
      </c>
      <c r="AB5" s="349" t="s">
        <v>314</v>
      </c>
      <c r="AC5" s="349" t="s">
        <v>315</v>
      </c>
      <c r="AD5" s="349" t="s">
        <v>316</v>
      </c>
      <c r="AE5" s="349" t="s">
        <v>310</v>
      </c>
      <c r="AF5" s="349" t="s">
        <v>311</v>
      </c>
      <c r="AG5" s="349" t="s">
        <v>312</v>
      </c>
      <c r="AH5" s="349" t="s">
        <v>313</v>
      </c>
      <c r="AI5" s="522"/>
      <c r="AJ5" s="1509" t="s">
        <v>210</v>
      </c>
    </row>
    <row r="6" spans="1:36" s="521" customFormat="1" ht="16.5">
      <c r="A6" s="1504"/>
      <c r="B6" s="1506"/>
      <c r="C6" s="519"/>
      <c r="D6" s="1508"/>
      <c r="E6" s="227">
        <v>1</v>
      </c>
      <c r="F6" s="227">
        <v>2</v>
      </c>
      <c r="G6" s="227">
        <v>3</v>
      </c>
      <c r="H6" s="227">
        <v>4</v>
      </c>
      <c r="I6" s="227">
        <v>5</v>
      </c>
      <c r="J6" s="227">
        <v>6</v>
      </c>
      <c r="K6" s="185">
        <v>7</v>
      </c>
      <c r="L6" s="227">
        <v>8</v>
      </c>
      <c r="M6" s="227">
        <v>9</v>
      </c>
      <c r="N6" s="227">
        <v>10</v>
      </c>
      <c r="O6" s="227">
        <v>11</v>
      </c>
      <c r="P6" s="227">
        <v>12</v>
      </c>
      <c r="Q6" s="227">
        <v>13</v>
      </c>
      <c r="R6" s="185">
        <v>14</v>
      </c>
      <c r="S6" s="227">
        <v>15</v>
      </c>
      <c r="T6" s="227">
        <v>16</v>
      </c>
      <c r="U6" s="227">
        <v>17</v>
      </c>
      <c r="V6" s="227">
        <v>18</v>
      </c>
      <c r="W6" s="227">
        <v>19</v>
      </c>
      <c r="X6" s="227">
        <v>20</v>
      </c>
      <c r="Y6" s="185">
        <v>21</v>
      </c>
      <c r="Z6" s="227">
        <v>22</v>
      </c>
      <c r="AA6" s="227">
        <v>23</v>
      </c>
      <c r="AB6" s="227">
        <v>24</v>
      </c>
      <c r="AC6" s="227">
        <v>25</v>
      </c>
      <c r="AD6" s="227">
        <v>26</v>
      </c>
      <c r="AE6" s="227">
        <v>27</v>
      </c>
      <c r="AF6" s="185">
        <v>28</v>
      </c>
      <c r="AG6" s="227">
        <v>29</v>
      </c>
      <c r="AH6" s="227">
        <v>30</v>
      </c>
      <c r="AI6" s="520" t="s">
        <v>208</v>
      </c>
      <c r="AJ6" s="1510"/>
    </row>
    <row r="7" spans="1:36" s="12" customFormat="1" ht="18.75" thickBot="1">
      <c r="A7" s="1450" t="s">
        <v>276</v>
      </c>
      <c r="B7" s="1451"/>
      <c r="C7" s="1496" t="s">
        <v>550</v>
      </c>
      <c r="D7" s="1496"/>
      <c r="E7" s="1496"/>
      <c r="F7" s="1496"/>
      <c r="G7" s="351"/>
      <c r="H7" s="351"/>
      <c r="I7" s="351"/>
      <c r="J7" s="351"/>
      <c r="K7" s="351"/>
      <c r="L7" s="351"/>
      <c r="M7" s="351"/>
      <c r="N7" s="351"/>
      <c r="O7" s="351"/>
      <c r="P7" s="351"/>
      <c r="Q7" s="351"/>
      <c r="R7" s="351"/>
      <c r="S7" s="351"/>
      <c r="T7" s="351"/>
      <c r="U7" s="351"/>
      <c r="V7" s="351"/>
      <c r="W7" s="351"/>
      <c r="X7" s="351"/>
      <c r="Y7" s="351"/>
      <c r="Z7" s="351"/>
      <c r="AA7" s="351"/>
      <c r="AB7" s="351"/>
      <c r="AC7" s="351"/>
      <c r="AD7" s="351"/>
      <c r="AE7" s="351"/>
      <c r="AF7" s="351"/>
      <c r="AG7" s="78"/>
      <c r="AH7" s="78"/>
      <c r="AI7" s="91"/>
      <c r="AJ7" s="92"/>
    </row>
    <row r="8" spans="1:36" s="12" customFormat="1" ht="16.5">
      <c r="A8" s="279">
        <v>1</v>
      </c>
      <c r="B8" s="285" t="s">
        <v>277</v>
      </c>
      <c r="C8" s="286" t="s">
        <v>399</v>
      </c>
      <c r="D8" s="28" t="s">
        <v>211</v>
      </c>
      <c r="E8" s="274"/>
      <c r="F8" s="274"/>
      <c r="G8" s="274"/>
      <c r="H8" s="274"/>
      <c r="I8" s="274"/>
      <c r="J8" s="274"/>
      <c r="K8" s="275"/>
      <c r="L8" s="274"/>
      <c r="M8" s="274"/>
      <c r="N8" s="274"/>
      <c r="O8" s="274"/>
      <c r="P8" s="274"/>
      <c r="Q8" s="177"/>
      <c r="R8" s="179"/>
      <c r="S8" s="525"/>
      <c r="T8" s="525"/>
      <c r="U8" s="525"/>
      <c r="V8" s="525"/>
      <c r="W8" s="525"/>
      <c r="X8" s="274"/>
      <c r="Y8" s="275"/>
      <c r="Z8" s="274"/>
      <c r="AA8" s="274"/>
      <c r="AB8" s="274"/>
      <c r="AC8" s="274"/>
      <c r="AD8" s="274"/>
      <c r="AE8" s="274"/>
      <c r="AF8" s="275"/>
      <c r="AG8" s="274"/>
      <c r="AH8" s="274"/>
      <c r="AI8" s="20">
        <f>SUM(E8:AH8)</f>
        <v>0</v>
      </c>
      <c r="AJ8" s="280"/>
    </row>
    <row r="9" spans="1:36" s="12" customFormat="1" ht="16.5">
      <c r="A9" s="399">
        <v>2</v>
      </c>
      <c r="B9" s="288" t="s">
        <v>472</v>
      </c>
      <c r="C9" s="36" t="s">
        <v>399</v>
      </c>
      <c r="D9" s="391" t="s">
        <v>470</v>
      </c>
      <c r="E9" s="178"/>
      <c r="F9" s="178"/>
      <c r="G9" s="178"/>
      <c r="H9" s="178"/>
      <c r="I9" s="178"/>
      <c r="J9" s="178"/>
      <c r="K9" s="180"/>
      <c r="L9" s="178"/>
      <c r="M9" s="178"/>
      <c r="N9" s="178"/>
      <c r="O9" s="178"/>
      <c r="P9" s="178"/>
      <c r="Q9" s="178"/>
      <c r="R9" s="180"/>
      <c r="S9" s="225"/>
      <c r="T9" s="225"/>
      <c r="U9" s="225"/>
      <c r="V9" s="225"/>
      <c r="W9" s="225"/>
      <c r="X9" s="178"/>
      <c r="Y9" s="180"/>
      <c r="Z9" s="178"/>
      <c r="AA9" s="178"/>
      <c r="AB9" s="178"/>
      <c r="AC9" s="178"/>
      <c r="AD9" s="178"/>
      <c r="AE9" s="178"/>
      <c r="AF9" s="428"/>
      <c r="AG9" s="512"/>
      <c r="AH9" s="512"/>
      <c r="AI9" s="14">
        <f>SUM(E9:AH9)</f>
        <v>0</v>
      </c>
      <c r="AJ9" s="281"/>
    </row>
    <row r="10" spans="1:36" s="12" customFormat="1" ht="16.5">
      <c r="A10" s="399">
        <v>4</v>
      </c>
      <c r="B10" s="30" t="s">
        <v>290</v>
      </c>
      <c r="C10" s="36"/>
      <c r="D10" s="426" t="s">
        <v>32</v>
      </c>
      <c r="E10" s="178"/>
      <c r="F10" s="178"/>
      <c r="G10" s="178"/>
      <c r="H10" s="178"/>
      <c r="I10" s="178"/>
      <c r="J10" s="178"/>
      <c r="K10" s="180"/>
      <c r="L10" s="178"/>
      <c r="M10" s="178"/>
      <c r="N10" s="178"/>
      <c r="O10" s="178"/>
      <c r="P10" s="178"/>
      <c r="Q10" s="178"/>
      <c r="R10" s="180"/>
      <c r="S10" s="178"/>
      <c r="T10" s="178"/>
      <c r="U10" s="178"/>
      <c r="V10" s="178"/>
      <c r="W10" s="178"/>
      <c r="X10" s="178"/>
      <c r="Y10" s="180"/>
      <c r="Z10" s="178"/>
      <c r="AA10" s="178"/>
      <c r="AB10" s="178"/>
      <c r="AC10" s="178"/>
      <c r="AD10" s="178"/>
      <c r="AE10" s="178"/>
      <c r="AF10" s="428"/>
      <c r="AG10" s="178"/>
      <c r="AH10" s="178"/>
      <c r="AI10" s="14">
        <f>SUM(E10:AH10)</f>
        <v>0</v>
      </c>
      <c r="AJ10" s="103"/>
    </row>
    <row r="11" spans="1:36" s="12" customFormat="1" ht="17.25" customHeight="1">
      <c r="A11" s="46">
        <v>7</v>
      </c>
      <c r="B11" s="33" t="s">
        <v>441</v>
      </c>
      <c r="C11" s="30" t="s">
        <v>398</v>
      </c>
      <c r="D11" s="54" t="s">
        <v>166</v>
      </c>
      <c r="E11" s="178"/>
      <c r="F11" s="178"/>
      <c r="G11" s="178"/>
      <c r="H11" s="178"/>
      <c r="I11" s="178"/>
      <c r="J11" s="178"/>
      <c r="K11" s="180"/>
      <c r="L11" s="178"/>
      <c r="M11" s="178"/>
      <c r="N11" s="178"/>
      <c r="O11" s="178"/>
      <c r="P11" s="178"/>
      <c r="Q11" s="178"/>
      <c r="R11" s="180"/>
      <c r="S11" s="178"/>
      <c r="T11" s="178"/>
      <c r="U11" s="178"/>
      <c r="V11" s="178"/>
      <c r="W11" s="178"/>
      <c r="X11" s="178"/>
      <c r="Y11" s="180"/>
      <c r="Z11" s="178"/>
      <c r="AA11" s="178"/>
      <c r="AB11" s="178"/>
      <c r="AC11" s="178"/>
      <c r="AD11" s="178"/>
      <c r="AE11" s="178"/>
      <c r="AF11" s="428"/>
      <c r="AG11" s="178"/>
      <c r="AH11" s="178"/>
      <c r="AI11" s="14">
        <f t="shared" ref="AI11:AI16" si="0">SUM(E11:AH11)</f>
        <v>0</v>
      </c>
      <c r="AJ11" s="103"/>
    </row>
    <row r="12" spans="1:36" s="12" customFormat="1" ht="17.25" customHeight="1">
      <c r="A12" s="292">
        <v>3</v>
      </c>
      <c r="B12" s="429" t="s">
        <v>275</v>
      </c>
      <c r="C12" s="30" t="s">
        <v>381</v>
      </c>
      <c r="D12" s="198" t="s">
        <v>63</v>
      </c>
      <c r="E12" s="178"/>
      <c r="F12" s="178"/>
      <c r="G12" s="178"/>
      <c r="H12" s="178"/>
      <c r="I12" s="178"/>
      <c r="J12" s="178"/>
      <c r="K12" s="180"/>
      <c r="L12" s="178"/>
      <c r="M12" s="178"/>
      <c r="N12" s="178"/>
      <c r="O12" s="178"/>
      <c r="P12" s="178"/>
      <c r="Q12" s="178"/>
      <c r="R12" s="180"/>
      <c r="S12" s="178"/>
      <c r="T12" s="178"/>
      <c r="U12" s="178"/>
      <c r="V12" s="178"/>
      <c r="W12" s="178"/>
      <c r="X12" s="178"/>
      <c r="Y12" s="180"/>
      <c r="Z12" s="178"/>
      <c r="AA12" s="178"/>
      <c r="AB12" s="178"/>
      <c r="AC12" s="178"/>
      <c r="AD12" s="178"/>
      <c r="AE12" s="178"/>
      <c r="AF12" s="428"/>
      <c r="AG12" s="178"/>
      <c r="AH12" s="178"/>
      <c r="AI12" s="14">
        <f t="shared" si="0"/>
        <v>0</v>
      </c>
      <c r="AJ12" s="103"/>
    </row>
    <row r="13" spans="1:36" s="12" customFormat="1" ht="16.5">
      <c r="A13" s="292">
        <v>5</v>
      </c>
      <c r="B13" s="430" t="s">
        <v>28</v>
      </c>
      <c r="C13" s="30" t="s">
        <v>381</v>
      </c>
      <c r="D13" s="31" t="s">
        <v>95</v>
      </c>
      <c r="E13" s="178"/>
      <c r="F13" s="178"/>
      <c r="G13" s="178"/>
      <c r="H13" s="178"/>
      <c r="I13" s="178"/>
      <c r="J13" s="178"/>
      <c r="K13" s="180"/>
      <c r="L13" s="178"/>
      <c r="M13" s="178"/>
      <c r="N13" s="178"/>
      <c r="O13" s="178"/>
      <c r="P13" s="178"/>
      <c r="Q13" s="178"/>
      <c r="R13" s="180"/>
      <c r="S13" s="178"/>
      <c r="T13" s="178"/>
      <c r="U13" s="178"/>
      <c r="V13" s="178"/>
      <c r="W13" s="178"/>
      <c r="X13" s="178"/>
      <c r="Y13" s="180"/>
      <c r="Z13" s="178"/>
      <c r="AA13" s="178"/>
      <c r="AB13" s="178"/>
      <c r="AC13" s="178"/>
      <c r="AD13" s="178"/>
      <c r="AE13" s="178"/>
      <c r="AF13" s="428"/>
      <c r="AG13" s="178"/>
      <c r="AH13" s="178"/>
      <c r="AI13" s="14">
        <f t="shared" si="0"/>
        <v>0</v>
      </c>
      <c r="AJ13" s="103"/>
    </row>
    <row r="14" spans="1:36" s="12" customFormat="1" ht="16.5">
      <c r="A14" s="287">
        <v>6</v>
      </c>
      <c r="B14" s="430" t="s">
        <v>446</v>
      </c>
      <c r="C14" s="30" t="s">
        <v>381</v>
      </c>
      <c r="D14" s="31" t="s">
        <v>34</v>
      </c>
      <c r="E14" s="178"/>
      <c r="F14" s="178"/>
      <c r="G14" s="178"/>
      <c r="H14" s="178"/>
      <c r="I14" s="178"/>
      <c r="J14" s="178"/>
      <c r="K14" s="180"/>
      <c r="L14" s="178"/>
      <c r="M14" s="178"/>
      <c r="N14" s="178"/>
      <c r="O14" s="178"/>
      <c r="P14" s="178"/>
      <c r="Q14" s="178"/>
      <c r="R14" s="180"/>
      <c r="S14" s="178"/>
      <c r="T14" s="178"/>
      <c r="U14" s="178"/>
      <c r="V14" s="178"/>
      <c r="W14" s="178"/>
      <c r="X14" s="178"/>
      <c r="Y14" s="180"/>
      <c r="Z14" s="178"/>
      <c r="AA14" s="178"/>
      <c r="AB14" s="178"/>
      <c r="AC14" s="178"/>
      <c r="AD14" s="178"/>
      <c r="AE14" s="178"/>
      <c r="AF14" s="180"/>
      <c r="AG14" s="178"/>
      <c r="AH14" s="178"/>
      <c r="AI14" s="14">
        <f t="shared" si="0"/>
        <v>0</v>
      </c>
      <c r="AJ14" s="103"/>
    </row>
    <row r="15" spans="1:36" s="12" customFormat="1" ht="16.5">
      <c r="A15" s="292">
        <v>9</v>
      </c>
      <c r="B15" s="429" t="s">
        <v>280</v>
      </c>
      <c r="C15" s="30" t="s">
        <v>381</v>
      </c>
      <c r="D15" s="261" t="s">
        <v>116</v>
      </c>
      <c r="E15" s="178"/>
      <c r="F15" s="178"/>
      <c r="G15" s="178"/>
      <c r="H15" s="178"/>
      <c r="I15" s="178"/>
      <c r="J15" s="178"/>
      <c r="K15" s="180"/>
      <c r="L15" s="178"/>
      <c r="M15" s="178"/>
      <c r="N15" s="178"/>
      <c r="O15" s="178"/>
      <c r="P15" s="178"/>
      <c r="Q15" s="178"/>
      <c r="R15" s="180"/>
      <c r="S15" s="178"/>
      <c r="T15" s="178"/>
      <c r="U15" s="178"/>
      <c r="V15" s="178"/>
      <c r="W15" s="178"/>
      <c r="X15" s="178"/>
      <c r="Y15" s="180"/>
      <c r="Z15" s="178"/>
      <c r="AA15" s="178"/>
      <c r="AB15" s="178"/>
      <c r="AC15" s="178"/>
      <c r="AD15" s="178"/>
      <c r="AE15" s="178"/>
      <c r="AF15" s="180"/>
      <c r="AG15" s="178"/>
      <c r="AH15" s="178"/>
      <c r="AI15" s="14">
        <f t="shared" si="0"/>
        <v>0</v>
      </c>
      <c r="AJ15" s="104"/>
    </row>
    <row r="16" spans="1:36" s="12" customFormat="1" ht="17.25" customHeight="1">
      <c r="A16" s="287">
        <v>16</v>
      </c>
      <c r="B16" s="429" t="s">
        <v>281</v>
      </c>
      <c r="C16" s="137" t="s">
        <v>381</v>
      </c>
      <c r="D16" s="140" t="s">
        <v>35</v>
      </c>
      <c r="E16" s="178"/>
      <c r="F16" s="178"/>
      <c r="G16" s="178"/>
      <c r="H16" s="178"/>
      <c r="I16" s="178"/>
      <c r="J16" s="178"/>
      <c r="K16" s="180"/>
      <c r="L16" s="178"/>
      <c r="M16" s="178"/>
      <c r="N16" s="178"/>
      <c r="O16" s="178"/>
      <c r="P16" s="178"/>
      <c r="Q16" s="178"/>
      <c r="R16" s="180"/>
      <c r="S16" s="178"/>
      <c r="T16" s="178"/>
      <c r="U16" s="178"/>
      <c r="V16" s="178"/>
      <c r="W16" s="178"/>
      <c r="X16" s="178"/>
      <c r="Y16" s="180"/>
      <c r="Z16" s="178"/>
      <c r="AA16" s="178"/>
      <c r="AB16" s="178"/>
      <c r="AC16" s="178"/>
      <c r="AD16" s="178"/>
      <c r="AE16" s="178"/>
      <c r="AF16" s="180"/>
      <c r="AG16" s="178"/>
      <c r="AH16" s="178"/>
      <c r="AI16" s="14">
        <f t="shared" si="0"/>
        <v>0</v>
      </c>
      <c r="AJ16" s="103"/>
    </row>
    <row r="17" spans="1:36" s="12" customFormat="1" ht="17.25" customHeight="1" thickBot="1">
      <c r="A17" s="295"/>
      <c r="B17" s="257"/>
      <c r="C17" s="39"/>
      <c r="D17" s="40"/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259"/>
      <c r="Q17" s="259"/>
      <c r="R17" s="259"/>
      <c r="S17" s="259"/>
      <c r="T17" s="259"/>
      <c r="U17" s="259"/>
      <c r="V17" s="219"/>
      <c r="W17" s="259"/>
      <c r="X17" s="259"/>
      <c r="Y17" s="259"/>
      <c r="Z17" s="259"/>
      <c r="AA17" s="259"/>
      <c r="AB17" s="259"/>
      <c r="AC17" s="259"/>
      <c r="AD17" s="259"/>
      <c r="AE17" s="259"/>
      <c r="AF17" s="259"/>
      <c r="AG17" s="259"/>
      <c r="AH17" s="259"/>
      <c r="AI17" s="15"/>
      <c r="AJ17" s="294"/>
    </row>
    <row r="18" spans="1:36" s="12" customFormat="1" ht="17.25" thickBot="1">
      <c r="A18" s="1452" t="s">
        <v>524</v>
      </c>
      <c r="B18" s="1453"/>
      <c r="C18" s="1453"/>
      <c r="D18" s="1454"/>
      <c r="E18" s="265" t="s">
        <v>523</v>
      </c>
      <c r="F18" s="266"/>
      <c r="G18" s="266"/>
      <c r="H18" s="266"/>
      <c r="I18" s="266"/>
      <c r="J18" s="266"/>
      <c r="K18" s="444"/>
      <c r="L18" s="444"/>
      <c r="M18" s="445"/>
      <c r="N18" s="226"/>
      <c r="O18" s="226"/>
      <c r="P18" s="226"/>
      <c r="Q18" s="226"/>
      <c r="R18" s="226"/>
      <c r="S18" s="226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16"/>
      <c r="AJ18" s="108"/>
    </row>
    <row r="19" spans="1:36" s="12" customFormat="1" ht="16.5">
      <c r="A19" s="279">
        <v>1</v>
      </c>
      <c r="B19" s="41" t="s">
        <v>525</v>
      </c>
      <c r="C19" s="49" t="s">
        <v>381</v>
      </c>
      <c r="D19" s="42" t="s">
        <v>47</v>
      </c>
      <c r="E19" s="178"/>
      <c r="F19" s="178"/>
      <c r="G19" s="178"/>
      <c r="H19" s="178"/>
      <c r="I19" s="178"/>
      <c r="J19" s="178"/>
      <c r="K19" s="179"/>
      <c r="L19" s="177"/>
      <c r="M19" s="177"/>
      <c r="N19" s="177"/>
      <c r="O19" s="177"/>
      <c r="P19" s="177"/>
      <c r="Q19" s="177"/>
      <c r="R19" s="179"/>
      <c r="S19" s="177"/>
      <c r="T19" s="177"/>
      <c r="U19" s="177"/>
      <c r="V19" s="177"/>
      <c r="W19" s="177"/>
      <c r="X19" s="177"/>
      <c r="Y19" s="179"/>
      <c r="Z19" s="177"/>
      <c r="AA19" s="177"/>
      <c r="AB19" s="177"/>
      <c r="AC19" s="177"/>
      <c r="AD19" s="177"/>
      <c r="AE19" s="177"/>
      <c r="AF19" s="179"/>
      <c r="AG19" s="177"/>
      <c r="AH19" s="177"/>
      <c r="AI19" s="100">
        <f>SUM(E19:AH19)</f>
        <v>0</v>
      </c>
      <c r="AJ19" s="280"/>
    </row>
    <row r="20" spans="1:36" s="12" customFormat="1" ht="18" customHeight="1" thickBot="1">
      <c r="A20" s="297"/>
      <c r="B20" s="39"/>
      <c r="C20" s="39"/>
      <c r="D20" s="44"/>
      <c r="E20" s="219"/>
      <c r="F20" s="219"/>
      <c r="G20" s="219"/>
      <c r="H20" s="219"/>
      <c r="I20" s="219"/>
      <c r="J20" s="219"/>
      <c r="K20" s="219"/>
      <c r="L20" s="219"/>
      <c r="M20" s="219"/>
      <c r="N20" s="219"/>
      <c r="O20" s="219"/>
      <c r="P20" s="219"/>
      <c r="Q20" s="219"/>
      <c r="R20" s="219"/>
      <c r="S20" s="219"/>
      <c r="T20" s="219"/>
      <c r="U20" s="219"/>
      <c r="V20" s="219"/>
      <c r="W20" s="219"/>
      <c r="X20" s="219"/>
      <c r="Y20" s="219"/>
      <c r="Z20" s="219"/>
      <c r="AA20" s="219"/>
      <c r="AB20" s="219"/>
      <c r="AC20" s="219"/>
      <c r="AD20" s="219"/>
      <c r="AE20" s="219"/>
      <c r="AF20" s="219"/>
      <c r="AG20" s="219"/>
      <c r="AH20" s="219"/>
      <c r="AI20" s="97"/>
      <c r="AJ20" s="294"/>
    </row>
    <row r="21" spans="1:36" s="12" customFormat="1" ht="18" customHeight="1">
      <c r="A21" s="1450" t="s">
        <v>287</v>
      </c>
      <c r="B21" s="1451"/>
      <c r="C21" s="205"/>
      <c r="D21" s="1478" t="s">
        <v>526</v>
      </c>
      <c r="E21" s="1486"/>
      <c r="F21" s="1486"/>
      <c r="G21" s="1486"/>
      <c r="H21" s="1486"/>
      <c r="I21" s="1479"/>
      <c r="J21" s="214"/>
      <c r="K21" s="214"/>
      <c r="L21" s="214"/>
      <c r="M21" s="214"/>
      <c r="N21" s="214"/>
      <c r="O21" s="214"/>
      <c r="P21" s="214"/>
      <c r="Q21" s="214"/>
      <c r="R21" s="214"/>
      <c r="S21" s="214"/>
      <c r="T21" s="214"/>
      <c r="U21" s="214"/>
      <c r="V21" s="214"/>
      <c r="W21" s="214"/>
      <c r="X21" s="214"/>
      <c r="Y21" s="214"/>
      <c r="Z21" s="214"/>
      <c r="AA21" s="214"/>
      <c r="AB21" s="214"/>
      <c r="AC21" s="214"/>
      <c r="AD21" s="214"/>
      <c r="AE21" s="214"/>
      <c r="AF21" s="214"/>
      <c r="AG21" s="214"/>
      <c r="AH21" s="214"/>
      <c r="AI21" s="14"/>
      <c r="AJ21" s="102"/>
    </row>
    <row r="22" spans="1:36" s="12" customFormat="1" ht="17.25" customHeight="1">
      <c r="A22" s="46">
        <v>3</v>
      </c>
      <c r="B22" s="430" t="s">
        <v>292</v>
      </c>
      <c r="C22" s="30" t="s">
        <v>381</v>
      </c>
      <c r="D22" s="32" t="s">
        <v>90</v>
      </c>
      <c r="E22" s="178"/>
      <c r="F22" s="178"/>
      <c r="G22" s="178"/>
      <c r="H22" s="178"/>
      <c r="I22" s="178"/>
      <c r="J22" s="178"/>
      <c r="K22" s="180"/>
      <c r="L22" s="178"/>
      <c r="M22" s="178"/>
      <c r="N22" s="178"/>
      <c r="O22" s="178"/>
      <c r="P22" s="178"/>
      <c r="Q22" s="178"/>
      <c r="R22" s="180"/>
      <c r="S22" s="178"/>
      <c r="T22" s="178"/>
      <c r="U22" s="178"/>
      <c r="V22" s="178"/>
      <c r="W22" s="178"/>
      <c r="X22" s="178"/>
      <c r="Y22" s="180"/>
      <c r="Z22" s="178"/>
      <c r="AA22" s="178"/>
      <c r="AB22" s="178"/>
      <c r="AC22" s="178"/>
      <c r="AD22" s="178"/>
      <c r="AE22" s="178"/>
      <c r="AF22" s="180"/>
      <c r="AG22" s="178"/>
      <c r="AH22" s="178"/>
      <c r="AI22" s="14">
        <f>SUM(E22:AH22)</f>
        <v>0</v>
      </c>
      <c r="AJ22" s="103"/>
    </row>
    <row r="23" spans="1:36" s="12" customFormat="1" ht="16.5">
      <c r="A23" s="46">
        <v>1</v>
      </c>
      <c r="B23" s="30" t="s">
        <v>322</v>
      </c>
      <c r="C23" s="49" t="s">
        <v>381</v>
      </c>
      <c r="D23" s="31" t="s">
        <v>239</v>
      </c>
      <c r="E23" s="178"/>
      <c r="F23" s="178"/>
      <c r="G23" s="178"/>
      <c r="H23" s="178"/>
      <c r="I23" s="178"/>
      <c r="J23" s="178"/>
      <c r="K23" s="182"/>
      <c r="L23" s="178"/>
      <c r="M23" s="178"/>
      <c r="N23" s="178"/>
      <c r="O23" s="178"/>
      <c r="P23" s="178"/>
      <c r="Q23" s="178"/>
      <c r="R23" s="182"/>
      <c r="S23" s="178"/>
      <c r="T23" s="178"/>
      <c r="U23" s="178"/>
      <c r="V23" s="178"/>
      <c r="W23" s="178"/>
      <c r="X23" s="178"/>
      <c r="Y23" s="180"/>
      <c r="Z23" s="178"/>
      <c r="AA23" s="178"/>
      <c r="AB23" s="178"/>
      <c r="AC23" s="178"/>
      <c r="AD23" s="178"/>
      <c r="AE23" s="178"/>
      <c r="AF23" s="180"/>
      <c r="AG23" s="178"/>
      <c r="AH23" s="178"/>
      <c r="AI23" s="14">
        <f t="shared" ref="AI23:AI39" si="1">SUM(E23:AH23)</f>
        <v>0</v>
      </c>
      <c r="AJ23" s="103"/>
    </row>
    <row r="24" spans="1:36" s="12" customFormat="1" ht="16.5">
      <c r="A24" s="46">
        <v>2</v>
      </c>
      <c r="B24" s="430" t="s">
        <v>46</v>
      </c>
      <c r="C24" s="49" t="s">
        <v>381</v>
      </c>
      <c r="D24" s="31" t="s">
        <v>20</v>
      </c>
      <c r="E24" s="178"/>
      <c r="F24" s="178"/>
      <c r="G24" s="178"/>
      <c r="H24" s="178"/>
      <c r="I24" s="178"/>
      <c r="J24" s="178"/>
      <c r="K24" s="182"/>
      <c r="L24" s="178"/>
      <c r="M24" s="178"/>
      <c r="N24" s="178"/>
      <c r="O24" s="178"/>
      <c r="P24" s="178"/>
      <c r="Q24" s="178"/>
      <c r="R24" s="182"/>
      <c r="S24" s="178"/>
      <c r="T24" s="178"/>
      <c r="U24" s="178"/>
      <c r="V24" s="178"/>
      <c r="W24" s="178"/>
      <c r="X24" s="178"/>
      <c r="Y24" s="180"/>
      <c r="Z24" s="178"/>
      <c r="AA24" s="178"/>
      <c r="AB24" s="178"/>
      <c r="AC24" s="178"/>
      <c r="AD24" s="178"/>
      <c r="AE24" s="178"/>
      <c r="AF24" s="180"/>
      <c r="AG24" s="178"/>
      <c r="AH24" s="178"/>
      <c r="AI24" s="14">
        <f t="shared" si="1"/>
        <v>0</v>
      </c>
      <c r="AJ24" s="103"/>
    </row>
    <row r="25" spans="1:36" s="12" customFormat="1" ht="16.5">
      <c r="A25" s="46">
        <v>3</v>
      </c>
      <c r="B25" s="30"/>
      <c r="C25" s="49" t="s">
        <v>381</v>
      </c>
      <c r="D25" s="47" t="s">
        <v>22</v>
      </c>
      <c r="E25" s="178"/>
      <c r="F25" s="178"/>
      <c r="G25" s="178"/>
      <c r="H25" s="178"/>
      <c r="I25" s="178"/>
      <c r="J25" s="178"/>
      <c r="K25" s="182"/>
      <c r="L25" s="214"/>
      <c r="M25" s="214"/>
      <c r="N25" s="214"/>
      <c r="O25" s="178"/>
      <c r="P25" s="178"/>
      <c r="Q25" s="178"/>
      <c r="R25" s="180"/>
      <c r="S25" s="178"/>
      <c r="T25" s="178"/>
      <c r="U25" s="178"/>
      <c r="V25" s="178"/>
      <c r="W25" s="178"/>
      <c r="X25" s="178"/>
      <c r="Y25" s="180"/>
      <c r="Z25" s="178"/>
      <c r="AA25" s="178"/>
      <c r="AB25" s="178"/>
      <c r="AC25" s="178"/>
      <c r="AD25" s="178"/>
      <c r="AE25" s="178"/>
      <c r="AF25" s="180"/>
      <c r="AG25" s="178"/>
      <c r="AH25" s="178"/>
      <c r="AI25" s="14">
        <f t="shared" si="1"/>
        <v>0</v>
      </c>
      <c r="AJ25" s="103"/>
    </row>
    <row r="26" spans="1:36" ht="18">
      <c r="A26" s="290">
        <v>4</v>
      </c>
      <c r="B26" s="433" t="s">
        <v>473</v>
      </c>
      <c r="C26" s="30"/>
      <c r="D26" s="392" t="s">
        <v>271</v>
      </c>
      <c r="E26" s="178"/>
      <c r="F26" s="178"/>
      <c r="G26" s="178"/>
      <c r="H26" s="178"/>
      <c r="I26" s="178"/>
      <c r="J26" s="178"/>
      <c r="K26" s="180"/>
      <c r="L26" s="178"/>
      <c r="M26" s="178"/>
      <c r="N26" s="178"/>
      <c r="O26" s="178"/>
      <c r="P26" s="178"/>
      <c r="Q26" s="178"/>
      <c r="R26" s="180"/>
      <c r="S26" s="178"/>
      <c r="T26" s="178"/>
      <c r="U26" s="178"/>
      <c r="V26" s="178"/>
      <c r="W26" s="178"/>
      <c r="X26" s="178"/>
      <c r="Y26" s="180"/>
      <c r="Z26" s="178"/>
      <c r="AA26" s="178"/>
      <c r="AB26" s="178"/>
      <c r="AC26" s="178"/>
      <c r="AD26" s="178"/>
      <c r="AE26" s="178"/>
      <c r="AF26" s="180"/>
      <c r="AG26" s="178"/>
      <c r="AH26" s="178"/>
      <c r="AI26" s="14">
        <v>15</v>
      </c>
      <c r="AJ26" s="282"/>
    </row>
    <row r="27" spans="1:36" s="12" customFormat="1" ht="16.5">
      <c r="A27" s="299">
        <v>8</v>
      </c>
      <c r="B27" s="142" t="s">
        <v>58</v>
      </c>
      <c r="C27" s="49" t="s">
        <v>380</v>
      </c>
      <c r="D27" s="31" t="s">
        <v>163</v>
      </c>
      <c r="E27" s="178"/>
      <c r="F27" s="178"/>
      <c r="G27" s="178"/>
      <c r="H27" s="178"/>
      <c r="I27" s="178"/>
      <c r="J27" s="178"/>
      <c r="K27" s="182"/>
      <c r="L27" s="178"/>
      <c r="M27" s="178"/>
      <c r="N27" s="178"/>
      <c r="O27" s="178"/>
      <c r="P27" s="178"/>
      <c r="Q27" s="178"/>
      <c r="R27" s="182"/>
      <c r="S27" s="178"/>
      <c r="T27" s="178"/>
      <c r="U27" s="178"/>
      <c r="V27" s="178"/>
      <c r="W27" s="178"/>
      <c r="X27" s="178"/>
      <c r="Y27" s="180"/>
      <c r="Z27" s="178"/>
      <c r="AA27" s="178"/>
      <c r="AB27" s="178"/>
      <c r="AC27" s="178"/>
      <c r="AD27" s="178"/>
      <c r="AE27" s="178"/>
      <c r="AF27" s="180"/>
      <c r="AG27" s="178"/>
      <c r="AH27" s="178"/>
      <c r="AI27" s="14">
        <f>SUM(E27:AH27)</f>
        <v>0</v>
      </c>
      <c r="AJ27" s="103"/>
    </row>
    <row r="28" spans="1:36" s="12" customFormat="1" ht="17.25" customHeight="1">
      <c r="A28" s="399">
        <v>6</v>
      </c>
      <c r="B28" s="36" t="s">
        <v>279</v>
      </c>
      <c r="C28" s="30" t="s">
        <v>381</v>
      </c>
      <c r="D28" s="293" t="s">
        <v>79</v>
      </c>
      <c r="E28" s="178"/>
      <c r="F28" s="178"/>
      <c r="G28" s="178"/>
      <c r="H28" s="178"/>
      <c r="I28" s="178"/>
      <c r="J28" s="178"/>
      <c r="K28" s="182"/>
      <c r="L28" s="178"/>
      <c r="M28" s="178"/>
      <c r="N28" s="178"/>
      <c r="O28" s="178"/>
      <c r="P28" s="178"/>
      <c r="Q28" s="178"/>
      <c r="R28" s="182"/>
      <c r="S28" s="178"/>
      <c r="T28" s="178"/>
      <c r="U28" s="178"/>
      <c r="V28" s="178"/>
      <c r="W28" s="178"/>
      <c r="X28" s="178"/>
      <c r="Y28" s="180"/>
      <c r="Z28" s="178"/>
      <c r="AA28" s="178"/>
      <c r="AB28" s="178"/>
      <c r="AC28" s="178"/>
      <c r="AD28" s="178"/>
      <c r="AE28" s="178"/>
      <c r="AF28" s="180"/>
      <c r="AG28" s="178"/>
      <c r="AH28" s="178"/>
      <c r="AI28" s="14">
        <f>SUM(E28:AH28)</f>
        <v>0</v>
      </c>
      <c r="AJ28" s="103"/>
    </row>
    <row r="29" spans="1:36" s="12" customFormat="1" ht="16.5">
      <c r="A29" s="46">
        <v>5</v>
      </c>
      <c r="B29" s="30" t="s">
        <v>519</v>
      </c>
      <c r="C29" s="252" t="s">
        <v>385</v>
      </c>
      <c r="D29" s="43" t="s">
        <v>373</v>
      </c>
      <c r="E29" s="178"/>
      <c r="F29" s="178"/>
      <c r="G29" s="178"/>
      <c r="H29" s="178"/>
      <c r="I29" s="178"/>
      <c r="J29" s="178"/>
      <c r="K29" s="182"/>
      <c r="L29" s="178"/>
      <c r="M29" s="178"/>
      <c r="N29" s="178"/>
      <c r="O29" s="178"/>
      <c r="P29" s="178"/>
      <c r="Q29" s="178"/>
      <c r="R29" s="182"/>
      <c r="S29" s="178"/>
      <c r="T29" s="178"/>
      <c r="U29" s="178"/>
      <c r="V29" s="178"/>
      <c r="W29" s="178"/>
      <c r="X29" s="178"/>
      <c r="Y29" s="180"/>
      <c r="Z29" s="178"/>
      <c r="AA29" s="178"/>
      <c r="AB29" s="178"/>
      <c r="AC29" s="178"/>
      <c r="AD29" s="178"/>
      <c r="AE29" s="178"/>
      <c r="AF29" s="180"/>
      <c r="AG29" s="178"/>
      <c r="AH29" s="178"/>
      <c r="AI29" s="14">
        <f t="shared" si="1"/>
        <v>0</v>
      </c>
      <c r="AJ29" s="103"/>
    </row>
    <row r="30" spans="1:36" s="12" customFormat="1" ht="16.5">
      <c r="A30" s="290">
        <v>6</v>
      </c>
      <c r="B30" s="30" t="s">
        <v>262</v>
      </c>
      <c r="C30" s="260" t="s">
        <v>381</v>
      </c>
      <c r="D30" s="31" t="s">
        <v>241</v>
      </c>
      <c r="E30" s="178"/>
      <c r="F30" s="178"/>
      <c r="G30" s="178"/>
      <c r="H30" s="178"/>
      <c r="I30" s="178"/>
      <c r="J30" s="178"/>
      <c r="K30" s="182"/>
      <c r="L30" s="178"/>
      <c r="M30" s="178"/>
      <c r="N30" s="178"/>
      <c r="O30" s="178"/>
      <c r="P30" s="178"/>
      <c r="Q30" s="178"/>
      <c r="R30" s="182"/>
      <c r="S30" s="178"/>
      <c r="T30" s="178"/>
      <c r="U30" s="178"/>
      <c r="V30" s="178"/>
      <c r="W30" s="178"/>
      <c r="X30" s="178"/>
      <c r="Y30" s="180"/>
      <c r="Z30" s="178"/>
      <c r="AA30" s="178"/>
      <c r="AB30" s="178"/>
      <c r="AC30" s="178"/>
      <c r="AD30" s="178"/>
      <c r="AE30" s="178"/>
      <c r="AF30" s="180"/>
      <c r="AG30" s="178"/>
      <c r="AH30" s="178"/>
      <c r="AI30" s="14">
        <f>SUM(E30:AH30)</f>
        <v>0</v>
      </c>
      <c r="AJ30" s="103"/>
    </row>
    <row r="31" spans="1:36" s="12" customFormat="1" ht="16.5">
      <c r="A31" s="46">
        <v>7</v>
      </c>
      <c r="B31" s="30" t="s">
        <v>21</v>
      </c>
      <c r="C31" s="49" t="s">
        <v>381</v>
      </c>
      <c r="D31" s="31" t="s">
        <v>450</v>
      </c>
      <c r="E31" s="178"/>
      <c r="F31" s="178"/>
      <c r="G31" s="178"/>
      <c r="H31" s="178"/>
      <c r="I31" s="178"/>
      <c r="J31" s="178"/>
      <c r="K31" s="182"/>
      <c r="L31" s="178"/>
      <c r="M31" s="178"/>
      <c r="N31" s="178"/>
      <c r="O31" s="178"/>
      <c r="P31" s="178"/>
      <c r="Q31" s="178"/>
      <c r="R31" s="182"/>
      <c r="S31" s="178"/>
      <c r="T31" s="178"/>
      <c r="U31" s="178"/>
      <c r="V31" s="178"/>
      <c r="W31" s="178"/>
      <c r="X31" s="178"/>
      <c r="Y31" s="180"/>
      <c r="Z31" s="178"/>
      <c r="AA31" s="178"/>
      <c r="AB31" s="178"/>
      <c r="AC31" s="178"/>
      <c r="AD31" s="178"/>
      <c r="AE31" s="178"/>
      <c r="AF31" s="180"/>
      <c r="AG31" s="178"/>
      <c r="AH31" s="178"/>
      <c r="AI31" s="14">
        <f t="shared" si="1"/>
        <v>0</v>
      </c>
      <c r="AJ31" s="103"/>
    </row>
    <row r="32" spans="1:36" s="12" customFormat="1" ht="16.5">
      <c r="A32" s="290">
        <v>8</v>
      </c>
      <c r="B32" s="30" t="s">
        <v>249</v>
      </c>
      <c r="C32" s="260" t="s">
        <v>381</v>
      </c>
      <c r="D32" s="31" t="s">
        <v>242</v>
      </c>
      <c r="E32" s="178"/>
      <c r="F32" s="178"/>
      <c r="G32" s="178"/>
      <c r="H32" s="178"/>
      <c r="I32" s="178"/>
      <c r="J32" s="178"/>
      <c r="K32" s="182"/>
      <c r="L32" s="178"/>
      <c r="M32" s="178"/>
      <c r="N32" s="178"/>
      <c r="O32" s="178"/>
      <c r="P32" s="178"/>
      <c r="Q32" s="178"/>
      <c r="R32" s="182"/>
      <c r="S32" s="178"/>
      <c r="T32" s="178"/>
      <c r="U32" s="178"/>
      <c r="V32" s="178"/>
      <c r="W32" s="178"/>
      <c r="X32" s="178"/>
      <c r="Y32" s="180"/>
      <c r="Z32" s="178"/>
      <c r="AA32" s="178"/>
      <c r="AB32" s="178"/>
      <c r="AC32" s="178"/>
      <c r="AD32" s="178"/>
      <c r="AE32" s="178"/>
      <c r="AF32" s="180"/>
      <c r="AG32" s="178"/>
      <c r="AH32" s="178"/>
      <c r="AI32" s="14">
        <f>SUM(E32:AH32)</f>
        <v>0</v>
      </c>
      <c r="AJ32" s="103"/>
    </row>
    <row r="33" spans="1:36" s="12" customFormat="1" ht="18" customHeight="1">
      <c r="A33" s="46">
        <v>9</v>
      </c>
      <c r="B33" s="33" t="s">
        <v>369</v>
      </c>
      <c r="C33" s="252" t="s">
        <v>385</v>
      </c>
      <c r="D33" s="140" t="s">
        <v>27</v>
      </c>
      <c r="E33" s="178"/>
      <c r="F33" s="178"/>
      <c r="G33" s="178"/>
      <c r="H33" s="178"/>
      <c r="I33" s="178"/>
      <c r="J33" s="178"/>
      <c r="K33" s="182"/>
      <c r="L33" s="178"/>
      <c r="M33" s="178"/>
      <c r="N33" s="178"/>
      <c r="O33" s="178"/>
      <c r="P33" s="178"/>
      <c r="Q33" s="178"/>
      <c r="R33" s="182"/>
      <c r="S33" s="178"/>
      <c r="T33" s="178"/>
      <c r="U33" s="178"/>
      <c r="V33" s="178"/>
      <c r="W33" s="178"/>
      <c r="X33" s="178"/>
      <c r="Y33" s="180"/>
      <c r="Z33" s="178"/>
      <c r="AA33" s="178"/>
      <c r="AB33" s="178"/>
      <c r="AC33" s="178"/>
      <c r="AD33" s="178"/>
      <c r="AE33" s="178"/>
      <c r="AF33" s="180"/>
      <c r="AG33" s="178"/>
      <c r="AH33" s="178"/>
      <c r="AI33" s="14">
        <f t="shared" si="1"/>
        <v>0</v>
      </c>
      <c r="AJ33" s="103"/>
    </row>
    <row r="34" spans="1:36" s="12" customFormat="1" ht="18" customHeight="1">
      <c r="A34" s="46">
        <v>10</v>
      </c>
      <c r="B34" s="33" t="s">
        <v>552</v>
      </c>
      <c r="C34" s="252" t="s">
        <v>385</v>
      </c>
      <c r="D34" s="140" t="s">
        <v>111</v>
      </c>
      <c r="E34" s="178"/>
      <c r="F34" s="178"/>
      <c r="G34" s="178"/>
      <c r="H34" s="178"/>
      <c r="I34" s="178"/>
      <c r="J34" s="178"/>
      <c r="K34" s="182"/>
      <c r="L34" s="178"/>
      <c r="M34" s="178"/>
      <c r="N34" s="178"/>
      <c r="O34" s="178"/>
      <c r="P34" s="178"/>
      <c r="Q34" s="178"/>
      <c r="R34" s="182"/>
      <c r="S34" s="178"/>
      <c r="T34" s="178"/>
      <c r="U34" s="178"/>
      <c r="V34" s="178"/>
      <c r="W34" s="178"/>
      <c r="X34" s="178"/>
      <c r="Y34" s="180"/>
      <c r="Z34" s="178"/>
      <c r="AA34" s="178"/>
      <c r="AB34" s="178"/>
      <c r="AC34" s="178"/>
      <c r="AD34" s="178"/>
      <c r="AE34" s="178"/>
      <c r="AF34" s="180"/>
      <c r="AG34" s="178"/>
      <c r="AH34" s="178"/>
      <c r="AI34" s="14">
        <f t="shared" si="1"/>
        <v>0</v>
      </c>
      <c r="AJ34" s="103"/>
    </row>
    <row r="35" spans="1:36" s="12" customFormat="1" ht="16.5">
      <c r="A35" s="290">
        <v>11</v>
      </c>
      <c r="B35" s="432" t="s">
        <v>51</v>
      </c>
      <c r="C35" s="30" t="s">
        <v>381</v>
      </c>
      <c r="D35" s="222" t="s">
        <v>52</v>
      </c>
      <c r="E35" s="178"/>
      <c r="F35" s="178"/>
      <c r="G35" s="178"/>
      <c r="H35" s="178"/>
      <c r="I35" s="178"/>
      <c r="J35" s="178"/>
      <c r="K35" s="182"/>
      <c r="L35" s="178"/>
      <c r="M35" s="178"/>
      <c r="N35" s="178"/>
      <c r="O35" s="178"/>
      <c r="P35" s="178"/>
      <c r="Q35" s="178"/>
      <c r="R35" s="182"/>
      <c r="S35" s="178"/>
      <c r="T35" s="178"/>
      <c r="U35" s="178"/>
      <c r="V35" s="178"/>
      <c r="W35" s="178"/>
      <c r="X35" s="178"/>
      <c r="Y35" s="180"/>
      <c r="Z35" s="178"/>
      <c r="AA35" s="178"/>
      <c r="AB35" s="178"/>
      <c r="AC35" s="178"/>
      <c r="AD35" s="178"/>
      <c r="AE35" s="178"/>
      <c r="AF35" s="180"/>
      <c r="AG35" s="178"/>
      <c r="AH35" s="178"/>
      <c r="AI35" s="14">
        <f t="shared" si="1"/>
        <v>0</v>
      </c>
      <c r="AJ35" s="284"/>
    </row>
    <row r="36" spans="1:36" s="12" customFormat="1" ht="18" customHeight="1">
      <c r="A36" s="46">
        <v>12</v>
      </c>
      <c r="B36" s="30" t="s">
        <v>288</v>
      </c>
      <c r="C36" s="30" t="s">
        <v>381</v>
      </c>
      <c r="D36" s="32" t="s">
        <v>372</v>
      </c>
      <c r="E36" s="178"/>
      <c r="F36" s="178"/>
      <c r="G36" s="178"/>
      <c r="H36" s="178"/>
      <c r="I36" s="178"/>
      <c r="J36" s="178"/>
      <c r="K36" s="180"/>
      <c r="L36" s="178"/>
      <c r="M36" s="178"/>
      <c r="N36" s="178"/>
      <c r="O36" s="178"/>
      <c r="P36" s="178"/>
      <c r="Q36" s="178"/>
      <c r="R36" s="182"/>
      <c r="S36" s="178"/>
      <c r="T36" s="178"/>
      <c r="U36" s="178"/>
      <c r="V36" s="178"/>
      <c r="W36" s="178"/>
      <c r="X36" s="178"/>
      <c r="Y36" s="180"/>
      <c r="Z36" s="178"/>
      <c r="AA36" s="178"/>
      <c r="AB36" s="178"/>
      <c r="AC36" s="178"/>
      <c r="AD36" s="178"/>
      <c r="AE36" s="178"/>
      <c r="AF36" s="180"/>
      <c r="AG36" s="178"/>
      <c r="AH36" s="178"/>
      <c r="AI36" s="14">
        <f t="shared" si="1"/>
        <v>0</v>
      </c>
      <c r="AJ36" s="104"/>
    </row>
    <row r="37" spans="1:36" s="12" customFormat="1" ht="18" customHeight="1">
      <c r="A37" s="46">
        <v>13</v>
      </c>
      <c r="B37" s="30" t="s">
        <v>561</v>
      </c>
      <c r="C37" s="30"/>
      <c r="D37" s="31"/>
      <c r="E37" s="225"/>
      <c r="F37" s="225"/>
      <c r="G37" s="225"/>
      <c r="H37" s="225"/>
      <c r="I37" s="225"/>
      <c r="J37" s="225"/>
      <c r="K37" s="523"/>
      <c r="L37" s="225"/>
      <c r="M37" s="225"/>
      <c r="N37" s="225"/>
      <c r="O37" s="225"/>
      <c r="P37" s="225"/>
      <c r="Q37" s="225"/>
      <c r="R37" s="182"/>
      <c r="S37" s="178"/>
      <c r="T37" s="178"/>
      <c r="U37" s="178"/>
      <c r="V37" s="178"/>
      <c r="W37" s="178"/>
      <c r="X37" s="178"/>
      <c r="Y37" s="180"/>
      <c r="Z37" s="178"/>
      <c r="AA37" s="178"/>
      <c r="AB37" s="178"/>
      <c r="AC37" s="178"/>
      <c r="AD37" s="178"/>
      <c r="AE37" s="178"/>
      <c r="AF37" s="180"/>
      <c r="AG37" s="178"/>
      <c r="AH37" s="178"/>
      <c r="AI37" s="14">
        <f t="shared" si="1"/>
        <v>0</v>
      </c>
      <c r="AJ37" s="104"/>
    </row>
    <row r="38" spans="1:36" s="12" customFormat="1" ht="16.5">
      <c r="A38" s="290">
        <v>14</v>
      </c>
      <c r="B38" s="30" t="s">
        <v>248</v>
      </c>
      <c r="C38" s="30" t="s">
        <v>381</v>
      </c>
      <c r="D38" s="31" t="s">
        <v>53</v>
      </c>
      <c r="E38" s="178"/>
      <c r="F38" s="178"/>
      <c r="G38" s="178"/>
      <c r="H38" s="178"/>
      <c r="I38" s="178"/>
      <c r="J38" s="178"/>
      <c r="K38" s="182"/>
      <c r="L38" s="178"/>
      <c r="M38" s="178"/>
      <c r="N38" s="178"/>
      <c r="O38" s="178"/>
      <c r="P38" s="178"/>
      <c r="Q38" s="178"/>
      <c r="R38" s="182"/>
      <c r="S38" s="178"/>
      <c r="T38" s="178"/>
      <c r="U38" s="178"/>
      <c r="V38" s="178"/>
      <c r="W38" s="178"/>
      <c r="X38" s="178"/>
      <c r="Y38" s="180"/>
      <c r="Z38" s="178"/>
      <c r="AA38" s="178"/>
      <c r="AB38" s="178"/>
      <c r="AC38" s="178"/>
      <c r="AD38" s="178"/>
      <c r="AE38" s="178"/>
      <c r="AF38" s="180"/>
      <c r="AG38" s="178"/>
      <c r="AH38" s="178"/>
      <c r="AI38" s="14">
        <f t="shared" si="1"/>
        <v>0</v>
      </c>
      <c r="AJ38" s="103"/>
    </row>
    <row r="39" spans="1:36" s="12" customFormat="1" ht="18" customHeight="1">
      <c r="A39" s="292">
        <v>15</v>
      </c>
      <c r="B39" s="396" t="s">
        <v>554</v>
      </c>
      <c r="C39" s="389"/>
      <c r="D39" s="388" t="s">
        <v>271</v>
      </c>
      <c r="E39" s="214"/>
      <c r="F39" s="214"/>
      <c r="G39" s="214"/>
      <c r="H39" s="214"/>
      <c r="I39" s="214"/>
      <c r="J39" s="214"/>
      <c r="K39" s="182"/>
      <c r="L39" s="214"/>
      <c r="M39" s="214"/>
      <c r="N39" s="214"/>
      <c r="O39" s="214"/>
      <c r="P39" s="214"/>
      <c r="Q39" s="214"/>
      <c r="R39" s="182"/>
      <c r="S39" s="214"/>
      <c r="T39" s="214"/>
      <c r="U39" s="214"/>
      <c r="V39" s="214"/>
      <c r="W39" s="214"/>
      <c r="X39" s="214"/>
      <c r="Y39" s="180"/>
      <c r="Z39" s="214"/>
      <c r="AA39" s="214"/>
      <c r="AB39" s="214"/>
      <c r="AC39" s="214"/>
      <c r="AD39" s="214"/>
      <c r="AE39" s="214"/>
      <c r="AF39" s="180"/>
      <c r="AG39" s="178"/>
      <c r="AH39" s="178"/>
      <c r="AI39" s="14">
        <f t="shared" si="1"/>
        <v>0</v>
      </c>
      <c r="AJ39" s="104"/>
    </row>
    <row r="40" spans="1:36" s="12" customFormat="1" ht="17.25" thickBot="1">
      <c r="A40" s="48"/>
      <c r="B40" s="58"/>
      <c r="C40" s="204"/>
      <c r="D40" s="47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9"/>
      <c r="P40" s="227"/>
      <c r="Q40" s="227"/>
      <c r="R40" s="227"/>
      <c r="S40" s="227"/>
      <c r="T40" s="227"/>
      <c r="U40" s="227"/>
      <c r="V40" s="227"/>
      <c r="W40" s="227"/>
      <c r="X40" s="227"/>
      <c r="Y40" s="227"/>
      <c r="Z40" s="227"/>
      <c r="AA40" s="227"/>
      <c r="AB40" s="227"/>
      <c r="AC40" s="227"/>
      <c r="AD40" s="227"/>
      <c r="AE40" s="227"/>
      <c r="AF40" s="227"/>
      <c r="AG40" s="227"/>
      <c r="AH40" s="227"/>
      <c r="AI40" s="16"/>
      <c r="AJ40" s="104"/>
    </row>
    <row r="41" spans="1:36" s="12" customFormat="1" ht="18" customHeight="1">
      <c r="A41" s="1472" t="s">
        <v>289</v>
      </c>
      <c r="B41" s="1449"/>
      <c r="C41" s="506"/>
      <c r="D41" s="1495" t="s">
        <v>553</v>
      </c>
      <c r="E41" s="1495"/>
      <c r="F41" s="1495"/>
      <c r="G41" s="1495"/>
      <c r="H41" s="1495"/>
      <c r="I41" s="1495"/>
      <c r="J41" s="1495"/>
      <c r="K41" s="1495"/>
      <c r="L41" s="230"/>
      <c r="M41" s="230"/>
      <c r="N41" s="230"/>
      <c r="O41" s="230"/>
      <c r="P41" s="230"/>
      <c r="Q41" s="230"/>
      <c r="R41" s="230"/>
      <c r="S41" s="230"/>
      <c r="T41" s="230"/>
      <c r="U41" s="230"/>
      <c r="V41" s="230"/>
      <c r="W41" s="230"/>
      <c r="X41" s="230"/>
      <c r="Y41" s="230"/>
      <c r="Z41" s="230"/>
      <c r="AA41" s="230"/>
      <c r="AB41" s="230"/>
      <c r="AC41" s="230"/>
      <c r="AD41" s="230"/>
      <c r="AE41" s="230"/>
      <c r="AF41" s="230"/>
      <c r="AG41" s="230"/>
      <c r="AH41" s="230"/>
      <c r="AI41" s="105"/>
      <c r="AJ41" s="298"/>
    </row>
    <row r="42" spans="1:36" s="12" customFormat="1" ht="16.5">
      <c r="A42" s="287">
        <v>2</v>
      </c>
      <c r="B42" s="434" t="s">
        <v>283</v>
      </c>
      <c r="C42" s="30" t="s">
        <v>381</v>
      </c>
      <c r="D42" s="32" t="s">
        <v>78</v>
      </c>
      <c r="E42" s="178"/>
      <c r="F42" s="178"/>
      <c r="G42" s="178"/>
      <c r="H42" s="178"/>
      <c r="I42" s="178"/>
      <c r="J42" s="178"/>
      <c r="K42" s="182"/>
      <c r="L42" s="178"/>
      <c r="M42" s="178"/>
      <c r="N42" s="178"/>
      <c r="O42" s="178"/>
      <c r="P42" s="178"/>
      <c r="Q42" s="178"/>
      <c r="R42" s="182"/>
      <c r="S42" s="178"/>
      <c r="T42" s="178"/>
      <c r="U42" s="178"/>
      <c r="V42" s="178"/>
      <c r="W42" s="178"/>
      <c r="X42" s="178"/>
      <c r="Y42" s="180"/>
      <c r="Z42" s="178"/>
      <c r="AA42" s="178"/>
      <c r="AB42" s="178"/>
      <c r="AC42" s="178"/>
      <c r="AD42" s="178"/>
      <c r="AE42" s="178"/>
      <c r="AF42" s="180"/>
      <c r="AG42" s="178"/>
      <c r="AH42" s="178"/>
      <c r="AI42" s="14">
        <f>SUM(E42:AH42)</f>
        <v>0</v>
      </c>
      <c r="AJ42" s="103"/>
    </row>
    <row r="43" spans="1:36" s="12" customFormat="1" ht="16.5">
      <c r="A43" s="287">
        <v>4</v>
      </c>
      <c r="B43" s="30" t="s">
        <v>294</v>
      </c>
      <c r="C43" s="49" t="s">
        <v>395</v>
      </c>
      <c r="D43" s="31" t="s">
        <v>199</v>
      </c>
      <c r="E43" s="178"/>
      <c r="F43" s="178"/>
      <c r="G43" s="178"/>
      <c r="H43" s="178"/>
      <c r="I43" s="178"/>
      <c r="J43" s="178"/>
      <c r="K43" s="182"/>
      <c r="L43" s="178"/>
      <c r="M43" s="178"/>
      <c r="N43" s="178"/>
      <c r="O43" s="178"/>
      <c r="P43" s="178"/>
      <c r="Q43" s="178"/>
      <c r="R43" s="182"/>
      <c r="S43" s="178"/>
      <c r="T43" s="178"/>
      <c r="U43" s="178"/>
      <c r="V43" s="178"/>
      <c r="W43" s="178"/>
      <c r="X43" s="178"/>
      <c r="Y43" s="180"/>
      <c r="Z43" s="178"/>
      <c r="AA43" s="178"/>
      <c r="AB43" s="178"/>
      <c r="AC43" s="178"/>
      <c r="AD43" s="178"/>
      <c r="AE43" s="178"/>
      <c r="AF43" s="180"/>
      <c r="AG43" s="178"/>
      <c r="AH43" s="178"/>
      <c r="AI43" s="101">
        <f t="shared" ref="AI43:AI48" si="2">SUM(E43:AH43)</f>
        <v>0</v>
      </c>
      <c r="AJ43" s="103"/>
    </row>
    <row r="44" spans="1:36" s="12" customFormat="1" ht="16.5">
      <c r="A44" s="287">
        <v>8</v>
      </c>
      <c r="B44" s="30" t="s">
        <v>273</v>
      </c>
      <c r="C44" s="30" t="s">
        <v>376</v>
      </c>
      <c r="D44" s="31" t="s">
        <v>41</v>
      </c>
      <c r="E44" s="178"/>
      <c r="F44" s="178"/>
      <c r="G44" s="178"/>
      <c r="H44" s="178"/>
      <c r="I44" s="178"/>
      <c r="J44" s="178"/>
      <c r="K44" s="182"/>
      <c r="L44" s="178"/>
      <c r="M44" s="178"/>
      <c r="N44" s="178"/>
      <c r="O44" s="178"/>
      <c r="P44" s="178"/>
      <c r="Q44" s="178"/>
      <c r="R44" s="182"/>
      <c r="S44" s="178"/>
      <c r="T44" s="178"/>
      <c r="U44" s="178"/>
      <c r="V44" s="178"/>
      <c r="W44" s="178"/>
      <c r="X44" s="178"/>
      <c r="Y44" s="180"/>
      <c r="Z44" s="178"/>
      <c r="AA44" s="178"/>
      <c r="AB44" s="178"/>
      <c r="AC44" s="178"/>
      <c r="AD44" s="178"/>
      <c r="AE44" s="178"/>
      <c r="AF44" s="180"/>
      <c r="AG44" s="178"/>
      <c r="AH44" s="178"/>
      <c r="AI44" s="14">
        <f t="shared" si="2"/>
        <v>0</v>
      </c>
      <c r="AJ44" s="104"/>
    </row>
    <row r="45" spans="1:36" s="127" customFormat="1" ht="16.5">
      <c r="A45" s="292">
        <v>13</v>
      </c>
      <c r="B45" s="30" t="s">
        <v>296</v>
      </c>
      <c r="C45" s="254" t="s">
        <v>384</v>
      </c>
      <c r="D45" s="62" t="s">
        <v>44</v>
      </c>
      <c r="E45" s="178"/>
      <c r="F45" s="178"/>
      <c r="G45" s="178"/>
      <c r="H45" s="178"/>
      <c r="I45" s="178"/>
      <c r="J45" s="178"/>
      <c r="K45" s="182"/>
      <c r="L45" s="178"/>
      <c r="M45" s="178"/>
      <c r="N45" s="178"/>
      <c r="O45" s="178"/>
      <c r="P45" s="178"/>
      <c r="Q45" s="178"/>
      <c r="R45" s="182"/>
      <c r="S45" s="178"/>
      <c r="T45" s="178"/>
      <c r="U45" s="178"/>
      <c r="V45" s="178"/>
      <c r="W45" s="178"/>
      <c r="X45" s="178"/>
      <c r="Y45" s="180"/>
      <c r="Z45" s="178"/>
      <c r="AA45" s="178"/>
      <c r="AB45" s="178"/>
      <c r="AC45" s="178"/>
      <c r="AD45" s="178"/>
      <c r="AE45" s="178"/>
      <c r="AF45" s="180"/>
      <c r="AG45" s="178"/>
      <c r="AH45" s="178"/>
      <c r="AI45" s="14">
        <f t="shared" si="2"/>
        <v>0</v>
      </c>
      <c r="AJ45" s="300"/>
    </row>
    <row r="46" spans="1:36" s="127" customFormat="1" ht="16.5">
      <c r="A46" s="287">
        <v>14</v>
      </c>
      <c r="B46" s="30" t="s">
        <v>443</v>
      </c>
      <c r="C46" s="254" t="s">
        <v>384</v>
      </c>
      <c r="D46" s="31" t="s">
        <v>334</v>
      </c>
      <c r="E46" s="178"/>
      <c r="F46" s="178"/>
      <c r="G46" s="178"/>
      <c r="H46" s="178"/>
      <c r="I46" s="178"/>
      <c r="J46" s="178"/>
      <c r="K46" s="182"/>
      <c r="L46" s="178"/>
      <c r="M46" s="178"/>
      <c r="N46" s="178"/>
      <c r="O46" s="178"/>
      <c r="P46" s="178"/>
      <c r="Q46" s="178"/>
      <c r="R46" s="182"/>
      <c r="S46" s="178"/>
      <c r="T46" s="178"/>
      <c r="U46" s="178"/>
      <c r="V46" s="178"/>
      <c r="W46" s="178"/>
      <c r="X46" s="178"/>
      <c r="Y46" s="180"/>
      <c r="Z46" s="178"/>
      <c r="AA46" s="178"/>
      <c r="AB46" s="178"/>
      <c r="AC46" s="178"/>
      <c r="AD46" s="178"/>
      <c r="AE46" s="178"/>
      <c r="AF46" s="180"/>
      <c r="AG46" s="178"/>
      <c r="AH46" s="178"/>
      <c r="AI46" s="14">
        <f t="shared" si="2"/>
        <v>0</v>
      </c>
      <c r="AJ46" s="300"/>
    </row>
    <row r="47" spans="1:36" ht="19.5" customHeight="1">
      <c r="A47" s="299">
        <v>14</v>
      </c>
      <c r="B47" s="249" t="s">
        <v>555</v>
      </c>
      <c r="C47" s="30" t="s">
        <v>385</v>
      </c>
      <c r="D47" s="62" t="s">
        <v>236</v>
      </c>
      <c r="E47" s="178"/>
      <c r="F47" s="178"/>
      <c r="G47" s="178"/>
      <c r="H47" s="178"/>
      <c r="I47" s="178"/>
      <c r="J47" s="178"/>
      <c r="K47" s="182"/>
      <c r="L47" s="178"/>
      <c r="M47" s="178"/>
      <c r="N47" s="178"/>
      <c r="O47" s="178"/>
      <c r="P47" s="178"/>
      <c r="Q47" s="178"/>
      <c r="R47" s="182"/>
      <c r="S47" s="178"/>
      <c r="T47" s="178"/>
      <c r="U47" s="178"/>
      <c r="V47" s="178"/>
      <c r="W47" s="178"/>
      <c r="X47" s="178"/>
      <c r="Y47" s="180"/>
      <c r="Z47" s="178"/>
      <c r="AA47" s="178"/>
      <c r="AB47" s="178"/>
      <c r="AC47" s="178"/>
      <c r="AD47" s="178"/>
      <c r="AE47" s="178"/>
      <c r="AF47" s="180"/>
      <c r="AG47" s="178"/>
      <c r="AH47" s="178"/>
      <c r="AI47" s="14">
        <f>SUM(E47:AH47)</f>
        <v>0</v>
      </c>
      <c r="AJ47" s="284"/>
    </row>
    <row r="48" spans="1:36" s="127" customFormat="1" ht="18">
      <c r="A48" s="292">
        <v>15</v>
      </c>
      <c r="B48" s="30" t="s">
        <v>361</v>
      </c>
      <c r="C48" s="133" t="s">
        <v>381</v>
      </c>
      <c r="D48" s="135" t="s">
        <v>106</v>
      </c>
      <c r="E48" s="178"/>
      <c r="F48" s="178"/>
      <c r="G48" s="178"/>
      <c r="H48" s="178"/>
      <c r="I48" s="178"/>
      <c r="J48" s="178"/>
      <c r="K48" s="182"/>
      <c r="L48" s="178"/>
      <c r="M48" s="178"/>
      <c r="N48" s="178"/>
      <c r="O48" s="178"/>
      <c r="P48" s="178"/>
      <c r="Q48" s="178"/>
      <c r="R48" s="182"/>
      <c r="S48" s="178"/>
      <c r="T48" s="178"/>
      <c r="U48" s="178"/>
      <c r="V48" s="178"/>
      <c r="W48" s="178"/>
      <c r="X48" s="178"/>
      <c r="Y48" s="180"/>
      <c r="Z48" s="178"/>
      <c r="AA48" s="178"/>
      <c r="AB48" s="178"/>
      <c r="AC48" s="178"/>
      <c r="AD48" s="178"/>
      <c r="AE48" s="178"/>
      <c r="AF48" s="180"/>
      <c r="AG48" s="178"/>
      <c r="AH48" s="178"/>
      <c r="AI48" s="14">
        <f t="shared" si="2"/>
        <v>0</v>
      </c>
      <c r="AJ48" s="300"/>
    </row>
    <row r="49" spans="1:36" s="127" customFormat="1" ht="16.5">
      <c r="A49" s="292">
        <v>17</v>
      </c>
      <c r="B49" s="30" t="s">
        <v>456</v>
      </c>
      <c r="C49" s="263" t="s">
        <v>396</v>
      </c>
      <c r="D49" s="262" t="s">
        <v>45</v>
      </c>
      <c r="E49" s="178"/>
      <c r="F49" s="178"/>
      <c r="G49" s="178"/>
      <c r="H49" s="178"/>
      <c r="I49" s="178"/>
      <c r="J49" s="178"/>
      <c r="K49" s="182"/>
      <c r="L49" s="178"/>
      <c r="M49" s="178"/>
      <c r="N49" s="178"/>
      <c r="O49" s="178"/>
      <c r="P49" s="178"/>
      <c r="Q49" s="178"/>
      <c r="R49" s="182"/>
      <c r="S49" s="178"/>
      <c r="T49" s="178"/>
      <c r="U49" s="178"/>
      <c r="V49" s="178"/>
      <c r="W49" s="178"/>
      <c r="X49" s="178"/>
      <c r="Y49" s="180"/>
      <c r="Z49" s="178"/>
      <c r="AA49" s="178"/>
      <c r="AB49" s="178"/>
      <c r="AC49" s="178"/>
      <c r="AD49" s="178"/>
      <c r="AE49" s="178"/>
      <c r="AF49" s="180"/>
      <c r="AG49" s="178"/>
      <c r="AH49" s="178"/>
      <c r="AI49" s="14">
        <f>SUM(E49:AH49)</f>
        <v>0</v>
      </c>
      <c r="AJ49" s="301"/>
    </row>
    <row r="50" spans="1:36" s="127" customFormat="1" ht="16.5">
      <c r="A50" s="287">
        <v>18</v>
      </c>
      <c r="B50" s="49" t="s">
        <v>295</v>
      </c>
      <c r="C50" s="137" t="s">
        <v>381</v>
      </c>
      <c r="D50" s="31" t="s">
        <v>29</v>
      </c>
      <c r="E50" s="178"/>
      <c r="F50" s="178"/>
      <c r="G50" s="178"/>
      <c r="H50" s="178"/>
      <c r="I50" s="178"/>
      <c r="J50" s="178"/>
      <c r="K50" s="182"/>
      <c r="L50" s="178"/>
      <c r="M50" s="178"/>
      <c r="N50" s="178"/>
      <c r="O50" s="178"/>
      <c r="P50" s="178"/>
      <c r="Q50" s="178"/>
      <c r="R50" s="182"/>
      <c r="S50" s="178"/>
      <c r="T50" s="178"/>
      <c r="U50" s="178"/>
      <c r="V50" s="178"/>
      <c r="W50" s="178"/>
      <c r="X50" s="178"/>
      <c r="Y50" s="180"/>
      <c r="Z50" s="178"/>
      <c r="AA50" s="178"/>
      <c r="AB50" s="178"/>
      <c r="AC50" s="178"/>
      <c r="AD50" s="178"/>
      <c r="AE50" s="178"/>
      <c r="AF50" s="180"/>
      <c r="AG50" s="178"/>
      <c r="AH50" s="178"/>
      <c r="AI50" s="14">
        <f>SUM(E50:AH50)</f>
        <v>0</v>
      </c>
      <c r="AJ50" s="301"/>
    </row>
    <row r="51" spans="1:36" s="127" customFormat="1" ht="16.5">
      <c r="A51" s="287">
        <v>18</v>
      </c>
      <c r="B51" s="49" t="s">
        <v>562</v>
      </c>
      <c r="C51" s="137" t="s">
        <v>376</v>
      </c>
      <c r="D51" s="31" t="s">
        <v>25</v>
      </c>
      <c r="E51" s="178"/>
      <c r="F51" s="178"/>
      <c r="G51" s="178"/>
      <c r="H51" s="178"/>
      <c r="I51" s="178"/>
      <c r="J51" s="178"/>
      <c r="K51" s="182"/>
      <c r="L51" s="178"/>
      <c r="M51" s="178"/>
      <c r="N51" s="178"/>
      <c r="O51" s="178"/>
      <c r="P51" s="178"/>
      <c r="Q51" s="178"/>
      <c r="R51" s="182"/>
      <c r="S51" s="178"/>
      <c r="T51" s="178"/>
      <c r="U51" s="178"/>
      <c r="V51" s="178"/>
      <c r="W51" s="178"/>
      <c r="X51" s="178"/>
      <c r="Y51" s="180"/>
      <c r="Z51" s="178"/>
      <c r="AA51" s="178"/>
      <c r="AB51" s="178"/>
      <c r="AC51" s="178"/>
      <c r="AD51" s="227"/>
      <c r="AE51" s="227"/>
      <c r="AF51" s="180"/>
      <c r="AG51" s="227"/>
      <c r="AH51" s="227"/>
      <c r="AI51" s="14">
        <f>SUM(E51:AH51)</f>
        <v>0</v>
      </c>
      <c r="AJ51" s="301"/>
    </row>
    <row r="52" spans="1:36" s="12" customFormat="1" ht="17.25" thickBot="1">
      <c r="A52" s="302"/>
      <c r="B52" s="39"/>
      <c r="C52" s="39"/>
      <c r="D52" s="40"/>
      <c r="E52" s="219"/>
      <c r="F52" s="219"/>
      <c r="G52" s="219"/>
      <c r="H52" s="219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  <c r="AA52" s="219"/>
      <c r="AB52" s="219"/>
      <c r="AC52" s="219"/>
      <c r="AD52" s="219"/>
      <c r="AE52" s="219"/>
      <c r="AF52" s="219"/>
      <c r="AG52" s="219"/>
      <c r="AH52" s="219"/>
      <c r="AI52" s="15"/>
      <c r="AJ52" s="294"/>
    </row>
    <row r="53" spans="1:36" s="12" customFormat="1" ht="18.75">
      <c r="A53" s="1493" t="s">
        <v>298</v>
      </c>
      <c r="B53" s="1494"/>
      <c r="C53" s="513"/>
      <c r="D53" s="436" t="s">
        <v>465</v>
      </c>
      <c r="E53" s="230"/>
      <c r="F53" s="230"/>
      <c r="G53" s="230"/>
      <c r="H53" s="230"/>
      <c r="I53" s="230"/>
      <c r="J53" s="230"/>
      <c r="K53" s="230"/>
      <c r="L53" s="230"/>
      <c r="M53" s="230"/>
      <c r="N53" s="230"/>
      <c r="O53" s="230"/>
      <c r="P53" s="230"/>
      <c r="Q53" s="230"/>
      <c r="R53" s="230"/>
      <c r="S53" s="230"/>
      <c r="T53" s="230"/>
      <c r="U53" s="230"/>
      <c r="V53" s="230"/>
      <c r="W53" s="230"/>
      <c r="X53" s="230"/>
      <c r="Y53" s="230"/>
      <c r="Z53" s="230"/>
      <c r="AA53" s="230"/>
      <c r="AB53" s="230"/>
      <c r="AC53" s="230"/>
      <c r="AD53" s="230"/>
      <c r="AE53" s="230"/>
      <c r="AF53" s="230"/>
      <c r="AG53" s="230"/>
      <c r="AH53" s="230"/>
      <c r="AI53" s="20"/>
      <c r="AJ53" s="298"/>
    </row>
    <row r="54" spans="1:36" s="12" customFormat="1" ht="16.5">
      <c r="A54" s="303">
        <v>1</v>
      </c>
      <c r="B54" s="437" t="s">
        <v>64</v>
      </c>
      <c r="C54" s="133" t="s">
        <v>381</v>
      </c>
      <c r="D54" s="131" t="s">
        <v>65</v>
      </c>
      <c r="E54" s="178"/>
      <c r="F54" s="178"/>
      <c r="G54" s="178"/>
      <c r="H54" s="178"/>
      <c r="I54" s="178"/>
      <c r="J54" s="178"/>
      <c r="K54" s="182"/>
      <c r="L54" s="178"/>
      <c r="M54" s="178"/>
      <c r="N54" s="178"/>
      <c r="O54" s="178"/>
      <c r="P54" s="178"/>
      <c r="Q54" s="178"/>
      <c r="R54" s="182"/>
      <c r="S54" s="178"/>
      <c r="T54" s="178"/>
      <c r="U54" s="178"/>
      <c r="V54" s="178"/>
      <c r="W54" s="178"/>
      <c r="X54" s="178"/>
      <c r="Y54" s="180"/>
      <c r="Z54" s="178"/>
      <c r="AA54" s="178"/>
      <c r="AB54" s="178"/>
      <c r="AC54" s="178"/>
      <c r="AD54" s="178"/>
      <c r="AE54" s="178"/>
      <c r="AF54" s="180"/>
      <c r="AG54" s="178"/>
      <c r="AH54" s="178"/>
      <c r="AI54" s="398">
        <f t="shared" ref="AI54:AI60" si="3">SUM(E54:AH54)</f>
        <v>0</v>
      </c>
      <c r="AJ54" s="102"/>
    </row>
    <row r="55" spans="1:36" s="12" customFormat="1" ht="16.5">
      <c r="A55" s="283">
        <v>2</v>
      </c>
      <c r="B55" s="33" t="s">
        <v>198</v>
      </c>
      <c r="C55" s="33" t="s">
        <v>380</v>
      </c>
      <c r="D55" s="138" t="s">
        <v>181</v>
      </c>
      <c r="E55" s="178"/>
      <c r="F55" s="178"/>
      <c r="G55" s="178"/>
      <c r="H55" s="178"/>
      <c r="I55" s="178"/>
      <c r="J55" s="178"/>
      <c r="K55" s="182"/>
      <c r="L55" s="178"/>
      <c r="M55" s="178"/>
      <c r="N55" s="178"/>
      <c r="O55" s="178"/>
      <c r="P55" s="178"/>
      <c r="Q55" s="178"/>
      <c r="R55" s="182"/>
      <c r="S55" s="178"/>
      <c r="T55" s="178"/>
      <c r="U55" s="214"/>
      <c r="V55" s="178"/>
      <c r="W55" s="214"/>
      <c r="X55" s="178"/>
      <c r="Y55" s="180"/>
      <c r="Z55" s="178"/>
      <c r="AA55" s="178"/>
      <c r="AB55" s="178"/>
      <c r="AC55" s="178"/>
      <c r="AD55" s="178"/>
      <c r="AE55" s="178"/>
      <c r="AF55" s="180"/>
      <c r="AG55" s="178"/>
      <c r="AH55" s="178"/>
      <c r="AI55" s="14">
        <f t="shared" si="3"/>
        <v>0</v>
      </c>
      <c r="AJ55" s="103"/>
    </row>
    <row r="56" spans="1:36" s="12" customFormat="1" ht="16.5">
      <c r="A56" s="303">
        <v>3</v>
      </c>
      <c r="B56" s="36" t="s">
        <v>250</v>
      </c>
      <c r="C56" s="36" t="s">
        <v>376</v>
      </c>
      <c r="D56" s="54" t="s">
        <v>84</v>
      </c>
      <c r="E56" s="178"/>
      <c r="F56" s="178"/>
      <c r="G56" s="178"/>
      <c r="H56" s="178"/>
      <c r="I56" s="178"/>
      <c r="J56" s="178"/>
      <c r="K56" s="182"/>
      <c r="L56" s="178"/>
      <c r="M56" s="178"/>
      <c r="N56" s="178"/>
      <c r="O56" s="178"/>
      <c r="P56" s="178"/>
      <c r="Q56" s="178"/>
      <c r="R56" s="182"/>
      <c r="S56" s="178"/>
      <c r="T56" s="178"/>
      <c r="U56" s="178"/>
      <c r="V56" s="178"/>
      <c r="W56" s="178"/>
      <c r="X56" s="178"/>
      <c r="Y56" s="180"/>
      <c r="Z56" s="178"/>
      <c r="AA56" s="178"/>
      <c r="AB56" s="178"/>
      <c r="AC56" s="178"/>
      <c r="AD56" s="178"/>
      <c r="AE56" s="178"/>
      <c r="AF56" s="180"/>
      <c r="AG56" s="178"/>
      <c r="AH56" s="178"/>
      <c r="AI56" s="14">
        <f t="shared" si="3"/>
        <v>0</v>
      </c>
      <c r="AJ56" s="284"/>
    </row>
    <row r="57" spans="1:36" s="12" customFormat="1" ht="16.5">
      <c r="A57" s="303">
        <v>4</v>
      </c>
      <c r="B57" s="58" t="s">
        <v>263</v>
      </c>
      <c r="C57" s="58" t="s">
        <v>383</v>
      </c>
      <c r="D57" s="59" t="s">
        <v>42</v>
      </c>
      <c r="E57" s="178"/>
      <c r="F57" s="178"/>
      <c r="G57" s="178"/>
      <c r="H57" s="178"/>
      <c r="I57" s="178"/>
      <c r="J57" s="178"/>
      <c r="K57" s="182"/>
      <c r="L57" s="178"/>
      <c r="M57" s="178"/>
      <c r="N57" s="178"/>
      <c r="O57" s="178"/>
      <c r="P57" s="178"/>
      <c r="Q57" s="178"/>
      <c r="R57" s="182"/>
      <c r="S57" s="178"/>
      <c r="T57" s="178"/>
      <c r="U57" s="214"/>
      <c r="V57" s="214"/>
      <c r="W57" s="214"/>
      <c r="X57" s="214"/>
      <c r="Y57" s="180"/>
      <c r="Z57" s="214"/>
      <c r="AA57" s="214"/>
      <c r="AB57" s="214"/>
      <c r="AC57" s="214"/>
      <c r="AD57" s="214"/>
      <c r="AE57" s="214"/>
      <c r="AF57" s="180"/>
      <c r="AG57" s="214"/>
      <c r="AH57" s="214"/>
      <c r="AI57" s="14">
        <f t="shared" si="3"/>
        <v>0</v>
      </c>
      <c r="AJ57" s="102"/>
    </row>
    <row r="58" spans="1:36" s="12" customFormat="1" ht="16.5">
      <c r="A58" s="303">
        <v>5</v>
      </c>
      <c r="B58" s="142" t="s">
        <v>521</v>
      </c>
      <c r="C58" s="30" t="s">
        <v>522</v>
      </c>
      <c r="D58" s="32" t="s">
        <v>186</v>
      </c>
      <c r="E58" s="178"/>
      <c r="F58" s="178"/>
      <c r="G58" s="178"/>
      <c r="H58" s="178"/>
      <c r="I58" s="178"/>
      <c r="J58" s="178"/>
      <c r="K58" s="182"/>
      <c r="L58" s="178"/>
      <c r="M58" s="178"/>
      <c r="N58" s="178"/>
      <c r="O58" s="178"/>
      <c r="P58" s="178"/>
      <c r="Q58" s="178"/>
      <c r="R58" s="182"/>
      <c r="S58" s="178"/>
      <c r="T58" s="178"/>
      <c r="U58" s="214"/>
      <c r="V58" s="214"/>
      <c r="W58" s="214"/>
      <c r="X58" s="214"/>
      <c r="Y58" s="180"/>
      <c r="Z58" s="214"/>
      <c r="AA58" s="214"/>
      <c r="AB58" s="214"/>
      <c r="AC58" s="214"/>
      <c r="AD58" s="214"/>
      <c r="AE58" s="214"/>
      <c r="AF58" s="180"/>
      <c r="AG58" s="214"/>
      <c r="AH58" s="214"/>
      <c r="AI58" s="14">
        <f t="shared" si="3"/>
        <v>0</v>
      </c>
      <c r="AJ58" s="102"/>
    </row>
    <row r="59" spans="1:36" s="12" customFormat="1" ht="16.5">
      <c r="A59" s="303">
        <v>6</v>
      </c>
      <c r="B59" s="217" t="s">
        <v>556</v>
      </c>
      <c r="C59" s="30" t="s">
        <v>394</v>
      </c>
      <c r="D59" s="32" t="s">
        <v>43</v>
      </c>
      <c r="E59" s="178"/>
      <c r="F59" s="178"/>
      <c r="G59" s="178"/>
      <c r="H59" s="178"/>
      <c r="I59" s="178"/>
      <c r="J59" s="178"/>
      <c r="K59" s="182"/>
      <c r="L59" s="178"/>
      <c r="M59" s="178"/>
      <c r="N59" s="178"/>
      <c r="O59" s="178"/>
      <c r="P59" s="178"/>
      <c r="Q59" s="178"/>
      <c r="R59" s="182"/>
      <c r="S59" s="178"/>
      <c r="T59" s="178"/>
      <c r="U59" s="214"/>
      <c r="V59" s="214"/>
      <c r="W59" s="214"/>
      <c r="X59" s="214"/>
      <c r="Y59" s="180"/>
      <c r="Z59" s="214"/>
      <c r="AA59" s="214"/>
      <c r="AB59" s="214"/>
      <c r="AC59" s="214"/>
      <c r="AD59" s="214"/>
      <c r="AE59" s="214"/>
      <c r="AF59" s="180"/>
      <c r="AG59" s="214"/>
      <c r="AH59" s="214"/>
      <c r="AI59" s="14">
        <f t="shared" si="3"/>
        <v>0</v>
      </c>
      <c r="AJ59" s="102"/>
    </row>
    <row r="60" spans="1:36" s="12" customFormat="1" ht="17.25" customHeight="1">
      <c r="A60" s="46">
        <v>11</v>
      </c>
      <c r="B60" s="255" t="s">
        <v>247</v>
      </c>
      <c r="C60" s="425" t="s">
        <v>381</v>
      </c>
      <c r="D60" s="31"/>
      <c r="E60" s="178"/>
      <c r="F60" s="178"/>
      <c r="G60" s="178"/>
      <c r="H60" s="178"/>
      <c r="I60" s="178"/>
      <c r="J60" s="178"/>
      <c r="K60" s="182"/>
      <c r="L60" s="178"/>
      <c r="M60" s="178"/>
      <c r="N60" s="178"/>
      <c r="O60" s="178"/>
      <c r="P60" s="178"/>
      <c r="Q60" s="178"/>
      <c r="R60" s="182"/>
      <c r="S60" s="178"/>
      <c r="T60" s="178"/>
      <c r="U60" s="178"/>
      <c r="V60" s="178"/>
      <c r="W60" s="178"/>
      <c r="X60" s="178"/>
      <c r="Y60" s="180"/>
      <c r="Z60" s="178"/>
      <c r="AA60" s="178"/>
      <c r="AB60" s="178"/>
      <c r="AC60" s="178"/>
      <c r="AD60" s="178"/>
      <c r="AE60" s="178"/>
      <c r="AF60" s="180"/>
      <c r="AG60" s="512"/>
      <c r="AH60" s="512"/>
      <c r="AI60" s="14">
        <f t="shared" si="3"/>
        <v>0</v>
      </c>
      <c r="AJ60" s="104"/>
    </row>
    <row r="61" spans="1:36" s="12" customFormat="1" ht="16.5">
      <c r="A61" s="283"/>
      <c r="B61" s="255"/>
      <c r="C61" s="36" t="s">
        <v>381</v>
      </c>
      <c r="D61" s="143" t="s">
        <v>518</v>
      </c>
      <c r="E61" s="178"/>
      <c r="F61" s="178"/>
      <c r="G61" s="178"/>
      <c r="H61" s="178"/>
      <c r="I61" s="178"/>
      <c r="J61" s="178"/>
      <c r="K61" s="182"/>
      <c r="L61" s="178"/>
      <c r="M61" s="178"/>
      <c r="N61" s="178"/>
      <c r="O61" s="178"/>
      <c r="P61" s="178"/>
      <c r="Q61" s="178"/>
      <c r="R61" s="182"/>
      <c r="S61" s="178"/>
      <c r="T61" s="178"/>
      <c r="U61" s="214"/>
      <c r="V61" s="178"/>
      <c r="W61" s="178"/>
      <c r="X61" s="214"/>
      <c r="Y61" s="182"/>
      <c r="Z61" s="214"/>
      <c r="AA61" s="214"/>
      <c r="AB61" s="214"/>
      <c r="AC61" s="214"/>
      <c r="AD61" s="214"/>
      <c r="AE61" s="214"/>
      <c r="AF61" s="182"/>
      <c r="AG61" s="214"/>
      <c r="AH61" s="178"/>
      <c r="AI61" s="14"/>
      <c r="AJ61" s="304"/>
    </row>
    <row r="62" spans="1:36" s="12" customFormat="1" ht="17.25" thickBot="1">
      <c r="A62" s="57"/>
      <c r="B62" s="58"/>
      <c r="C62" s="58"/>
      <c r="D62" s="59"/>
      <c r="E62" s="226"/>
      <c r="F62" s="226"/>
      <c r="G62" s="226"/>
      <c r="H62" s="226"/>
      <c r="I62" s="226"/>
      <c r="J62" s="226"/>
      <c r="K62" s="226"/>
      <c r="L62" s="226"/>
      <c r="M62" s="226"/>
      <c r="N62" s="226"/>
      <c r="O62" s="226"/>
      <c r="P62" s="226"/>
      <c r="Q62" s="226"/>
      <c r="R62" s="226"/>
      <c r="S62" s="226"/>
      <c r="T62" s="226"/>
      <c r="U62" s="226"/>
      <c r="V62" s="226"/>
      <c r="W62" s="226"/>
      <c r="X62" s="226"/>
      <c r="Y62" s="226"/>
      <c r="Z62" s="226"/>
      <c r="AA62" s="226"/>
      <c r="AB62" s="226"/>
      <c r="AC62" s="226"/>
      <c r="AD62" s="226"/>
      <c r="AE62" s="226"/>
      <c r="AF62" s="226"/>
      <c r="AG62" s="226"/>
      <c r="AH62" s="226"/>
      <c r="AI62" s="96"/>
      <c r="AJ62" s="108"/>
    </row>
    <row r="63" spans="1:36" s="12" customFormat="1" ht="18.75" customHeight="1">
      <c r="A63" s="1471" t="s">
        <v>299</v>
      </c>
      <c r="B63" s="1441"/>
      <c r="C63" s="508"/>
      <c r="D63" s="1483" t="s">
        <v>531</v>
      </c>
      <c r="E63" s="1484"/>
      <c r="F63" s="1484"/>
      <c r="G63" s="1484"/>
      <c r="H63" s="1484"/>
      <c r="I63" s="1485"/>
      <c r="J63" s="177"/>
      <c r="K63" s="177"/>
      <c r="L63" s="177"/>
      <c r="M63" s="177"/>
      <c r="N63" s="177"/>
      <c r="O63" s="177"/>
      <c r="P63" s="177"/>
      <c r="Q63" s="177"/>
      <c r="R63" s="177"/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  <c r="AH63" s="177"/>
      <c r="AI63" s="105"/>
      <c r="AJ63" s="305"/>
    </row>
    <row r="64" spans="1:36" s="12" customFormat="1" ht="16.5">
      <c r="A64" s="299">
        <v>1</v>
      </c>
      <c r="B64" s="30" t="s">
        <v>33</v>
      </c>
      <c r="C64" s="30" t="s">
        <v>378</v>
      </c>
      <c r="D64" s="62" t="s">
        <v>153</v>
      </c>
      <c r="E64" s="178"/>
      <c r="F64" s="178"/>
      <c r="G64" s="178"/>
      <c r="H64" s="178"/>
      <c r="I64" s="178"/>
      <c r="J64" s="178"/>
      <c r="K64" s="182"/>
      <c r="L64" s="178"/>
      <c r="M64" s="178"/>
      <c r="N64" s="178"/>
      <c r="O64" s="178"/>
      <c r="P64" s="178"/>
      <c r="Q64" s="178"/>
      <c r="R64" s="182"/>
      <c r="S64" s="178"/>
      <c r="T64" s="178"/>
      <c r="U64" s="214"/>
      <c r="V64" s="214"/>
      <c r="W64" s="214"/>
      <c r="X64" s="214"/>
      <c r="Y64" s="182"/>
      <c r="Z64" s="178"/>
      <c r="AA64" s="178"/>
      <c r="AB64" s="214"/>
      <c r="AC64" s="214"/>
      <c r="AD64" s="214"/>
      <c r="AE64" s="214"/>
      <c r="AF64" s="180"/>
      <c r="AG64" s="178"/>
      <c r="AH64" s="178"/>
      <c r="AI64" s="14">
        <f>SUM(E64:AH64)</f>
        <v>0</v>
      </c>
      <c r="AJ64" s="284"/>
    </row>
    <row r="65" spans="1:36" s="12" customFormat="1" ht="16.5">
      <c r="A65" s="299">
        <v>2</v>
      </c>
      <c r="B65" s="30" t="s">
        <v>169</v>
      </c>
      <c r="C65" s="30" t="s">
        <v>379</v>
      </c>
      <c r="D65" s="32" t="s">
        <v>83</v>
      </c>
      <c r="E65" s="178"/>
      <c r="F65" s="178"/>
      <c r="G65" s="178"/>
      <c r="H65" s="178"/>
      <c r="I65" s="178"/>
      <c r="J65" s="178"/>
      <c r="K65" s="182"/>
      <c r="L65" s="178"/>
      <c r="M65" s="178"/>
      <c r="N65" s="178"/>
      <c r="O65" s="178"/>
      <c r="P65" s="178"/>
      <c r="Q65" s="178"/>
      <c r="R65" s="182"/>
      <c r="S65" s="178"/>
      <c r="T65" s="178"/>
      <c r="U65" s="214"/>
      <c r="V65" s="214"/>
      <c r="W65" s="214"/>
      <c r="X65" s="214"/>
      <c r="Y65" s="182"/>
      <c r="Z65" s="178"/>
      <c r="AA65" s="178"/>
      <c r="AB65" s="214"/>
      <c r="AC65" s="214"/>
      <c r="AD65" s="214"/>
      <c r="AE65" s="214"/>
      <c r="AF65" s="180"/>
      <c r="AG65" s="178"/>
      <c r="AH65" s="178"/>
      <c r="AI65" s="14">
        <f>SUM(E65:AH65)</f>
        <v>0</v>
      </c>
      <c r="AJ65" s="284"/>
    </row>
    <row r="66" spans="1:36" s="12" customFormat="1" ht="16.5">
      <c r="A66" s="299">
        <v>3</v>
      </c>
      <c r="B66" s="30" t="s">
        <v>476</v>
      </c>
      <c r="C66" s="30" t="s">
        <v>378</v>
      </c>
      <c r="D66" s="32" t="s">
        <v>56</v>
      </c>
      <c r="E66" s="178"/>
      <c r="F66" s="178"/>
      <c r="G66" s="178"/>
      <c r="H66" s="178"/>
      <c r="I66" s="178"/>
      <c r="J66" s="178"/>
      <c r="K66" s="182"/>
      <c r="L66" s="178"/>
      <c r="M66" s="178"/>
      <c r="N66" s="178"/>
      <c r="O66" s="178"/>
      <c r="P66" s="178"/>
      <c r="Q66" s="178"/>
      <c r="R66" s="182"/>
      <c r="S66" s="178"/>
      <c r="T66" s="178"/>
      <c r="U66" s="214"/>
      <c r="V66" s="214"/>
      <c r="W66" s="214"/>
      <c r="X66" s="214"/>
      <c r="Y66" s="182"/>
      <c r="Z66" s="214"/>
      <c r="AA66" s="214"/>
      <c r="AB66" s="214"/>
      <c r="AC66" s="214"/>
      <c r="AD66" s="214"/>
      <c r="AE66" s="214"/>
      <c r="AF66" s="180"/>
      <c r="AG66" s="178"/>
      <c r="AH66" s="178"/>
      <c r="AI66" s="14">
        <f t="shared" ref="AI66:AI84" si="4">SUM(E66:AH66)</f>
        <v>0</v>
      </c>
      <c r="AJ66" s="284"/>
    </row>
    <row r="67" spans="1:36" s="12" customFormat="1" ht="16.5">
      <c r="A67" s="299">
        <v>4</v>
      </c>
      <c r="B67" s="30" t="s">
        <v>94</v>
      </c>
      <c r="C67" s="30" t="s">
        <v>378</v>
      </c>
      <c r="D67" s="62" t="s">
        <v>138</v>
      </c>
      <c r="E67" s="178"/>
      <c r="F67" s="178"/>
      <c r="G67" s="178"/>
      <c r="H67" s="178"/>
      <c r="I67" s="178"/>
      <c r="J67" s="178"/>
      <c r="K67" s="182"/>
      <c r="L67" s="178"/>
      <c r="M67" s="178"/>
      <c r="N67" s="178"/>
      <c r="O67" s="178"/>
      <c r="P67" s="178"/>
      <c r="Q67" s="178"/>
      <c r="R67" s="182"/>
      <c r="S67" s="178"/>
      <c r="T67" s="178"/>
      <c r="U67" s="214"/>
      <c r="V67" s="214"/>
      <c r="W67" s="214"/>
      <c r="X67" s="214"/>
      <c r="Y67" s="182"/>
      <c r="Z67" s="214"/>
      <c r="AA67" s="214"/>
      <c r="AB67" s="214"/>
      <c r="AC67" s="178"/>
      <c r="AD67" s="178"/>
      <c r="AE67" s="178"/>
      <c r="AF67" s="180"/>
      <c r="AG67" s="178"/>
      <c r="AH67" s="178"/>
      <c r="AI67" s="14">
        <f t="shared" si="4"/>
        <v>0</v>
      </c>
      <c r="AJ67" s="284"/>
    </row>
    <row r="68" spans="1:36" s="12" customFormat="1" ht="16.5">
      <c r="A68" s="299">
        <v>5</v>
      </c>
      <c r="B68" s="142" t="s">
        <v>60</v>
      </c>
      <c r="C68" s="252" t="s">
        <v>380</v>
      </c>
      <c r="D68" s="390" t="s">
        <v>61</v>
      </c>
      <c r="E68" s="178"/>
      <c r="F68" s="178"/>
      <c r="G68" s="178"/>
      <c r="H68" s="178"/>
      <c r="I68" s="178"/>
      <c r="J68" s="178"/>
      <c r="K68" s="182"/>
      <c r="L68" s="178"/>
      <c r="M68" s="178"/>
      <c r="N68" s="178"/>
      <c r="O68" s="178"/>
      <c r="P68" s="178"/>
      <c r="Q68" s="178"/>
      <c r="R68" s="182"/>
      <c r="S68" s="178"/>
      <c r="T68" s="178"/>
      <c r="U68" s="178"/>
      <c r="V68" s="178"/>
      <c r="W68" s="178"/>
      <c r="X68" s="178"/>
      <c r="Y68" s="180"/>
      <c r="Z68" s="178"/>
      <c r="AA68" s="178"/>
      <c r="AB68" s="178"/>
      <c r="AC68" s="178"/>
      <c r="AD68" s="178"/>
      <c r="AE68" s="178"/>
      <c r="AF68" s="180"/>
      <c r="AG68" s="178"/>
      <c r="AH68" s="178"/>
      <c r="AI68" s="14">
        <f t="shared" si="4"/>
        <v>0</v>
      </c>
      <c r="AJ68" s="103"/>
    </row>
    <row r="69" spans="1:36" s="12" customFormat="1" ht="16.5">
      <c r="A69" s="299">
        <v>6</v>
      </c>
      <c r="B69" s="30" t="s">
        <v>345</v>
      </c>
      <c r="C69" s="30" t="s">
        <v>378</v>
      </c>
      <c r="D69" s="62" t="s">
        <v>57</v>
      </c>
      <c r="E69" s="178"/>
      <c r="F69" s="178"/>
      <c r="G69" s="178"/>
      <c r="H69" s="178"/>
      <c r="I69" s="178"/>
      <c r="J69" s="178"/>
      <c r="K69" s="182"/>
      <c r="L69" s="178"/>
      <c r="M69" s="178"/>
      <c r="N69" s="178"/>
      <c r="O69" s="178"/>
      <c r="P69" s="178"/>
      <c r="Q69" s="178"/>
      <c r="R69" s="182"/>
      <c r="S69" s="178"/>
      <c r="T69" s="178"/>
      <c r="U69" s="214"/>
      <c r="V69" s="178"/>
      <c r="W69" s="214"/>
      <c r="X69" s="214"/>
      <c r="Y69" s="180"/>
      <c r="Z69" s="214"/>
      <c r="AA69" s="214"/>
      <c r="AB69" s="214"/>
      <c r="AC69" s="178"/>
      <c r="AD69" s="178"/>
      <c r="AE69" s="178"/>
      <c r="AF69" s="180"/>
      <c r="AG69" s="178"/>
      <c r="AH69" s="178"/>
      <c r="AI69" s="14">
        <f t="shared" si="4"/>
        <v>0</v>
      </c>
      <c r="AJ69" s="284"/>
    </row>
    <row r="70" spans="1:36" s="12" customFormat="1" ht="16.5">
      <c r="A70" s="299">
        <v>7</v>
      </c>
      <c r="B70" s="30" t="s">
        <v>97</v>
      </c>
      <c r="C70" s="30" t="s">
        <v>390</v>
      </c>
      <c r="D70" s="62" t="s">
        <v>160</v>
      </c>
      <c r="E70" s="178"/>
      <c r="F70" s="178"/>
      <c r="G70" s="178"/>
      <c r="H70" s="178"/>
      <c r="I70" s="178"/>
      <c r="J70" s="178"/>
      <c r="K70" s="182"/>
      <c r="L70" s="178"/>
      <c r="M70" s="178"/>
      <c r="N70" s="178"/>
      <c r="O70" s="178"/>
      <c r="P70" s="178"/>
      <c r="Q70" s="178"/>
      <c r="R70" s="182"/>
      <c r="S70" s="178"/>
      <c r="T70" s="178"/>
      <c r="U70" s="214"/>
      <c r="V70" s="214"/>
      <c r="W70" s="214"/>
      <c r="X70" s="214"/>
      <c r="Y70" s="180"/>
      <c r="Z70" s="214"/>
      <c r="AA70" s="214"/>
      <c r="AB70" s="214"/>
      <c r="AC70" s="178"/>
      <c r="AD70" s="178"/>
      <c r="AE70" s="178"/>
      <c r="AF70" s="180"/>
      <c r="AG70" s="178"/>
      <c r="AH70" s="178"/>
      <c r="AI70" s="14">
        <f t="shared" si="4"/>
        <v>0</v>
      </c>
      <c r="AJ70" s="284"/>
    </row>
    <row r="71" spans="1:36" s="12" customFormat="1" ht="16.5">
      <c r="A71" s="299">
        <v>9</v>
      </c>
      <c r="B71" s="142" t="s">
        <v>307</v>
      </c>
      <c r="C71" s="142" t="s">
        <v>391</v>
      </c>
      <c r="D71" s="143" t="s">
        <v>67</v>
      </c>
      <c r="E71" s="178"/>
      <c r="F71" s="178"/>
      <c r="G71" s="178"/>
      <c r="H71" s="178"/>
      <c r="I71" s="178"/>
      <c r="J71" s="178"/>
      <c r="K71" s="182"/>
      <c r="L71" s="178"/>
      <c r="M71" s="178"/>
      <c r="N71" s="178"/>
      <c r="O71" s="178"/>
      <c r="P71" s="178"/>
      <c r="Q71" s="178"/>
      <c r="R71" s="182"/>
      <c r="S71" s="178"/>
      <c r="T71" s="178"/>
      <c r="U71" s="214"/>
      <c r="V71" s="214"/>
      <c r="W71" s="214"/>
      <c r="X71" s="214"/>
      <c r="Y71" s="180"/>
      <c r="Z71" s="178"/>
      <c r="AA71" s="178"/>
      <c r="AB71" s="178"/>
      <c r="AC71" s="178"/>
      <c r="AD71" s="178"/>
      <c r="AE71" s="178"/>
      <c r="AF71" s="182"/>
      <c r="AG71" s="178"/>
      <c r="AH71" s="178"/>
      <c r="AI71" s="14">
        <f t="shared" si="4"/>
        <v>0</v>
      </c>
      <c r="AJ71" s="284"/>
    </row>
    <row r="72" spans="1:36" s="12" customFormat="1" ht="16.5">
      <c r="A72" s="299">
        <v>10</v>
      </c>
      <c r="B72" s="30" t="s">
        <v>305</v>
      </c>
      <c r="C72" s="30" t="s">
        <v>378</v>
      </c>
      <c r="D72" s="62" t="s">
        <v>159</v>
      </c>
      <c r="E72" s="178"/>
      <c r="F72" s="178"/>
      <c r="G72" s="178"/>
      <c r="H72" s="178"/>
      <c r="I72" s="178"/>
      <c r="J72" s="178"/>
      <c r="K72" s="182"/>
      <c r="L72" s="178"/>
      <c r="M72" s="178"/>
      <c r="N72" s="178"/>
      <c r="O72" s="178"/>
      <c r="P72" s="178"/>
      <c r="Q72" s="178"/>
      <c r="R72" s="182"/>
      <c r="S72" s="178"/>
      <c r="T72" s="178"/>
      <c r="U72" s="214"/>
      <c r="V72" s="214"/>
      <c r="W72" s="178"/>
      <c r="X72" s="178"/>
      <c r="Y72" s="180"/>
      <c r="Z72" s="178"/>
      <c r="AA72" s="178"/>
      <c r="AB72" s="178"/>
      <c r="AC72" s="178"/>
      <c r="AD72" s="178"/>
      <c r="AE72" s="178"/>
      <c r="AF72" s="180"/>
      <c r="AG72" s="178"/>
      <c r="AH72" s="178"/>
      <c r="AI72" s="14">
        <f t="shared" si="4"/>
        <v>0</v>
      </c>
      <c r="AJ72" s="284"/>
    </row>
    <row r="73" spans="1:36" s="12" customFormat="1" ht="16.5">
      <c r="A73" s="299">
        <v>11</v>
      </c>
      <c r="B73" s="33" t="s">
        <v>356</v>
      </c>
      <c r="C73" s="30" t="s">
        <v>379</v>
      </c>
      <c r="D73" s="32" t="s">
        <v>151</v>
      </c>
      <c r="E73" s="178"/>
      <c r="F73" s="178"/>
      <c r="G73" s="178"/>
      <c r="H73" s="178"/>
      <c r="I73" s="178"/>
      <c r="J73" s="178"/>
      <c r="K73" s="182"/>
      <c r="L73" s="178"/>
      <c r="M73" s="178"/>
      <c r="N73" s="178"/>
      <c r="O73" s="178"/>
      <c r="P73" s="178"/>
      <c r="Q73" s="178"/>
      <c r="R73" s="182"/>
      <c r="S73" s="178"/>
      <c r="T73" s="178"/>
      <c r="U73" s="178"/>
      <c r="V73" s="178"/>
      <c r="W73" s="178"/>
      <c r="X73" s="178"/>
      <c r="Y73" s="180"/>
      <c r="Z73" s="178"/>
      <c r="AA73" s="178"/>
      <c r="AB73" s="178"/>
      <c r="AC73" s="178"/>
      <c r="AD73" s="178"/>
      <c r="AE73" s="178"/>
      <c r="AF73" s="180"/>
      <c r="AG73" s="178"/>
      <c r="AH73" s="178"/>
      <c r="AI73" s="14">
        <f t="shared" si="4"/>
        <v>0</v>
      </c>
      <c r="AJ73" s="284"/>
    </row>
    <row r="74" spans="1:36" s="12" customFormat="1" ht="16.5">
      <c r="A74" s="299">
        <v>12</v>
      </c>
      <c r="B74" s="30" t="s">
        <v>285</v>
      </c>
      <c r="C74" s="30" t="s">
        <v>377</v>
      </c>
      <c r="D74" s="32" t="s">
        <v>39</v>
      </c>
      <c r="E74" s="178"/>
      <c r="F74" s="178"/>
      <c r="G74" s="214"/>
      <c r="H74" s="214"/>
      <c r="I74" s="214"/>
      <c r="J74" s="214"/>
      <c r="K74" s="182"/>
      <c r="L74" s="178"/>
      <c r="M74" s="178"/>
      <c r="N74" s="178"/>
      <c r="O74" s="178"/>
      <c r="P74" s="178"/>
      <c r="Q74" s="178"/>
      <c r="R74" s="182"/>
      <c r="S74" s="178"/>
      <c r="T74" s="178"/>
      <c r="U74" s="178"/>
      <c r="V74" s="178"/>
      <c r="W74" s="178"/>
      <c r="X74" s="178"/>
      <c r="Y74" s="180"/>
      <c r="Z74" s="178"/>
      <c r="AA74" s="178"/>
      <c r="AB74" s="178"/>
      <c r="AC74" s="178"/>
      <c r="AD74" s="178"/>
      <c r="AE74" s="178"/>
      <c r="AF74" s="180"/>
      <c r="AG74" s="178"/>
      <c r="AH74" s="178"/>
      <c r="AI74" s="14">
        <f t="shared" si="4"/>
        <v>0</v>
      </c>
      <c r="AJ74" s="284"/>
    </row>
    <row r="75" spans="1:36" s="12" customFormat="1" ht="16.5">
      <c r="A75" s="299">
        <v>13</v>
      </c>
      <c r="B75" s="30" t="s">
        <v>300</v>
      </c>
      <c r="C75" s="30" t="s">
        <v>389</v>
      </c>
      <c r="D75" s="62" t="s">
        <v>62</v>
      </c>
      <c r="E75" s="178"/>
      <c r="F75" s="178"/>
      <c r="G75" s="178"/>
      <c r="H75" s="178"/>
      <c r="I75" s="178"/>
      <c r="J75" s="178"/>
      <c r="K75" s="182"/>
      <c r="L75" s="178"/>
      <c r="M75" s="178"/>
      <c r="N75" s="178"/>
      <c r="O75" s="178"/>
      <c r="P75" s="178"/>
      <c r="Q75" s="178"/>
      <c r="R75" s="182"/>
      <c r="S75" s="178"/>
      <c r="T75" s="178"/>
      <c r="U75" s="214"/>
      <c r="V75" s="214"/>
      <c r="W75" s="214"/>
      <c r="X75" s="214"/>
      <c r="Y75" s="180"/>
      <c r="Z75" s="214"/>
      <c r="AA75" s="214"/>
      <c r="AB75" s="214"/>
      <c r="AC75" s="178"/>
      <c r="AD75" s="178"/>
      <c r="AE75" s="178"/>
      <c r="AF75" s="180"/>
      <c r="AG75" s="178"/>
      <c r="AH75" s="178"/>
      <c r="AI75" s="14">
        <f t="shared" si="4"/>
        <v>0</v>
      </c>
      <c r="AJ75" s="284"/>
    </row>
    <row r="76" spans="1:36" s="12" customFormat="1" ht="16.5">
      <c r="A76" s="299">
        <v>14</v>
      </c>
      <c r="B76" s="30" t="s">
        <v>301</v>
      </c>
      <c r="C76" s="30" t="s">
        <v>378</v>
      </c>
      <c r="D76" s="62" t="s">
        <v>54</v>
      </c>
      <c r="E76" s="178"/>
      <c r="F76" s="178"/>
      <c r="G76" s="178"/>
      <c r="H76" s="178"/>
      <c r="I76" s="178"/>
      <c r="J76" s="178"/>
      <c r="K76" s="182"/>
      <c r="L76" s="178"/>
      <c r="M76" s="178"/>
      <c r="N76" s="178"/>
      <c r="O76" s="178"/>
      <c r="P76" s="178"/>
      <c r="Q76" s="178"/>
      <c r="R76" s="182"/>
      <c r="S76" s="178"/>
      <c r="T76" s="178"/>
      <c r="U76" s="214"/>
      <c r="V76" s="214"/>
      <c r="W76" s="214"/>
      <c r="X76" s="214"/>
      <c r="Y76" s="180"/>
      <c r="Z76" s="214"/>
      <c r="AA76" s="214"/>
      <c r="AB76" s="214"/>
      <c r="AC76" s="178"/>
      <c r="AD76" s="178"/>
      <c r="AE76" s="178"/>
      <c r="AF76" s="180"/>
      <c r="AG76" s="178"/>
      <c r="AH76" s="178"/>
      <c r="AI76" s="14">
        <f t="shared" si="4"/>
        <v>0</v>
      </c>
      <c r="AJ76" s="284"/>
    </row>
    <row r="77" spans="1:36" s="12" customFormat="1" ht="16.5">
      <c r="A77" s="299">
        <v>15</v>
      </c>
      <c r="B77" s="30" t="s">
        <v>40</v>
      </c>
      <c r="C77" s="30" t="s">
        <v>390</v>
      </c>
      <c r="D77" s="32" t="s">
        <v>161</v>
      </c>
      <c r="E77" s="178"/>
      <c r="F77" s="178"/>
      <c r="G77" s="178"/>
      <c r="H77" s="178"/>
      <c r="I77" s="178"/>
      <c r="J77" s="178"/>
      <c r="K77" s="182"/>
      <c r="L77" s="178"/>
      <c r="M77" s="178"/>
      <c r="N77" s="178"/>
      <c r="O77" s="178"/>
      <c r="P77" s="178"/>
      <c r="Q77" s="178"/>
      <c r="R77" s="182"/>
      <c r="S77" s="178"/>
      <c r="T77" s="178"/>
      <c r="U77" s="214"/>
      <c r="V77" s="214"/>
      <c r="W77" s="214"/>
      <c r="X77" s="214"/>
      <c r="Y77" s="180"/>
      <c r="Z77" s="214"/>
      <c r="AA77" s="214"/>
      <c r="AB77" s="214"/>
      <c r="AC77" s="178"/>
      <c r="AD77" s="178"/>
      <c r="AE77" s="178"/>
      <c r="AF77" s="180"/>
      <c r="AG77" s="178"/>
      <c r="AH77" s="178"/>
      <c r="AI77" s="14">
        <f t="shared" si="4"/>
        <v>0</v>
      </c>
      <c r="AJ77" s="284"/>
    </row>
    <row r="78" spans="1:36" s="12" customFormat="1" ht="16.5">
      <c r="A78" s="299">
        <v>16</v>
      </c>
      <c r="B78" s="142" t="s">
        <v>347</v>
      </c>
      <c r="C78" s="252" t="s">
        <v>380</v>
      </c>
      <c r="D78" s="256" t="s">
        <v>162</v>
      </c>
      <c r="E78" s="178"/>
      <c r="F78" s="178"/>
      <c r="G78" s="178"/>
      <c r="H78" s="178"/>
      <c r="I78" s="178"/>
      <c r="J78" s="178"/>
      <c r="K78" s="182"/>
      <c r="L78" s="178"/>
      <c r="M78" s="178"/>
      <c r="N78" s="178"/>
      <c r="O78" s="178"/>
      <c r="P78" s="178"/>
      <c r="Q78" s="178"/>
      <c r="R78" s="182"/>
      <c r="S78" s="178"/>
      <c r="T78" s="178"/>
      <c r="U78" s="214"/>
      <c r="V78" s="214"/>
      <c r="W78" s="214"/>
      <c r="X78" s="214"/>
      <c r="Y78" s="180"/>
      <c r="Z78" s="214"/>
      <c r="AA78" s="214"/>
      <c r="AB78" s="214"/>
      <c r="AC78" s="178"/>
      <c r="AD78" s="178"/>
      <c r="AE78" s="178"/>
      <c r="AF78" s="180"/>
      <c r="AG78" s="178"/>
      <c r="AH78" s="178"/>
      <c r="AI78" s="14">
        <f>SUM(E78:AH78)</f>
        <v>0</v>
      </c>
      <c r="AJ78" s="103"/>
    </row>
    <row r="79" spans="1:36" s="12" customFormat="1" ht="16.5">
      <c r="A79" s="299">
        <v>17</v>
      </c>
      <c r="B79" s="30" t="s">
        <v>306</v>
      </c>
      <c r="C79" s="30" t="s">
        <v>378</v>
      </c>
      <c r="D79" s="62" t="s">
        <v>154</v>
      </c>
      <c r="E79" s="178"/>
      <c r="F79" s="178"/>
      <c r="G79" s="178"/>
      <c r="H79" s="178"/>
      <c r="I79" s="178"/>
      <c r="J79" s="178"/>
      <c r="K79" s="182"/>
      <c r="L79" s="178"/>
      <c r="M79" s="178"/>
      <c r="N79" s="178"/>
      <c r="O79" s="178"/>
      <c r="P79" s="178"/>
      <c r="Q79" s="178"/>
      <c r="R79" s="182"/>
      <c r="S79" s="178"/>
      <c r="T79" s="178"/>
      <c r="U79" s="214"/>
      <c r="V79" s="214"/>
      <c r="W79" s="214"/>
      <c r="X79" s="214"/>
      <c r="Y79" s="180"/>
      <c r="Z79" s="178"/>
      <c r="AA79" s="178"/>
      <c r="AB79" s="178"/>
      <c r="AC79" s="178"/>
      <c r="AD79" s="178"/>
      <c r="AE79" s="178"/>
      <c r="AF79" s="180"/>
      <c r="AG79" s="178"/>
      <c r="AH79" s="178"/>
      <c r="AI79" s="14">
        <f t="shared" si="4"/>
        <v>0</v>
      </c>
      <c r="AJ79" s="284"/>
    </row>
    <row r="80" spans="1:36" s="12" customFormat="1" ht="17.25" customHeight="1">
      <c r="A80" s="299">
        <v>18</v>
      </c>
      <c r="B80" s="30" t="s">
        <v>203</v>
      </c>
      <c r="C80" s="30" t="s">
        <v>389</v>
      </c>
      <c r="D80" s="62" t="s">
        <v>62</v>
      </c>
      <c r="E80" s="178"/>
      <c r="F80" s="178"/>
      <c r="G80" s="178"/>
      <c r="H80" s="178"/>
      <c r="I80" s="178"/>
      <c r="J80" s="178"/>
      <c r="K80" s="182"/>
      <c r="L80" s="178"/>
      <c r="M80" s="178"/>
      <c r="N80" s="178"/>
      <c r="O80" s="178"/>
      <c r="P80" s="178"/>
      <c r="Q80" s="178"/>
      <c r="R80" s="182"/>
      <c r="S80" s="178"/>
      <c r="T80" s="178"/>
      <c r="U80" s="178"/>
      <c r="V80" s="178"/>
      <c r="W80" s="178"/>
      <c r="X80" s="178"/>
      <c r="Y80" s="180"/>
      <c r="Z80" s="178"/>
      <c r="AA80" s="178"/>
      <c r="AB80" s="178"/>
      <c r="AC80" s="178"/>
      <c r="AD80" s="178"/>
      <c r="AE80" s="178"/>
      <c r="AF80" s="180"/>
      <c r="AG80" s="178"/>
      <c r="AH80" s="178"/>
      <c r="AI80" s="14">
        <f t="shared" si="4"/>
        <v>0</v>
      </c>
      <c r="AJ80" s="102"/>
    </row>
    <row r="81" spans="1:36" s="12" customFormat="1" ht="17.25" customHeight="1">
      <c r="A81" s="292">
        <v>11</v>
      </c>
      <c r="B81" s="142" t="s">
        <v>206</v>
      </c>
      <c r="C81" s="33" t="s">
        <v>381</v>
      </c>
      <c r="D81" s="31" t="s">
        <v>91</v>
      </c>
      <c r="E81" s="178"/>
      <c r="F81" s="178"/>
      <c r="G81" s="178"/>
      <c r="H81" s="178"/>
      <c r="I81" s="178"/>
      <c r="J81" s="178"/>
      <c r="K81" s="182"/>
      <c r="L81" s="178"/>
      <c r="M81" s="178"/>
      <c r="N81" s="178"/>
      <c r="O81" s="178"/>
      <c r="P81" s="178"/>
      <c r="Q81" s="178"/>
      <c r="R81" s="182"/>
      <c r="S81" s="178"/>
      <c r="T81" s="178"/>
      <c r="U81" s="178"/>
      <c r="V81" s="178"/>
      <c r="W81" s="178"/>
      <c r="X81" s="178"/>
      <c r="Y81" s="180"/>
      <c r="Z81" s="178"/>
      <c r="AA81" s="178"/>
      <c r="AB81" s="178"/>
      <c r="AC81" s="178"/>
      <c r="AD81" s="178"/>
      <c r="AE81" s="178"/>
      <c r="AF81" s="180"/>
      <c r="AG81" s="178"/>
      <c r="AH81" s="178"/>
      <c r="AI81" s="14">
        <f>SUM(E81:AH81)</f>
        <v>0</v>
      </c>
      <c r="AJ81" s="103"/>
    </row>
    <row r="82" spans="1:36" s="12" customFormat="1" ht="17.25" customHeight="1">
      <c r="A82" s="292"/>
      <c r="B82" s="30" t="s">
        <v>118</v>
      </c>
      <c r="C82" s="30" t="s">
        <v>378</v>
      </c>
      <c r="D82" s="62" t="s">
        <v>59</v>
      </c>
      <c r="E82" s="178"/>
      <c r="F82" s="178"/>
      <c r="G82" s="178"/>
      <c r="H82" s="178"/>
      <c r="I82" s="178"/>
      <c r="J82" s="178"/>
      <c r="K82" s="182"/>
      <c r="L82" s="178"/>
      <c r="M82" s="178"/>
      <c r="N82" s="178"/>
      <c r="O82" s="178"/>
      <c r="P82" s="178"/>
      <c r="Q82" s="178"/>
      <c r="R82" s="182"/>
      <c r="S82" s="178"/>
      <c r="T82" s="178"/>
      <c r="U82" s="178"/>
      <c r="V82" s="178"/>
      <c r="W82" s="178"/>
      <c r="X82" s="178"/>
      <c r="Y82" s="180"/>
      <c r="Z82" s="178"/>
      <c r="AA82" s="178"/>
      <c r="AB82" s="178"/>
      <c r="AC82" s="178"/>
      <c r="AD82" s="178"/>
      <c r="AE82" s="178"/>
      <c r="AF82" s="180"/>
      <c r="AG82" s="178"/>
      <c r="AH82" s="178"/>
      <c r="AI82" s="14">
        <f t="shared" ref="AI82:AI83" si="5">SUM(E82:AH82)</f>
        <v>0</v>
      </c>
      <c r="AJ82" s="104"/>
    </row>
    <row r="83" spans="1:36" s="12" customFormat="1" ht="16.5">
      <c r="A83" s="299">
        <v>20</v>
      </c>
      <c r="B83" s="30" t="s">
        <v>140</v>
      </c>
      <c r="C83" s="30" t="s">
        <v>378</v>
      </c>
      <c r="D83" s="62" t="s">
        <v>144</v>
      </c>
      <c r="E83" s="178"/>
      <c r="F83" s="178"/>
      <c r="G83" s="178"/>
      <c r="H83" s="178"/>
      <c r="I83" s="178"/>
      <c r="J83" s="178"/>
      <c r="K83" s="182"/>
      <c r="L83" s="178"/>
      <c r="M83" s="178"/>
      <c r="N83" s="178"/>
      <c r="O83" s="178"/>
      <c r="P83" s="178"/>
      <c r="Q83" s="178"/>
      <c r="R83" s="182"/>
      <c r="S83" s="178"/>
      <c r="T83" s="178"/>
      <c r="U83" s="214"/>
      <c r="V83" s="214"/>
      <c r="W83" s="214"/>
      <c r="X83" s="214"/>
      <c r="Y83" s="180"/>
      <c r="Z83" s="214"/>
      <c r="AA83" s="178"/>
      <c r="AB83" s="178"/>
      <c r="AC83" s="178"/>
      <c r="AD83" s="178"/>
      <c r="AE83" s="178"/>
      <c r="AF83" s="180"/>
      <c r="AG83" s="178"/>
      <c r="AH83" s="178"/>
      <c r="AI83" s="14">
        <f t="shared" si="5"/>
        <v>0</v>
      </c>
      <c r="AJ83" s="306"/>
    </row>
    <row r="84" spans="1:36" s="12" customFormat="1" ht="16.5">
      <c r="A84" s="299">
        <v>21</v>
      </c>
      <c r="B84" s="30" t="s">
        <v>302</v>
      </c>
      <c r="C84" s="30" t="s">
        <v>378</v>
      </c>
      <c r="D84" s="62" t="s">
        <v>55</v>
      </c>
      <c r="E84" s="178"/>
      <c r="F84" s="178"/>
      <c r="G84" s="178"/>
      <c r="H84" s="178"/>
      <c r="I84" s="178"/>
      <c r="J84" s="178"/>
      <c r="K84" s="182"/>
      <c r="L84" s="178"/>
      <c r="M84" s="178"/>
      <c r="N84" s="178"/>
      <c r="O84" s="178"/>
      <c r="P84" s="178"/>
      <c r="Q84" s="178"/>
      <c r="R84" s="182"/>
      <c r="S84" s="178"/>
      <c r="T84" s="178"/>
      <c r="U84" s="214"/>
      <c r="V84" s="214"/>
      <c r="W84" s="178"/>
      <c r="X84" s="178"/>
      <c r="Y84" s="180"/>
      <c r="Z84" s="178"/>
      <c r="AA84" s="178"/>
      <c r="AB84" s="178"/>
      <c r="AC84" s="178"/>
      <c r="AD84" s="178"/>
      <c r="AE84" s="178"/>
      <c r="AF84" s="180"/>
      <c r="AG84" s="178"/>
      <c r="AH84" s="178"/>
      <c r="AI84" s="14">
        <f t="shared" si="4"/>
        <v>0</v>
      </c>
      <c r="AJ84" s="306"/>
    </row>
    <row r="85" spans="1:36" s="12" customFormat="1" ht="17.25" customHeight="1">
      <c r="A85" s="46">
        <v>5</v>
      </c>
      <c r="B85" s="431" t="s">
        <v>48</v>
      </c>
      <c r="C85" s="33" t="s">
        <v>381</v>
      </c>
      <c r="D85" s="31" t="s">
        <v>49</v>
      </c>
      <c r="E85" s="178"/>
      <c r="F85" s="178"/>
      <c r="G85" s="178"/>
      <c r="H85" s="178"/>
      <c r="I85" s="178"/>
      <c r="J85" s="178"/>
      <c r="K85" s="182"/>
      <c r="L85" s="178"/>
      <c r="M85" s="178"/>
      <c r="N85" s="178"/>
      <c r="O85" s="178"/>
      <c r="P85" s="178"/>
      <c r="Q85" s="178"/>
      <c r="R85" s="182"/>
      <c r="S85" s="178"/>
      <c r="T85" s="178"/>
      <c r="U85" s="178"/>
      <c r="V85" s="178"/>
      <c r="W85" s="178"/>
      <c r="X85" s="178"/>
      <c r="Y85" s="180"/>
      <c r="Z85" s="178"/>
      <c r="AA85" s="178"/>
      <c r="AB85" s="178"/>
      <c r="AC85" s="178"/>
      <c r="AD85" s="178"/>
      <c r="AE85" s="178"/>
      <c r="AF85" s="180"/>
      <c r="AG85" s="178"/>
      <c r="AH85" s="178"/>
      <c r="AI85" s="14">
        <f>SUM(E85:AH85)</f>
        <v>0</v>
      </c>
      <c r="AJ85" s="103"/>
    </row>
    <row r="86" spans="1:36" s="12" customFormat="1" ht="17.25" customHeight="1">
      <c r="A86" s="292">
        <v>1</v>
      </c>
      <c r="B86" s="431" t="s">
        <v>291</v>
      </c>
      <c r="C86" s="49" t="s">
        <v>381</v>
      </c>
      <c r="D86" s="32" t="s">
        <v>88</v>
      </c>
      <c r="E86" s="178"/>
      <c r="F86" s="178"/>
      <c r="G86" s="178"/>
      <c r="H86" s="178"/>
      <c r="I86" s="178"/>
      <c r="J86" s="178"/>
      <c r="K86" s="182"/>
      <c r="L86" s="178"/>
      <c r="M86" s="178"/>
      <c r="N86" s="178"/>
      <c r="O86" s="178"/>
      <c r="P86" s="178"/>
      <c r="Q86" s="178"/>
      <c r="R86" s="182"/>
      <c r="S86" s="178"/>
      <c r="T86" s="178"/>
      <c r="U86" s="178"/>
      <c r="V86" s="178"/>
      <c r="W86" s="178"/>
      <c r="X86" s="178"/>
      <c r="Y86" s="180"/>
      <c r="Z86" s="214"/>
      <c r="AA86" s="178"/>
      <c r="AB86" s="178"/>
      <c r="AC86" s="178"/>
      <c r="AD86" s="178"/>
      <c r="AE86" s="178"/>
      <c r="AF86" s="180"/>
      <c r="AG86" s="178"/>
      <c r="AH86" s="178"/>
      <c r="AI86" s="14">
        <f>SUM(E86:AH86)</f>
        <v>0</v>
      </c>
      <c r="AJ86" s="103"/>
    </row>
    <row r="87" spans="1:36" s="12" customFormat="1" ht="17.25" customHeight="1">
      <c r="A87" s="399">
        <v>8</v>
      </c>
      <c r="B87" s="431" t="s">
        <v>188</v>
      </c>
      <c r="C87" s="33" t="s">
        <v>381</v>
      </c>
      <c r="D87" s="32" t="s">
        <v>30</v>
      </c>
      <c r="E87" s="178"/>
      <c r="F87" s="178"/>
      <c r="G87" s="178"/>
      <c r="H87" s="178"/>
      <c r="I87" s="178"/>
      <c r="J87" s="178"/>
      <c r="K87" s="182"/>
      <c r="L87" s="178"/>
      <c r="M87" s="178"/>
      <c r="N87" s="178"/>
      <c r="O87" s="178"/>
      <c r="P87" s="178"/>
      <c r="Q87" s="178"/>
      <c r="R87" s="182"/>
      <c r="S87" s="178"/>
      <c r="T87" s="178"/>
      <c r="U87" s="178"/>
      <c r="V87" s="178"/>
      <c r="W87" s="178"/>
      <c r="X87" s="178"/>
      <c r="Y87" s="180"/>
      <c r="Z87" s="214"/>
      <c r="AA87" s="178"/>
      <c r="AB87" s="178"/>
      <c r="AC87" s="178"/>
      <c r="AD87" s="178"/>
      <c r="AE87" s="178"/>
      <c r="AF87" s="180"/>
      <c r="AG87" s="178"/>
      <c r="AH87" s="178"/>
      <c r="AI87" s="14">
        <f>SUM(E87:AH87)</f>
        <v>0</v>
      </c>
      <c r="AJ87" s="104"/>
    </row>
    <row r="88" spans="1:36" s="12" customFormat="1" ht="17.25" customHeight="1">
      <c r="A88" s="399">
        <v>10</v>
      </c>
      <c r="B88" s="431" t="s">
        <v>278</v>
      </c>
      <c r="C88" s="30" t="s">
        <v>381</v>
      </c>
      <c r="D88" s="198" t="s">
        <v>50</v>
      </c>
      <c r="E88" s="178"/>
      <c r="F88" s="178"/>
      <c r="G88" s="178"/>
      <c r="H88" s="178"/>
      <c r="I88" s="178"/>
      <c r="J88" s="178"/>
      <c r="K88" s="182"/>
      <c r="L88" s="178"/>
      <c r="M88" s="178"/>
      <c r="N88" s="178"/>
      <c r="O88" s="178"/>
      <c r="P88" s="178"/>
      <c r="Q88" s="178"/>
      <c r="R88" s="182"/>
      <c r="S88" s="178"/>
      <c r="T88" s="178"/>
      <c r="U88" s="178"/>
      <c r="V88" s="178"/>
      <c r="W88" s="178"/>
      <c r="X88" s="178"/>
      <c r="Y88" s="180"/>
      <c r="Z88" s="214"/>
      <c r="AA88" s="178"/>
      <c r="AB88" s="178"/>
      <c r="AC88" s="178"/>
      <c r="AD88" s="178"/>
      <c r="AE88" s="178"/>
      <c r="AF88" s="180"/>
      <c r="AG88" s="178"/>
      <c r="AH88" s="178"/>
      <c r="AI88" s="107">
        <f>SUM(E88:AH88)</f>
        <v>0</v>
      </c>
      <c r="AJ88" s="104"/>
    </row>
    <row r="89" spans="1:36" s="12" customFormat="1" ht="16.5">
      <c r="A89" s="299">
        <v>22</v>
      </c>
      <c r="B89" s="30" t="s">
        <v>102</v>
      </c>
      <c r="C89" s="30" t="s">
        <v>378</v>
      </c>
      <c r="D89" s="246" t="s">
        <v>447</v>
      </c>
      <c r="E89" s="214"/>
      <c r="F89" s="214"/>
      <c r="G89" s="214"/>
      <c r="H89" s="214"/>
      <c r="I89" s="214"/>
      <c r="J89" s="214"/>
      <c r="K89" s="180"/>
      <c r="L89" s="178"/>
      <c r="M89" s="178"/>
      <c r="N89" s="178"/>
      <c r="O89" s="178"/>
      <c r="P89" s="178"/>
      <c r="Q89" s="178"/>
      <c r="R89" s="180"/>
      <c r="S89" s="178"/>
      <c r="T89" s="178"/>
      <c r="U89" s="178"/>
      <c r="V89" s="178"/>
      <c r="W89" s="178"/>
      <c r="X89" s="178"/>
      <c r="Y89" s="180"/>
      <c r="Z89" s="214"/>
      <c r="AA89" s="214"/>
      <c r="AB89" s="214"/>
      <c r="AC89" s="214"/>
      <c r="AD89" s="214"/>
      <c r="AE89" s="214"/>
      <c r="AF89" s="180"/>
      <c r="AG89" s="178"/>
      <c r="AH89" s="178"/>
      <c r="AI89" s="14">
        <f>SUM(E89:AH89)</f>
        <v>0</v>
      </c>
      <c r="AJ89" s="284"/>
    </row>
    <row r="90" spans="1:36" s="12" customFormat="1" ht="17.25" thickBot="1">
      <c r="A90" s="307"/>
      <c r="B90" s="52"/>
      <c r="C90" s="52"/>
      <c r="D90" s="53"/>
      <c r="E90" s="232"/>
      <c r="F90" s="232"/>
      <c r="G90" s="232"/>
      <c r="H90" s="232"/>
      <c r="I90" s="232"/>
      <c r="J90" s="232"/>
      <c r="K90" s="232"/>
      <c r="L90" s="232"/>
      <c r="M90" s="232"/>
      <c r="N90" s="232"/>
      <c r="O90" s="232"/>
      <c r="P90" s="232"/>
      <c r="Q90" s="232"/>
      <c r="R90" s="232"/>
      <c r="S90" s="232"/>
      <c r="T90" s="232"/>
      <c r="U90" s="232"/>
      <c r="V90" s="232"/>
      <c r="W90" s="232"/>
      <c r="X90" s="232"/>
      <c r="Y90" s="232"/>
      <c r="Z90" s="232"/>
      <c r="AA90" s="232"/>
      <c r="AB90" s="232"/>
      <c r="AC90" s="232"/>
      <c r="AD90" s="232"/>
      <c r="AE90" s="232"/>
      <c r="AF90" s="232"/>
      <c r="AG90" s="232"/>
      <c r="AH90" s="232"/>
      <c r="AI90" s="14"/>
      <c r="AJ90" s="308"/>
    </row>
    <row r="91" spans="1:36" s="12" customFormat="1" ht="18.75">
      <c r="A91" s="1471" t="s">
        <v>308</v>
      </c>
      <c r="B91" s="1441"/>
      <c r="C91" s="508"/>
      <c r="D91" s="271" t="s">
        <v>467</v>
      </c>
      <c r="E91" s="177"/>
      <c r="F91" s="177"/>
      <c r="G91" s="177"/>
      <c r="H91" s="177"/>
      <c r="I91" s="177"/>
      <c r="J91" s="177"/>
      <c r="K91" s="179"/>
      <c r="L91" s="177"/>
      <c r="M91" s="177"/>
      <c r="N91" s="177"/>
      <c r="O91" s="177"/>
      <c r="P91" s="177"/>
      <c r="Q91" s="177"/>
      <c r="R91" s="179"/>
      <c r="S91" s="177"/>
      <c r="T91" s="177"/>
      <c r="U91" s="177"/>
      <c r="V91" s="177"/>
      <c r="W91" s="177"/>
      <c r="X91" s="177"/>
      <c r="Y91" s="179"/>
      <c r="Z91" s="177"/>
      <c r="AA91" s="177"/>
      <c r="AB91" s="177"/>
      <c r="AC91" s="177"/>
      <c r="AD91" s="177"/>
      <c r="AE91" s="177"/>
      <c r="AF91" s="179"/>
      <c r="AG91" s="177"/>
      <c r="AH91" s="177"/>
      <c r="AI91" s="105"/>
      <c r="AJ91" s="305"/>
    </row>
    <row r="92" spans="1:36" s="12" customFormat="1" ht="16.5">
      <c r="A92" s="299">
        <v>1</v>
      </c>
      <c r="B92" s="30" t="s">
        <v>68</v>
      </c>
      <c r="C92" s="30" t="s">
        <v>382</v>
      </c>
      <c r="D92" s="32" t="s">
        <v>69</v>
      </c>
      <c r="E92" s="178"/>
      <c r="F92" s="178"/>
      <c r="G92" s="178"/>
      <c r="H92" s="178"/>
      <c r="I92" s="178"/>
      <c r="J92" s="178"/>
      <c r="K92" s="182"/>
      <c r="L92" s="178"/>
      <c r="M92" s="178"/>
      <c r="N92" s="178"/>
      <c r="O92" s="178"/>
      <c r="P92" s="178"/>
      <c r="Q92" s="178"/>
      <c r="R92" s="182"/>
      <c r="S92" s="178"/>
      <c r="T92" s="178"/>
      <c r="U92" s="214"/>
      <c r="V92" s="214"/>
      <c r="W92" s="214"/>
      <c r="X92" s="214"/>
      <c r="Y92" s="182"/>
      <c r="Z92" s="214"/>
      <c r="AA92" s="214"/>
      <c r="AB92" s="214"/>
      <c r="AC92" s="214"/>
      <c r="AD92" s="214"/>
      <c r="AE92" s="214"/>
      <c r="AF92" s="182"/>
      <c r="AG92" s="214"/>
      <c r="AH92" s="214"/>
      <c r="AI92" s="14">
        <f t="shared" ref="AI92:AI97" si="6">SUM(E92:AH92)</f>
        <v>0</v>
      </c>
      <c r="AJ92" s="284"/>
    </row>
    <row r="93" spans="1:36" s="12" customFormat="1" ht="16.5">
      <c r="A93" s="299">
        <v>2</v>
      </c>
      <c r="B93" s="30" t="s">
        <v>309</v>
      </c>
      <c r="C93" s="30" t="s">
        <v>388</v>
      </c>
      <c r="D93" s="32" t="s">
        <v>165</v>
      </c>
      <c r="E93" s="178"/>
      <c r="F93" s="178"/>
      <c r="G93" s="178"/>
      <c r="H93" s="178"/>
      <c r="I93" s="178"/>
      <c r="J93" s="178"/>
      <c r="K93" s="182"/>
      <c r="L93" s="178"/>
      <c r="M93" s="178"/>
      <c r="N93" s="178"/>
      <c r="O93" s="178"/>
      <c r="P93" s="178"/>
      <c r="Q93" s="178"/>
      <c r="R93" s="182"/>
      <c r="S93" s="178"/>
      <c r="T93" s="178"/>
      <c r="U93" s="214"/>
      <c r="V93" s="214"/>
      <c r="W93" s="214"/>
      <c r="X93" s="214"/>
      <c r="Y93" s="182"/>
      <c r="Z93" s="214"/>
      <c r="AA93" s="214"/>
      <c r="AB93" s="214"/>
      <c r="AC93" s="214"/>
      <c r="AD93" s="214"/>
      <c r="AE93" s="214"/>
      <c r="AF93" s="182"/>
      <c r="AG93" s="214"/>
      <c r="AH93" s="214"/>
      <c r="AI93" s="14">
        <f t="shared" si="6"/>
        <v>0</v>
      </c>
      <c r="AJ93" s="284"/>
    </row>
    <row r="94" spans="1:36" s="12" customFormat="1" ht="16.5">
      <c r="A94" s="299">
        <v>3</v>
      </c>
      <c r="B94" s="30" t="s">
        <v>71</v>
      </c>
      <c r="C94" s="30" t="s">
        <v>394</v>
      </c>
      <c r="D94" s="32" t="s">
        <v>72</v>
      </c>
      <c r="E94" s="178"/>
      <c r="F94" s="178"/>
      <c r="G94" s="178"/>
      <c r="H94" s="178"/>
      <c r="I94" s="178"/>
      <c r="J94" s="178"/>
      <c r="K94" s="182"/>
      <c r="L94" s="178"/>
      <c r="M94" s="178"/>
      <c r="N94" s="178"/>
      <c r="O94" s="178"/>
      <c r="P94" s="178"/>
      <c r="Q94" s="178"/>
      <c r="R94" s="182"/>
      <c r="S94" s="178"/>
      <c r="T94" s="178"/>
      <c r="U94" s="214"/>
      <c r="V94" s="214"/>
      <c r="W94" s="214"/>
      <c r="X94" s="214"/>
      <c r="Y94" s="182"/>
      <c r="Z94" s="214"/>
      <c r="AA94" s="214"/>
      <c r="AB94" s="214"/>
      <c r="AC94" s="214"/>
      <c r="AD94" s="214"/>
      <c r="AE94" s="214"/>
      <c r="AF94" s="182"/>
      <c r="AG94" s="214"/>
      <c r="AH94" s="214"/>
      <c r="AI94" s="14">
        <f t="shared" si="6"/>
        <v>0</v>
      </c>
      <c r="AJ94" s="284"/>
    </row>
    <row r="95" spans="1:36" s="12" customFormat="1" ht="16.5">
      <c r="A95" s="309"/>
      <c r="B95" s="49" t="s">
        <v>557</v>
      </c>
      <c r="C95" s="30" t="s">
        <v>558</v>
      </c>
      <c r="D95" s="31" t="s">
        <v>107</v>
      </c>
      <c r="E95" s="514"/>
      <c r="F95" s="515"/>
      <c r="G95" s="515"/>
      <c r="H95" s="515"/>
      <c r="I95" s="515"/>
      <c r="J95" s="515"/>
      <c r="K95" s="524"/>
      <c r="L95" s="516"/>
      <c r="M95" s="178"/>
      <c r="N95" s="178"/>
      <c r="O95" s="178"/>
      <c r="P95" s="178"/>
      <c r="Q95" s="178"/>
      <c r="R95" s="182"/>
      <c r="S95" s="178"/>
      <c r="T95" s="178"/>
      <c r="U95" s="214"/>
      <c r="V95" s="214"/>
      <c r="W95" s="214"/>
      <c r="X95" s="214"/>
      <c r="Y95" s="182"/>
      <c r="Z95" s="214"/>
      <c r="AA95" s="214"/>
      <c r="AB95" s="214"/>
      <c r="AC95" s="214"/>
      <c r="AD95" s="214"/>
      <c r="AE95" s="214"/>
      <c r="AF95" s="182"/>
      <c r="AG95" s="214"/>
      <c r="AH95" s="214"/>
      <c r="AI95" s="14">
        <f t="shared" si="6"/>
        <v>0</v>
      </c>
      <c r="AJ95" s="306"/>
    </row>
    <row r="96" spans="1:36" s="12" customFormat="1" ht="16.5">
      <c r="A96" s="309"/>
      <c r="B96" s="49"/>
      <c r="C96" s="30" t="s">
        <v>558</v>
      </c>
      <c r="D96" s="31" t="s">
        <v>105</v>
      </c>
      <c r="E96" s="514"/>
      <c r="F96" s="515"/>
      <c r="G96" s="515"/>
      <c r="H96" s="515"/>
      <c r="I96" s="515"/>
      <c r="J96" s="515"/>
      <c r="K96" s="524"/>
      <c r="L96" s="516"/>
      <c r="M96" s="214"/>
      <c r="N96" s="214"/>
      <c r="O96" s="178"/>
      <c r="P96" s="214"/>
      <c r="Q96" s="214"/>
      <c r="R96" s="182"/>
      <c r="S96" s="214"/>
      <c r="T96" s="214"/>
      <c r="U96" s="214"/>
      <c r="V96" s="214"/>
      <c r="W96" s="214"/>
      <c r="X96" s="214"/>
      <c r="Y96" s="182"/>
      <c r="Z96" s="214"/>
      <c r="AA96" s="214"/>
      <c r="AB96" s="214"/>
      <c r="AC96" s="214"/>
      <c r="AD96" s="214"/>
      <c r="AE96" s="178"/>
      <c r="AF96" s="180"/>
      <c r="AG96" s="214"/>
      <c r="AH96" s="214"/>
      <c r="AI96" s="14">
        <f t="shared" si="6"/>
        <v>0</v>
      </c>
      <c r="AJ96" s="306"/>
    </row>
    <row r="97" spans="1:36" s="12" customFormat="1" ht="17.25" thickBot="1">
      <c r="A97" s="309">
        <v>4</v>
      </c>
      <c r="B97" s="49" t="s">
        <v>452</v>
      </c>
      <c r="C97" s="49" t="s">
        <v>387</v>
      </c>
      <c r="D97" s="31" t="s">
        <v>70</v>
      </c>
      <c r="E97" s="178"/>
      <c r="F97" s="178"/>
      <c r="G97" s="178"/>
      <c r="H97" s="178"/>
      <c r="I97" s="178"/>
      <c r="J97" s="178"/>
      <c r="K97" s="182"/>
      <c r="L97" s="178"/>
      <c r="M97" s="178"/>
      <c r="N97" s="178"/>
      <c r="O97" s="178"/>
      <c r="P97" s="178"/>
      <c r="Q97" s="178"/>
      <c r="R97" s="182"/>
      <c r="S97" s="178"/>
      <c r="T97" s="178"/>
      <c r="U97" s="214"/>
      <c r="V97" s="214"/>
      <c r="W97" s="214"/>
      <c r="X97" s="214"/>
      <c r="Y97" s="182"/>
      <c r="Z97" s="214"/>
      <c r="AA97" s="214"/>
      <c r="AB97" s="214"/>
      <c r="AC97" s="214"/>
      <c r="AD97" s="214"/>
      <c r="AE97" s="214"/>
      <c r="AF97" s="182"/>
      <c r="AG97" s="214"/>
      <c r="AH97" s="214"/>
      <c r="AI97" s="14">
        <f t="shared" si="6"/>
        <v>0</v>
      </c>
      <c r="AJ97" s="306"/>
    </row>
    <row r="98" spans="1:36" s="12" customFormat="1" ht="18.75">
      <c r="A98" s="1473" t="s">
        <v>367</v>
      </c>
      <c r="B98" s="1439"/>
      <c r="C98" s="206"/>
      <c r="D98" s="270" t="s">
        <v>516</v>
      </c>
      <c r="E98" s="511"/>
      <c r="F98" s="511"/>
      <c r="G98" s="511"/>
      <c r="H98" s="511"/>
      <c r="I98" s="511"/>
      <c r="J98" s="511"/>
      <c r="K98" s="511"/>
      <c r="L98" s="511"/>
      <c r="M98" s="511"/>
      <c r="N98" s="511"/>
      <c r="O98" s="511"/>
      <c r="P98" s="511"/>
      <c r="Q98" s="511"/>
      <c r="R98" s="511"/>
      <c r="S98" s="511"/>
      <c r="T98" s="511"/>
      <c r="U98" s="511"/>
      <c r="V98" s="511"/>
      <c r="W98" s="511"/>
      <c r="X98" s="511"/>
      <c r="Y98" s="511"/>
      <c r="Z98" s="511"/>
      <c r="AA98" s="511"/>
      <c r="AB98" s="511"/>
      <c r="AC98" s="511"/>
      <c r="AD98" s="511"/>
      <c r="AE98" s="511"/>
      <c r="AF98" s="511"/>
      <c r="AG98" s="511"/>
      <c r="AH98" s="511"/>
      <c r="AI98" s="20"/>
      <c r="AJ98" s="310"/>
    </row>
    <row r="99" spans="1:36" s="12" customFormat="1" ht="16.5">
      <c r="A99" s="299">
        <v>1</v>
      </c>
      <c r="B99" s="30" t="s">
        <v>321</v>
      </c>
      <c r="C99" s="30" t="s">
        <v>385</v>
      </c>
      <c r="D99" s="62" t="s">
        <v>38</v>
      </c>
      <c r="E99" s="178"/>
      <c r="F99" s="178"/>
      <c r="G99" s="178"/>
      <c r="H99" s="178"/>
      <c r="I99" s="178"/>
      <c r="J99" s="178"/>
      <c r="K99" s="182"/>
      <c r="L99" s="178"/>
      <c r="M99" s="178"/>
      <c r="N99" s="178"/>
      <c r="O99" s="178"/>
      <c r="P99" s="178"/>
      <c r="Q99" s="178"/>
      <c r="R99" s="182"/>
      <c r="S99" s="178"/>
      <c r="T99" s="178"/>
      <c r="U99" s="178"/>
      <c r="V99" s="178"/>
      <c r="W99" s="178"/>
      <c r="X99" s="178"/>
      <c r="Y99" s="180"/>
      <c r="Z99" s="178"/>
      <c r="AA99" s="178"/>
      <c r="AB99" s="178"/>
      <c r="AC99" s="178"/>
      <c r="AD99" s="178"/>
      <c r="AE99" s="178"/>
      <c r="AF99" s="180"/>
      <c r="AG99" s="178"/>
      <c r="AH99" s="178"/>
      <c r="AI99" s="14">
        <f>SUM(E99:AH99)</f>
        <v>0</v>
      </c>
      <c r="AJ99" s="284"/>
    </row>
    <row r="100" spans="1:36" s="12" customFormat="1" ht="16.5">
      <c r="A100" s="311">
        <v>2</v>
      </c>
      <c r="B100" s="33" t="s">
        <v>286</v>
      </c>
      <c r="C100" s="30" t="s">
        <v>385</v>
      </c>
      <c r="D100" s="171" t="s">
        <v>368</v>
      </c>
      <c r="E100" s="178"/>
      <c r="F100" s="178"/>
      <c r="G100" s="178"/>
      <c r="H100" s="178"/>
      <c r="I100" s="178"/>
      <c r="J100" s="178"/>
      <c r="K100" s="182"/>
      <c r="L100" s="178"/>
      <c r="M100" s="178"/>
      <c r="N100" s="178"/>
      <c r="O100" s="178"/>
      <c r="P100" s="178"/>
      <c r="Q100" s="178"/>
      <c r="R100" s="182"/>
      <c r="S100" s="178"/>
      <c r="T100" s="178"/>
      <c r="U100" s="214"/>
      <c r="V100" s="178"/>
      <c r="W100" s="214"/>
      <c r="X100" s="214"/>
      <c r="Y100" s="180"/>
      <c r="Z100" s="178"/>
      <c r="AA100" s="178"/>
      <c r="AB100" s="178"/>
      <c r="AC100" s="178"/>
      <c r="AD100" s="178"/>
      <c r="AE100" s="178"/>
      <c r="AF100" s="180"/>
      <c r="AG100" s="178"/>
      <c r="AH100" s="178"/>
      <c r="AI100" s="14">
        <f>SUM(E100:AH100)</f>
        <v>0</v>
      </c>
      <c r="AJ100" s="308"/>
    </row>
    <row r="101" spans="1:36" s="12" customFormat="1" ht="17.25" thickBot="1">
      <c r="A101" s="46">
        <v>3</v>
      </c>
      <c r="B101" s="30" t="s">
        <v>104</v>
      </c>
      <c r="C101" s="49" t="s">
        <v>411</v>
      </c>
      <c r="D101" s="31" t="s">
        <v>37</v>
      </c>
      <c r="E101" s="178"/>
      <c r="F101" s="178"/>
      <c r="G101" s="178"/>
      <c r="H101" s="178"/>
      <c r="I101" s="178"/>
      <c r="J101" s="178"/>
      <c r="K101" s="180"/>
      <c r="L101" s="178"/>
      <c r="M101" s="178"/>
      <c r="N101" s="178"/>
      <c r="O101" s="178"/>
      <c r="P101" s="178"/>
      <c r="Q101" s="178"/>
      <c r="R101" s="182"/>
      <c r="S101" s="178"/>
      <c r="T101" s="178"/>
      <c r="U101" s="178"/>
      <c r="V101" s="178"/>
      <c r="W101" s="178"/>
      <c r="X101" s="178"/>
      <c r="Y101" s="180"/>
      <c r="Z101" s="178"/>
      <c r="AA101" s="178"/>
      <c r="AB101" s="178"/>
      <c r="AC101" s="178"/>
      <c r="AD101" s="178"/>
      <c r="AE101" s="178"/>
      <c r="AF101" s="180"/>
      <c r="AG101" s="178"/>
      <c r="AH101" s="178"/>
      <c r="AI101" s="101">
        <f>SUM(E101:AH101)</f>
        <v>0</v>
      </c>
      <c r="AJ101" s="103"/>
    </row>
    <row r="102" spans="1:36" s="12" customFormat="1" ht="16.5">
      <c r="A102" s="1473" t="s">
        <v>335</v>
      </c>
      <c r="B102" s="1439"/>
      <c r="C102" s="206"/>
      <c r="D102" s="65"/>
      <c r="E102" s="511"/>
      <c r="F102" s="511"/>
      <c r="G102" s="511"/>
      <c r="H102" s="511"/>
      <c r="I102" s="511"/>
      <c r="J102" s="511"/>
      <c r="K102" s="511"/>
      <c r="L102" s="511"/>
      <c r="M102" s="511"/>
      <c r="N102" s="511"/>
      <c r="O102" s="511"/>
      <c r="P102" s="511"/>
      <c r="Q102" s="511"/>
      <c r="R102" s="511"/>
      <c r="S102" s="511"/>
      <c r="T102" s="511"/>
      <c r="U102" s="511"/>
      <c r="V102" s="511"/>
      <c r="W102" s="511"/>
      <c r="X102" s="511"/>
      <c r="Y102" s="511"/>
      <c r="Z102" s="511"/>
      <c r="AA102" s="511"/>
      <c r="AB102" s="511"/>
      <c r="AC102" s="511"/>
      <c r="AD102" s="511"/>
      <c r="AE102" s="511"/>
      <c r="AF102" s="511"/>
      <c r="AG102" s="511"/>
      <c r="AH102" s="511"/>
      <c r="AI102" s="20"/>
      <c r="AJ102" s="310"/>
    </row>
    <row r="103" spans="1:36" s="12" customFormat="1" ht="16.5">
      <c r="A103" s="299">
        <v>1</v>
      </c>
      <c r="B103" s="30" t="s">
        <v>319</v>
      </c>
      <c r="D103" s="62" t="s">
        <v>185</v>
      </c>
      <c r="E103" s="178"/>
      <c r="F103" s="178"/>
      <c r="G103" s="178"/>
      <c r="H103" s="178"/>
      <c r="I103" s="178"/>
      <c r="J103" s="178"/>
      <c r="K103" s="182"/>
      <c r="L103" s="178"/>
      <c r="M103" s="178"/>
      <c r="N103" s="178"/>
      <c r="O103" s="178"/>
      <c r="P103" s="178"/>
      <c r="Q103" s="178"/>
      <c r="R103" s="182"/>
      <c r="S103" s="178"/>
      <c r="T103" s="178"/>
      <c r="U103" s="214"/>
      <c r="V103" s="178"/>
      <c r="W103" s="178"/>
      <c r="X103" s="178"/>
      <c r="Y103" s="180"/>
      <c r="Z103" s="178"/>
      <c r="AA103" s="178"/>
      <c r="AB103" s="178"/>
      <c r="AC103" s="178"/>
      <c r="AD103" s="178"/>
      <c r="AE103" s="178"/>
      <c r="AF103" s="180"/>
      <c r="AG103" s="178"/>
      <c r="AH103" s="178"/>
      <c r="AI103" s="14">
        <f>SUM(E103:AH103)</f>
        <v>0</v>
      </c>
      <c r="AJ103" s="284"/>
    </row>
    <row r="104" spans="1:36" s="12" customFormat="1" ht="16.5">
      <c r="A104" s="299">
        <v>2</v>
      </c>
      <c r="B104" s="30" t="s">
        <v>320</v>
      </c>
      <c r="C104" s="30" t="s">
        <v>598</v>
      </c>
      <c r="D104" s="62" t="s">
        <v>400</v>
      </c>
      <c r="E104" s="178"/>
      <c r="F104" s="178"/>
      <c r="G104" s="178"/>
      <c r="H104" s="178"/>
      <c r="I104" s="178"/>
      <c r="J104" s="178"/>
      <c r="K104" s="182"/>
      <c r="L104" s="178"/>
      <c r="M104" s="178"/>
      <c r="N104" s="178"/>
      <c r="O104" s="178"/>
      <c r="P104" s="178"/>
      <c r="Q104" s="178"/>
      <c r="R104" s="182"/>
      <c r="S104" s="178"/>
      <c r="T104" s="178"/>
      <c r="U104" s="214"/>
      <c r="V104" s="178"/>
      <c r="W104" s="178"/>
      <c r="X104" s="178"/>
      <c r="Y104" s="180"/>
      <c r="Z104" s="178"/>
      <c r="AA104" s="178"/>
      <c r="AB104" s="178"/>
      <c r="AC104" s="178"/>
      <c r="AD104" s="178"/>
      <c r="AE104" s="178"/>
      <c r="AF104" s="180"/>
      <c r="AG104" s="178"/>
      <c r="AH104" s="178"/>
      <c r="AI104" s="14">
        <f t="shared" ref="AI104" si="7">SUM(E104:AH104)</f>
        <v>0</v>
      </c>
      <c r="AJ104" s="284"/>
    </row>
    <row r="105" spans="1:36" ht="19.5" customHeight="1">
      <c r="A105" s="299">
        <v>3</v>
      </c>
      <c r="B105" s="142" t="s">
        <v>408</v>
      </c>
      <c r="C105" s="30" t="s">
        <v>599</v>
      </c>
      <c r="D105" s="62" t="s">
        <v>114</v>
      </c>
      <c r="E105" s="178"/>
      <c r="F105" s="178"/>
      <c r="G105" s="178"/>
      <c r="H105" s="178"/>
      <c r="I105" s="178"/>
      <c r="J105" s="178"/>
      <c r="K105" s="182"/>
      <c r="L105" s="178"/>
      <c r="M105" s="178"/>
      <c r="N105" s="178"/>
      <c r="O105" s="178"/>
      <c r="P105" s="178"/>
      <c r="Q105" s="178"/>
      <c r="R105" s="182"/>
      <c r="S105" s="178"/>
      <c r="T105" s="178"/>
      <c r="U105" s="214"/>
      <c r="V105" s="178"/>
      <c r="W105" s="178"/>
      <c r="X105" s="178"/>
      <c r="Y105" s="180"/>
      <c r="Z105" s="178"/>
      <c r="AA105" s="178"/>
      <c r="AB105" s="178"/>
      <c r="AC105" s="178"/>
      <c r="AD105" s="178"/>
      <c r="AE105" s="178"/>
      <c r="AF105" s="180"/>
      <c r="AG105" s="178"/>
      <c r="AH105" s="178"/>
      <c r="AI105" s="14">
        <f>SUM(E105:AH105)</f>
        <v>0</v>
      </c>
      <c r="AJ105" s="312"/>
    </row>
    <row r="106" spans="1:36" s="12" customFormat="1" ht="16.5">
      <c r="A106" s="299">
        <v>4</v>
      </c>
      <c r="B106" s="30" t="s">
        <v>407</v>
      </c>
      <c r="C106" s="30" t="s">
        <v>385</v>
      </c>
      <c r="D106" s="509" t="s">
        <v>117</v>
      </c>
      <c r="E106" s="178"/>
      <c r="F106" s="178"/>
      <c r="G106" s="178"/>
      <c r="H106" s="178"/>
      <c r="I106" s="178"/>
      <c r="J106" s="178"/>
      <c r="K106" s="182"/>
      <c r="L106" s="178"/>
      <c r="M106" s="178"/>
      <c r="N106" s="178"/>
      <c r="O106" s="178"/>
      <c r="P106" s="178"/>
      <c r="Q106" s="178"/>
      <c r="R106" s="182"/>
      <c r="S106" s="178"/>
      <c r="T106" s="178"/>
      <c r="U106" s="214"/>
      <c r="V106" s="178"/>
      <c r="W106" s="178"/>
      <c r="X106" s="178"/>
      <c r="Y106" s="180"/>
      <c r="Z106" s="178"/>
      <c r="AA106" s="178"/>
      <c r="AB106" s="178"/>
      <c r="AC106" s="178"/>
      <c r="AD106" s="178"/>
      <c r="AE106" s="178"/>
      <c r="AF106" s="180"/>
      <c r="AG106" s="178"/>
      <c r="AH106" s="178"/>
      <c r="AI106" s="14">
        <f t="shared" ref="AI106:AI118" si="8">SUM(E106:AH106)</f>
        <v>0</v>
      </c>
      <c r="AJ106" s="103"/>
    </row>
    <row r="107" spans="1:36" s="12" customFormat="1" ht="19.5" customHeight="1">
      <c r="A107" s="299">
        <v>5</v>
      </c>
      <c r="B107" s="217" t="s">
        <v>324</v>
      </c>
      <c r="C107" s="217"/>
      <c r="D107" s="393" t="s">
        <v>271</v>
      </c>
      <c r="E107" s="178"/>
      <c r="F107" s="178"/>
      <c r="G107" s="178"/>
      <c r="H107" s="178"/>
      <c r="I107" s="178"/>
      <c r="J107" s="178"/>
      <c r="K107" s="182"/>
      <c r="L107" s="178"/>
      <c r="M107" s="178"/>
      <c r="N107" s="178"/>
      <c r="O107" s="178"/>
      <c r="P107" s="178"/>
      <c r="Q107" s="178"/>
      <c r="R107" s="182"/>
      <c r="S107" s="178"/>
      <c r="T107" s="178"/>
      <c r="U107" s="178"/>
      <c r="V107" s="178"/>
      <c r="W107" s="178"/>
      <c r="X107" s="178"/>
      <c r="Y107" s="180"/>
      <c r="Z107" s="178"/>
      <c r="AA107" s="178"/>
      <c r="AB107" s="178"/>
      <c r="AC107" s="178"/>
      <c r="AD107" s="178"/>
      <c r="AE107" s="178"/>
      <c r="AF107" s="180"/>
      <c r="AG107" s="178"/>
      <c r="AH107" s="178"/>
      <c r="AI107" s="14">
        <f t="shared" si="8"/>
        <v>0</v>
      </c>
      <c r="AJ107" s="284"/>
    </row>
    <row r="108" spans="1:36" s="12" customFormat="1" ht="19.5" customHeight="1">
      <c r="A108" s="299">
        <v>6</v>
      </c>
      <c r="B108" s="30" t="s">
        <v>529</v>
      </c>
      <c r="C108" s="217" t="s">
        <v>405</v>
      </c>
      <c r="D108" s="509" t="s">
        <v>73</v>
      </c>
      <c r="E108" s="178"/>
      <c r="F108" s="178"/>
      <c r="G108" s="178"/>
      <c r="H108" s="178"/>
      <c r="I108" s="178"/>
      <c r="J108" s="178"/>
      <c r="K108" s="182"/>
      <c r="L108" s="178"/>
      <c r="M108" s="178"/>
      <c r="N108" s="178"/>
      <c r="O108" s="178"/>
      <c r="P108" s="178"/>
      <c r="Q108" s="178"/>
      <c r="R108" s="182"/>
      <c r="S108" s="178"/>
      <c r="T108" s="178"/>
      <c r="U108" s="214"/>
      <c r="V108" s="178"/>
      <c r="W108" s="178"/>
      <c r="X108" s="178"/>
      <c r="Y108" s="180"/>
      <c r="Z108" s="178"/>
      <c r="AA108" s="178"/>
      <c r="AB108" s="178"/>
      <c r="AC108" s="178"/>
      <c r="AD108" s="178"/>
      <c r="AE108" s="178"/>
      <c r="AF108" s="180"/>
      <c r="AG108" s="178"/>
      <c r="AH108" s="178"/>
      <c r="AI108" s="14">
        <f t="shared" si="8"/>
        <v>0</v>
      </c>
      <c r="AJ108" s="284"/>
    </row>
    <row r="109" spans="1:36" ht="16.5">
      <c r="A109" s="299">
        <v>7</v>
      </c>
      <c r="B109" s="30" t="s">
        <v>355</v>
      </c>
      <c r="C109" s="411" t="s">
        <v>385</v>
      </c>
      <c r="D109" s="412" t="s">
        <v>506</v>
      </c>
      <c r="E109" s="178"/>
      <c r="F109" s="178"/>
      <c r="G109" s="178"/>
      <c r="H109" s="178"/>
      <c r="I109" s="178"/>
      <c r="J109" s="178"/>
      <c r="K109" s="182"/>
      <c r="L109" s="178"/>
      <c r="M109" s="178"/>
      <c r="N109" s="178"/>
      <c r="O109" s="178"/>
      <c r="P109" s="178"/>
      <c r="Q109" s="178"/>
      <c r="R109" s="182"/>
      <c r="S109" s="178"/>
      <c r="T109" s="178"/>
      <c r="U109" s="214"/>
      <c r="V109" s="178"/>
      <c r="W109" s="178"/>
      <c r="X109" s="178"/>
      <c r="Y109" s="180"/>
      <c r="Z109" s="178"/>
      <c r="AA109" s="178"/>
      <c r="AB109" s="178"/>
      <c r="AC109" s="178"/>
      <c r="AD109" s="178"/>
      <c r="AE109" s="178"/>
      <c r="AF109" s="180"/>
      <c r="AG109" s="178"/>
      <c r="AH109" s="178"/>
      <c r="AI109" s="14">
        <f t="shared" si="8"/>
        <v>0</v>
      </c>
      <c r="AJ109" s="284"/>
    </row>
    <row r="110" spans="1:36" ht="16.5">
      <c r="A110" s="299">
        <v>8</v>
      </c>
      <c r="B110" s="30" t="s">
        <v>326</v>
      </c>
      <c r="C110" s="30" t="s">
        <v>404</v>
      </c>
      <c r="D110" s="62" t="s">
        <v>185</v>
      </c>
      <c r="E110" s="178"/>
      <c r="F110" s="178"/>
      <c r="G110" s="178"/>
      <c r="H110" s="178"/>
      <c r="I110" s="178"/>
      <c r="J110" s="178"/>
      <c r="K110" s="182"/>
      <c r="L110" s="178"/>
      <c r="M110" s="178"/>
      <c r="N110" s="178"/>
      <c r="O110" s="178"/>
      <c r="P110" s="178"/>
      <c r="Q110" s="178"/>
      <c r="R110" s="182"/>
      <c r="S110" s="178"/>
      <c r="T110" s="178"/>
      <c r="U110" s="214"/>
      <c r="V110" s="178"/>
      <c r="W110" s="178"/>
      <c r="X110" s="178"/>
      <c r="Y110" s="180"/>
      <c r="Z110" s="178"/>
      <c r="AA110" s="178"/>
      <c r="AB110" s="178"/>
      <c r="AC110" s="178"/>
      <c r="AD110" s="178"/>
      <c r="AE110" s="178"/>
      <c r="AF110" s="180"/>
      <c r="AG110" s="178"/>
      <c r="AH110" s="178"/>
      <c r="AI110" s="14">
        <f t="shared" si="8"/>
        <v>0</v>
      </c>
      <c r="AJ110" s="284"/>
    </row>
    <row r="111" spans="1:36" ht="16.5">
      <c r="A111" s="299">
        <v>9</v>
      </c>
      <c r="B111" s="30" t="s">
        <v>327</v>
      </c>
      <c r="C111" s="30" t="s">
        <v>382</v>
      </c>
      <c r="D111" s="62" t="s">
        <v>77</v>
      </c>
      <c r="E111" s="178"/>
      <c r="F111" s="178"/>
      <c r="G111" s="178"/>
      <c r="H111" s="178"/>
      <c r="I111" s="178"/>
      <c r="J111" s="178"/>
      <c r="K111" s="182"/>
      <c r="L111" s="178"/>
      <c r="M111" s="178"/>
      <c r="N111" s="178"/>
      <c r="O111" s="178"/>
      <c r="P111" s="178"/>
      <c r="Q111" s="178"/>
      <c r="R111" s="182"/>
      <c r="S111" s="178"/>
      <c r="T111" s="178"/>
      <c r="U111" s="214"/>
      <c r="V111" s="178"/>
      <c r="W111" s="178"/>
      <c r="X111" s="178"/>
      <c r="Y111" s="180"/>
      <c r="Z111" s="178"/>
      <c r="AA111" s="178"/>
      <c r="AB111" s="178"/>
      <c r="AC111" s="178"/>
      <c r="AD111" s="178"/>
      <c r="AE111" s="178"/>
      <c r="AF111" s="180"/>
      <c r="AG111" s="178"/>
      <c r="AH111" s="178"/>
      <c r="AI111" s="14">
        <f t="shared" si="8"/>
        <v>0</v>
      </c>
      <c r="AJ111" s="284"/>
    </row>
    <row r="112" spans="1:36" ht="16.5">
      <c r="A112" s="299">
        <v>10</v>
      </c>
      <c r="B112" s="30" t="s">
        <v>413</v>
      </c>
      <c r="C112" s="30" t="s">
        <v>600</v>
      </c>
      <c r="D112" s="62" t="s">
        <v>374</v>
      </c>
      <c r="E112" s="178"/>
      <c r="F112" s="178"/>
      <c r="G112" s="178"/>
      <c r="H112" s="178"/>
      <c r="I112" s="178"/>
      <c r="J112" s="178"/>
      <c r="K112" s="182"/>
      <c r="L112" s="178"/>
      <c r="M112" s="178"/>
      <c r="N112" s="178"/>
      <c r="O112" s="178"/>
      <c r="P112" s="178"/>
      <c r="Q112" s="178"/>
      <c r="R112" s="182"/>
      <c r="S112" s="178"/>
      <c r="T112" s="178"/>
      <c r="U112" s="178"/>
      <c r="V112" s="178"/>
      <c r="W112" s="178"/>
      <c r="X112" s="178"/>
      <c r="Y112" s="180"/>
      <c r="Z112" s="178"/>
      <c r="AA112" s="178"/>
      <c r="AB112" s="178"/>
      <c r="AC112" s="178"/>
      <c r="AD112" s="178"/>
      <c r="AE112" s="178"/>
      <c r="AF112" s="180"/>
      <c r="AG112" s="178"/>
      <c r="AH112" s="178"/>
      <c r="AI112" s="14">
        <f t="shared" si="8"/>
        <v>0</v>
      </c>
      <c r="AJ112" s="284"/>
    </row>
    <row r="113" spans="1:36" ht="16.5">
      <c r="A113" s="299">
        <v>11</v>
      </c>
      <c r="B113" s="30" t="s">
        <v>328</v>
      </c>
      <c r="C113" s="30" t="s">
        <v>599</v>
      </c>
      <c r="D113" s="32" t="s">
        <v>19</v>
      </c>
      <c r="E113" s="178"/>
      <c r="F113" s="178"/>
      <c r="G113" s="178"/>
      <c r="H113" s="178"/>
      <c r="I113" s="178"/>
      <c r="J113" s="178"/>
      <c r="K113" s="182"/>
      <c r="L113" s="178"/>
      <c r="M113" s="178"/>
      <c r="N113" s="178"/>
      <c r="O113" s="178"/>
      <c r="P113" s="178"/>
      <c r="Q113" s="178"/>
      <c r="R113" s="182"/>
      <c r="S113" s="178"/>
      <c r="T113" s="178"/>
      <c r="U113" s="214"/>
      <c r="V113" s="178"/>
      <c r="W113" s="178"/>
      <c r="X113" s="178"/>
      <c r="Y113" s="180"/>
      <c r="Z113" s="178"/>
      <c r="AA113" s="178"/>
      <c r="AB113" s="178"/>
      <c r="AC113" s="178"/>
      <c r="AD113" s="178"/>
      <c r="AE113" s="178"/>
      <c r="AF113" s="180"/>
      <c r="AG113" s="178"/>
      <c r="AH113" s="178"/>
      <c r="AI113" s="14">
        <f t="shared" si="8"/>
        <v>0</v>
      </c>
      <c r="AJ113" s="284"/>
    </row>
    <row r="114" spans="1:36" ht="16.5">
      <c r="A114" s="299">
        <v>12</v>
      </c>
      <c r="B114" s="30" t="s">
        <v>401</v>
      </c>
      <c r="C114" s="30" t="s">
        <v>599</v>
      </c>
      <c r="D114" s="32" t="s">
        <v>517</v>
      </c>
      <c r="E114" s="178"/>
      <c r="F114" s="178"/>
      <c r="G114" s="178"/>
      <c r="H114" s="178"/>
      <c r="I114" s="178"/>
      <c r="J114" s="178"/>
      <c r="K114" s="182"/>
      <c r="L114" s="178"/>
      <c r="M114" s="178"/>
      <c r="N114" s="178"/>
      <c r="O114" s="178"/>
      <c r="P114" s="178"/>
      <c r="Q114" s="178"/>
      <c r="R114" s="182"/>
      <c r="S114" s="178"/>
      <c r="T114" s="178"/>
      <c r="U114" s="214"/>
      <c r="V114" s="178"/>
      <c r="W114" s="178"/>
      <c r="X114" s="178"/>
      <c r="Y114" s="180"/>
      <c r="Z114" s="178"/>
      <c r="AA114" s="178"/>
      <c r="AB114" s="178"/>
      <c r="AC114" s="178"/>
      <c r="AD114" s="178"/>
      <c r="AE114" s="178"/>
      <c r="AF114" s="180"/>
      <c r="AG114" s="178"/>
      <c r="AH114" s="178"/>
      <c r="AI114" s="14">
        <f t="shared" si="8"/>
        <v>0</v>
      </c>
      <c r="AJ114" s="402"/>
    </row>
    <row r="115" spans="1:36" ht="19.5" customHeight="1">
      <c r="A115" s="299">
        <v>13</v>
      </c>
      <c r="B115" s="30" t="s">
        <v>440</v>
      </c>
      <c r="C115" s="30" t="s">
        <v>600</v>
      </c>
      <c r="D115" s="62" t="s">
        <v>175</v>
      </c>
      <c r="E115" s="178"/>
      <c r="F115" s="178"/>
      <c r="G115" s="178"/>
      <c r="H115" s="178"/>
      <c r="I115" s="178"/>
      <c r="J115" s="178"/>
      <c r="K115" s="182"/>
      <c r="L115" s="178"/>
      <c r="M115" s="178"/>
      <c r="N115" s="178"/>
      <c r="O115" s="178"/>
      <c r="P115" s="178"/>
      <c r="Q115" s="178"/>
      <c r="R115" s="182"/>
      <c r="S115" s="178"/>
      <c r="T115" s="178"/>
      <c r="U115" s="214"/>
      <c r="V115" s="178"/>
      <c r="W115" s="178"/>
      <c r="X115" s="178"/>
      <c r="Y115" s="180"/>
      <c r="Z115" s="178"/>
      <c r="AA115" s="178"/>
      <c r="AB115" s="178"/>
      <c r="AC115" s="178"/>
      <c r="AD115" s="178"/>
      <c r="AE115" s="178"/>
      <c r="AF115" s="180"/>
      <c r="AG115" s="178"/>
      <c r="AH115" s="178"/>
      <c r="AI115" s="14">
        <f t="shared" si="8"/>
        <v>0</v>
      </c>
      <c r="AJ115" s="284"/>
    </row>
    <row r="116" spans="1:36" ht="19.5" customHeight="1">
      <c r="A116" s="299">
        <v>14</v>
      </c>
      <c r="B116" s="49" t="s">
        <v>332</v>
      </c>
      <c r="C116" s="49" t="s">
        <v>404</v>
      </c>
      <c r="D116" s="509" t="s">
        <v>167</v>
      </c>
      <c r="E116" s="178"/>
      <c r="F116" s="178"/>
      <c r="G116" s="178"/>
      <c r="H116" s="178"/>
      <c r="I116" s="178"/>
      <c r="J116" s="178"/>
      <c r="K116" s="182"/>
      <c r="L116" s="178"/>
      <c r="M116" s="178"/>
      <c r="N116" s="178"/>
      <c r="O116" s="178"/>
      <c r="P116" s="178"/>
      <c r="Q116" s="178"/>
      <c r="R116" s="182"/>
      <c r="S116" s="178"/>
      <c r="T116" s="178"/>
      <c r="U116" s="214"/>
      <c r="V116" s="178"/>
      <c r="W116" s="178"/>
      <c r="X116" s="178"/>
      <c r="Y116" s="180"/>
      <c r="Z116" s="178"/>
      <c r="AA116" s="178"/>
      <c r="AB116" s="178"/>
      <c r="AC116" s="178"/>
      <c r="AD116" s="178"/>
      <c r="AE116" s="178"/>
      <c r="AF116" s="180"/>
      <c r="AG116" s="178"/>
      <c r="AH116" s="178"/>
      <c r="AI116" s="14">
        <f t="shared" si="8"/>
        <v>0</v>
      </c>
      <c r="AJ116" s="306"/>
    </row>
    <row r="117" spans="1:36" ht="19.5" customHeight="1">
      <c r="A117" s="299">
        <v>15</v>
      </c>
      <c r="B117" s="30" t="s">
        <v>560</v>
      </c>
      <c r="C117" s="30" t="s">
        <v>600</v>
      </c>
      <c r="D117" s="62" t="s">
        <v>81</v>
      </c>
      <c r="E117" s="225"/>
      <c r="F117" s="225"/>
      <c r="G117" s="225"/>
      <c r="H117" s="225"/>
      <c r="I117" s="225"/>
      <c r="J117" s="225"/>
      <c r="K117" s="182"/>
      <c r="L117" s="178"/>
      <c r="M117" s="178"/>
      <c r="N117" s="178"/>
      <c r="O117" s="178"/>
      <c r="P117" s="178"/>
      <c r="Q117" s="178"/>
      <c r="R117" s="182"/>
      <c r="S117" s="178"/>
      <c r="T117" s="178"/>
      <c r="U117" s="214"/>
      <c r="V117" s="178"/>
      <c r="W117" s="178"/>
      <c r="X117" s="178"/>
      <c r="Y117" s="180"/>
      <c r="Z117" s="178"/>
      <c r="AA117" s="178"/>
      <c r="AB117" s="178"/>
      <c r="AC117" s="178"/>
      <c r="AD117" s="178"/>
      <c r="AE117" s="178"/>
      <c r="AF117" s="180"/>
      <c r="AG117" s="178"/>
      <c r="AH117" s="178"/>
      <c r="AI117" s="14">
        <f t="shared" si="8"/>
        <v>0</v>
      </c>
      <c r="AJ117" s="284"/>
    </row>
    <row r="118" spans="1:36" ht="19.5" customHeight="1">
      <c r="A118" s="299">
        <v>16</v>
      </c>
      <c r="B118" s="30" t="s">
        <v>264</v>
      </c>
      <c r="C118" s="30" t="s">
        <v>600</v>
      </c>
      <c r="D118" s="62" t="s">
        <v>149</v>
      </c>
      <c r="E118" s="225"/>
      <c r="F118" s="225"/>
      <c r="G118" s="225"/>
      <c r="H118" s="225"/>
      <c r="I118" s="225"/>
      <c r="J118" s="225"/>
      <c r="K118" s="182"/>
      <c r="L118" s="178"/>
      <c r="M118" s="178"/>
      <c r="N118" s="178"/>
      <c r="O118" s="178"/>
      <c r="P118" s="178"/>
      <c r="Q118" s="178"/>
      <c r="R118" s="182"/>
      <c r="S118" s="178"/>
      <c r="T118" s="178"/>
      <c r="U118" s="214"/>
      <c r="V118" s="178"/>
      <c r="W118" s="178"/>
      <c r="X118" s="178"/>
      <c r="Y118" s="180"/>
      <c r="Z118" s="178"/>
      <c r="AA118" s="178"/>
      <c r="AB118" s="178"/>
      <c r="AC118" s="178"/>
      <c r="AD118" s="178"/>
      <c r="AE118" s="178"/>
      <c r="AF118" s="180"/>
      <c r="AG118" s="178"/>
      <c r="AH118" s="178"/>
      <c r="AI118" s="14">
        <f t="shared" si="8"/>
        <v>0</v>
      </c>
      <c r="AJ118" s="284"/>
    </row>
    <row r="119" spans="1:36" ht="19.5" customHeight="1" thickBot="1">
      <c r="A119" s="438"/>
      <c r="B119" s="39"/>
      <c r="C119" s="39"/>
      <c r="D119" s="66"/>
      <c r="E119" s="226"/>
      <c r="F119" s="226"/>
      <c r="G119" s="226"/>
      <c r="H119" s="226"/>
      <c r="I119" s="226"/>
      <c r="J119" s="226"/>
      <c r="K119" s="395"/>
      <c r="L119" s="226"/>
      <c r="M119" s="226"/>
      <c r="N119" s="226"/>
      <c r="O119" s="226"/>
      <c r="P119" s="226"/>
      <c r="Q119" s="226"/>
      <c r="R119" s="395"/>
      <c r="S119" s="214"/>
      <c r="T119" s="214"/>
      <c r="U119" s="214"/>
      <c r="V119" s="214"/>
      <c r="W119" s="214"/>
      <c r="X119" s="214"/>
      <c r="Y119" s="182"/>
      <c r="Z119" s="214"/>
      <c r="AA119" s="214"/>
      <c r="AB119" s="214"/>
      <c r="AC119" s="214"/>
      <c r="AD119" s="214"/>
      <c r="AE119" s="214"/>
      <c r="AF119" s="182"/>
      <c r="AG119" s="214"/>
      <c r="AH119" s="214"/>
      <c r="AI119" s="14"/>
      <c r="AJ119" s="312"/>
    </row>
    <row r="120" spans="1:36" ht="16.5">
      <c r="A120" s="1471" t="s">
        <v>336</v>
      </c>
      <c r="B120" s="1441"/>
      <c r="C120" s="508"/>
      <c r="D120" s="67"/>
      <c r="E120" s="177"/>
      <c r="F120" s="177"/>
      <c r="G120" s="177"/>
      <c r="H120" s="177"/>
      <c r="I120" s="177"/>
      <c r="J120" s="177"/>
      <c r="K120" s="179"/>
      <c r="L120" s="439"/>
      <c r="M120" s="439"/>
      <c r="N120" s="439"/>
      <c r="O120" s="439"/>
      <c r="P120" s="439"/>
      <c r="Q120" s="439"/>
      <c r="R120" s="179"/>
      <c r="S120" s="234"/>
      <c r="T120" s="234"/>
      <c r="U120" s="234"/>
      <c r="V120" s="234"/>
      <c r="W120" s="234"/>
      <c r="X120" s="234"/>
      <c r="Y120" s="183"/>
      <c r="Z120" s="234"/>
      <c r="AA120" s="234"/>
      <c r="AB120" s="234"/>
      <c r="AC120" s="234"/>
      <c r="AD120" s="234"/>
      <c r="AE120" s="234"/>
      <c r="AF120" s="183"/>
      <c r="AG120" s="234"/>
      <c r="AH120" s="234"/>
      <c r="AI120" s="105"/>
      <c r="AJ120" s="314"/>
    </row>
    <row r="121" spans="1:36" ht="16.5">
      <c r="A121" s="292">
        <v>1</v>
      </c>
      <c r="B121" s="69" t="s">
        <v>121</v>
      </c>
      <c r="C121" s="69" t="s">
        <v>597</v>
      </c>
      <c r="D121" s="70" t="s">
        <v>120</v>
      </c>
      <c r="E121" s="178"/>
      <c r="F121" s="178"/>
      <c r="G121" s="178"/>
      <c r="H121" s="178"/>
      <c r="I121" s="178"/>
      <c r="J121" s="178"/>
      <c r="K121" s="182"/>
      <c r="L121" s="440"/>
      <c r="M121" s="440"/>
      <c r="N121" s="440"/>
      <c r="O121" s="440"/>
      <c r="P121" s="440"/>
      <c r="Q121" s="440"/>
      <c r="R121" s="182"/>
      <c r="S121" s="440"/>
      <c r="T121" s="440"/>
      <c r="U121" s="440"/>
      <c r="V121" s="440"/>
      <c r="W121" s="440"/>
      <c r="X121" s="440"/>
      <c r="Y121" s="182"/>
      <c r="Z121" s="440"/>
      <c r="AA121" s="440"/>
      <c r="AB121" s="440"/>
      <c r="AC121" s="440"/>
      <c r="AD121" s="440"/>
      <c r="AE121" s="440"/>
      <c r="AF121" s="182"/>
      <c r="AG121" s="440"/>
      <c r="AH121" s="440"/>
      <c r="AI121" s="14">
        <f>SUM(E121:AH121)</f>
        <v>0</v>
      </c>
      <c r="AJ121" s="315"/>
    </row>
    <row r="122" spans="1:36" ht="16.5">
      <c r="A122" s="292">
        <v>2</v>
      </c>
      <c r="B122" s="69" t="s">
        <v>124</v>
      </c>
      <c r="C122" s="69" t="s">
        <v>597</v>
      </c>
      <c r="D122" s="70" t="s">
        <v>142</v>
      </c>
      <c r="E122" s="178"/>
      <c r="F122" s="178"/>
      <c r="G122" s="178"/>
      <c r="H122" s="178"/>
      <c r="I122" s="178"/>
      <c r="J122" s="178"/>
      <c r="K122" s="182"/>
      <c r="L122" s="178"/>
      <c r="M122" s="440"/>
      <c r="N122" s="440"/>
      <c r="O122" s="440"/>
      <c r="P122" s="440"/>
      <c r="Q122" s="440"/>
      <c r="R122" s="182"/>
      <c r="S122" s="440"/>
      <c r="T122" s="440"/>
      <c r="U122" s="440"/>
      <c r="V122" s="440"/>
      <c r="W122" s="440"/>
      <c r="X122" s="178"/>
      <c r="Y122" s="180"/>
      <c r="Z122" s="178">
        <v>1</v>
      </c>
      <c r="AA122" s="178">
        <v>1</v>
      </c>
      <c r="AB122" s="178">
        <v>1</v>
      </c>
      <c r="AC122" s="178">
        <v>1</v>
      </c>
      <c r="AD122" s="178">
        <v>1</v>
      </c>
      <c r="AE122" s="178">
        <v>1</v>
      </c>
      <c r="AF122" s="182"/>
      <c r="AG122" s="178">
        <v>1</v>
      </c>
      <c r="AH122" s="178">
        <v>1</v>
      </c>
      <c r="AI122" s="14">
        <f>SUM(E122:AH122)</f>
        <v>8</v>
      </c>
      <c r="AJ122" s="315"/>
    </row>
    <row r="123" spans="1:36" ht="17.25" thickBot="1">
      <c r="A123" s="316">
        <v>3</v>
      </c>
      <c r="B123" s="317" t="s">
        <v>454</v>
      </c>
      <c r="C123" s="317" t="s">
        <v>597</v>
      </c>
      <c r="D123" s="318" t="s">
        <v>174</v>
      </c>
      <c r="E123" s="319"/>
      <c r="F123" s="319"/>
      <c r="G123" s="319"/>
      <c r="H123" s="319"/>
      <c r="I123" s="319"/>
      <c r="J123" s="319"/>
      <c r="K123" s="320"/>
      <c r="L123" s="319"/>
      <c r="M123" s="319"/>
      <c r="N123" s="319"/>
      <c r="O123" s="319"/>
      <c r="P123" s="319"/>
      <c r="Q123" s="319"/>
      <c r="R123" s="320"/>
      <c r="S123" s="319"/>
      <c r="T123" s="319"/>
      <c r="U123" s="319"/>
      <c r="V123" s="319"/>
      <c r="W123" s="319"/>
      <c r="X123" s="319"/>
      <c r="Y123" s="320"/>
      <c r="Z123" s="319">
        <v>1</v>
      </c>
      <c r="AA123" s="319">
        <v>1</v>
      </c>
      <c r="AB123" s="319">
        <v>1</v>
      </c>
      <c r="AC123" s="319">
        <v>1</v>
      </c>
      <c r="AD123" s="319">
        <v>1</v>
      </c>
      <c r="AE123" s="319">
        <v>1</v>
      </c>
      <c r="AF123" s="320"/>
      <c r="AG123" s="319">
        <v>1</v>
      </c>
      <c r="AH123" s="319">
        <v>1</v>
      </c>
      <c r="AI123" s="321">
        <f>SUM(E123:AH123)</f>
        <v>8</v>
      </c>
      <c r="AJ123" s="446"/>
    </row>
    <row r="124" spans="1:36" ht="16.5" thickTop="1">
      <c r="A124" s="200"/>
      <c r="B124" s="201"/>
      <c r="C124" s="201"/>
    </row>
  </sheetData>
  <autoFilter ref="A1:AJ16">
    <filterColumn colId="0" showButton="0"/>
    <filterColumn colId="1" showButton="0"/>
    <filterColumn colId="2" hiddenButton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</autoFilter>
  <mergeCells count="22">
    <mergeCell ref="A1:AJ1"/>
    <mergeCell ref="A2:AJ2"/>
    <mergeCell ref="A3:B3"/>
    <mergeCell ref="A4:B4"/>
    <mergeCell ref="A5:A6"/>
    <mergeCell ref="B5:B6"/>
    <mergeCell ref="D5:D6"/>
    <mergeCell ref="AJ5:AJ6"/>
    <mergeCell ref="D41:K41"/>
    <mergeCell ref="A53:B53"/>
    <mergeCell ref="A63:B63"/>
    <mergeCell ref="D63:I63"/>
    <mergeCell ref="A7:B7"/>
    <mergeCell ref="C7:F7"/>
    <mergeCell ref="A18:D18"/>
    <mergeCell ref="A21:B21"/>
    <mergeCell ref="D21:I21"/>
    <mergeCell ref="A120:B120"/>
    <mergeCell ref="A91:B91"/>
    <mergeCell ref="A98:B98"/>
    <mergeCell ref="A102:B102"/>
    <mergeCell ref="A41:B41"/>
  </mergeCells>
  <conditionalFormatting sqref="B28:C28">
    <cfRule type="duplicateValues" dxfId="396" priority="19"/>
  </conditionalFormatting>
  <conditionalFormatting sqref="B123:C123">
    <cfRule type="duplicateValues" dxfId="395" priority="18"/>
  </conditionalFormatting>
  <conditionalFormatting sqref="B120:C123">
    <cfRule type="duplicateValues" dxfId="394" priority="17"/>
  </conditionalFormatting>
  <conditionalFormatting sqref="B100:C100">
    <cfRule type="duplicateValues" dxfId="393" priority="16"/>
  </conditionalFormatting>
  <conditionalFormatting sqref="C93">
    <cfRule type="duplicateValues" dxfId="392" priority="15"/>
  </conditionalFormatting>
  <conditionalFormatting sqref="B60">
    <cfRule type="duplicateValues" dxfId="391" priority="14"/>
  </conditionalFormatting>
  <conditionalFormatting sqref="B106:C106">
    <cfRule type="duplicateValues" dxfId="390" priority="13"/>
  </conditionalFormatting>
  <conditionalFormatting sqref="C106">
    <cfRule type="duplicateValues" dxfId="389" priority="12"/>
  </conditionalFormatting>
  <conditionalFormatting sqref="B120:C123">
    <cfRule type="duplicateValues" dxfId="388" priority="10"/>
    <cfRule type="duplicateValues" dxfId="387" priority="11"/>
  </conditionalFormatting>
  <conditionalFormatting sqref="C49">
    <cfRule type="duplicateValues" dxfId="386" priority="9"/>
  </conditionalFormatting>
  <conditionalFormatting sqref="C22 C26">
    <cfRule type="duplicateValues" dxfId="385" priority="8"/>
  </conditionalFormatting>
  <conditionalFormatting sqref="C39 C56 C61 B50:C55 C26 B1:C17 B57:C60 B101:C102 B19:C25 B48:C48 B27:C38 B40:C46 B62:C98 B120:C1048576">
    <cfRule type="duplicateValues" dxfId="384" priority="7"/>
  </conditionalFormatting>
  <conditionalFormatting sqref="C61 C55:C56">
    <cfRule type="duplicateValues" dxfId="383" priority="6"/>
  </conditionalFormatting>
  <conditionalFormatting sqref="B108">
    <cfRule type="duplicateValues" dxfId="382" priority="5"/>
  </conditionalFormatting>
  <conditionalFormatting sqref="C39 B36:C37">
    <cfRule type="duplicateValues" dxfId="381" priority="4"/>
  </conditionalFormatting>
  <conditionalFormatting sqref="B99:C100 B61:C61 B49:C49 B56:C56 B103:B114 C104:C114 B47:C47 B115:C119">
    <cfRule type="duplicateValues" dxfId="380" priority="3"/>
  </conditionalFormatting>
  <conditionalFormatting sqref="C39 B19:C19 B101:C101 C61 B60:C60 B54:C55 B50:C51 C28 B8:C16 B22:C25 B57:B59 B27:C27 B48:C48 C26 B42:C46 C56:C59 B92:C98 B29:C38 B40:C40 B64:C89 B120:C160">
    <cfRule type="duplicateValues" dxfId="379" priority="105"/>
  </conditionalFormatting>
  <printOptions horizontalCentered="1" verticalCentered="1"/>
  <pageMargins left="0" right="0" top="0" bottom="0" header="0.3" footer="0"/>
  <pageSetup scale="48" orientation="landscape" r:id="rId1"/>
  <rowBreaks count="1" manualBreakCount="1">
    <brk id="61" max="35" man="1"/>
  </rowBreaks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FF0000"/>
  </sheetPr>
  <dimension ref="A1:AJ114"/>
  <sheetViews>
    <sheetView view="pageBreakPreview" zoomScale="70" zoomScaleSheetLayoutView="70" workbookViewId="0">
      <pane ySplit="6" topLeftCell="A40" activePane="bottomLeft" state="frozen"/>
      <selection activeCell="AL23" sqref="AL23"/>
      <selection pane="bottomLeft" activeCell="AL23" sqref="AL23"/>
    </sheetView>
  </sheetViews>
  <sheetFormatPr defaultRowHeight="15.75"/>
  <cols>
    <col min="1" max="1" width="6.140625" style="23" customWidth="1"/>
    <col min="2" max="2" width="32.42578125" style="24" customWidth="1"/>
    <col min="3" max="3" width="14.28515625" style="24" customWidth="1"/>
    <col min="4" max="4" width="17.7109375" style="24" customWidth="1"/>
    <col min="5" max="34" width="6" style="84" customWidth="1"/>
    <col min="35" max="35" width="6.85546875" style="113" customWidth="1"/>
    <col min="36" max="36" width="14.140625" style="113" customWidth="1"/>
    <col min="37" max="16384" width="9.140625" style="22"/>
  </cols>
  <sheetData>
    <row r="1" spans="1:36" s="8" customFormat="1" ht="23.25" customHeight="1">
      <c r="A1" s="1455" t="s">
        <v>243</v>
      </c>
      <c r="B1" s="1455"/>
      <c r="C1" s="1455"/>
      <c r="D1" s="1455"/>
      <c r="E1" s="1455"/>
      <c r="F1" s="1455"/>
      <c r="G1" s="1455"/>
      <c r="H1" s="1455"/>
      <c r="I1" s="1455"/>
      <c r="J1" s="1455"/>
      <c r="K1" s="1455"/>
      <c r="L1" s="1455"/>
      <c r="M1" s="1455"/>
      <c r="N1" s="1455"/>
      <c r="O1" s="1455"/>
      <c r="P1" s="1455"/>
      <c r="Q1" s="1455"/>
      <c r="R1" s="1455"/>
      <c r="S1" s="1455"/>
      <c r="T1" s="1455"/>
      <c r="U1" s="1455"/>
      <c r="V1" s="1455"/>
      <c r="W1" s="1455"/>
      <c r="X1" s="1455"/>
      <c r="Y1" s="1455"/>
      <c r="Z1" s="1455"/>
      <c r="AA1" s="1455"/>
      <c r="AB1" s="1455"/>
      <c r="AC1" s="1455"/>
      <c r="AD1" s="1455"/>
      <c r="AE1" s="1455"/>
      <c r="AF1" s="1455"/>
      <c r="AG1" s="1455"/>
      <c r="AH1" s="1455"/>
      <c r="AI1" s="1455"/>
      <c r="AJ1" s="1455"/>
    </row>
    <row r="2" spans="1:36" s="8" customFormat="1" ht="18" customHeight="1">
      <c r="A2" s="1455" t="s">
        <v>259</v>
      </c>
      <c r="B2" s="1455"/>
      <c r="C2" s="1455"/>
      <c r="D2" s="1455"/>
      <c r="E2" s="1455"/>
      <c r="F2" s="1455"/>
      <c r="G2" s="1455"/>
      <c r="H2" s="1455"/>
      <c r="I2" s="1455"/>
      <c r="J2" s="1455"/>
      <c r="K2" s="1455"/>
      <c r="L2" s="1455"/>
      <c r="M2" s="1455"/>
      <c r="N2" s="1455"/>
      <c r="O2" s="1455"/>
      <c r="P2" s="1455"/>
      <c r="Q2" s="1455"/>
      <c r="R2" s="1455"/>
      <c r="S2" s="1455"/>
      <c r="T2" s="1455"/>
      <c r="U2" s="1455"/>
      <c r="V2" s="1455"/>
      <c r="W2" s="1455"/>
      <c r="X2" s="1455"/>
      <c r="Y2" s="1455"/>
      <c r="Z2" s="1455"/>
      <c r="AA2" s="1455"/>
      <c r="AB2" s="1455"/>
      <c r="AC2" s="1455"/>
      <c r="AD2" s="1455"/>
      <c r="AE2" s="1455"/>
      <c r="AF2" s="1455"/>
      <c r="AG2" s="1455"/>
      <c r="AH2" s="1455"/>
      <c r="AI2" s="1455"/>
      <c r="AJ2" s="1455"/>
    </row>
    <row r="3" spans="1:36" s="8" customFormat="1" ht="18" customHeight="1">
      <c r="A3" s="1455" t="s">
        <v>260</v>
      </c>
      <c r="B3" s="1455"/>
      <c r="C3" s="9"/>
      <c r="D3" s="527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87"/>
      <c r="AJ3" s="87"/>
    </row>
    <row r="4" spans="1:36" s="8" customFormat="1" ht="18" customHeight="1" thickBot="1">
      <c r="A4" s="1474" t="s">
        <v>528</v>
      </c>
      <c r="B4" s="1474"/>
      <c r="C4" s="10"/>
      <c r="D4" s="531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88"/>
      <c r="AJ4" s="88"/>
    </row>
    <row r="5" spans="1:36" s="12" customFormat="1" ht="17.25" thickTop="1">
      <c r="A5" s="1456" t="s">
        <v>261</v>
      </c>
      <c r="B5" s="1458" t="s">
        <v>244</v>
      </c>
      <c r="C5" s="528"/>
      <c r="D5" s="1460" t="s">
        <v>245</v>
      </c>
      <c r="E5" s="349" t="s">
        <v>312</v>
      </c>
      <c r="F5" s="349" t="s">
        <v>313</v>
      </c>
      <c r="G5" s="349" t="s">
        <v>314</v>
      </c>
      <c r="H5" s="349" t="s">
        <v>315</v>
      </c>
      <c r="I5" s="349" t="s">
        <v>316</v>
      </c>
      <c r="J5" s="349" t="s">
        <v>310</v>
      </c>
      <c r="K5" s="349" t="s">
        <v>311</v>
      </c>
      <c r="L5" s="349" t="s">
        <v>312</v>
      </c>
      <c r="M5" s="349" t="s">
        <v>313</v>
      </c>
      <c r="N5" s="349" t="s">
        <v>314</v>
      </c>
      <c r="O5" s="349" t="s">
        <v>315</v>
      </c>
      <c r="P5" s="349" t="s">
        <v>316</v>
      </c>
      <c r="Q5" s="349" t="s">
        <v>310</v>
      </c>
      <c r="R5" s="349" t="s">
        <v>311</v>
      </c>
      <c r="S5" s="349" t="s">
        <v>312</v>
      </c>
      <c r="T5" s="349" t="s">
        <v>313</v>
      </c>
      <c r="U5" s="349" t="s">
        <v>314</v>
      </c>
      <c r="V5" s="349" t="s">
        <v>315</v>
      </c>
      <c r="W5" s="349" t="s">
        <v>316</v>
      </c>
      <c r="X5" s="349" t="s">
        <v>310</v>
      </c>
      <c r="Y5" s="349" t="s">
        <v>311</v>
      </c>
      <c r="Z5" s="349" t="s">
        <v>312</v>
      </c>
      <c r="AA5" s="349" t="s">
        <v>313</v>
      </c>
      <c r="AB5" s="349" t="s">
        <v>314</v>
      </c>
      <c r="AC5" s="349" t="s">
        <v>315</v>
      </c>
      <c r="AD5" s="349" t="s">
        <v>316</v>
      </c>
      <c r="AE5" s="349" t="s">
        <v>310</v>
      </c>
      <c r="AF5" s="349" t="s">
        <v>311</v>
      </c>
      <c r="AG5" s="349" t="s">
        <v>312</v>
      </c>
      <c r="AH5" s="349" t="s">
        <v>313</v>
      </c>
      <c r="AI5" s="89"/>
      <c r="AJ5" s="1462" t="s">
        <v>210</v>
      </c>
    </row>
    <row r="6" spans="1:36" s="13" customFormat="1" ht="16.5">
      <c r="A6" s="1457"/>
      <c r="B6" s="1459"/>
      <c r="C6" s="203"/>
      <c r="D6" s="1461"/>
      <c r="E6" s="227">
        <v>1</v>
      </c>
      <c r="F6" s="227">
        <v>2</v>
      </c>
      <c r="G6" s="227">
        <v>3</v>
      </c>
      <c r="H6" s="227">
        <v>4</v>
      </c>
      <c r="I6" s="227">
        <v>5</v>
      </c>
      <c r="J6" s="227">
        <v>6</v>
      </c>
      <c r="K6" s="185">
        <v>7</v>
      </c>
      <c r="L6" s="227">
        <v>8</v>
      </c>
      <c r="M6" s="227">
        <v>9</v>
      </c>
      <c r="N6" s="227">
        <v>10</v>
      </c>
      <c r="O6" s="227">
        <v>11</v>
      </c>
      <c r="P6" s="227">
        <v>12</v>
      </c>
      <c r="Q6" s="227">
        <v>13</v>
      </c>
      <c r="R6" s="185">
        <v>14</v>
      </c>
      <c r="S6" s="227">
        <v>15</v>
      </c>
      <c r="T6" s="227">
        <v>16</v>
      </c>
      <c r="U6" s="227">
        <v>17</v>
      </c>
      <c r="V6" s="227">
        <v>18</v>
      </c>
      <c r="W6" s="227">
        <v>19</v>
      </c>
      <c r="X6" s="227">
        <v>20</v>
      </c>
      <c r="Y6" s="185">
        <v>21</v>
      </c>
      <c r="Z6" s="227">
        <v>22</v>
      </c>
      <c r="AA6" s="227">
        <v>23</v>
      </c>
      <c r="AB6" s="227">
        <v>24</v>
      </c>
      <c r="AC6" s="227">
        <v>25</v>
      </c>
      <c r="AD6" s="227">
        <v>26</v>
      </c>
      <c r="AE6" s="227">
        <v>27</v>
      </c>
      <c r="AF6" s="185">
        <v>28</v>
      </c>
      <c r="AG6" s="227">
        <v>29</v>
      </c>
      <c r="AH6" s="227">
        <v>30</v>
      </c>
      <c r="AI6" s="90" t="s">
        <v>208</v>
      </c>
      <c r="AJ6" s="1463"/>
    </row>
    <row r="7" spans="1:36" s="12" customFormat="1" ht="18.75" thickBot="1">
      <c r="A7" s="1450" t="s">
        <v>276</v>
      </c>
      <c r="B7" s="1451"/>
      <c r="C7" s="264" t="s">
        <v>462</v>
      </c>
      <c r="D7" s="264"/>
      <c r="E7" s="350"/>
      <c r="F7" s="351"/>
      <c r="G7" s="351"/>
      <c r="H7" s="351"/>
      <c r="I7" s="351"/>
      <c r="J7" s="351"/>
      <c r="K7" s="351"/>
      <c r="L7" s="351"/>
      <c r="M7" s="351"/>
      <c r="N7" s="351"/>
      <c r="O7" s="351"/>
      <c r="P7" s="351"/>
      <c r="Q7" s="351"/>
      <c r="R7" s="351"/>
      <c r="S7" s="351"/>
      <c r="T7" s="351"/>
      <c r="U7" s="351"/>
      <c r="V7" s="351"/>
      <c r="W7" s="351"/>
      <c r="X7" s="351"/>
      <c r="Y7" s="351"/>
      <c r="Z7" s="351"/>
      <c r="AA7" s="351"/>
      <c r="AB7" s="351"/>
      <c r="AC7" s="351"/>
      <c r="AD7" s="351"/>
      <c r="AE7" s="351"/>
      <c r="AF7" s="351"/>
      <c r="AG7" s="78"/>
      <c r="AH7" s="78"/>
      <c r="AI7" s="91"/>
      <c r="AJ7" s="92"/>
    </row>
    <row r="8" spans="1:36" s="12" customFormat="1" ht="16.5">
      <c r="A8" s="279">
        <v>1</v>
      </c>
      <c r="B8" s="285" t="s">
        <v>277</v>
      </c>
      <c r="C8" s="286" t="s">
        <v>399</v>
      </c>
      <c r="D8" s="28" t="s">
        <v>211</v>
      </c>
      <c r="E8" s="274"/>
      <c r="F8" s="274"/>
      <c r="G8" s="274"/>
      <c r="H8" s="274"/>
      <c r="I8" s="274"/>
      <c r="J8" s="274"/>
      <c r="K8" s="275"/>
      <c r="L8" s="274"/>
      <c r="M8" s="274"/>
      <c r="N8" s="274"/>
      <c r="O8" s="274"/>
      <c r="P8" s="274"/>
      <c r="Q8" s="274"/>
      <c r="R8" s="275"/>
      <c r="S8" s="274"/>
      <c r="T8" s="274"/>
      <c r="U8" s="274" t="s">
        <v>257</v>
      </c>
      <c r="V8" s="274"/>
      <c r="W8" s="274"/>
      <c r="X8" s="274"/>
      <c r="Y8" s="275"/>
      <c r="Z8" s="274">
        <v>1</v>
      </c>
      <c r="AA8" s="274">
        <v>1</v>
      </c>
      <c r="AB8" s="274">
        <v>1</v>
      </c>
      <c r="AC8" s="274">
        <v>1</v>
      </c>
      <c r="AD8" s="274">
        <v>1</v>
      </c>
      <c r="AE8" s="274">
        <v>1</v>
      </c>
      <c r="AF8" s="275"/>
      <c r="AG8" s="274">
        <v>1</v>
      </c>
      <c r="AH8" s="274">
        <v>1</v>
      </c>
      <c r="AI8" s="20">
        <f>SUM(E8:AH8)</f>
        <v>8</v>
      </c>
      <c r="AJ8" s="280"/>
    </row>
    <row r="9" spans="1:36" s="12" customFormat="1" ht="16.5">
      <c r="A9" s="399">
        <v>2</v>
      </c>
      <c r="B9" s="288" t="s">
        <v>472</v>
      </c>
      <c r="C9" s="36" t="s">
        <v>399</v>
      </c>
      <c r="D9" s="391" t="s">
        <v>470</v>
      </c>
      <c r="E9" s="178"/>
      <c r="F9" s="178"/>
      <c r="G9" s="178"/>
      <c r="H9" s="178"/>
      <c r="I9" s="178"/>
      <c r="J9" s="178"/>
      <c r="K9" s="180"/>
      <c r="L9" s="178"/>
      <c r="M9" s="178"/>
      <c r="N9" s="178"/>
      <c r="O9" s="178"/>
      <c r="P9" s="178"/>
      <c r="Q9" s="178"/>
      <c r="R9" s="180"/>
      <c r="S9" s="178"/>
      <c r="T9" s="178"/>
      <c r="U9" s="178" t="s">
        <v>257</v>
      </c>
      <c r="V9" s="178"/>
      <c r="W9" s="178"/>
      <c r="X9" s="178"/>
      <c r="Y9" s="180"/>
      <c r="Z9" s="178">
        <v>1</v>
      </c>
      <c r="AA9" s="178">
        <v>1</v>
      </c>
      <c r="AB9" s="178">
        <v>1</v>
      </c>
      <c r="AC9" s="178">
        <v>1</v>
      </c>
      <c r="AD9" s="178">
        <v>1</v>
      </c>
      <c r="AE9" s="178">
        <v>1</v>
      </c>
      <c r="AF9" s="428"/>
      <c r="AG9" s="533">
        <v>1</v>
      </c>
      <c r="AH9" s="533">
        <v>1</v>
      </c>
      <c r="AI9" s="14">
        <f>SUM(E9:AH9)</f>
        <v>8</v>
      </c>
      <c r="AJ9" s="281"/>
    </row>
    <row r="10" spans="1:36" s="12" customFormat="1" ht="17.25" customHeight="1">
      <c r="A10" s="46">
        <v>3</v>
      </c>
      <c r="B10" s="30" t="s">
        <v>292</v>
      </c>
      <c r="C10" s="30" t="s">
        <v>381</v>
      </c>
      <c r="D10" s="32" t="s">
        <v>90</v>
      </c>
      <c r="E10" s="178"/>
      <c r="F10" s="178"/>
      <c r="G10" s="178"/>
      <c r="H10" s="178"/>
      <c r="I10" s="178"/>
      <c r="J10" s="178"/>
      <c r="K10" s="180"/>
      <c r="L10" s="178"/>
      <c r="M10" s="178"/>
      <c r="N10" s="178"/>
      <c r="O10" s="178"/>
      <c r="P10" s="178"/>
      <c r="Q10" s="178"/>
      <c r="R10" s="180"/>
      <c r="S10" s="178"/>
      <c r="T10" s="178"/>
      <c r="U10" s="178" t="s">
        <v>257</v>
      </c>
      <c r="V10" s="178">
        <v>1</v>
      </c>
      <c r="W10" s="178">
        <v>1</v>
      </c>
      <c r="X10" s="178">
        <v>1</v>
      </c>
      <c r="Y10" s="180" t="s">
        <v>258</v>
      </c>
      <c r="Z10" s="178">
        <v>1</v>
      </c>
      <c r="AA10" s="178">
        <v>1</v>
      </c>
      <c r="AB10" s="178">
        <v>1</v>
      </c>
      <c r="AC10" s="178">
        <v>1</v>
      </c>
      <c r="AD10" s="178">
        <v>1</v>
      </c>
      <c r="AE10" s="178">
        <v>1</v>
      </c>
      <c r="AF10" s="428">
        <v>1</v>
      </c>
      <c r="AG10" s="538">
        <v>1</v>
      </c>
      <c r="AH10" s="538">
        <v>1</v>
      </c>
      <c r="AI10" s="14">
        <f t="shared" ref="AI10:AI14" si="0">SUM(E10:AH10)</f>
        <v>12</v>
      </c>
      <c r="AJ10" s="103"/>
    </row>
    <row r="11" spans="1:36" s="12" customFormat="1" ht="17.25" customHeight="1">
      <c r="A11" s="46">
        <v>5</v>
      </c>
      <c r="B11" s="30" t="s">
        <v>48</v>
      </c>
      <c r="C11" s="33" t="s">
        <v>381</v>
      </c>
      <c r="D11" s="31" t="s">
        <v>49</v>
      </c>
      <c r="E11" s="178"/>
      <c r="F11" s="178"/>
      <c r="G11" s="178"/>
      <c r="H11" s="178"/>
      <c r="I11" s="178"/>
      <c r="J11" s="178"/>
      <c r="K11" s="180"/>
      <c r="L11" s="178"/>
      <c r="M11" s="178"/>
      <c r="N11" s="178"/>
      <c r="O11" s="178"/>
      <c r="P11" s="178"/>
      <c r="Q11" s="178"/>
      <c r="R11" s="180"/>
      <c r="S11" s="178"/>
      <c r="T11" s="178"/>
      <c r="U11" s="178" t="s">
        <v>257</v>
      </c>
      <c r="V11" s="178"/>
      <c r="W11" s="178"/>
      <c r="X11" s="178"/>
      <c r="Y11" s="180"/>
      <c r="Z11" s="178"/>
      <c r="AA11" s="178">
        <v>1</v>
      </c>
      <c r="AB11" s="178">
        <v>1</v>
      </c>
      <c r="AC11" s="178">
        <v>1</v>
      </c>
      <c r="AD11" s="178">
        <v>1</v>
      </c>
      <c r="AE11" s="178">
        <v>1</v>
      </c>
      <c r="AF11" s="428">
        <v>1</v>
      </c>
      <c r="AG11" s="533">
        <v>1</v>
      </c>
      <c r="AH11" s="533">
        <v>1</v>
      </c>
      <c r="AI11" s="14">
        <f>SUM(E11:AH11)</f>
        <v>8</v>
      </c>
      <c r="AJ11" s="103"/>
    </row>
    <row r="12" spans="1:36" s="12" customFormat="1" ht="17.25" customHeight="1">
      <c r="A12" s="399">
        <v>6</v>
      </c>
      <c r="B12" s="36" t="s">
        <v>279</v>
      </c>
      <c r="C12" s="30" t="s">
        <v>381</v>
      </c>
      <c r="D12" s="293" t="s">
        <v>79</v>
      </c>
      <c r="E12" s="178"/>
      <c r="F12" s="178"/>
      <c r="G12" s="178"/>
      <c r="H12" s="178"/>
      <c r="I12" s="178"/>
      <c r="J12" s="178"/>
      <c r="K12" s="180"/>
      <c r="L12" s="178"/>
      <c r="M12" s="178"/>
      <c r="N12" s="178"/>
      <c r="O12" s="178"/>
      <c r="P12" s="178"/>
      <c r="Q12" s="178"/>
      <c r="R12" s="180"/>
      <c r="S12" s="178"/>
      <c r="T12" s="178"/>
      <c r="U12" s="178" t="s">
        <v>257</v>
      </c>
      <c r="V12" s="178"/>
      <c r="W12" s="178"/>
      <c r="X12" s="178"/>
      <c r="Y12" s="180"/>
      <c r="Z12" s="178"/>
      <c r="AA12" s="178">
        <v>1</v>
      </c>
      <c r="AB12" s="178">
        <v>1</v>
      </c>
      <c r="AC12" s="178">
        <v>1</v>
      </c>
      <c r="AD12" s="178">
        <v>1</v>
      </c>
      <c r="AE12" s="178">
        <v>1</v>
      </c>
      <c r="AF12" s="428">
        <v>1</v>
      </c>
      <c r="AG12" s="539">
        <v>1</v>
      </c>
      <c r="AH12" s="539">
        <v>1</v>
      </c>
      <c r="AI12" s="14">
        <f t="shared" si="0"/>
        <v>8</v>
      </c>
      <c r="AJ12" s="103"/>
    </row>
    <row r="13" spans="1:36" s="12" customFormat="1" ht="17.25" customHeight="1">
      <c r="A13" s="399">
        <v>8</v>
      </c>
      <c r="B13" s="30" t="s">
        <v>188</v>
      </c>
      <c r="C13" s="33" t="s">
        <v>381</v>
      </c>
      <c r="D13" s="32" t="s">
        <v>30</v>
      </c>
      <c r="E13" s="178"/>
      <c r="F13" s="178"/>
      <c r="G13" s="178"/>
      <c r="H13" s="178"/>
      <c r="I13" s="178"/>
      <c r="J13" s="178"/>
      <c r="K13" s="180"/>
      <c r="L13" s="178"/>
      <c r="M13" s="178"/>
      <c r="N13" s="178"/>
      <c r="O13" s="178"/>
      <c r="P13" s="178"/>
      <c r="Q13" s="178"/>
      <c r="R13" s="180"/>
      <c r="S13" s="178"/>
      <c r="T13" s="178"/>
      <c r="U13" s="178" t="s">
        <v>257</v>
      </c>
      <c r="V13" s="178">
        <v>1</v>
      </c>
      <c r="W13" s="178">
        <v>1</v>
      </c>
      <c r="X13" s="178">
        <v>1</v>
      </c>
      <c r="Y13" s="180" t="s">
        <v>258</v>
      </c>
      <c r="Z13" s="178">
        <v>1</v>
      </c>
      <c r="AA13" s="178">
        <v>1</v>
      </c>
      <c r="AB13" s="178">
        <v>1</v>
      </c>
      <c r="AC13" s="178">
        <v>1</v>
      </c>
      <c r="AD13" s="178">
        <v>1</v>
      </c>
      <c r="AE13" s="178">
        <v>1</v>
      </c>
      <c r="AF13" s="428">
        <v>1</v>
      </c>
      <c r="AG13" s="538">
        <v>1</v>
      </c>
      <c r="AH13" s="538">
        <v>1</v>
      </c>
      <c r="AI13" s="14">
        <f t="shared" si="0"/>
        <v>12</v>
      </c>
      <c r="AJ13" s="104"/>
    </row>
    <row r="14" spans="1:36" s="12" customFormat="1" ht="16.5">
      <c r="A14" s="46">
        <v>9</v>
      </c>
      <c r="B14" s="36" t="s">
        <v>51</v>
      </c>
      <c r="C14" s="30" t="s">
        <v>381</v>
      </c>
      <c r="D14" s="222" t="s">
        <v>52</v>
      </c>
      <c r="E14" s="178"/>
      <c r="F14" s="178"/>
      <c r="G14" s="178"/>
      <c r="H14" s="178"/>
      <c r="I14" s="178"/>
      <c r="J14" s="178"/>
      <c r="K14" s="180"/>
      <c r="L14" s="178"/>
      <c r="M14" s="178"/>
      <c r="N14" s="178"/>
      <c r="O14" s="178"/>
      <c r="P14" s="178"/>
      <c r="Q14" s="178"/>
      <c r="R14" s="180"/>
      <c r="S14" s="178"/>
      <c r="T14" s="178"/>
      <c r="U14" s="178" t="s">
        <v>257</v>
      </c>
      <c r="V14" s="178"/>
      <c r="W14" s="178"/>
      <c r="X14" s="178"/>
      <c r="Y14" s="180"/>
      <c r="Z14" s="178"/>
      <c r="AA14" s="178">
        <v>1</v>
      </c>
      <c r="AB14" s="178">
        <v>1</v>
      </c>
      <c r="AC14" s="178">
        <v>1</v>
      </c>
      <c r="AD14" s="178">
        <v>1</v>
      </c>
      <c r="AE14" s="178">
        <v>1</v>
      </c>
      <c r="AF14" s="428">
        <v>1</v>
      </c>
      <c r="AG14" s="533">
        <v>1</v>
      </c>
      <c r="AH14" s="533">
        <v>1</v>
      </c>
      <c r="AI14" s="14">
        <f t="shared" si="0"/>
        <v>8</v>
      </c>
      <c r="AJ14" s="284"/>
    </row>
    <row r="15" spans="1:36" s="12" customFormat="1" ht="17.25" customHeight="1">
      <c r="A15" s="399">
        <v>10</v>
      </c>
      <c r="B15" s="33" t="s">
        <v>278</v>
      </c>
      <c r="C15" s="30" t="s">
        <v>381</v>
      </c>
      <c r="D15" s="198" t="s">
        <v>50</v>
      </c>
      <c r="E15" s="178"/>
      <c r="F15" s="178"/>
      <c r="G15" s="178"/>
      <c r="H15" s="178"/>
      <c r="I15" s="178"/>
      <c r="J15" s="178"/>
      <c r="K15" s="180"/>
      <c r="L15" s="178"/>
      <c r="M15" s="178"/>
      <c r="N15" s="178"/>
      <c r="O15" s="178"/>
      <c r="P15" s="178"/>
      <c r="Q15" s="178"/>
      <c r="R15" s="180"/>
      <c r="S15" s="178"/>
      <c r="T15" s="178"/>
      <c r="U15" s="178" t="s">
        <v>257</v>
      </c>
      <c r="V15" s="227">
        <v>1</v>
      </c>
      <c r="W15" s="178">
        <v>1</v>
      </c>
      <c r="X15" s="178">
        <v>1</v>
      </c>
      <c r="Y15" s="180">
        <v>1</v>
      </c>
      <c r="Z15" s="178">
        <v>1</v>
      </c>
      <c r="AA15" s="178">
        <v>1</v>
      </c>
      <c r="AB15" s="178">
        <v>1</v>
      </c>
      <c r="AC15" s="178">
        <v>1</v>
      </c>
      <c r="AD15" s="178">
        <v>1</v>
      </c>
      <c r="AE15" s="178">
        <v>1</v>
      </c>
      <c r="AF15" s="428">
        <v>1</v>
      </c>
      <c r="AG15" s="533">
        <v>1</v>
      </c>
      <c r="AH15" s="533">
        <v>1</v>
      </c>
      <c r="AI15" s="107">
        <f>SUM(E15:AH15)</f>
        <v>13</v>
      </c>
      <c r="AJ15" s="104"/>
    </row>
    <row r="16" spans="1:36" s="12" customFormat="1" ht="17.25" customHeight="1" thickBot="1">
      <c r="A16" s="46">
        <v>11</v>
      </c>
      <c r="B16" s="30" t="s">
        <v>290</v>
      </c>
      <c r="C16" s="541" t="s">
        <v>381</v>
      </c>
      <c r="D16" s="542" t="s">
        <v>32</v>
      </c>
      <c r="E16" s="178"/>
      <c r="F16" s="178"/>
      <c r="G16" s="178"/>
      <c r="H16" s="178"/>
      <c r="I16" s="178"/>
      <c r="J16" s="178"/>
      <c r="K16" s="180"/>
      <c r="L16" s="178"/>
      <c r="M16" s="178"/>
      <c r="N16" s="178"/>
      <c r="O16" s="178"/>
      <c r="P16" s="178"/>
      <c r="Q16" s="178"/>
      <c r="R16" s="180"/>
      <c r="S16" s="178"/>
      <c r="T16" s="178"/>
      <c r="U16" s="178" t="s">
        <v>257</v>
      </c>
      <c r="V16" s="227"/>
      <c r="W16" s="178"/>
      <c r="X16" s="178"/>
      <c r="Y16" s="180"/>
      <c r="Z16" s="178"/>
      <c r="AA16" s="178"/>
      <c r="AB16" s="178">
        <v>1</v>
      </c>
      <c r="AC16" s="178">
        <v>1</v>
      </c>
      <c r="AD16" s="178">
        <v>1</v>
      </c>
      <c r="AE16" s="178">
        <v>1</v>
      </c>
      <c r="AF16" s="428">
        <v>1</v>
      </c>
      <c r="AG16" s="539">
        <v>1</v>
      </c>
      <c r="AH16" s="539">
        <v>1</v>
      </c>
      <c r="AI16" s="14">
        <f>SUM(E16:AH16)</f>
        <v>7</v>
      </c>
      <c r="AJ16" s="294"/>
    </row>
    <row r="17" spans="1:36" s="12" customFormat="1" ht="17.25" customHeight="1" thickBot="1">
      <c r="A17" s="295"/>
      <c r="B17" s="257"/>
      <c r="C17" s="257"/>
      <c r="D17" s="258"/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259"/>
      <c r="Q17" s="259"/>
      <c r="R17" s="259"/>
      <c r="S17" s="259"/>
      <c r="T17" s="259"/>
      <c r="U17" s="259"/>
      <c r="V17" s="219"/>
      <c r="W17" s="259"/>
      <c r="X17" s="259"/>
      <c r="Y17" s="259"/>
      <c r="Z17" s="259"/>
      <c r="AA17" s="259"/>
      <c r="AB17" s="259"/>
      <c r="AC17" s="259"/>
      <c r="AD17" s="259"/>
      <c r="AE17" s="259"/>
      <c r="AF17" s="259"/>
      <c r="AG17" s="259"/>
      <c r="AH17" s="259"/>
      <c r="AI17" s="97"/>
      <c r="AJ17" s="296"/>
    </row>
    <row r="18" spans="1:36" s="12" customFormat="1" ht="17.25" thickBot="1">
      <c r="A18" s="1452" t="s">
        <v>524</v>
      </c>
      <c r="B18" s="1453"/>
      <c r="C18" s="1453"/>
      <c r="D18" s="1454"/>
      <c r="E18" s="265" t="s">
        <v>523</v>
      </c>
      <c r="F18" s="266"/>
      <c r="G18" s="266"/>
      <c r="H18" s="266"/>
      <c r="I18" s="266"/>
      <c r="J18" s="266"/>
      <c r="K18" s="266"/>
      <c r="L18" s="266"/>
      <c r="M18" s="267"/>
      <c r="N18" s="226"/>
      <c r="O18" s="226"/>
      <c r="P18" s="226"/>
      <c r="Q18" s="226"/>
      <c r="R18" s="226"/>
      <c r="S18" s="226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16"/>
      <c r="AJ18" s="108"/>
    </row>
    <row r="19" spans="1:36" s="12" customFormat="1" ht="17.25" thickBot="1">
      <c r="A19" s="279">
        <v>1</v>
      </c>
      <c r="B19" s="41" t="s">
        <v>525</v>
      </c>
      <c r="C19" s="49" t="s">
        <v>381</v>
      </c>
      <c r="D19" s="42"/>
      <c r="E19" s="274"/>
      <c r="F19" s="274"/>
      <c r="G19" s="274"/>
      <c r="H19" s="274"/>
      <c r="I19" s="274"/>
      <c r="J19" s="274"/>
      <c r="K19" s="275"/>
      <c r="L19" s="274"/>
      <c r="M19" s="274"/>
      <c r="N19" s="274"/>
      <c r="O19" s="177"/>
      <c r="P19" s="177"/>
      <c r="Q19" s="177"/>
      <c r="R19" s="179"/>
      <c r="S19" s="177"/>
      <c r="T19" s="177"/>
      <c r="U19" s="177" t="s">
        <v>257</v>
      </c>
      <c r="V19" s="177"/>
      <c r="W19" s="177"/>
      <c r="X19" s="177"/>
      <c r="Y19" s="179"/>
      <c r="Z19" s="177" t="s">
        <v>255</v>
      </c>
      <c r="AA19" s="177" t="s">
        <v>255</v>
      </c>
      <c r="AB19" s="177" t="s">
        <v>255</v>
      </c>
      <c r="AC19" s="177" t="s">
        <v>255</v>
      </c>
      <c r="AD19" s="177" t="s">
        <v>255</v>
      </c>
      <c r="AE19" s="177" t="s">
        <v>255</v>
      </c>
      <c r="AF19" s="179"/>
      <c r="AG19" s="177" t="s">
        <v>255</v>
      </c>
      <c r="AH19" s="177" t="s">
        <v>255</v>
      </c>
      <c r="AI19" s="100">
        <f>SUM(E19:AH19)</f>
        <v>0</v>
      </c>
      <c r="AJ19" s="280"/>
    </row>
    <row r="20" spans="1:36" s="12" customFormat="1" ht="18" customHeight="1" thickBot="1">
      <c r="A20" s="297"/>
      <c r="B20" s="396" t="s">
        <v>24</v>
      </c>
      <c r="C20" s="49" t="s">
        <v>381</v>
      </c>
      <c r="D20" s="42" t="s">
        <v>47</v>
      </c>
      <c r="E20" s="219"/>
      <c r="F20" s="219"/>
      <c r="G20" s="219"/>
      <c r="H20" s="219"/>
      <c r="I20" s="219"/>
      <c r="J20" s="219"/>
      <c r="K20" s="219"/>
      <c r="L20" s="219"/>
      <c r="M20" s="219"/>
      <c r="N20" s="219"/>
      <c r="O20" s="219"/>
      <c r="P20" s="219"/>
      <c r="Q20" s="219"/>
      <c r="R20" s="219"/>
      <c r="S20" s="219"/>
      <c r="T20" s="219"/>
      <c r="U20" s="219"/>
      <c r="V20" s="219"/>
      <c r="W20" s="219"/>
      <c r="X20" s="219"/>
      <c r="Y20" s="237"/>
      <c r="Z20" s="219">
        <v>1</v>
      </c>
      <c r="AA20" s="219">
        <v>1</v>
      </c>
      <c r="AB20" s="219">
        <v>1</v>
      </c>
      <c r="AC20" s="219">
        <v>1</v>
      </c>
      <c r="AD20" s="219">
        <v>1</v>
      </c>
      <c r="AE20" s="219">
        <v>1</v>
      </c>
      <c r="AF20" s="237"/>
      <c r="AG20" s="219">
        <v>1</v>
      </c>
      <c r="AH20" s="219">
        <v>1</v>
      </c>
      <c r="AI20" s="107">
        <f>SUM(E20:AH20)</f>
        <v>8</v>
      </c>
      <c r="AJ20" s="294"/>
    </row>
    <row r="21" spans="1:36" s="12" customFormat="1" ht="18" customHeight="1">
      <c r="A21" s="1450" t="s">
        <v>287</v>
      </c>
      <c r="B21" s="1451"/>
      <c r="C21" s="205"/>
      <c r="D21" s="1478" t="s">
        <v>526</v>
      </c>
      <c r="E21" s="1486"/>
      <c r="F21" s="1486"/>
      <c r="G21" s="1486"/>
      <c r="H21" s="1486"/>
      <c r="I21" s="1479"/>
      <c r="J21" s="214"/>
      <c r="K21" s="214"/>
      <c r="L21" s="214"/>
      <c r="M21" s="214"/>
      <c r="N21" s="214"/>
      <c r="O21" s="214"/>
      <c r="P21" s="214"/>
      <c r="Q21" s="214"/>
      <c r="R21" s="214"/>
      <c r="S21" s="214"/>
      <c r="T21" s="214"/>
      <c r="U21" s="214"/>
      <c r="V21" s="214"/>
      <c r="W21" s="214"/>
      <c r="X21" s="214"/>
      <c r="Y21" s="214"/>
      <c r="Z21" s="214"/>
      <c r="AA21" s="214"/>
      <c r="AB21" s="214"/>
      <c r="AC21" s="214"/>
      <c r="AD21" s="214"/>
      <c r="AE21" s="214"/>
      <c r="AF21" s="214"/>
      <c r="AG21" s="214"/>
      <c r="AH21" s="214"/>
      <c r="AI21" s="14"/>
      <c r="AJ21" s="102"/>
    </row>
    <row r="22" spans="1:36" s="12" customFormat="1" ht="16.5">
      <c r="A22" s="46">
        <v>1</v>
      </c>
      <c r="B22" s="30" t="s">
        <v>322</v>
      </c>
      <c r="C22" s="49" t="s">
        <v>381</v>
      </c>
      <c r="D22" s="31" t="s">
        <v>239</v>
      </c>
      <c r="E22" s="534"/>
      <c r="F22" s="534"/>
      <c r="G22" s="534"/>
      <c r="H22" s="534"/>
      <c r="I22" s="534"/>
      <c r="J22" s="534"/>
      <c r="K22" s="536"/>
      <c r="L22" s="534"/>
      <c r="M22" s="534"/>
      <c r="N22" s="534"/>
      <c r="O22" s="535"/>
      <c r="P22" s="535"/>
      <c r="Q22" s="535"/>
      <c r="R22" s="537"/>
      <c r="S22" s="535"/>
      <c r="T22" s="535"/>
      <c r="U22" s="535" t="s">
        <v>257</v>
      </c>
      <c r="V22" s="535"/>
      <c r="W22" s="535"/>
      <c r="X22" s="535"/>
      <c r="Y22" s="537"/>
      <c r="Z22" s="535">
        <v>1</v>
      </c>
      <c r="AA22" s="535">
        <v>1</v>
      </c>
      <c r="AB22" s="535">
        <v>1</v>
      </c>
      <c r="AC22" s="535">
        <v>1</v>
      </c>
      <c r="AD22" s="535">
        <v>1</v>
      </c>
      <c r="AE22" s="535">
        <v>1</v>
      </c>
      <c r="AF22" s="537" t="s">
        <v>258</v>
      </c>
      <c r="AG22" s="535">
        <v>1</v>
      </c>
      <c r="AH22" s="535">
        <v>1</v>
      </c>
      <c r="AI22" s="14">
        <f t="shared" ref="AI22:AI33" si="1">SUM(E22:AH22)</f>
        <v>8</v>
      </c>
      <c r="AJ22" s="103"/>
    </row>
    <row r="23" spans="1:36" s="12" customFormat="1" ht="16.5">
      <c r="A23" s="46">
        <v>2</v>
      </c>
      <c r="B23" s="30" t="s">
        <v>46</v>
      </c>
      <c r="C23" s="49" t="s">
        <v>381</v>
      </c>
      <c r="D23" s="31" t="s">
        <v>20</v>
      </c>
      <c r="E23" s="534"/>
      <c r="F23" s="534"/>
      <c r="G23" s="534"/>
      <c r="H23" s="534"/>
      <c r="I23" s="534"/>
      <c r="J23" s="534"/>
      <c r="K23" s="536"/>
      <c r="L23" s="534"/>
      <c r="M23" s="534"/>
      <c r="N23" s="534"/>
      <c r="O23" s="535"/>
      <c r="P23" s="535"/>
      <c r="Q23" s="535"/>
      <c r="R23" s="537"/>
      <c r="S23" s="535"/>
      <c r="T23" s="535"/>
      <c r="U23" s="535" t="s">
        <v>257</v>
      </c>
      <c r="V23" s="535"/>
      <c r="W23" s="535"/>
      <c r="X23" s="535"/>
      <c r="Y23" s="537"/>
      <c r="Z23" s="535">
        <v>1</v>
      </c>
      <c r="AA23" s="535">
        <v>1</v>
      </c>
      <c r="AB23" s="535">
        <v>1</v>
      </c>
      <c r="AC23" s="535">
        <v>1</v>
      </c>
      <c r="AD23" s="535">
        <v>1</v>
      </c>
      <c r="AE23" s="535">
        <v>1</v>
      </c>
      <c r="AF23" s="537" t="s">
        <v>258</v>
      </c>
      <c r="AG23" s="535">
        <v>1</v>
      </c>
      <c r="AH23" s="535">
        <v>1</v>
      </c>
      <c r="AI23" s="14">
        <f t="shared" si="1"/>
        <v>8</v>
      </c>
      <c r="AJ23" s="103"/>
    </row>
    <row r="24" spans="1:36" s="12" customFormat="1" ht="16.5">
      <c r="A24" s="46">
        <v>3</v>
      </c>
      <c r="B24" s="30"/>
      <c r="C24" s="49" t="s">
        <v>381</v>
      </c>
      <c r="D24" s="47" t="s">
        <v>22</v>
      </c>
      <c r="E24" s="1512"/>
      <c r="F24" s="1513"/>
      <c r="G24" s="1513"/>
      <c r="H24" s="1513"/>
      <c r="I24" s="1513"/>
      <c r="J24" s="1514"/>
      <c r="K24" s="536"/>
      <c r="L24" s="534"/>
      <c r="M24" s="534"/>
      <c r="N24" s="534"/>
      <c r="O24" s="535"/>
      <c r="P24" s="535"/>
      <c r="Q24" s="535"/>
      <c r="R24" s="537"/>
      <c r="S24" s="535"/>
      <c r="T24" s="535"/>
      <c r="U24" s="535" t="s">
        <v>257</v>
      </c>
      <c r="V24" s="535"/>
      <c r="W24" s="535"/>
      <c r="X24" s="535"/>
      <c r="Y24" s="537"/>
      <c r="Z24" s="535"/>
      <c r="AA24" s="535"/>
      <c r="AB24" s="535"/>
      <c r="AC24" s="535"/>
      <c r="AD24" s="535"/>
      <c r="AE24" s="535"/>
      <c r="AF24" s="537"/>
      <c r="AG24" s="535"/>
      <c r="AH24" s="535"/>
      <c r="AI24" s="14">
        <f t="shared" si="1"/>
        <v>0</v>
      </c>
      <c r="AJ24" s="103"/>
    </row>
    <row r="25" spans="1:36" s="12" customFormat="1" ht="16.5">
      <c r="A25" s="299">
        <v>8</v>
      </c>
      <c r="B25" s="142" t="s">
        <v>58</v>
      </c>
      <c r="C25" s="253" t="s">
        <v>610</v>
      </c>
      <c r="D25" s="31" t="s">
        <v>163</v>
      </c>
      <c r="E25" s="214"/>
      <c r="F25" s="214"/>
      <c r="G25" s="214"/>
      <c r="H25" s="214"/>
      <c r="I25" s="214"/>
      <c r="J25" s="214"/>
      <c r="K25" s="182"/>
      <c r="L25" s="214"/>
      <c r="M25" s="214"/>
      <c r="N25" s="214"/>
      <c r="O25" s="214"/>
      <c r="P25" s="214"/>
      <c r="Q25" s="214"/>
      <c r="R25" s="182"/>
      <c r="S25" s="214"/>
      <c r="T25" s="214"/>
      <c r="U25" s="535" t="s">
        <v>257</v>
      </c>
      <c r="V25" s="178"/>
      <c r="W25" s="214"/>
      <c r="X25" s="214"/>
      <c r="Y25" s="182"/>
      <c r="Z25" s="214">
        <v>1</v>
      </c>
      <c r="AA25" s="214">
        <v>1</v>
      </c>
      <c r="AB25" s="214">
        <v>1</v>
      </c>
      <c r="AC25" s="178">
        <v>1</v>
      </c>
      <c r="AD25" s="178">
        <v>1</v>
      </c>
      <c r="AE25" s="178">
        <v>1</v>
      </c>
      <c r="AF25" s="180"/>
      <c r="AG25" s="178">
        <v>1</v>
      </c>
      <c r="AH25" s="178">
        <v>1</v>
      </c>
      <c r="AI25" s="14">
        <f>SUM(E25:AH25)</f>
        <v>8</v>
      </c>
      <c r="AJ25" s="103"/>
    </row>
    <row r="26" spans="1:36" ht="16.5">
      <c r="A26" s="290">
        <v>4</v>
      </c>
      <c r="B26" s="291" t="s">
        <v>473</v>
      </c>
      <c r="C26" s="30"/>
      <c r="D26" s="392" t="s">
        <v>271</v>
      </c>
      <c r="E26" s="535"/>
      <c r="F26" s="535"/>
      <c r="G26" s="535"/>
      <c r="H26" s="535"/>
      <c r="I26" s="535"/>
      <c r="J26" s="535"/>
      <c r="K26" s="537"/>
      <c r="L26" s="535"/>
      <c r="M26" s="535"/>
      <c r="N26" s="535"/>
      <c r="O26" s="535"/>
      <c r="P26" s="535"/>
      <c r="Q26" s="535"/>
      <c r="R26" s="537"/>
      <c r="S26" s="535"/>
      <c r="T26" s="535"/>
      <c r="U26" s="535" t="s">
        <v>257</v>
      </c>
      <c r="V26" s="535"/>
      <c r="W26" s="535"/>
      <c r="X26" s="535"/>
      <c r="Y26" s="537"/>
      <c r="Z26" s="535" t="s">
        <v>354</v>
      </c>
      <c r="AA26" s="535" t="s">
        <v>354</v>
      </c>
      <c r="AB26" s="535" t="s">
        <v>354</v>
      </c>
      <c r="AC26" s="535" t="s">
        <v>354</v>
      </c>
      <c r="AD26" s="535" t="s">
        <v>354</v>
      </c>
      <c r="AE26" s="535" t="s">
        <v>354</v>
      </c>
      <c r="AF26" s="537"/>
      <c r="AG26" s="535" t="s">
        <v>354</v>
      </c>
      <c r="AH26" s="535" t="s">
        <v>354</v>
      </c>
      <c r="AI26" s="14">
        <v>4</v>
      </c>
      <c r="AJ26" s="282"/>
    </row>
    <row r="27" spans="1:36" s="12" customFormat="1" ht="16.5">
      <c r="A27" s="46">
        <v>5</v>
      </c>
      <c r="B27" s="30" t="s">
        <v>519</v>
      </c>
      <c r="C27" s="252" t="s">
        <v>385</v>
      </c>
      <c r="D27" s="43" t="s">
        <v>373</v>
      </c>
      <c r="E27" s="534"/>
      <c r="F27" s="534"/>
      <c r="G27" s="534"/>
      <c r="H27" s="534"/>
      <c r="I27" s="534"/>
      <c r="J27" s="534"/>
      <c r="K27" s="536"/>
      <c r="L27" s="534">
        <v>1</v>
      </c>
      <c r="M27" s="534">
        <v>1</v>
      </c>
      <c r="N27" s="534">
        <v>1</v>
      </c>
      <c r="O27" s="535">
        <v>1</v>
      </c>
      <c r="P27" s="535">
        <v>1</v>
      </c>
      <c r="Q27" s="535">
        <v>1</v>
      </c>
      <c r="R27" s="537" t="s">
        <v>258</v>
      </c>
      <c r="S27" s="535">
        <v>1</v>
      </c>
      <c r="T27" s="535">
        <v>1</v>
      </c>
      <c r="U27" s="535" t="s">
        <v>257</v>
      </c>
      <c r="V27" s="535">
        <v>1</v>
      </c>
      <c r="W27" s="535">
        <v>1</v>
      </c>
      <c r="X27" s="535">
        <v>1</v>
      </c>
      <c r="Y27" s="537" t="s">
        <v>258</v>
      </c>
      <c r="Z27" s="535">
        <v>1</v>
      </c>
      <c r="AA27" s="535">
        <v>1</v>
      </c>
      <c r="AB27" s="535">
        <v>1</v>
      </c>
      <c r="AC27" s="535">
        <v>1</v>
      </c>
      <c r="AD27" s="535">
        <v>1</v>
      </c>
      <c r="AE27" s="535">
        <v>1</v>
      </c>
      <c r="AF27" s="537" t="s">
        <v>258</v>
      </c>
      <c r="AG27" s="535">
        <v>1</v>
      </c>
      <c r="AH27" s="535">
        <v>1</v>
      </c>
      <c r="AI27" s="14">
        <f t="shared" ref="AI27" si="2">SUM(E27:AH27)</f>
        <v>19</v>
      </c>
      <c r="AJ27" s="103"/>
    </row>
    <row r="28" spans="1:36" s="12" customFormat="1" ht="16.5">
      <c r="A28" s="290">
        <v>6</v>
      </c>
      <c r="B28" s="30" t="s">
        <v>262</v>
      </c>
      <c r="C28" s="260" t="s">
        <v>381</v>
      </c>
      <c r="D28" s="31" t="s">
        <v>241</v>
      </c>
      <c r="E28" s="534"/>
      <c r="F28" s="534"/>
      <c r="G28" s="534"/>
      <c r="H28" s="534"/>
      <c r="I28" s="534"/>
      <c r="J28" s="534"/>
      <c r="K28" s="536"/>
      <c r="L28" s="534">
        <v>1</v>
      </c>
      <c r="M28" s="534">
        <v>1</v>
      </c>
      <c r="N28" s="534">
        <v>1</v>
      </c>
      <c r="O28" s="535">
        <v>1</v>
      </c>
      <c r="P28" s="535">
        <v>1</v>
      </c>
      <c r="Q28" s="535"/>
      <c r="R28" s="537"/>
      <c r="S28" s="535"/>
      <c r="T28" s="535"/>
      <c r="U28" s="535" t="s">
        <v>257</v>
      </c>
      <c r="V28" s="535">
        <v>1</v>
      </c>
      <c r="W28" s="535">
        <v>1</v>
      </c>
      <c r="X28" s="535">
        <v>1</v>
      </c>
      <c r="Y28" s="537" t="s">
        <v>258</v>
      </c>
      <c r="Z28" s="535">
        <v>1</v>
      </c>
      <c r="AA28" s="535">
        <v>1</v>
      </c>
      <c r="AB28" s="535">
        <v>1</v>
      </c>
      <c r="AC28" s="535">
        <v>1</v>
      </c>
      <c r="AD28" s="535">
        <v>1</v>
      </c>
      <c r="AE28" s="535">
        <v>1</v>
      </c>
      <c r="AF28" s="537" t="s">
        <v>258</v>
      </c>
      <c r="AG28" s="535">
        <v>1</v>
      </c>
      <c r="AH28" s="535">
        <v>1</v>
      </c>
      <c r="AI28" s="14">
        <f>SUM(E28:AH28)</f>
        <v>16</v>
      </c>
      <c r="AJ28" s="103"/>
    </row>
    <row r="29" spans="1:36" s="12" customFormat="1" ht="16.5">
      <c r="A29" s="46">
        <v>7</v>
      </c>
      <c r="B29" s="30" t="s">
        <v>21</v>
      </c>
      <c r="C29" s="49" t="s">
        <v>381</v>
      </c>
      <c r="D29" s="31" t="s">
        <v>450</v>
      </c>
      <c r="E29" s="534"/>
      <c r="F29" s="534"/>
      <c r="G29" s="534"/>
      <c r="H29" s="534"/>
      <c r="I29" s="534"/>
      <c r="J29" s="534"/>
      <c r="K29" s="536"/>
      <c r="L29" s="534"/>
      <c r="M29" s="534"/>
      <c r="N29" s="534"/>
      <c r="O29" s="535"/>
      <c r="P29" s="535"/>
      <c r="Q29" s="535"/>
      <c r="R29" s="537"/>
      <c r="S29" s="535"/>
      <c r="T29" s="535"/>
      <c r="U29" s="535" t="s">
        <v>257</v>
      </c>
      <c r="V29" s="535"/>
      <c r="W29" s="535"/>
      <c r="X29" s="535"/>
      <c r="Y29" s="537"/>
      <c r="Z29" s="535">
        <v>1</v>
      </c>
      <c r="AA29" s="535">
        <v>1</v>
      </c>
      <c r="AB29" s="535">
        <v>1</v>
      </c>
      <c r="AC29" s="535">
        <v>1</v>
      </c>
      <c r="AD29" s="535">
        <v>1</v>
      </c>
      <c r="AE29" s="535">
        <v>1</v>
      </c>
      <c r="AF29" s="537" t="s">
        <v>258</v>
      </c>
      <c r="AG29" s="535">
        <v>1</v>
      </c>
      <c r="AH29" s="535">
        <v>1</v>
      </c>
      <c r="AI29" s="14">
        <f t="shared" si="1"/>
        <v>8</v>
      </c>
      <c r="AJ29" s="103"/>
    </row>
    <row r="30" spans="1:36" s="12" customFormat="1" ht="16.5">
      <c r="A30" s="290">
        <v>8</v>
      </c>
      <c r="B30" s="30" t="s">
        <v>249</v>
      </c>
      <c r="C30" s="260" t="s">
        <v>381</v>
      </c>
      <c r="D30" s="31" t="s">
        <v>242</v>
      </c>
      <c r="E30" s="534">
        <v>1</v>
      </c>
      <c r="F30" s="534">
        <v>1</v>
      </c>
      <c r="G30" s="534">
        <v>1</v>
      </c>
      <c r="H30" s="534">
        <v>1</v>
      </c>
      <c r="I30" s="534" t="s">
        <v>255</v>
      </c>
      <c r="J30" s="534" t="s">
        <v>255</v>
      </c>
      <c r="K30" s="536" t="s">
        <v>258</v>
      </c>
      <c r="L30" s="534">
        <v>1</v>
      </c>
      <c r="M30" s="534">
        <v>1</v>
      </c>
      <c r="N30" s="534">
        <v>1</v>
      </c>
      <c r="O30" s="534">
        <v>1</v>
      </c>
      <c r="P30" s="534">
        <v>1</v>
      </c>
      <c r="Q30" s="534">
        <v>1</v>
      </c>
      <c r="R30" s="536">
        <v>1</v>
      </c>
      <c r="S30" s="534">
        <v>1</v>
      </c>
      <c r="T30" s="534">
        <v>1</v>
      </c>
      <c r="U30" s="534">
        <v>1</v>
      </c>
      <c r="V30" s="534">
        <v>1</v>
      </c>
      <c r="W30" s="534">
        <v>1</v>
      </c>
      <c r="X30" s="534">
        <v>1</v>
      </c>
      <c r="Y30" s="536">
        <v>1</v>
      </c>
      <c r="Z30" s="534">
        <v>1</v>
      </c>
      <c r="AA30" s="534">
        <v>1</v>
      </c>
      <c r="AB30" s="534">
        <v>1</v>
      </c>
      <c r="AC30" s="534">
        <v>1</v>
      </c>
      <c r="AD30" s="534">
        <v>1</v>
      </c>
      <c r="AE30" s="534">
        <v>1</v>
      </c>
      <c r="AF30" s="536">
        <v>1</v>
      </c>
      <c r="AG30" s="534">
        <v>1</v>
      </c>
      <c r="AH30" s="534">
        <v>1</v>
      </c>
      <c r="AI30" s="14">
        <f>SUM(E30:AH30)</f>
        <v>27</v>
      </c>
      <c r="AJ30" s="103"/>
    </row>
    <row r="31" spans="1:36" s="12" customFormat="1" ht="18" customHeight="1">
      <c r="A31" s="46">
        <v>9</v>
      </c>
      <c r="B31" s="33" t="s">
        <v>369</v>
      </c>
      <c r="C31" s="252" t="s">
        <v>385</v>
      </c>
      <c r="D31" s="140" t="s">
        <v>27</v>
      </c>
      <c r="E31" s="534"/>
      <c r="F31" s="534"/>
      <c r="G31" s="534"/>
      <c r="H31" s="534"/>
      <c r="I31" s="534"/>
      <c r="J31" s="534"/>
      <c r="K31" s="536"/>
      <c r="L31" s="534"/>
      <c r="M31" s="534"/>
      <c r="N31" s="534"/>
      <c r="O31" s="535"/>
      <c r="P31" s="535"/>
      <c r="Q31" s="535"/>
      <c r="R31" s="537"/>
      <c r="S31" s="535"/>
      <c r="T31" s="535"/>
      <c r="U31" s="535" t="s">
        <v>257</v>
      </c>
      <c r="V31" s="535"/>
      <c r="W31" s="535"/>
      <c r="X31" s="535"/>
      <c r="Y31" s="537"/>
      <c r="Z31" s="178">
        <v>1</v>
      </c>
      <c r="AA31" s="178">
        <v>1</v>
      </c>
      <c r="AB31" s="178">
        <v>1</v>
      </c>
      <c r="AC31" s="178">
        <v>1</v>
      </c>
      <c r="AD31" s="178">
        <v>1</v>
      </c>
      <c r="AE31" s="178">
        <v>1</v>
      </c>
      <c r="AF31" s="180" t="s">
        <v>258</v>
      </c>
      <c r="AG31" s="178">
        <v>1</v>
      </c>
      <c r="AH31" s="178">
        <v>1</v>
      </c>
      <c r="AI31" s="14">
        <f t="shared" si="1"/>
        <v>8</v>
      </c>
      <c r="AJ31" s="103"/>
    </row>
    <row r="32" spans="1:36" s="12" customFormat="1" ht="18" customHeight="1">
      <c r="A32" s="46">
        <v>10</v>
      </c>
      <c r="B32" s="33" t="s">
        <v>552</v>
      </c>
      <c r="C32" s="252" t="s">
        <v>385</v>
      </c>
      <c r="D32" s="140" t="s">
        <v>111</v>
      </c>
      <c r="E32" s="178"/>
      <c r="F32" s="178"/>
      <c r="G32" s="178"/>
      <c r="H32" s="178"/>
      <c r="I32" s="178"/>
      <c r="J32" s="178"/>
      <c r="K32" s="182"/>
      <c r="L32" s="178">
        <v>1</v>
      </c>
      <c r="M32" s="178"/>
      <c r="N32" s="178"/>
      <c r="O32" s="178"/>
      <c r="P32" s="178">
        <v>1</v>
      </c>
      <c r="Q32" s="178"/>
      <c r="R32" s="182"/>
      <c r="S32" s="178">
        <v>1</v>
      </c>
      <c r="T32" s="178"/>
      <c r="U32" s="535" t="s">
        <v>257</v>
      </c>
      <c r="V32" s="178">
        <v>1</v>
      </c>
      <c r="W32" s="178">
        <v>1</v>
      </c>
      <c r="X32" s="178">
        <v>1</v>
      </c>
      <c r="Y32" s="180"/>
      <c r="Z32" s="178">
        <v>1</v>
      </c>
      <c r="AA32" s="178">
        <v>1</v>
      </c>
      <c r="AB32" s="178">
        <v>1</v>
      </c>
      <c r="AC32" s="178">
        <v>1</v>
      </c>
      <c r="AD32" s="178">
        <v>1</v>
      </c>
      <c r="AE32" s="178">
        <v>1</v>
      </c>
      <c r="AF32" s="180" t="s">
        <v>258</v>
      </c>
      <c r="AG32" s="178">
        <v>1</v>
      </c>
      <c r="AH32" s="178">
        <v>1</v>
      </c>
      <c r="AI32" s="14">
        <f t="shared" si="1"/>
        <v>14</v>
      </c>
      <c r="AJ32" s="103"/>
    </row>
    <row r="33" spans="1:36" s="12" customFormat="1" ht="18" customHeight="1">
      <c r="A33" s="290">
        <v>10</v>
      </c>
      <c r="B33" s="30" t="s">
        <v>288</v>
      </c>
      <c r="C33" s="30" t="s">
        <v>381</v>
      </c>
      <c r="D33" s="32" t="s">
        <v>372</v>
      </c>
      <c r="E33" s="534"/>
      <c r="F33" s="534"/>
      <c r="G33" s="534"/>
      <c r="H33" s="534"/>
      <c r="I33" s="534"/>
      <c r="J33" s="534"/>
      <c r="K33" s="536"/>
      <c r="L33" s="534"/>
      <c r="M33" s="534"/>
      <c r="N33" s="534"/>
      <c r="O33" s="535"/>
      <c r="P33" s="535"/>
      <c r="Q33" s="535"/>
      <c r="R33" s="537"/>
      <c r="S33" s="535"/>
      <c r="T33" s="535"/>
      <c r="U33" s="535" t="s">
        <v>257</v>
      </c>
      <c r="V33" s="535"/>
      <c r="W33" s="535"/>
      <c r="X33" s="535"/>
      <c r="Y33" s="537"/>
      <c r="Z33" s="178">
        <v>1</v>
      </c>
      <c r="AA33" s="178">
        <v>1</v>
      </c>
      <c r="AB33" s="178">
        <v>1</v>
      </c>
      <c r="AC33" s="178">
        <v>1</v>
      </c>
      <c r="AD33" s="178">
        <v>1</v>
      </c>
      <c r="AE33" s="178">
        <v>1</v>
      </c>
      <c r="AF33" s="180" t="s">
        <v>258</v>
      </c>
      <c r="AG33" s="178">
        <v>1</v>
      </c>
      <c r="AH33" s="178">
        <v>1</v>
      </c>
      <c r="AI33" s="14">
        <f t="shared" si="1"/>
        <v>8</v>
      </c>
      <c r="AJ33" s="104"/>
    </row>
    <row r="34" spans="1:36" s="12" customFormat="1" ht="17.25" thickBot="1">
      <c r="A34" s="48"/>
      <c r="B34" s="58"/>
      <c r="C34" s="204"/>
      <c r="D34" s="47"/>
      <c r="E34" s="228"/>
      <c r="F34" s="228"/>
      <c r="G34" s="228"/>
      <c r="H34" s="228"/>
      <c r="I34" s="228"/>
      <c r="J34" s="228"/>
      <c r="K34" s="228"/>
      <c r="L34" s="228"/>
      <c r="M34" s="228"/>
      <c r="N34" s="228"/>
      <c r="O34" s="229"/>
      <c r="P34" s="227"/>
      <c r="Q34" s="227"/>
      <c r="R34" s="227"/>
      <c r="S34" s="227"/>
      <c r="T34" s="227"/>
      <c r="U34" s="227"/>
      <c r="V34" s="227"/>
      <c r="W34" s="227"/>
      <c r="X34" s="227"/>
      <c r="Y34" s="227"/>
      <c r="Z34" s="227"/>
      <c r="AA34" s="227"/>
      <c r="AB34" s="227"/>
      <c r="AC34" s="227"/>
      <c r="AD34" s="227"/>
      <c r="AE34" s="227"/>
      <c r="AF34" s="227"/>
      <c r="AG34" s="227"/>
      <c r="AH34" s="227"/>
      <c r="AI34" s="16"/>
      <c r="AJ34" s="104"/>
    </row>
    <row r="35" spans="1:36" s="12" customFormat="1" ht="18" customHeight="1">
      <c r="A35" s="1472" t="s">
        <v>289</v>
      </c>
      <c r="B35" s="1449"/>
      <c r="C35" s="526"/>
      <c r="D35" s="1511" t="s">
        <v>630</v>
      </c>
      <c r="E35" s="1511"/>
      <c r="F35" s="1511"/>
      <c r="G35" s="1511"/>
      <c r="H35" s="1511"/>
      <c r="I35" s="1511"/>
      <c r="J35" s="1511"/>
      <c r="K35" s="1511"/>
      <c r="L35" s="1511"/>
      <c r="M35" s="230"/>
      <c r="N35" s="230"/>
      <c r="O35" s="230"/>
      <c r="P35" s="230"/>
      <c r="Q35" s="230"/>
      <c r="R35" s="230"/>
      <c r="S35" s="230"/>
      <c r="T35" s="230"/>
      <c r="U35" s="230"/>
      <c r="V35" s="230"/>
      <c r="W35" s="230"/>
      <c r="X35" s="230"/>
      <c r="Y35" s="230"/>
      <c r="Z35" s="230"/>
      <c r="AA35" s="230"/>
      <c r="AB35" s="230"/>
      <c r="AC35" s="230"/>
      <c r="AD35" s="230"/>
      <c r="AE35" s="230"/>
      <c r="AF35" s="230"/>
      <c r="AG35" s="230"/>
      <c r="AH35" s="230"/>
      <c r="AI35" s="105"/>
      <c r="AJ35" s="298"/>
    </row>
    <row r="36" spans="1:36" s="12" customFormat="1" ht="17.25" customHeight="1">
      <c r="A36" s="292">
        <v>1</v>
      </c>
      <c r="B36" s="401" t="s">
        <v>291</v>
      </c>
      <c r="C36" s="49" t="s">
        <v>381</v>
      </c>
      <c r="D36" s="32" t="s">
        <v>88</v>
      </c>
      <c r="E36" s="178"/>
      <c r="F36" s="178"/>
      <c r="G36" s="178"/>
      <c r="H36" s="178"/>
      <c r="I36" s="178"/>
      <c r="J36" s="178"/>
      <c r="K36" s="180"/>
      <c r="L36" s="178"/>
      <c r="M36" s="178"/>
      <c r="N36" s="178"/>
      <c r="O36" s="178"/>
      <c r="P36" s="178"/>
      <c r="Q36" s="178"/>
      <c r="R36" s="180"/>
      <c r="S36" s="178"/>
      <c r="T36" s="178"/>
      <c r="U36" s="535" t="s">
        <v>257</v>
      </c>
      <c r="V36" s="178"/>
      <c r="W36" s="178"/>
      <c r="X36" s="178"/>
      <c r="Y36" s="180"/>
      <c r="Z36" s="178">
        <v>1</v>
      </c>
      <c r="AA36" s="178">
        <v>1</v>
      </c>
      <c r="AB36" s="178">
        <v>1</v>
      </c>
      <c r="AC36" s="178">
        <v>1</v>
      </c>
      <c r="AD36" s="178">
        <v>1</v>
      </c>
      <c r="AE36" s="178">
        <v>1</v>
      </c>
      <c r="AF36" s="180">
        <v>1</v>
      </c>
      <c r="AG36" s="178">
        <v>1</v>
      </c>
      <c r="AH36" s="178">
        <v>1</v>
      </c>
      <c r="AI36" s="14">
        <f t="shared" ref="AI36:AI50" si="3">SUM(E36:AH36)</f>
        <v>9</v>
      </c>
      <c r="AJ36" s="103"/>
    </row>
    <row r="37" spans="1:36" s="12" customFormat="1" ht="16.5">
      <c r="A37" s="287">
        <v>2</v>
      </c>
      <c r="B37" s="30" t="s">
        <v>283</v>
      </c>
      <c r="C37" s="30" t="s">
        <v>381</v>
      </c>
      <c r="D37" s="32" t="s">
        <v>78</v>
      </c>
      <c r="E37" s="178"/>
      <c r="F37" s="178"/>
      <c r="G37" s="178"/>
      <c r="H37" s="178"/>
      <c r="I37" s="178"/>
      <c r="J37" s="178"/>
      <c r="K37" s="180"/>
      <c r="L37" s="178"/>
      <c r="M37" s="178"/>
      <c r="N37" s="178"/>
      <c r="O37" s="178"/>
      <c r="P37" s="178"/>
      <c r="Q37" s="178"/>
      <c r="R37" s="180"/>
      <c r="S37" s="178"/>
      <c r="T37" s="178"/>
      <c r="U37" s="535" t="s">
        <v>257</v>
      </c>
      <c r="V37" s="178"/>
      <c r="W37" s="178"/>
      <c r="X37" s="178"/>
      <c r="Y37" s="180"/>
      <c r="Z37" s="178" t="s">
        <v>254</v>
      </c>
      <c r="AA37" s="178" t="s">
        <v>254</v>
      </c>
      <c r="AB37" s="178" t="s">
        <v>254</v>
      </c>
      <c r="AC37" s="178" t="s">
        <v>254</v>
      </c>
      <c r="AD37" s="178" t="s">
        <v>254</v>
      </c>
      <c r="AE37" s="178" t="s">
        <v>254</v>
      </c>
      <c r="AF37" s="180"/>
      <c r="AG37" s="178" t="s">
        <v>254</v>
      </c>
      <c r="AH37" s="178" t="s">
        <v>254</v>
      </c>
      <c r="AI37" s="14">
        <f>SUM(E37:AH37)</f>
        <v>0</v>
      </c>
      <c r="AJ37" s="103"/>
    </row>
    <row r="38" spans="1:36" s="12" customFormat="1" ht="17.25" customHeight="1">
      <c r="A38" s="292">
        <v>3</v>
      </c>
      <c r="B38" s="260" t="s">
        <v>275</v>
      </c>
      <c r="C38" s="30" t="s">
        <v>381</v>
      </c>
      <c r="D38" s="198" t="s">
        <v>63</v>
      </c>
      <c r="E38" s="178"/>
      <c r="F38" s="178"/>
      <c r="G38" s="178"/>
      <c r="H38" s="178"/>
      <c r="I38" s="178"/>
      <c r="J38" s="178"/>
      <c r="K38" s="180"/>
      <c r="L38" s="178"/>
      <c r="M38" s="178"/>
      <c r="N38" s="178"/>
      <c r="O38" s="178"/>
      <c r="P38" s="178"/>
      <c r="Q38" s="178"/>
      <c r="R38" s="180"/>
      <c r="S38" s="178"/>
      <c r="T38" s="178"/>
      <c r="U38" s="535" t="s">
        <v>257</v>
      </c>
      <c r="V38" s="178"/>
      <c r="W38" s="178"/>
      <c r="X38" s="178"/>
      <c r="Y38" s="180"/>
      <c r="Z38" s="178">
        <v>1</v>
      </c>
      <c r="AA38" s="178">
        <v>1</v>
      </c>
      <c r="AB38" s="178">
        <v>1</v>
      </c>
      <c r="AC38" s="178">
        <v>1</v>
      </c>
      <c r="AD38" s="178">
        <v>1</v>
      </c>
      <c r="AE38" s="178">
        <v>1</v>
      </c>
      <c r="AF38" s="180">
        <v>1</v>
      </c>
      <c r="AG38" s="178">
        <v>1</v>
      </c>
      <c r="AH38" s="178">
        <v>1</v>
      </c>
      <c r="AI38" s="14">
        <f t="shared" ref="AI38:AI40" si="4">SUM(E38:AH38)</f>
        <v>9</v>
      </c>
      <c r="AJ38" s="103"/>
    </row>
    <row r="39" spans="1:36" s="12" customFormat="1" ht="16.5">
      <c r="A39" s="287">
        <v>4</v>
      </c>
      <c r="B39" s="30" t="s">
        <v>294</v>
      </c>
      <c r="C39" s="49" t="s">
        <v>395</v>
      </c>
      <c r="D39" s="31" t="s">
        <v>199</v>
      </c>
      <c r="E39" s="178"/>
      <c r="F39" s="178"/>
      <c r="G39" s="178"/>
      <c r="H39" s="178"/>
      <c r="I39" s="178"/>
      <c r="J39" s="178"/>
      <c r="K39" s="180"/>
      <c r="L39" s="178"/>
      <c r="M39" s="178"/>
      <c r="N39" s="178"/>
      <c r="O39" s="178"/>
      <c r="P39" s="178"/>
      <c r="Q39" s="178"/>
      <c r="R39" s="180"/>
      <c r="S39" s="178"/>
      <c r="T39" s="178"/>
      <c r="U39" s="535" t="s">
        <v>257</v>
      </c>
      <c r="V39" s="178">
        <v>1</v>
      </c>
      <c r="W39" s="178">
        <v>1</v>
      </c>
      <c r="X39" s="178" t="s">
        <v>255</v>
      </c>
      <c r="Y39" s="180" t="s">
        <v>258</v>
      </c>
      <c r="Z39" s="178">
        <v>1</v>
      </c>
      <c r="AA39" s="178">
        <v>1</v>
      </c>
      <c r="AB39" s="178">
        <v>1</v>
      </c>
      <c r="AC39" s="178">
        <v>1</v>
      </c>
      <c r="AD39" s="178">
        <v>1</v>
      </c>
      <c r="AE39" s="178">
        <v>1</v>
      </c>
      <c r="AF39" s="180">
        <v>1</v>
      </c>
      <c r="AG39" s="178">
        <v>1</v>
      </c>
      <c r="AH39" s="178">
        <v>1</v>
      </c>
      <c r="AI39" s="101">
        <f t="shared" si="4"/>
        <v>11</v>
      </c>
      <c r="AJ39" s="103"/>
    </row>
    <row r="40" spans="1:36" s="12" customFormat="1" ht="16.5">
      <c r="A40" s="292">
        <v>5</v>
      </c>
      <c r="B40" s="30" t="s">
        <v>28</v>
      </c>
      <c r="C40" s="30" t="s">
        <v>381</v>
      </c>
      <c r="D40" s="31" t="s">
        <v>95</v>
      </c>
      <c r="E40" s="178"/>
      <c r="F40" s="178"/>
      <c r="G40" s="178"/>
      <c r="H40" s="178"/>
      <c r="I40" s="178"/>
      <c r="J40" s="178"/>
      <c r="K40" s="180"/>
      <c r="L40" s="178"/>
      <c r="M40" s="178"/>
      <c r="N40" s="178"/>
      <c r="O40" s="178"/>
      <c r="P40" s="178"/>
      <c r="Q40" s="178"/>
      <c r="R40" s="180"/>
      <c r="S40" s="178"/>
      <c r="T40" s="178"/>
      <c r="U40" s="535" t="s">
        <v>257</v>
      </c>
      <c r="V40" s="178"/>
      <c r="W40" s="178"/>
      <c r="X40" s="178"/>
      <c r="Y40" s="180" t="s">
        <v>258</v>
      </c>
      <c r="Z40" s="178">
        <v>1</v>
      </c>
      <c r="AA40" s="178">
        <v>1</v>
      </c>
      <c r="AB40" s="178">
        <v>1</v>
      </c>
      <c r="AC40" s="178">
        <v>1</v>
      </c>
      <c r="AD40" s="178">
        <v>1</v>
      </c>
      <c r="AE40" s="178">
        <v>1</v>
      </c>
      <c r="AF40" s="180">
        <v>1</v>
      </c>
      <c r="AG40" s="178">
        <v>1</v>
      </c>
      <c r="AH40" s="178">
        <v>1</v>
      </c>
      <c r="AI40" s="14">
        <f t="shared" si="4"/>
        <v>9</v>
      </c>
      <c r="AJ40" s="103"/>
    </row>
    <row r="41" spans="1:36" s="12" customFormat="1" ht="16.5">
      <c r="A41" s="287">
        <v>6</v>
      </c>
      <c r="B41" s="30" t="s">
        <v>446</v>
      </c>
      <c r="C41" s="30" t="s">
        <v>381</v>
      </c>
      <c r="D41" s="31" t="s">
        <v>34</v>
      </c>
      <c r="E41" s="178"/>
      <c r="F41" s="178"/>
      <c r="G41" s="178"/>
      <c r="H41" s="178"/>
      <c r="I41" s="178"/>
      <c r="J41" s="178"/>
      <c r="K41" s="180"/>
      <c r="L41" s="178"/>
      <c r="M41" s="178"/>
      <c r="N41" s="178"/>
      <c r="O41" s="178"/>
      <c r="P41" s="178"/>
      <c r="Q41" s="178"/>
      <c r="R41" s="180"/>
      <c r="S41" s="178"/>
      <c r="T41" s="178"/>
      <c r="U41" s="535" t="s">
        <v>257</v>
      </c>
      <c r="V41" s="178"/>
      <c r="W41" s="178"/>
      <c r="X41" s="178"/>
      <c r="Y41" s="180"/>
      <c r="Z41" s="178">
        <v>1</v>
      </c>
      <c r="AA41" s="178">
        <v>1</v>
      </c>
      <c r="AB41" s="178">
        <v>1</v>
      </c>
      <c r="AC41" s="178">
        <v>1</v>
      </c>
      <c r="AD41" s="178">
        <v>1</v>
      </c>
      <c r="AE41" s="178">
        <v>1</v>
      </c>
      <c r="AF41" s="180">
        <v>1</v>
      </c>
      <c r="AG41" s="178">
        <v>1</v>
      </c>
      <c r="AH41" s="178">
        <v>1</v>
      </c>
      <c r="AI41" s="14">
        <f t="shared" si="3"/>
        <v>9</v>
      </c>
      <c r="AJ41" s="103"/>
    </row>
    <row r="42" spans="1:36" s="12" customFormat="1" ht="18" customHeight="1">
      <c r="A42" s="292">
        <v>7</v>
      </c>
      <c r="B42" s="396"/>
      <c r="C42" s="389"/>
      <c r="D42" s="388" t="s">
        <v>271</v>
      </c>
      <c r="E42" s="214"/>
      <c r="F42" s="214"/>
      <c r="G42" s="214"/>
      <c r="H42" s="214"/>
      <c r="I42" s="214"/>
      <c r="J42" s="214"/>
      <c r="K42" s="182"/>
      <c r="L42" s="214"/>
      <c r="M42" s="214"/>
      <c r="N42" s="214"/>
      <c r="O42" s="178"/>
      <c r="P42" s="178"/>
      <c r="Q42" s="178"/>
      <c r="R42" s="180"/>
      <c r="S42" s="178"/>
      <c r="T42" s="178"/>
      <c r="U42" s="535" t="s">
        <v>257</v>
      </c>
      <c r="V42" s="178"/>
      <c r="W42" s="178"/>
      <c r="X42" s="178"/>
      <c r="Y42" s="180"/>
      <c r="Z42" s="178"/>
      <c r="AA42" s="178"/>
      <c r="AB42" s="178"/>
      <c r="AC42" s="178"/>
      <c r="AD42" s="178"/>
      <c r="AE42" s="178"/>
      <c r="AF42" s="180"/>
      <c r="AG42" s="178"/>
      <c r="AH42" s="178"/>
      <c r="AI42" s="14"/>
      <c r="AJ42" s="104"/>
    </row>
    <row r="43" spans="1:36" s="12" customFormat="1" ht="17.25" customHeight="1">
      <c r="A43" s="46">
        <v>7</v>
      </c>
      <c r="B43" s="33" t="s">
        <v>441</v>
      </c>
      <c r="C43" s="30" t="s">
        <v>398</v>
      </c>
      <c r="D43" s="54" t="s">
        <v>166</v>
      </c>
      <c r="E43" s="178">
        <v>1</v>
      </c>
      <c r="F43" s="178">
        <v>1</v>
      </c>
      <c r="G43" s="178"/>
      <c r="H43" s="178"/>
      <c r="I43" s="178"/>
      <c r="J43" s="178"/>
      <c r="K43" s="180">
        <v>1</v>
      </c>
      <c r="L43" s="178">
        <v>1</v>
      </c>
      <c r="M43" s="178">
        <v>1</v>
      </c>
      <c r="N43" s="178">
        <v>1</v>
      </c>
      <c r="O43" s="178">
        <v>1</v>
      </c>
      <c r="P43" s="178">
        <v>1</v>
      </c>
      <c r="Q43" s="178">
        <v>1</v>
      </c>
      <c r="R43" s="180">
        <v>1</v>
      </c>
      <c r="S43" s="178">
        <v>1</v>
      </c>
      <c r="T43" s="178">
        <v>1</v>
      </c>
      <c r="U43" s="535" t="s">
        <v>257</v>
      </c>
      <c r="V43" s="178">
        <v>1</v>
      </c>
      <c r="W43" s="178">
        <v>1</v>
      </c>
      <c r="X43" s="178">
        <v>1</v>
      </c>
      <c r="Y43" s="180">
        <v>1</v>
      </c>
      <c r="Z43" s="178">
        <v>1</v>
      </c>
      <c r="AA43" s="178">
        <v>1</v>
      </c>
      <c r="AB43" s="178">
        <v>1</v>
      </c>
      <c r="AC43" s="178">
        <v>1</v>
      </c>
      <c r="AD43" s="178">
        <v>1</v>
      </c>
      <c r="AE43" s="178">
        <v>1</v>
      </c>
      <c r="AF43" s="428" t="s">
        <v>258</v>
      </c>
      <c r="AG43" s="533">
        <v>1</v>
      </c>
      <c r="AH43" s="533">
        <v>1</v>
      </c>
      <c r="AI43" s="14">
        <f>SUM(E43:AH43)</f>
        <v>24</v>
      </c>
      <c r="AJ43" s="103"/>
    </row>
    <row r="44" spans="1:36" s="12" customFormat="1" ht="16.5">
      <c r="A44" s="287">
        <v>8</v>
      </c>
      <c r="B44" s="30" t="s">
        <v>273</v>
      </c>
      <c r="C44" s="30" t="s">
        <v>376</v>
      </c>
      <c r="D44" s="31" t="s">
        <v>41</v>
      </c>
      <c r="E44" s="178"/>
      <c r="F44" s="178"/>
      <c r="G44" s="178"/>
      <c r="H44" s="178"/>
      <c r="I44" s="178"/>
      <c r="J44" s="178"/>
      <c r="K44" s="180"/>
      <c r="L44" s="178"/>
      <c r="M44" s="178"/>
      <c r="N44" s="178"/>
      <c r="O44" s="178"/>
      <c r="P44" s="178"/>
      <c r="Q44" s="178"/>
      <c r="R44" s="180"/>
      <c r="S44" s="178"/>
      <c r="T44" s="178"/>
      <c r="U44" s="535" t="s">
        <v>257</v>
      </c>
      <c r="V44" s="178"/>
      <c r="W44" s="178"/>
      <c r="X44" s="178"/>
      <c r="Y44" s="180"/>
      <c r="Z44" s="178">
        <v>1</v>
      </c>
      <c r="AA44" s="178">
        <v>1</v>
      </c>
      <c r="AB44" s="178">
        <v>1</v>
      </c>
      <c r="AC44" s="178">
        <v>1</v>
      </c>
      <c r="AD44" s="178">
        <v>1</v>
      </c>
      <c r="AE44" s="178">
        <v>1</v>
      </c>
      <c r="AF44" s="428" t="s">
        <v>258</v>
      </c>
      <c r="AG44" s="548">
        <v>1</v>
      </c>
      <c r="AH44" s="548">
        <v>1</v>
      </c>
      <c r="AI44" s="14">
        <f t="shared" si="3"/>
        <v>8</v>
      </c>
      <c r="AJ44" s="104"/>
    </row>
    <row r="45" spans="1:36" s="12" customFormat="1" ht="16.5">
      <c r="A45" s="292">
        <v>9</v>
      </c>
      <c r="B45" s="260" t="s">
        <v>280</v>
      </c>
      <c r="C45" s="30" t="s">
        <v>381</v>
      </c>
      <c r="D45" s="397" t="s">
        <v>116</v>
      </c>
      <c r="E45" s="178"/>
      <c r="F45" s="178"/>
      <c r="G45" s="178"/>
      <c r="H45" s="178"/>
      <c r="I45" s="178"/>
      <c r="J45" s="178"/>
      <c r="K45" s="180"/>
      <c r="L45" s="178"/>
      <c r="M45" s="178"/>
      <c r="N45" s="178"/>
      <c r="O45" s="178"/>
      <c r="P45" s="178"/>
      <c r="Q45" s="178"/>
      <c r="R45" s="180"/>
      <c r="S45" s="178"/>
      <c r="T45" s="178"/>
      <c r="U45" s="535" t="s">
        <v>257</v>
      </c>
      <c r="V45" s="178"/>
      <c r="W45" s="178"/>
      <c r="X45" s="178"/>
      <c r="Y45" s="180"/>
      <c r="Z45" s="178">
        <v>1</v>
      </c>
      <c r="AA45" s="178">
        <v>1</v>
      </c>
      <c r="AB45" s="178">
        <v>1</v>
      </c>
      <c r="AC45" s="178">
        <v>1</v>
      </c>
      <c r="AD45" s="178">
        <v>1</v>
      </c>
      <c r="AE45" s="178">
        <v>1</v>
      </c>
      <c r="AF45" s="180">
        <v>1</v>
      </c>
      <c r="AG45" s="178">
        <v>1</v>
      </c>
      <c r="AH45" s="178">
        <v>1</v>
      </c>
      <c r="AI45" s="14">
        <f t="shared" si="3"/>
        <v>9</v>
      </c>
      <c r="AJ45" s="104"/>
    </row>
    <row r="46" spans="1:36" s="12" customFormat="1" ht="16.5">
      <c r="A46" s="287">
        <v>10</v>
      </c>
      <c r="B46" s="30" t="s">
        <v>248</v>
      </c>
      <c r="C46" s="30" t="s">
        <v>381</v>
      </c>
      <c r="D46" s="31" t="s">
        <v>53</v>
      </c>
      <c r="E46" s="178"/>
      <c r="F46" s="178"/>
      <c r="G46" s="178"/>
      <c r="H46" s="178"/>
      <c r="I46" s="178"/>
      <c r="J46" s="178"/>
      <c r="K46" s="180"/>
      <c r="L46" s="178"/>
      <c r="M46" s="178"/>
      <c r="N46" s="178"/>
      <c r="O46" s="178"/>
      <c r="P46" s="178"/>
      <c r="Q46" s="178"/>
      <c r="R46" s="180"/>
      <c r="S46" s="178"/>
      <c r="T46" s="178"/>
      <c r="U46" s="535" t="s">
        <v>257</v>
      </c>
      <c r="V46" s="178"/>
      <c r="W46" s="178"/>
      <c r="X46" s="178"/>
      <c r="Y46" s="180"/>
      <c r="Z46" s="178">
        <v>1</v>
      </c>
      <c r="AA46" s="178">
        <v>1</v>
      </c>
      <c r="AB46" s="178">
        <v>1</v>
      </c>
      <c r="AC46" s="178">
        <v>1</v>
      </c>
      <c r="AD46" s="178">
        <v>1</v>
      </c>
      <c r="AE46" s="178">
        <v>1</v>
      </c>
      <c r="AF46" s="180">
        <v>1</v>
      </c>
      <c r="AG46" s="178">
        <v>1</v>
      </c>
      <c r="AH46" s="178">
        <v>1</v>
      </c>
      <c r="AI46" s="14">
        <f>SUM(E46:AH46)</f>
        <v>9</v>
      </c>
      <c r="AJ46" s="103"/>
    </row>
    <row r="47" spans="1:36" s="12" customFormat="1" ht="17.25" customHeight="1">
      <c r="A47" s="292">
        <v>11</v>
      </c>
      <c r="B47" s="30" t="s">
        <v>206</v>
      </c>
      <c r="C47" s="33" t="s">
        <v>381</v>
      </c>
      <c r="D47" s="31" t="s">
        <v>91</v>
      </c>
      <c r="E47" s="178"/>
      <c r="F47" s="178"/>
      <c r="G47" s="178"/>
      <c r="H47" s="178"/>
      <c r="I47" s="178"/>
      <c r="J47" s="178"/>
      <c r="K47" s="180"/>
      <c r="L47" s="178"/>
      <c r="M47" s="178"/>
      <c r="N47" s="178"/>
      <c r="O47" s="178"/>
      <c r="P47" s="178"/>
      <c r="Q47" s="178"/>
      <c r="R47" s="180"/>
      <c r="S47" s="178"/>
      <c r="T47" s="178"/>
      <c r="U47" s="535" t="s">
        <v>257</v>
      </c>
      <c r="V47" s="178">
        <v>1</v>
      </c>
      <c r="W47" s="178">
        <v>1</v>
      </c>
      <c r="X47" s="178">
        <v>1</v>
      </c>
      <c r="Y47" s="180" t="s">
        <v>258</v>
      </c>
      <c r="Z47" s="178">
        <v>1</v>
      </c>
      <c r="AA47" s="178">
        <v>1</v>
      </c>
      <c r="AB47" s="178">
        <v>1</v>
      </c>
      <c r="AC47" s="178">
        <v>1</v>
      </c>
      <c r="AD47" s="178">
        <v>1</v>
      </c>
      <c r="AE47" s="178">
        <v>1</v>
      </c>
      <c r="AF47" s="180">
        <v>1</v>
      </c>
      <c r="AG47" s="178">
        <v>1</v>
      </c>
      <c r="AH47" s="178">
        <v>1</v>
      </c>
      <c r="AI47" s="14">
        <f>SUM(E47:AH47)</f>
        <v>12</v>
      </c>
      <c r="AJ47" s="103"/>
    </row>
    <row r="48" spans="1:36" ht="19.5" customHeight="1">
      <c r="A48" s="299">
        <v>14</v>
      </c>
      <c r="B48" s="249" t="s">
        <v>330</v>
      </c>
      <c r="C48" s="30" t="s">
        <v>385</v>
      </c>
      <c r="D48" s="62" t="s">
        <v>236</v>
      </c>
      <c r="E48" s="178" t="s">
        <v>255</v>
      </c>
      <c r="F48" s="178" t="s">
        <v>255</v>
      </c>
      <c r="G48" s="178" t="s">
        <v>255</v>
      </c>
      <c r="H48" s="178">
        <v>1</v>
      </c>
      <c r="I48" s="178">
        <v>1</v>
      </c>
      <c r="J48" s="178">
        <v>1</v>
      </c>
      <c r="K48" s="180">
        <v>1</v>
      </c>
      <c r="L48" s="178">
        <v>1</v>
      </c>
      <c r="M48" s="178">
        <v>1</v>
      </c>
      <c r="N48" s="178">
        <v>1</v>
      </c>
      <c r="O48" s="178">
        <v>1</v>
      </c>
      <c r="P48" s="178">
        <v>1</v>
      </c>
      <c r="Q48" s="178">
        <v>1</v>
      </c>
      <c r="R48" s="180"/>
      <c r="S48" s="178">
        <v>1</v>
      </c>
      <c r="T48" s="178">
        <v>1</v>
      </c>
      <c r="U48" s="214" t="s">
        <v>257</v>
      </c>
      <c r="V48" s="178">
        <v>1</v>
      </c>
      <c r="W48" s="178">
        <v>1</v>
      </c>
      <c r="X48" s="178">
        <v>1</v>
      </c>
      <c r="Y48" s="180" t="s">
        <v>258</v>
      </c>
      <c r="Z48" s="178">
        <v>1</v>
      </c>
      <c r="AA48" s="178">
        <v>1</v>
      </c>
      <c r="AB48" s="178">
        <v>1</v>
      </c>
      <c r="AC48" s="178">
        <v>1</v>
      </c>
      <c r="AD48" s="178">
        <v>1</v>
      </c>
      <c r="AE48" s="178">
        <v>1</v>
      </c>
      <c r="AF48" s="180"/>
      <c r="AG48" s="178">
        <v>1</v>
      </c>
      <c r="AH48" s="178">
        <v>1</v>
      </c>
      <c r="AI48" s="14">
        <f>SUM(E48:AH48)</f>
        <v>23</v>
      </c>
      <c r="AJ48" s="284"/>
    </row>
    <row r="49" spans="1:36" ht="19.5" customHeight="1">
      <c r="A49" s="299">
        <v>13</v>
      </c>
      <c r="B49" s="30" t="s">
        <v>329</v>
      </c>
      <c r="C49" s="30" t="s">
        <v>385</v>
      </c>
      <c r="D49" s="62" t="s">
        <v>334</v>
      </c>
      <c r="E49" s="178"/>
      <c r="F49" s="178"/>
      <c r="G49" s="178"/>
      <c r="H49" s="178"/>
      <c r="I49" s="178"/>
      <c r="J49" s="178"/>
      <c r="K49" s="180"/>
      <c r="L49" s="178">
        <v>1</v>
      </c>
      <c r="M49" s="178">
        <v>1</v>
      </c>
      <c r="N49" s="178">
        <v>1</v>
      </c>
      <c r="O49" s="178">
        <v>1</v>
      </c>
      <c r="P49" s="178">
        <v>1</v>
      </c>
      <c r="Q49" s="178">
        <v>1</v>
      </c>
      <c r="R49" s="180" t="s">
        <v>258</v>
      </c>
      <c r="S49" s="178">
        <v>1</v>
      </c>
      <c r="T49" s="178">
        <v>1</v>
      </c>
      <c r="U49" s="214" t="s">
        <v>257</v>
      </c>
      <c r="V49" s="178">
        <v>1</v>
      </c>
      <c r="W49" s="178">
        <v>1</v>
      </c>
      <c r="X49" s="214">
        <v>1</v>
      </c>
      <c r="Y49" s="182" t="s">
        <v>258</v>
      </c>
      <c r="Z49" s="214">
        <v>1</v>
      </c>
      <c r="AA49" s="214">
        <v>1</v>
      </c>
      <c r="AB49" s="214">
        <v>1</v>
      </c>
      <c r="AC49" s="178">
        <v>1</v>
      </c>
      <c r="AD49" s="214">
        <v>1</v>
      </c>
      <c r="AE49" s="214">
        <v>1</v>
      </c>
      <c r="AF49" s="182" t="s">
        <v>258</v>
      </c>
      <c r="AG49" s="214">
        <v>1</v>
      </c>
      <c r="AH49" s="214">
        <v>1</v>
      </c>
      <c r="AI49" s="14">
        <f>SUM(E49:AH49)</f>
        <v>19</v>
      </c>
      <c r="AJ49" s="284"/>
    </row>
    <row r="50" spans="1:36" s="127" customFormat="1" ht="18">
      <c r="A50" s="292">
        <v>15</v>
      </c>
      <c r="B50" s="30"/>
      <c r="C50" s="133" t="s">
        <v>381</v>
      </c>
      <c r="D50" s="135" t="s">
        <v>106</v>
      </c>
      <c r="E50" s="178"/>
      <c r="F50" s="178"/>
      <c r="G50" s="178"/>
      <c r="H50" s="178"/>
      <c r="I50" s="178"/>
      <c r="J50" s="178"/>
      <c r="K50" s="180"/>
      <c r="L50" s="178"/>
      <c r="M50" s="178"/>
      <c r="N50" s="178"/>
      <c r="O50" s="178"/>
      <c r="P50" s="178"/>
      <c r="Q50" s="178"/>
      <c r="R50" s="180"/>
      <c r="S50" s="178"/>
      <c r="T50" s="178"/>
      <c r="U50" s="214"/>
      <c r="V50" s="178"/>
      <c r="W50" s="178"/>
      <c r="X50" s="214"/>
      <c r="Y50" s="182"/>
      <c r="Z50" s="214"/>
      <c r="AA50" s="214"/>
      <c r="AB50" s="214"/>
      <c r="AC50" s="178"/>
      <c r="AD50" s="214"/>
      <c r="AE50" s="214"/>
      <c r="AF50" s="182"/>
      <c r="AG50" s="214"/>
      <c r="AH50" s="214"/>
      <c r="AI50" s="14">
        <f t="shared" si="3"/>
        <v>0</v>
      </c>
      <c r="AJ50" s="300"/>
    </row>
    <row r="51" spans="1:36" s="12" customFormat="1" ht="17.25" customHeight="1">
      <c r="A51" s="287">
        <v>16</v>
      </c>
      <c r="B51" s="36" t="s">
        <v>281</v>
      </c>
      <c r="C51" s="137" t="s">
        <v>381</v>
      </c>
      <c r="D51" s="140" t="s">
        <v>35</v>
      </c>
      <c r="E51" s="178"/>
      <c r="F51" s="178"/>
      <c r="G51" s="178"/>
      <c r="H51" s="178"/>
      <c r="I51" s="178"/>
      <c r="J51" s="178"/>
      <c r="K51" s="180"/>
      <c r="L51" s="178"/>
      <c r="M51" s="178"/>
      <c r="N51" s="178"/>
      <c r="O51" s="178"/>
      <c r="P51" s="178"/>
      <c r="Q51" s="178"/>
      <c r="R51" s="180"/>
      <c r="S51" s="178"/>
      <c r="T51" s="178"/>
      <c r="U51" s="535" t="s">
        <v>257</v>
      </c>
      <c r="V51" s="178"/>
      <c r="W51" s="178"/>
      <c r="X51" s="178"/>
      <c r="Y51" s="180"/>
      <c r="Z51" s="178">
        <v>1</v>
      </c>
      <c r="AA51" s="178">
        <v>1</v>
      </c>
      <c r="AB51" s="178">
        <v>1</v>
      </c>
      <c r="AC51" s="178">
        <v>1</v>
      </c>
      <c r="AD51" s="178">
        <v>1</v>
      </c>
      <c r="AE51" s="178">
        <v>1</v>
      </c>
      <c r="AF51" s="180"/>
      <c r="AG51" s="178" t="s">
        <v>254</v>
      </c>
      <c r="AH51" s="178">
        <v>1</v>
      </c>
      <c r="AI51" s="14">
        <f>SUM(E51:AH51)</f>
        <v>7</v>
      </c>
      <c r="AJ51" s="103"/>
    </row>
    <row r="52" spans="1:36" s="127" customFormat="1" ht="16.5">
      <c r="A52" s="292">
        <v>17</v>
      </c>
      <c r="B52" s="30" t="s">
        <v>456</v>
      </c>
      <c r="C52" s="263" t="s">
        <v>396</v>
      </c>
      <c r="D52" s="262" t="s">
        <v>45</v>
      </c>
      <c r="E52" s="178"/>
      <c r="F52" s="178"/>
      <c r="G52" s="178"/>
      <c r="H52" s="178"/>
      <c r="I52" s="178"/>
      <c r="J52" s="178"/>
      <c r="K52" s="180"/>
      <c r="L52" s="178">
        <v>1</v>
      </c>
      <c r="M52" s="178">
        <v>1</v>
      </c>
      <c r="N52" s="178">
        <v>1</v>
      </c>
      <c r="O52" s="178">
        <v>1</v>
      </c>
      <c r="P52" s="178">
        <v>1</v>
      </c>
      <c r="Q52" s="178">
        <v>1</v>
      </c>
      <c r="R52" s="180"/>
      <c r="S52" s="178">
        <v>1</v>
      </c>
      <c r="T52" s="178">
        <v>1</v>
      </c>
      <c r="U52" s="535" t="s">
        <v>257</v>
      </c>
      <c r="V52" s="178">
        <v>1</v>
      </c>
      <c r="W52" s="178">
        <v>1</v>
      </c>
      <c r="X52" s="178">
        <v>1</v>
      </c>
      <c r="Y52" s="180"/>
      <c r="Z52" s="178">
        <v>1</v>
      </c>
      <c r="AA52" s="178">
        <v>1</v>
      </c>
      <c r="AB52" s="178">
        <v>1</v>
      </c>
      <c r="AC52" s="178">
        <v>1</v>
      </c>
      <c r="AD52" s="178">
        <v>1</v>
      </c>
      <c r="AE52" s="178">
        <v>1</v>
      </c>
      <c r="AF52" s="180">
        <v>1</v>
      </c>
      <c r="AG52" s="178">
        <v>1</v>
      </c>
      <c r="AH52" s="178">
        <v>1</v>
      </c>
      <c r="AI52" s="14">
        <f>SUM(E52:AH52)</f>
        <v>20</v>
      </c>
      <c r="AJ52" s="301"/>
    </row>
    <row r="53" spans="1:36" s="127" customFormat="1" ht="16.5">
      <c r="A53" s="287">
        <v>18</v>
      </c>
      <c r="B53" s="49" t="s">
        <v>295</v>
      </c>
      <c r="C53" s="137" t="s">
        <v>381</v>
      </c>
      <c r="D53" s="31" t="s">
        <v>29</v>
      </c>
      <c r="E53" s="178"/>
      <c r="F53" s="178"/>
      <c r="G53" s="178"/>
      <c r="H53" s="178"/>
      <c r="I53" s="178"/>
      <c r="J53" s="178"/>
      <c r="K53" s="180"/>
      <c r="L53" s="178"/>
      <c r="M53" s="178"/>
      <c r="N53" s="178"/>
      <c r="O53" s="178"/>
      <c r="P53" s="178"/>
      <c r="Q53" s="178"/>
      <c r="R53" s="180"/>
      <c r="S53" s="178"/>
      <c r="T53" s="178"/>
      <c r="U53" s="535" t="s">
        <v>257</v>
      </c>
      <c r="V53" s="178"/>
      <c r="W53" s="178"/>
      <c r="X53" s="178"/>
      <c r="Y53" s="180"/>
      <c r="Z53" s="178"/>
      <c r="AA53" s="178"/>
      <c r="AB53" s="178"/>
      <c r="AC53" s="178">
        <v>0.5</v>
      </c>
      <c r="AD53" s="178">
        <v>1</v>
      </c>
      <c r="AE53" s="178" t="s">
        <v>254</v>
      </c>
      <c r="AF53" s="180" t="s">
        <v>258</v>
      </c>
      <c r="AG53" s="178" t="s">
        <v>254</v>
      </c>
      <c r="AH53" s="178" t="s">
        <v>254</v>
      </c>
      <c r="AI53" s="14">
        <f>SUM(E53:AH53)</f>
        <v>1.5</v>
      </c>
      <c r="AJ53" s="301"/>
    </row>
    <row r="54" spans="1:36" s="12" customFormat="1" ht="17.25" thickBot="1">
      <c r="A54" s="302"/>
      <c r="B54" s="39"/>
      <c r="C54" s="39"/>
      <c r="D54" s="40"/>
      <c r="E54" s="219"/>
      <c r="F54" s="219"/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535" t="s">
        <v>257</v>
      </c>
      <c r="V54" s="219"/>
      <c r="W54" s="219"/>
      <c r="X54" s="219"/>
      <c r="Y54" s="219"/>
      <c r="Z54" s="219"/>
      <c r="AA54" s="219"/>
      <c r="AB54" s="219"/>
      <c r="AC54" s="219"/>
      <c r="AD54" s="219"/>
      <c r="AE54" s="219"/>
      <c r="AF54" s="219"/>
      <c r="AG54" s="219"/>
      <c r="AH54" s="219"/>
      <c r="AI54" s="15"/>
      <c r="AJ54" s="294"/>
    </row>
    <row r="55" spans="1:36" s="12" customFormat="1" ht="18.75">
      <c r="A55" s="1472" t="s">
        <v>298</v>
      </c>
      <c r="B55" s="1449"/>
      <c r="C55" s="526"/>
      <c r="D55" s="272" t="s">
        <v>465</v>
      </c>
      <c r="E55" s="230"/>
      <c r="F55" s="230"/>
      <c r="G55" s="230"/>
      <c r="H55" s="230"/>
      <c r="I55" s="230"/>
      <c r="J55" s="230"/>
      <c r="K55" s="230"/>
      <c r="L55" s="230"/>
      <c r="M55" s="230"/>
      <c r="N55" s="230"/>
      <c r="O55" s="230"/>
      <c r="P55" s="230"/>
      <c r="Q55" s="230"/>
      <c r="R55" s="230"/>
      <c r="S55" s="230"/>
      <c r="T55" s="230"/>
      <c r="U55" s="230"/>
      <c r="V55" s="230"/>
      <c r="W55" s="230"/>
      <c r="X55" s="230"/>
      <c r="Y55" s="230"/>
      <c r="Z55" s="230"/>
      <c r="AA55" s="230"/>
      <c r="AB55" s="230"/>
      <c r="AC55" s="230"/>
      <c r="AD55" s="230"/>
      <c r="AE55" s="230"/>
      <c r="AF55" s="230"/>
      <c r="AG55" s="230"/>
      <c r="AH55" s="230"/>
      <c r="AI55" s="20"/>
      <c r="AJ55" s="298"/>
    </row>
    <row r="56" spans="1:36" s="12" customFormat="1" ht="16.5">
      <c r="A56" s="303">
        <v>1</v>
      </c>
      <c r="B56" s="133" t="s">
        <v>64</v>
      </c>
      <c r="C56" s="133" t="s">
        <v>381</v>
      </c>
      <c r="D56" s="131" t="s">
        <v>65</v>
      </c>
      <c r="E56" s="214"/>
      <c r="F56" s="214"/>
      <c r="G56" s="214"/>
      <c r="H56" s="214"/>
      <c r="I56" s="214"/>
      <c r="J56" s="214"/>
      <c r="K56" s="182"/>
      <c r="L56" s="214"/>
      <c r="M56" s="214"/>
      <c r="N56" s="214"/>
      <c r="O56" s="214"/>
      <c r="P56" s="214"/>
      <c r="Q56" s="214"/>
      <c r="R56" s="182"/>
      <c r="S56" s="214"/>
      <c r="T56" s="214"/>
      <c r="U56" s="214" t="s">
        <v>257</v>
      </c>
      <c r="V56" s="214">
        <v>1</v>
      </c>
      <c r="W56" s="214">
        <v>1</v>
      </c>
      <c r="X56" s="214">
        <v>1</v>
      </c>
      <c r="Y56" s="182" t="s">
        <v>258</v>
      </c>
      <c r="Z56" s="214">
        <v>1</v>
      </c>
      <c r="AA56" s="214">
        <v>1</v>
      </c>
      <c r="AB56" s="214">
        <v>1</v>
      </c>
      <c r="AC56" s="214">
        <v>1</v>
      </c>
      <c r="AD56" s="178">
        <v>1</v>
      </c>
      <c r="AE56" s="178">
        <v>1</v>
      </c>
      <c r="AF56" s="180">
        <v>1</v>
      </c>
      <c r="AG56" s="178">
        <v>1</v>
      </c>
      <c r="AH56" s="178">
        <v>1</v>
      </c>
      <c r="AI56" s="398">
        <f t="shared" ref="AI56:AI61" si="5">SUM(E56:AH56)</f>
        <v>12</v>
      </c>
      <c r="AJ56" s="102"/>
    </row>
    <row r="57" spans="1:36" s="12" customFormat="1" ht="16.5">
      <c r="A57" s="283">
        <v>2</v>
      </c>
      <c r="B57" s="33" t="s">
        <v>198</v>
      </c>
      <c r="C57" s="33" t="s">
        <v>380</v>
      </c>
      <c r="D57" s="138" t="s">
        <v>181</v>
      </c>
      <c r="E57" s="178"/>
      <c r="F57" s="178"/>
      <c r="G57" s="178"/>
      <c r="H57" s="178"/>
      <c r="I57" s="178"/>
      <c r="J57" s="178"/>
      <c r="K57" s="180"/>
      <c r="L57" s="178"/>
      <c r="M57" s="178"/>
      <c r="N57" s="178"/>
      <c r="O57" s="178"/>
      <c r="P57" s="178"/>
      <c r="Q57" s="178"/>
      <c r="R57" s="180"/>
      <c r="S57" s="178"/>
      <c r="T57" s="178"/>
      <c r="U57" s="178" t="s">
        <v>257</v>
      </c>
      <c r="V57" s="178"/>
      <c r="W57" s="178"/>
      <c r="X57" s="178"/>
      <c r="Y57" s="180"/>
      <c r="Z57" s="214">
        <v>1</v>
      </c>
      <c r="AA57" s="214">
        <v>1</v>
      </c>
      <c r="AB57" s="214">
        <v>1</v>
      </c>
      <c r="AC57" s="214">
        <v>1</v>
      </c>
      <c r="AD57" s="178">
        <v>1</v>
      </c>
      <c r="AE57" s="178">
        <v>1</v>
      </c>
      <c r="AF57" s="180">
        <v>1</v>
      </c>
      <c r="AG57" s="178">
        <v>1</v>
      </c>
      <c r="AH57" s="178">
        <v>1</v>
      </c>
      <c r="AI57" s="14">
        <f t="shared" si="5"/>
        <v>9</v>
      </c>
      <c r="AJ57" s="103"/>
    </row>
    <row r="58" spans="1:36" s="12" customFormat="1" ht="16.5">
      <c r="A58" s="303">
        <v>3</v>
      </c>
      <c r="B58" s="36" t="s">
        <v>250</v>
      </c>
      <c r="C58" s="36" t="s">
        <v>376</v>
      </c>
      <c r="D58" s="54" t="s">
        <v>84</v>
      </c>
      <c r="E58" s="178"/>
      <c r="F58" s="178"/>
      <c r="G58" s="178"/>
      <c r="H58" s="178"/>
      <c r="I58" s="178"/>
      <c r="J58" s="178"/>
      <c r="K58" s="180"/>
      <c r="L58" s="178"/>
      <c r="M58" s="178"/>
      <c r="N58" s="178"/>
      <c r="O58" s="178"/>
      <c r="P58" s="178"/>
      <c r="Q58" s="178"/>
      <c r="R58" s="180"/>
      <c r="S58" s="178"/>
      <c r="T58" s="178"/>
      <c r="U58" s="178" t="s">
        <v>257</v>
      </c>
      <c r="V58" s="178"/>
      <c r="W58" s="178"/>
      <c r="X58" s="178"/>
      <c r="Y58" s="180"/>
      <c r="Z58" s="178"/>
      <c r="AA58" s="178"/>
      <c r="AB58" s="178">
        <v>1</v>
      </c>
      <c r="AC58" s="214">
        <v>1</v>
      </c>
      <c r="AD58" s="178">
        <v>1</v>
      </c>
      <c r="AE58" s="178">
        <v>1</v>
      </c>
      <c r="AF58" s="180"/>
      <c r="AG58" s="178">
        <v>1</v>
      </c>
      <c r="AH58" s="178">
        <v>1</v>
      </c>
      <c r="AI58" s="14">
        <f t="shared" si="5"/>
        <v>6</v>
      </c>
      <c r="AJ58" s="284"/>
    </row>
    <row r="59" spans="1:36" s="12" customFormat="1" ht="16.5">
      <c r="A59" s="303">
        <v>4</v>
      </c>
      <c r="B59" s="58" t="s">
        <v>263</v>
      </c>
      <c r="C59" s="58" t="s">
        <v>383</v>
      </c>
      <c r="D59" s="59" t="s">
        <v>42</v>
      </c>
      <c r="E59" s="178">
        <v>1</v>
      </c>
      <c r="F59" s="178">
        <v>1</v>
      </c>
      <c r="G59" s="178"/>
      <c r="H59" s="178"/>
      <c r="I59" s="178"/>
      <c r="J59" s="178"/>
      <c r="K59" s="180"/>
      <c r="L59" s="178"/>
      <c r="M59" s="178"/>
      <c r="N59" s="178">
        <v>1</v>
      </c>
      <c r="O59" s="178">
        <v>1</v>
      </c>
      <c r="P59" s="178">
        <v>1</v>
      </c>
      <c r="Q59" s="178">
        <v>1</v>
      </c>
      <c r="R59" s="180">
        <v>1</v>
      </c>
      <c r="S59" s="178">
        <v>1</v>
      </c>
      <c r="T59" s="178">
        <v>1</v>
      </c>
      <c r="U59" s="178" t="s">
        <v>257</v>
      </c>
      <c r="V59" s="178">
        <v>1</v>
      </c>
      <c r="W59" s="178">
        <v>1</v>
      </c>
      <c r="X59" s="178">
        <v>1</v>
      </c>
      <c r="Y59" s="180">
        <v>1</v>
      </c>
      <c r="Z59" s="178">
        <v>1</v>
      </c>
      <c r="AA59" s="178">
        <v>1</v>
      </c>
      <c r="AB59" s="178">
        <v>1</v>
      </c>
      <c r="AC59" s="214">
        <v>1</v>
      </c>
      <c r="AD59" s="178">
        <v>1</v>
      </c>
      <c r="AE59" s="178">
        <v>1</v>
      </c>
      <c r="AF59" s="180">
        <v>1</v>
      </c>
      <c r="AG59" s="178">
        <v>1</v>
      </c>
      <c r="AH59" s="178">
        <v>1</v>
      </c>
      <c r="AI59" s="14">
        <f t="shared" si="5"/>
        <v>22</v>
      </c>
      <c r="AJ59" s="102"/>
    </row>
    <row r="60" spans="1:36" s="12" customFormat="1" ht="16.5">
      <c r="A60" s="303">
        <v>5</v>
      </c>
      <c r="B60" s="142" t="s">
        <v>521</v>
      </c>
      <c r="C60" s="30" t="s">
        <v>522</v>
      </c>
      <c r="D60" s="32" t="s">
        <v>186</v>
      </c>
      <c r="E60" s="225"/>
      <c r="F60" s="225"/>
      <c r="G60" s="225"/>
      <c r="H60" s="225"/>
      <c r="I60" s="225"/>
      <c r="J60" s="225"/>
      <c r="K60" s="180"/>
      <c r="L60" s="178"/>
      <c r="M60" s="178"/>
      <c r="N60" s="178"/>
      <c r="O60" s="178"/>
      <c r="P60" s="178"/>
      <c r="Q60" s="178"/>
      <c r="R60" s="180"/>
      <c r="S60" s="178"/>
      <c r="T60" s="178"/>
      <c r="U60" s="178" t="s">
        <v>257</v>
      </c>
      <c r="V60" s="178"/>
      <c r="W60" s="178"/>
      <c r="X60" s="178"/>
      <c r="Y60" s="180"/>
      <c r="Z60" s="178"/>
      <c r="AA60" s="178">
        <v>1</v>
      </c>
      <c r="AB60" s="178"/>
      <c r="AC60" s="214">
        <v>1</v>
      </c>
      <c r="AD60" s="178">
        <v>1</v>
      </c>
      <c r="AE60" s="178">
        <v>1</v>
      </c>
      <c r="AF60" s="180"/>
      <c r="AG60" s="178">
        <v>1</v>
      </c>
      <c r="AH60" s="178">
        <v>1</v>
      </c>
      <c r="AI60" s="14">
        <f t="shared" si="5"/>
        <v>6</v>
      </c>
      <c r="AJ60" s="102"/>
    </row>
    <row r="61" spans="1:36" s="12" customFormat="1" ht="16.5">
      <c r="A61" s="283">
        <v>6</v>
      </c>
      <c r="B61" s="255" t="s">
        <v>247</v>
      </c>
      <c r="C61" s="36" t="s">
        <v>381</v>
      </c>
      <c r="D61" s="32" t="s">
        <v>98</v>
      </c>
      <c r="E61" s="178"/>
      <c r="F61" s="178"/>
      <c r="G61" s="178"/>
      <c r="H61" s="178"/>
      <c r="I61" s="178"/>
      <c r="J61" s="178"/>
      <c r="K61" s="180"/>
      <c r="L61" s="178"/>
      <c r="M61" s="178"/>
      <c r="N61" s="178"/>
      <c r="O61" s="178"/>
      <c r="P61" s="178"/>
      <c r="Q61" s="178"/>
      <c r="R61" s="180"/>
      <c r="S61" s="178"/>
      <c r="T61" s="178"/>
      <c r="U61" s="178" t="s">
        <v>257</v>
      </c>
      <c r="V61" s="178"/>
      <c r="W61" s="178"/>
      <c r="X61" s="214"/>
      <c r="Y61" s="182"/>
      <c r="Z61" s="214"/>
      <c r="AA61" s="214">
        <v>1</v>
      </c>
      <c r="AB61" s="214">
        <v>1</v>
      </c>
      <c r="AC61" s="214">
        <v>1</v>
      </c>
      <c r="AD61" s="214">
        <v>1</v>
      </c>
      <c r="AE61" s="214">
        <v>1</v>
      </c>
      <c r="AF61" s="182">
        <v>1</v>
      </c>
      <c r="AG61" s="214">
        <v>1</v>
      </c>
      <c r="AH61" s="178">
        <v>1</v>
      </c>
      <c r="AI61" s="14">
        <f t="shared" si="5"/>
        <v>8</v>
      </c>
      <c r="AJ61" s="304"/>
    </row>
    <row r="62" spans="1:36" s="12" customFormat="1" ht="17.25" thickBot="1">
      <c r="A62" s="57"/>
      <c r="B62" s="58"/>
      <c r="C62" s="58"/>
      <c r="D62" s="59"/>
      <c r="E62" s="226"/>
      <c r="F62" s="226"/>
      <c r="G62" s="226"/>
      <c r="H62" s="226"/>
      <c r="I62" s="226"/>
      <c r="J62" s="226"/>
      <c r="K62" s="226"/>
      <c r="L62" s="226"/>
      <c r="M62" s="226"/>
      <c r="N62" s="226"/>
      <c r="O62" s="226"/>
      <c r="P62" s="226"/>
      <c r="Q62" s="226"/>
      <c r="R62" s="226"/>
      <c r="S62" s="226"/>
      <c r="T62" s="226"/>
      <c r="U62" s="178"/>
      <c r="V62" s="226"/>
      <c r="W62" s="226"/>
      <c r="X62" s="226"/>
      <c r="Y62" s="226"/>
      <c r="Z62" s="226"/>
      <c r="AA62" s="226"/>
      <c r="AB62" s="226"/>
      <c r="AC62" s="226"/>
      <c r="AD62" s="226"/>
      <c r="AE62" s="226"/>
      <c r="AF62" s="226"/>
      <c r="AG62" s="226"/>
      <c r="AH62" s="226"/>
      <c r="AI62" s="96"/>
      <c r="AJ62" s="108"/>
    </row>
    <row r="63" spans="1:36" s="12" customFormat="1" ht="18.75">
      <c r="A63" s="1471" t="s">
        <v>299</v>
      </c>
      <c r="B63" s="1441"/>
      <c r="C63" s="529"/>
      <c r="D63" s="1483" t="s">
        <v>531</v>
      </c>
      <c r="E63" s="1484"/>
      <c r="F63" s="1484"/>
      <c r="G63" s="1484"/>
      <c r="H63" s="1484"/>
      <c r="I63" s="1485"/>
      <c r="J63" s="177"/>
      <c r="K63" s="177"/>
      <c r="L63" s="177"/>
      <c r="M63" s="177"/>
      <c r="N63" s="177"/>
      <c r="O63" s="177"/>
      <c r="P63" s="177"/>
      <c r="Q63" s="177"/>
      <c r="R63" s="177"/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  <c r="AH63" s="177"/>
      <c r="AI63" s="105"/>
      <c r="AJ63" s="305"/>
    </row>
    <row r="64" spans="1:36" s="12" customFormat="1" ht="16.5">
      <c r="A64" s="299">
        <v>1</v>
      </c>
      <c r="B64" s="30" t="s">
        <v>33</v>
      </c>
      <c r="C64" s="30" t="s">
        <v>378</v>
      </c>
      <c r="D64" s="62" t="s">
        <v>153</v>
      </c>
      <c r="E64" s="214"/>
      <c r="F64" s="214"/>
      <c r="G64" s="214"/>
      <c r="H64" s="214"/>
      <c r="I64" s="214"/>
      <c r="J64" s="214"/>
      <c r="K64" s="182"/>
      <c r="L64" s="214"/>
      <c r="M64" s="214"/>
      <c r="N64" s="214">
        <v>1</v>
      </c>
      <c r="O64" s="214">
        <v>1</v>
      </c>
      <c r="P64" s="214" t="s">
        <v>255</v>
      </c>
      <c r="Q64" s="214">
        <v>1</v>
      </c>
      <c r="R64" s="182" t="s">
        <v>258</v>
      </c>
      <c r="S64" s="214" t="s">
        <v>255</v>
      </c>
      <c r="T64" s="214">
        <v>1</v>
      </c>
      <c r="U64" s="214" t="s">
        <v>257</v>
      </c>
      <c r="V64" s="178">
        <v>1</v>
      </c>
      <c r="W64" s="214">
        <v>1</v>
      </c>
      <c r="X64" s="214">
        <v>1</v>
      </c>
      <c r="Y64" s="182" t="s">
        <v>258</v>
      </c>
      <c r="Z64" s="214">
        <v>1</v>
      </c>
      <c r="AA64" s="214">
        <v>1</v>
      </c>
      <c r="AB64" s="214">
        <v>1</v>
      </c>
      <c r="AC64" s="178">
        <v>1</v>
      </c>
      <c r="AD64" s="178" t="s">
        <v>255</v>
      </c>
      <c r="AE64" s="178">
        <v>1</v>
      </c>
      <c r="AF64" s="180" t="s">
        <v>258</v>
      </c>
      <c r="AG64" s="178">
        <v>1</v>
      </c>
      <c r="AH64" s="178">
        <v>1</v>
      </c>
      <c r="AI64" s="14">
        <f>SUM(E64:AH64)</f>
        <v>14</v>
      </c>
      <c r="AJ64" s="284"/>
    </row>
    <row r="65" spans="1:36" s="12" customFormat="1" ht="16.5">
      <c r="A65" s="299">
        <v>2</v>
      </c>
      <c r="B65" s="30" t="s">
        <v>169</v>
      </c>
      <c r="C65" s="30" t="s">
        <v>379</v>
      </c>
      <c r="D65" s="32" t="s">
        <v>83</v>
      </c>
      <c r="E65" s="214"/>
      <c r="F65" s="214"/>
      <c r="G65" s="214"/>
      <c r="H65" s="214"/>
      <c r="I65" s="214"/>
      <c r="J65" s="214"/>
      <c r="K65" s="182"/>
      <c r="L65" s="214"/>
      <c r="M65" s="214"/>
      <c r="N65" s="214">
        <v>1</v>
      </c>
      <c r="O65" s="214" t="s">
        <v>255</v>
      </c>
      <c r="P65" s="214" t="s">
        <v>255</v>
      </c>
      <c r="Q65" s="214" t="s">
        <v>255</v>
      </c>
      <c r="R65" s="182" t="s">
        <v>258</v>
      </c>
      <c r="S65" s="214" t="s">
        <v>255</v>
      </c>
      <c r="T65" s="214" t="s">
        <v>255</v>
      </c>
      <c r="U65" s="214" t="s">
        <v>257</v>
      </c>
      <c r="V65" s="178" t="s">
        <v>255</v>
      </c>
      <c r="W65" s="214" t="s">
        <v>255</v>
      </c>
      <c r="X65" s="214" t="s">
        <v>255</v>
      </c>
      <c r="Y65" s="182" t="s">
        <v>258</v>
      </c>
      <c r="Z65" s="214">
        <v>1</v>
      </c>
      <c r="AA65" s="214">
        <v>1</v>
      </c>
      <c r="AB65" s="214">
        <v>1</v>
      </c>
      <c r="AC65" s="178">
        <v>1</v>
      </c>
      <c r="AD65" s="178">
        <v>1</v>
      </c>
      <c r="AE65" s="178">
        <v>1</v>
      </c>
      <c r="AF65" s="180" t="s">
        <v>258</v>
      </c>
      <c r="AG65" s="178">
        <v>1</v>
      </c>
      <c r="AH65" s="178">
        <v>1</v>
      </c>
      <c r="AI65" s="14">
        <f>SUM(E65:AH65)</f>
        <v>9</v>
      </c>
      <c r="AJ65" s="284"/>
    </row>
    <row r="66" spans="1:36" s="12" customFormat="1" ht="16.5">
      <c r="A66" s="299">
        <v>3</v>
      </c>
      <c r="B66" s="30" t="s">
        <v>476</v>
      </c>
      <c r="C66" s="30" t="s">
        <v>378</v>
      </c>
      <c r="D66" s="32" t="s">
        <v>56</v>
      </c>
      <c r="E66" s="214"/>
      <c r="F66" s="214"/>
      <c r="G66" s="214"/>
      <c r="H66" s="214"/>
      <c r="I66" s="214"/>
      <c r="J66" s="214"/>
      <c r="K66" s="182"/>
      <c r="L66" s="214"/>
      <c r="M66" s="214"/>
      <c r="N66" s="214">
        <v>1</v>
      </c>
      <c r="O66" s="214">
        <v>1</v>
      </c>
      <c r="P66" s="214" t="s">
        <v>255</v>
      </c>
      <c r="Q66" s="214">
        <v>1</v>
      </c>
      <c r="R66" s="182" t="s">
        <v>258</v>
      </c>
      <c r="S66" s="214" t="s">
        <v>255</v>
      </c>
      <c r="T66" s="214">
        <v>1</v>
      </c>
      <c r="U66" s="214" t="s">
        <v>257</v>
      </c>
      <c r="V66" s="178">
        <v>1</v>
      </c>
      <c r="W66" s="214">
        <v>1</v>
      </c>
      <c r="X66" s="214">
        <v>1</v>
      </c>
      <c r="Y66" s="182" t="s">
        <v>258</v>
      </c>
      <c r="Z66" s="214">
        <v>1</v>
      </c>
      <c r="AA66" s="214">
        <v>1</v>
      </c>
      <c r="AB66" s="214">
        <v>1</v>
      </c>
      <c r="AC66" s="178">
        <v>1</v>
      </c>
      <c r="AD66" s="178" t="s">
        <v>255</v>
      </c>
      <c r="AE66" s="178">
        <v>1</v>
      </c>
      <c r="AF66" s="180" t="s">
        <v>258</v>
      </c>
      <c r="AG66" s="178">
        <v>1</v>
      </c>
      <c r="AH66" s="178">
        <v>1</v>
      </c>
      <c r="AI66" s="14">
        <f t="shared" ref="AI66:AI84" si="6">SUM(E66:AH66)</f>
        <v>14</v>
      </c>
      <c r="AJ66" s="284"/>
    </row>
    <row r="67" spans="1:36" s="12" customFormat="1" ht="16.5">
      <c r="A67" s="299">
        <v>4</v>
      </c>
      <c r="B67" s="30" t="s">
        <v>94</v>
      </c>
      <c r="C67" s="30" t="s">
        <v>378</v>
      </c>
      <c r="D67" s="62" t="s">
        <v>138</v>
      </c>
      <c r="E67" s="214"/>
      <c r="F67" s="214"/>
      <c r="G67" s="214"/>
      <c r="H67" s="214"/>
      <c r="I67" s="214"/>
      <c r="J67" s="214"/>
      <c r="K67" s="182"/>
      <c r="L67" s="214"/>
      <c r="M67" s="214"/>
      <c r="N67" s="214"/>
      <c r="O67" s="214"/>
      <c r="P67" s="214"/>
      <c r="Q67" s="214"/>
      <c r="R67" s="182"/>
      <c r="S67" s="214"/>
      <c r="T67" s="214"/>
      <c r="U67" s="214"/>
      <c r="V67" s="214"/>
      <c r="W67" s="214"/>
      <c r="X67" s="214"/>
      <c r="Y67" s="182"/>
      <c r="Z67" s="214">
        <v>1</v>
      </c>
      <c r="AA67" s="214">
        <v>1</v>
      </c>
      <c r="AB67" s="214">
        <v>1</v>
      </c>
      <c r="AC67" s="178">
        <v>1</v>
      </c>
      <c r="AD67" s="178">
        <v>1</v>
      </c>
      <c r="AE67" s="178">
        <v>1</v>
      </c>
      <c r="AF67" s="180"/>
      <c r="AG67" s="178"/>
      <c r="AH67" s="178"/>
      <c r="AI67" s="14">
        <f t="shared" si="6"/>
        <v>6</v>
      </c>
      <c r="AJ67" s="284"/>
    </row>
    <row r="68" spans="1:36" s="12" customFormat="1" ht="16.5">
      <c r="A68" s="299">
        <v>5</v>
      </c>
      <c r="B68" s="142" t="s">
        <v>60</v>
      </c>
      <c r="C68" s="252" t="s">
        <v>380</v>
      </c>
      <c r="D68" s="390" t="s">
        <v>61</v>
      </c>
      <c r="E68" s="214"/>
      <c r="F68" s="214"/>
      <c r="G68" s="214"/>
      <c r="H68" s="214"/>
      <c r="I68" s="214"/>
      <c r="J68" s="214"/>
      <c r="K68" s="182"/>
      <c r="L68" s="214"/>
      <c r="M68" s="214"/>
      <c r="N68" s="214">
        <v>1</v>
      </c>
      <c r="O68" s="214">
        <v>1</v>
      </c>
      <c r="P68" s="214" t="s">
        <v>255</v>
      </c>
      <c r="Q68" s="214">
        <v>1</v>
      </c>
      <c r="R68" s="182" t="s">
        <v>258</v>
      </c>
      <c r="S68" s="214" t="s">
        <v>255</v>
      </c>
      <c r="T68" s="214">
        <v>1</v>
      </c>
      <c r="U68" s="214" t="s">
        <v>257</v>
      </c>
      <c r="V68" s="178">
        <v>1</v>
      </c>
      <c r="W68" s="214">
        <v>1</v>
      </c>
      <c r="X68" s="214">
        <v>1</v>
      </c>
      <c r="Y68" s="182" t="s">
        <v>258</v>
      </c>
      <c r="Z68" s="214">
        <v>1</v>
      </c>
      <c r="AA68" s="214">
        <v>1</v>
      </c>
      <c r="AB68" s="214">
        <v>1</v>
      </c>
      <c r="AC68" s="178">
        <v>1</v>
      </c>
      <c r="AD68" s="178" t="s">
        <v>255</v>
      </c>
      <c r="AE68" s="178">
        <v>1</v>
      </c>
      <c r="AF68" s="180" t="s">
        <v>258</v>
      </c>
      <c r="AG68" s="178">
        <v>1</v>
      </c>
      <c r="AH68" s="178">
        <v>1</v>
      </c>
      <c r="AI68" s="14">
        <f t="shared" si="6"/>
        <v>14</v>
      </c>
      <c r="AJ68" s="103"/>
    </row>
    <row r="69" spans="1:36" s="12" customFormat="1" ht="16.5">
      <c r="A69" s="299">
        <v>6</v>
      </c>
      <c r="B69" s="30" t="s">
        <v>345</v>
      </c>
      <c r="C69" s="30" t="s">
        <v>378</v>
      </c>
      <c r="D69" s="62" t="s">
        <v>57</v>
      </c>
      <c r="E69" s="214"/>
      <c r="F69" s="214"/>
      <c r="G69" s="214"/>
      <c r="H69" s="214"/>
      <c r="I69" s="214"/>
      <c r="J69" s="214"/>
      <c r="K69" s="182"/>
      <c r="L69" s="214"/>
      <c r="M69" s="214"/>
      <c r="N69" s="214">
        <v>1</v>
      </c>
      <c r="O69" s="214">
        <v>1</v>
      </c>
      <c r="P69" s="214" t="s">
        <v>255</v>
      </c>
      <c r="Q69" s="214">
        <v>1</v>
      </c>
      <c r="R69" s="182" t="s">
        <v>258</v>
      </c>
      <c r="S69" s="214" t="s">
        <v>255</v>
      </c>
      <c r="T69" s="214">
        <v>1</v>
      </c>
      <c r="U69" s="214" t="s">
        <v>257</v>
      </c>
      <c r="V69" s="178">
        <v>1</v>
      </c>
      <c r="W69" s="214">
        <v>1</v>
      </c>
      <c r="X69" s="214">
        <v>1</v>
      </c>
      <c r="Y69" s="182" t="s">
        <v>258</v>
      </c>
      <c r="Z69" s="214">
        <v>1</v>
      </c>
      <c r="AA69" s="214">
        <v>1</v>
      </c>
      <c r="AB69" s="214">
        <v>1</v>
      </c>
      <c r="AC69" s="178">
        <v>1</v>
      </c>
      <c r="AD69" s="178" t="s">
        <v>255</v>
      </c>
      <c r="AE69" s="178">
        <v>1</v>
      </c>
      <c r="AF69" s="180" t="s">
        <v>258</v>
      </c>
      <c r="AG69" s="178">
        <v>1</v>
      </c>
      <c r="AH69" s="178">
        <v>1</v>
      </c>
      <c r="AI69" s="14">
        <f t="shared" si="6"/>
        <v>14</v>
      </c>
      <c r="AJ69" s="284"/>
    </row>
    <row r="70" spans="1:36" s="12" customFormat="1" ht="16.5">
      <c r="A70" s="299">
        <v>7</v>
      </c>
      <c r="B70" s="30" t="s">
        <v>97</v>
      </c>
      <c r="C70" s="30" t="s">
        <v>390</v>
      </c>
      <c r="D70" s="62" t="s">
        <v>160</v>
      </c>
      <c r="E70" s="214"/>
      <c r="F70" s="214"/>
      <c r="G70" s="214"/>
      <c r="H70" s="214"/>
      <c r="I70" s="214"/>
      <c r="J70" s="214"/>
      <c r="K70" s="182"/>
      <c r="L70" s="214"/>
      <c r="M70" s="214"/>
      <c r="N70" s="214">
        <v>1</v>
      </c>
      <c r="O70" s="214">
        <v>1</v>
      </c>
      <c r="P70" s="214" t="s">
        <v>255</v>
      </c>
      <c r="Q70" s="214" t="s">
        <v>255</v>
      </c>
      <c r="R70" s="182" t="s">
        <v>258</v>
      </c>
      <c r="S70" s="214" t="s">
        <v>255</v>
      </c>
      <c r="T70" s="214" t="s">
        <v>255</v>
      </c>
      <c r="U70" s="214" t="s">
        <v>257</v>
      </c>
      <c r="V70" s="178" t="s">
        <v>255</v>
      </c>
      <c r="W70" s="214" t="s">
        <v>255</v>
      </c>
      <c r="X70" s="214" t="s">
        <v>255</v>
      </c>
      <c r="Y70" s="182" t="s">
        <v>258</v>
      </c>
      <c r="Z70" s="214">
        <v>1</v>
      </c>
      <c r="AA70" s="214">
        <v>1</v>
      </c>
      <c r="AB70" s="214" t="s">
        <v>255</v>
      </c>
      <c r="AC70" s="178" t="s">
        <v>255</v>
      </c>
      <c r="AD70" s="178" t="s">
        <v>255</v>
      </c>
      <c r="AE70" s="178">
        <v>1</v>
      </c>
      <c r="AF70" s="180" t="s">
        <v>258</v>
      </c>
      <c r="AG70" s="178">
        <v>1</v>
      </c>
      <c r="AH70" s="178">
        <v>1</v>
      </c>
      <c r="AI70" s="14">
        <f t="shared" ref="AI70" si="7">SUM(E70:AH70)</f>
        <v>7</v>
      </c>
      <c r="AJ70" s="284"/>
    </row>
    <row r="71" spans="1:36" s="12" customFormat="1" ht="16.5">
      <c r="A71" s="299">
        <v>9</v>
      </c>
      <c r="B71" s="142" t="s">
        <v>307</v>
      </c>
      <c r="C71" s="142" t="s">
        <v>391</v>
      </c>
      <c r="D71" s="143" t="s">
        <v>67</v>
      </c>
      <c r="E71" s="214" t="s">
        <v>255</v>
      </c>
      <c r="F71" s="214" t="s">
        <v>255</v>
      </c>
      <c r="G71" s="214"/>
      <c r="H71" s="214"/>
      <c r="I71" s="214"/>
      <c r="J71" s="214"/>
      <c r="K71" s="182" t="s">
        <v>258</v>
      </c>
      <c r="L71" s="214"/>
      <c r="M71" s="214">
        <v>1</v>
      </c>
      <c r="N71" s="214">
        <v>1</v>
      </c>
      <c r="O71" s="214">
        <v>1</v>
      </c>
      <c r="P71" s="214">
        <v>1</v>
      </c>
      <c r="Q71" s="214">
        <v>1</v>
      </c>
      <c r="R71" s="182" t="s">
        <v>258</v>
      </c>
      <c r="S71" s="214">
        <v>1</v>
      </c>
      <c r="T71" s="214">
        <v>1</v>
      </c>
      <c r="U71" s="214" t="s">
        <v>257</v>
      </c>
      <c r="V71" s="214">
        <v>1</v>
      </c>
      <c r="W71" s="214">
        <v>1</v>
      </c>
      <c r="X71" s="214">
        <v>1</v>
      </c>
      <c r="Y71" s="182" t="s">
        <v>258</v>
      </c>
      <c r="Z71" s="214">
        <v>1</v>
      </c>
      <c r="AA71" s="214">
        <v>1</v>
      </c>
      <c r="AB71" s="214">
        <v>1</v>
      </c>
      <c r="AC71" s="214">
        <v>1</v>
      </c>
      <c r="AD71" s="214">
        <v>1</v>
      </c>
      <c r="AE71" s="214">
        <v>1</v>
      </c>
      <c r="AF71" s="180" t="s">
        <v>258</v>
      </c>
      <c r="AG71" s="178">
        <v>1</v>
      </c>
      <c r="AH71" s="178">
        <v>1</v>
      </c>
      <c r="AI71" s="14">
        <f t="shared" si="6"/>
        <v>18</v>
      </c>
      <c r="AJ71" s="284"/>
    </row>
    <row r="72" spans="1:36" s="12" customFormat="1" ht="16.5">
      <c r="A72" s="299">
        <v>10</v>
      </c>
      <c r="B72" s="30" t="s">
        <v>305</v>
      </c>
      <c r="C72" s="30" t="s">
        <v>378</v>
      </c>
      <c r="D72" s="62" t="s">
        <v>159</v>
      </c>
      <c r="E72" s="214"/>
      <c r="F72" s="214"/>
      <c r="G72" s="214"/>
      <c r="H72" s="214"/>
      <c r="I72" s="214"/>
      <c r="J72" s="214"/>
      <c r="K72" s="182"/>
      <c r="L72" s="214"/>
      <c r="M72" s="214"/>
      <c r="N72" s="214">
        <v>1</v>
      </c>
      <c r="O72" s="214">
        <v>1</v>
      </c>
      <c r="P72" s="214" t="s">
        <v>255</v>
      </c>
      <c r="Q72" s="214">
        <v>1</v>
      </c>
      <c r="R72" s="182" t="s">
        <v>258</v>
      </c>
      <c r="S72" s="214" t="s">
        <v>255</v>
      </c>
      <c r="T72" s="214">
        <v>1</v>
      </c>
      <c r="U72" s="214" t="s">
        <v>257</v>
      </c>
      <c r="V72" s="178">
        <v>1</v>
      </c>
      <c r="W72" s="214">
        <v>1</v>
      </c>
      <c r="X72" s="214">
        <v>1</v>
      </c>
      <c r="Y72" s="182" t="s">
        <v>258</v>
      </c>
      <c r="Z72" s="214">
        <v>1</v>
      </c>
      <c r="AA72" s="214">
        <v>1</v>
      </c>
      <c r="AB72" s="214">
        <v>1</v>
      </c>
      <c r="AC72" s="178">
        <v>1</v>
      </c>
      <c r="AD72" s="178" t="s">
        <v>255</v>
      </c>
      <c r="AE72" s="178">
        <v>1</v>
      </c>
      <c r="AF72" s="180" t="s">
        <v>258</v>
      </c>
      <c r="AG72" s="178">
        <v>1</v>
      </c>
      <c r="AH72" s="178">
        <v>1</v>
      </c>
      <c r="AI72" s="14">
        <f t="shared" si="6"/>
        <v>14</v>
      </c>
      <c r="AJ72" s="284"/>
    </row>
    <row r="73" spans="1:36" s="12" customFormat="1" ht="16.5">
      <c r="A73" s="299">
        <v>11</v>
      </c>
      <c r="B73" s="33" t="s">
        <v>356</v>
      </c>
      <c r="C73" s="30" t="s">
        <v>379</v>
      </c>
      <c r="D73" s="32" t="s">
        <v>151</v>
      </c>
      <c r="E73" s="214"/>
      <c r="F73" s="214"/>
      <c r="G73" s="214"/>
      <c r="H73" s="214"/>
      <c r="I73" s="214"/>
      <c r="J73" s="214"/>
      <c r="K73" s="182"/>
      <c r="L73" s="214"/>
      <c r="M73" s="214"/>
      <c r="N73" s="214">
        <v>1</v>
      </c>
      <c r="O73" s="214">
        <v>1</v>
      </c>
      <c r="P73" s="214">
        <v>1</v>
      </c>
      <c r="Q73" s="214">
        <v>1</v>
      </c>
      <c r="R73" s="182" t="s">
        <v>258</v>
      </c>
      <c r="S73" s="214" t="s">
        <v>255</v>
      </c>
      <c r="T73" s="214" t="s">
        <v>255</v>
      </c>
      <c r="U73" s="214" t="s">
        <v>257</v>
      </c>
      <c r="V73" s="214" t="s">
        <v>255</v>
      </c>
      <c r="W73" s="214" t="s">
        <v>255</v>
      </c>
      <c r="X73" s="214" t="s">
        <v>255</v>
      </c>
      <c r="Y73" s="182" t="s">
        <v>258</v>
      </c>
      <c r="Z73" s="214" t="s">
        <v>255</v>
      </c>
      <c r="AA73" s="214" t="s">
        <v>255</v>
      </c>
      <c r="AB73" s="214" t="s">
        <v>255</v>
      </c>
      <c r="AC73" s="214">
        <v>1</v>
      </c>
      <c r="AD73" s="178">
        <v>1</v>
      </c>
      <c r="AE73" s="178">
        <v>1</v>
      </c>
      <c r="AF73" s="180" t="s">
        <v>258</v>
      </c>
      <c r="AG73" s="178">
        <v>1</v>
      </c>
      <c r="AH73" s="178">
        <v>1</v>
      </c>
      <c r="AI73" s="14">
        <f t="shared" si="6"/>
        <v>9</v>
      </c>
      <c r="AJ73" s="284"/>
    </row>
    <row r="74" spans="1:36" s="12" customFormat="1" ht="16.5">
      <c r="A74" s="299">
        <v>12</v>
      </c>
      <c r="B74" s="30" t="s">
        <v>285</v>
      </c>
      <c r="C74" s="30" t="s">
        <v>377</v>
      </c>
      <c r="D74" s="32" t="s">
        <v>39</v>
      </c>
      <c r="E74" s="214"/>
      <c r="F74" s="214"/>
      <c r="G74" s="214"/>
      <c r="H74" s="214"/>
      <c r="I74" s="214"/>
      <c r="J74" s="214"/>
      <c r="K74" s="182"/>
      <c r="L74" s="214"/>
      <c r="M74" s="214"/>
      <c r="N74" s="214">
        <v>1</v>
      </c>
      <c r="O74" s="214">
        <v>1</v>
      </c>
      <c r="P74" s="214" t="s">
        <v>255</v>
      </c>
      <c r="Q74" s="214">
        <v>1</v>
      </c>
      <c r="R74" s="182" t="s">
        <v>258</v>
      </c>
      <c r="S74" s="214" t="s">
        <v>255</v>
      </c>
      <c r="T74" s="214" t="s">
        <v>255</v>
      </c>
      <c r="U74" s="214" t="s">
        <v>257</v>
      </c>
      <c r="V74" s="178">
        <v>1</v>
      </c>
      <c r="W74" s="214" t="s">
        <v>255</v>
      </c>
      <c r="X74" s="214" t="s">
        <v>255</v>
      </c>
      <c r="Y74" s="182" t="s">
        <v>258</v>
      </c>
      <c r="Z74" s="214">
        <v>1</v>
      </c>
      <c r="AA74" s="214">
        <v>1</v>
      </c>
      <c r="AB74" s="214">
        <v>1</v>
      </c>
      <c r="AC74" s="178">
        <v>1</v>
      </c>
      <c r="AD74" s="178" t="s">
        <v>255</v>
      </c>
      <c r="AE74" s="178">
        <v>1</v>
      </c>
      <c r="AF74" s="180" t="s">
        <v>258</v>
      </c>
      <c r="AG74" s="178">
        <v>1</v>
      </c>
      <c r="AH74" s="178">
        <v>1</v>
      </c>
      <c r="AI74" s="14">
        <f t="shared" si="6"/>
        <v>11</v>
      </c>
      <c r="AJ74" s="284"/>
    </row>
    <row r="75" spans="1:36" s="12" customFormat="1" ht="16.5">
      <c r="A75" s="299">
        <v>13</v>
      </c>
      <c r="B75" s="30" t="s">
        <v>300</v>
      </c>
      <c r="C75" s="30" t="s">
        <v>389</v>
      </c>
      <c r="D75" s="62" t="s">
        <v>62</v>
      </c>
      <c r="E75" s="214"/>
      <c r="F75" s="214"/>
      <c r="G75" s="214"/>
      <c r="H75" s="214"/>
      <c r="I75" s="214"/>
      <c r="J75" s="214"/>
      <c r="K75" s="182"/>
      <c r="L75" s="214"/>
      <c r="M75" s="214"/>
      <c r="N75" s="214">
        <v>1</v>
      </c>
      <c r="O75" s="214">
        <v>1</v>
      </c>
      <c r="P75" s="214" t="s">
        <v>255</v>
      </c>
      <c r="Q75" s="214">
        <v>1</v>
      </c>
      <c r="R75" s="182" t="s">
        <v>258</v>
      </c>
      <c r="S75" s="214" t="s">
        <v>255</v>
      </c>
      <c r="T75" s="214">
        <v>1</v>
      </c>
      <c r="U75" s="214" t="s">
        <v>257</v>
      </c>
      <c r="V75" s="178">
        <v>1</v>
      </c>
      <c r="W75" s="214" t="s">
        <v>255</v>
      </c>
      <c r="X75" s="214" t="s">
        <v>255</v>
      </c>
      <c r="Y75" s="182" t="s">
        <v>258</v>
      </c>
      <c r="Z75" s="214" t="s">
        <v>255</v>
      </c>
      <c r="AA75" s="214">
        <v>1</v>
      </c>
      <c r="AB75" s="214">
        <v>1</v>
      </c>
      <c r="AC75" s="178">
        <v>1</v>
      </c>
      <c r="AD75" s="178" t="s">
        <v>255</v>
      </c>
      <c r="AE75" s="178">
        <v>1</v>
      </c>
      <c r="AF75" s="180" t="s">
        <v>258</v>
      </c>
      <c r="AG75" s="178">
        <v>1</v>
      </c>
      <c r="AH75" s="178">
        <v>1</v>
      </c>
      <c r="AI75" s="14">
        <f t="shared" si="6"/>
        <v>11</v>
      </c>
      <c r="AJ75" s="284"/>
    </row>
    <row r="76" spans="1:36" s="12" customFormat="1" ht="16.5">
      <c r="A76" s="299">
        <v>14</v>
      </c>
      <c r="B76" s="30" t="s">
        <v>301</v>
      </c>
      <c r="C76" s="30" t="s">
        <v>378</v>
      </c>
      <c r="D76" s="62" t="s">
        <v>54</v>
      </c>
      <c r="E76" s="214"/>
      <c r="F76" s="214"/>
      <c r="G76" s="214"/>
      <c r="H76" s="214"/>
      <c r="I76" s="214"/>
      <c r="J76" s="214"/>
      <c r="K76" s="182"/>
      <c r="L76" s="214"/>
      <c r="M76" s="214"/>
      <c r="N76" s="214">
        <v>1</v>
      </c>
      <c r="O76" s="214">
        <v>1</v>
      </c>
      <c r="P76" s="214" t="s">
        <v>255</v>
      </c>
      <c r="Q76" s="214">
        <v>1</v>
      </c>
      <c r="R76" s="182" t="s">
        <v>258</v>
      </c>
      <c r="S76" s="214" t="s">
        <v>255</v>
      </c>
      <c r="T76" s="214">
        <v>1</v>
      </c>
      <c r="U76" s="214" t="s">
        <v>257</v>
      </c>
      <c r="V76" s="178">
        <v>1</v>
      </c>
      <c r="W76" s="214">
        <v>1</v>
      </c>
      <c r="X76" s="214">
        <v>1</v>
      </c>
      <c r="Y76" s="182" t="s">
        <v>258</v>
      </c>
      <c r="Z76" s="214">
        <v>1</v>
      </c>
      <c r="AA76" s="214">
        <v>1</v>
      </c>
      <c r="AB76" s="214">
        <v>1</v>
      </c>
      <c r="AC76" s="178">
        <v>1</v>
      </c>
      <c r="AD76" s="178" t="s">
        <v>255</v>
      </c>
      <c r="AE76" s="178">
        <v>1</v>
      </c>
      <c r="AF76" s="180" t="s">
        <v>258</v>
      </c>
      <c r="AG76" s="178">
        <v>1</v>
      </c>
      <c r="AH76" s="178">
        <v>1</v>
      </c>
      <c r="AI76" s="14">
        <f t="shared" si="6"/>
        <v>14</v>
      </c>
      <c r="AJ76" s="284"/>
    </row>
    <row r="77" spans="1:36" s="12" customFormat="1" ht="16.5">
      <c r="A77" s="299">
        <v>15</v>
      </c>
      <c r="B77" s="30" t="s">
        <v>40</v>
      </c>
      <c r="C77" s="30" t="s">
        <v>390</v>
      </c>
      <c r="D77" s="32" t="s">
        <v>161</v>
      </c>
      <c r="E77" s="214"/>
      <c r="F77" s="214"/>
      <c r="G77" s="214"/>
      <c r="H77" s="214"/>
      <c r="I77" s="214"/>
      <c r="J77" s="214"/>
      <c r="K77" s="182"/>
      <c r="L77" s="214"/>
      <c r="M77" s="214"/>
      <c r="N77" s="214">
        <v>1</v>
      </c>
      <c r="O77" s="214">
        <v>1</v>
      </c>
      <c r="P77" s="214" t="s">
        <v>255</v>
      </c>
      <c r="Q77" s="214" t="s">
        <v>255</v>
      </c>
      <c r="R77" s="182" t="s">
        <v>258</v>
      </c>
      <c r="S77" s="214" t="s">
        <v>255</v>
      </c>
      <c r="T77" s="214" t="s">
        <v>255</v>
      </c>
      <c r="U77" s="214" t="s">
        <v>257</v>
      </c>
      <c r="V77" s="178" t="s">
        <v>255</v>
      </c>
      <c r="W77" s="214" t="s">
        <v>255</v>
      </c>
      <c r="X77" s="214" t="s">
        <v>255</v>
      </c>
      <c r="Y77" s="182" t="s">
        <v>258</v>
      </c>
      <c r="Z77" s="214">
        <v>1</v>
      </c>
      <c r="AA77" s="214">
        <v>1</v>
      </c>
      <c r="AB77" s="214" t="s">
        <v>255</v>
      </c>
      <c r="AC77" s="178" t="s">
        <v>255</v>
      </c>
      <c r="AD77" s="178" t="s">
        <v>255</v>
      </c>
      <c r="AE77" s="178">
        <v>1</v>
      </c>
      <c r="AF77" s="180" t="s">
        <v>258</v>
      </c>
      <c r="AG77" s="178">
        <v>1</v>
      </c>
      <c r="AH77" s="178">
        <v>1</v>
      </c>
      <c r="AI77" s="14">
        <f t="shared" si="6"/>
        <v>7</v>
      </c>
      <c r="AJ77" s="284"/>
    </row>
    <row r="78" spans="1:36" s="12" customFormat="1" ht="16.5">
      <c r="A78" s="299">
        <v>16</v>
      </c>
      <c r="B78" s="142" t="s">
        <v>347</v>
      </c>
      <c r="C78" s="252" t="s">
        <v>380</v>
      </c>
      <c r="D78" s="256" t="s">
        <v>162</v>
      </c>
      <c r="E78" s="214"/>
      <c r="F78" s="214"/>
      <c r="G78" s="214"/>
      <c r="H78" s="214"/>
      <c r="I78" s="214"/>
      <c r="J78" s="214"/>
      <c r="K78" s="182"/>
      <c r="L78" s="214"/>
      <c r="M78" s="214"/>
      <c r="N78" s="214"/>
      <c r="O78" s="214"/>
      <c r="P78" s="214"/>
      <c r="Q78" s="214"/>
      <c r="R78" s="182"/>
      <c r="S78" s="214"/>
      <c r="T78" s="214"/>
      <c r="U78" s="214" t="s">
        <v>257</v>
      </c>
      <c r="V78" s="178"/>
      <c r="W78" s="214"/>
      <c r="X78" s="214"/>
      <c r="Y78" s="182"/>
      <c r="Z78" s="214">
        <v>1</v>
      </c>
      <c r="AA78" s="214">
        <v>1</v>
      </c>
      <c r="AB78" s="214">
        <v>1</v>
      </c>
      <c r="AC78" s="178">
        <v>1</v>
      </c>
      <c r="AD78" s="178">
        <v>1</v>
      </c>
      <c r="AE78" s="178">
        <v>1</v>
      </c>
      <c r="AF78" s="180"/>
      <c r="AG78" s="178">
        <v>1</v>
      </c>
      <c r="AH78" s="178">
        <v>1</v>
      </c>
      <c r="AI78" s="14">
        <f>SUM(E78:AH78)</f>
        <v>8</v>
      </c>
      <c r="AJ78" s="103"/>
    </row>
    <row r="79" spans="1:36" s="12" customFormat="1" ht="16.5">
      <c r="A79" s="299">
        <v>17</v>
      </c>
      <c r="B79" s="30" t="s">
        <v>306</v>
      </c>
      <c r="C79" s="30" t="s">
        <v>378</v>
      </c>
      <c r="D79" s="62" t="s">
        <v>154</v>
      </c>
      <c r="E79" s="214"/>
      <c r="F79" s="214"/>
      <c r="G79" s="214"/>
      <c r="H79" s="214"/>
      <c r="I79" s="214"/>
      <c r="J79" s="214"/>
      <c r="K79" s="182"/>
      <c r="L79" s="214"/>
      <c r="M79" s="214"/>
      <c r="N79" s="214">
        <v>1</v>
      </c>
      <c r="O79" s="214">
        <v>1</v>
      </c>
      <c r="P79" s="214" t="s">
        <v>255</v>
      </c>
      <c r="Q79" s="214">
        <v>1</v>
      </c>
      <c r="R79" s="182" t="s">
        <v>258</v>
      </c>
      <c r="S79" s="214" t="s">
        <v>255</v>
      </c>
      <c r="T79" s="214">
        <v>1</v>
      </c>
      <c r="U79" s="214" t="s">
        <v>257</v>
      </c>
      <c r="V79" s="178">
        <v>1</v>
      </c>
      <c r="W79" s="214">
        <v>1</v>
      </c>
      <c r="X79" s="214">
        <v>1</v>
      </c>
      <c r="Y79" s="182" t="s">
        <v>258</v>
      </c>
      <c r="Z79" s="214">
        <v>1</v>
      </c>
      <c r="AA79" s="214">
        <v>1</v>
      </c>
      <c r="AB79" s="214">
        <v>1</v>
      </c>
      <c r="AC79" s="178">
        <v>1</v>
      </c>
      <c r="AD79" s="178" t="s">
        <v>255</v>
      </c>
      <c r="AE79" s="178">
        <v>1</v>
      </c>
      <c r="AF79" s="180" t="s">
        <v>258</v>
      </c>
      <c r="AG79" s="178">
        <v>1</v>
      </c>
      <c r="AH79" s="178">
        <v>1</v>
      </c>
      <c r="AI79" s="14">
        <f t="shared" si="6"/>
        <v>14</v>
      </c>
      <c r="AJ79" s="284"/>
    </row>
    <row r="80" spans="1:36" s="12" customFormat="1" ht="17.25" customHeight="1">
      <c r="A80" s="299">
        <v>18</v>
      </c>
      <c r="B80" s="30" t="s">
        <v>203</v>
      </c>
      <c r="C80" s="30" t="s">
        <v>389</v>
      </c>
      <c r="D80" s="62" t="s">
        <v>62</v>
      </c>
      <c r="E80" s="214"/>
      <c r="F80" s="214"/>
      <c r="G80" s="214"/>
      <c r="H80" s="214"/>
      <c r="I80" s="214"/>
      <c r="J80" s="214"/>
      <c r="K80" s="182"/>
      <c r="L80" s="214"/>
      <c r="M80" s="214"/>
      <c r="N80" s="214">
        <v>1</v>
      </c>
      <c r="O80" s="214">
        <v>1</v>
      </c>
      <c r="P80" s="214" t="s">
        <v>255</v>
      </c>
      <c r="Q80" s="214">
        <v>1</v>
      </c>
      <c r="R80" s="182" t="s">
        <v>258</v>
      </c>
      <c r="S80" s="214" t="s">
        <v>255</v>
      </c>
      <c r="T80" s="214">
        <v>1</v>
      </c>
      <c r="U80" s="214" t="s">
        <v>257</v>
      </c>
      <c r="V80" s="178">
        <v>1</v>
      </c>
      <c r="W80" s="214">
        <v>1</v>
      </c>
      <c r="X80" s="214">
        <v>1</v>
      </c>
      <c r="Y80" s="182" t="s">
        <v>258</v>
      </c>
      <c r="Z80" s="214">
        <v>1</v>
      </c>
      <c r="AA80" s="214">
        <v>1</v>
      </c>
      <c r="AB80" s="214">
        <v>1</v>
      </c>
      <c r="AC80" s="178">
        <v>1</v>
      </c>
      <c r="AD80" s="178" t="s">
        <v>255</v>
      </c>
      <c r="AE80" s="178">
        <v>1</v>
      </c>
      <c r="AF80" s="180" t="s">
        <v>258</v>
      </c>
      <c r="AG80" s="178">
        <v>1</v>
      </c>
      <c r="AH80" s="178">
        <v>1</v>
      </c>
      <c r="AI80" s="14">
        <f t="shared" si="6"/>
        <v>14</v>
      </c>
      <c r="AJ80" s="102"/>
    </row>
    <row r="81" spans="1:36" s="12" customFormat="1" ht="16.5">
      <c r="A81" s="299">
        <v>19</v>
      </c>
      <c r="B81" s="30" t="s">
        <v>118</v>
      </c>
      <c r="C81" s="30" t="s">
        <v>378</v>
      </c>
      <c r="D81" s="62" t="s">
        <v>59</v>
      </c>
      <c r="E81" s="214"/>
      <c r="F81" s="214"/>
      <c r="G81" s="214"/>
      <c r="H81" s="214"/>
      <c r="I81" s="214"/>
      <c r="J81" s="214"/>
      <c r="K81" s="182"/>
      <c r="L81" s="214"/>
      <c r="M81" s="214"/>
      <c r="N81" s="214">
        <v>1</v>
      </c>
      <c r="O81" s="214">
        <v>1</v>
      </c>
      <c r="P81" s="214" t="s">
        <v>255</v>
      </c>
      <c r="Q81" s="214">
        <v>1</v>
      </c>
      <c r="R81" s="182" t="s">
        <v>258</v>
      </c>
      <c r="S81" s="214" t="s">
        <v>255</v>
      </c>
      <c r="T81" s="214">
        <v>1</v>
      </c>
      <c r="U81" s="214" t="s">
        <v>257</v>
      </c>
      <c r="V81" s="178">
        <v>1</v>
      </c>
      <c r="W81" s="214">
        <v>1</v>
      </c>
      <c r="X81" s="214">
        <v>1</v>
      </c>
      <c r="Y81" s="182" t="s">
        <v>258</v>
      </c>
      <c r="Z81" s="214">
        <v>1</v>
      </c>
      <c r="AA81" s="214">
        <v>1</v>
      </c>
      <c r="AB81" s="214">
        <v>1</v>
      </c>
      <c r="AC81" s="178">
        <v>1</v>
      </c>
      <c r="AD81" s="178" t="s">
        <v>255</v>
      </c>
      <c r="AE81" s="178">
        <v>1</v>
      </c>
      <c r="AF81" s="180" t="s">
        <v>258</v>
      </c>
      <c r="AG81" s="178">
        <v>1</v>
      </c>
      <c r="AH81" s="178">
        <v>1</v>
      </c>
      <c r="AI81" s="14">
        <f t="shared" si="6"/>
        <v>14</v>
      </c>
      <c r="AJ81" s="284"/>
    </row>
    <row r="82" spans="1:36" s="12" customFormat="1" ht="16.5">
      <c r="A82" s="299">
        <v>20</v>
      </c>
      <c r="B82" s="30" t="s">
        <v>140</v>
      </c>
      <c r="C82" s="30" t="s">
        <v>378</v>
      </c>
      <c r="D82" s="62" t="s">
        <v>144</v>
      </c>
      <c r="E82" s="214"/>
      <c r="F82" s="214"/>
      <c r="G82" s="214"/>
      <c r="H82" s="214"/>
      <c r="I82" s="214"/>
      <c r="J82" s="214"/>
      <c r="K82" s="182"/>
      <c r="L82" s="214"/>
      <c r="M82" s="214"/>
      <c r="N82" s="214">
        <v>1</v>
      </c>
      <c r="O82" s="214">
        <v>1</v>
      </c>
      <c r="P82" s="214" t="s">
        <v>255</v>
      </c>
      <c r="Q82" s="214">
        <v>1</v>
      </c>
      <c r="R82" s="182" t="s">
        <v>258</v>
      </c>
      <c r="S82" s="214" t="s">
        <v>255</v>
      </c>
      <c r="T82" s="214">
        <v>1</v>
      </c>
      <c r="U82" s="214" t="s">
        <v>257</v>
      </c>
      <c r="V82" s="178">
        <v>1</v>
      </c>
      <c r="W82" s="214">
        <v>1</v>
      </c>
      <c r="X82" s="214">
        <v>1</v>
      </c>
      <c r="Y82" s="182" t="s">
        <v>258</v>
      </c>
      <c r="Z82" s="214">
        <v>1</v>
      </c>
      <c r="AA82" s="214">
        <v>1</v>
      </c>
      <c r="AB82" s="214">
        <v>1</v>
      </c>
      <c r="AC82" s="178">
        <v>1</v>
      </c>
      <c r="AD82" s="178" t="s">
        <v>255</v>
      </c>
      <c r="AE82" s="178">
        <v>1</v>
      </c>
      <c r="AF82" s="180" t="s">
        <v>258</v>
      </c>
      <c r="AG82" s="178">
        <v>1</v>
      </c>
      <c r="AH82" s="178">
        <v>1</v>
      </c>
      <c r="AI82" s="14">
        <f t="shared" si="6"/>
        <v>14</v>
      </c>
      <c r="AJ82" s="306"/>
    </row>
    <row r="83" spans="1:36" s="12" customFormat="1" ht="16.5">
      <c r="A83" s="299">
        <v>21</v>
      </c>
      <c r="B83" s="30" t="s">
        <v>302</v>
      </c>
      <c r="C83" s="30" t="s">
        <v>378</v>
      </c>
      <c r="D83" s="62" t="s">
        <v>55</v>
      </c>
      <c r="E83" s="214"/>
      <c r="F83" s="214"/>
      <c r="G83" s="214"/>
      <c r="H83" s="214"/>
      <c r="I83" s="214"/>
      <c r="J83" s="214"/>
      <c r="K83" s="182"/>
      <c r="L83" s="214"/>
      <c r="M83" s="214"/>
      <c r="N83" s="214">
        <v>1</v>
      </c>
      <c r="O83" s="214">
        <v>1</v>
      </c>
      <c r="P83" s="214" t="s">
        <v>255</v>
      </c>
      <c r="Q83" s="214">
        <v>1</v>
      </c>
      <c r="R83" s="182" t="s">
        <v>258</v>
      </c>
      <c r="S83" s="214" t="s">
        <v>255</v>
      </c>
      <c r="T83" s="214">
        <v>1</v>
      </c>
      <c r="U83" s="214" t="s">
        <v>257</v>
      </c>
      <c r="V83" s="178">
        <v>1</v>
      </c>
      <c r="W83" s="214">
        <v>1</v>
      </c>
      <c r="X83" s="214">
        <v>1</v>
      </c>
      <c r="Y83" s="182" t="s">
        <v>258</v>
      </c>
      <c r="Z83" s="214">
        <v>1</v>
      </c>
      <c r="AA83" s="214">
        <v>1</v>
      </c>
      <c r="AB83" s="214">
        <v>1</v>
      </c>
      <c r="AC83" s="178">
        <v>1</v>
      </c>
      <c r="AD83" s="178" t="s">
        <v>255</v>
      </c>
      <c r="AE83" s="178">
        <v>1</v>
      </c>
      <c r="AF83" s="180" t="s">
        <v>258</v>
      </c>
      <c r="AG83" s="178">
        <v>1</v>
      </c>
      <c r="AH83" s="178">
        <v>1</v>
      </c>
      <c r="AI83" s="14">
        <f t="shared" si="6"/>
        <v>14</v>
      </c>
      <c r="AJ83" s="306"/>
    </row>
    <row r="84" spans="1:36" s="12" customFormat="1" ht="16.5">
      <c r="A84" s="299">
        <v>22</v>
      </c>
      <c r="B84" s="30" t="s">
        <v>102</v>
      </c>
      <c r="C84" s="30" t="s">
        <v>378</v>
      </c>
      <c r="D84" s="246" t="s">
        <v>447</v>
      </c>
      <c r="E84" s="214"/>
      <c r="F84" s="214"/>
      <c r="G84" s="214"/>
      <c r="H84" s="214"/>
      <c r="I84" s="214"/>
      <c r="J84" s="214"/>
      <c r="K84" s="180"/>
      <c r="L84" s="178"/>
      <c r="M84" s="178"/>
      <c r="N84" s="214">
        <v>1</v>
      </c>
      <c r="O84" s="214">
        <v>1</v>
      </c>
      <c r="P84" s="214" t="s">
        <v>255</v>
      </c>
      <c r="Q84" s="214">
        <v>1</v>
      </c>
      <c r="R84" s="182" t="s">
        <v>258</v>
      </c>
      <c r="S84" s="214" t="s">
        <v>255</v>
      </c>
      <c r="T84" s="214" t="s">
        <v>255</v>
      </c>
      <c r="U84" s="214" t="s">
        <v>257</v>
      </c>
      <c r="V84" s="178">
        <v>1</v>
      </c>
      <c r="W84" s="214">
        <v>1</v>
      </c>
      <c r="X84" s="214">
        <v>1</v>
      </c>
      <c r="Y84" s="182" t="s">
        <v>258</v>
      </c>
      <c r="Z84" s="214">
        <v>1</v>
      </c>
      <c r="AA84" s="214">
        <v>1</v>
      </c>
      <c r="AB84" s="214">
        <v>1</v>
      </c>
      <c r="AC84" s="178" t="s">
        <v>255</v>
      </c>
      <c r="AD84" s="178">
        <v>1</v>
      </c>
      <c r="AE84" s="178">
        <v>1</v>
      </c>
      <c r="AF84" s="180" t="s">
        <v>258</v>
      </c>
      <c r="AG84" s="178">
        <v>1</v>
      </c>
      <c r="AH84" s="178">
        <v>1</v>
      </c>
      <c r="AI84" s="14">
        <f t="shared" si="6"/>
        <v>13</v>
      </c>
      <c r="AJ84" s="284"/>
    </row>
    <row r="85" spans="1:36" s="12" customFormat="1" ht="17.25" thickBot="1">
      <c r="A85" s="307"/>
      <c r="B85" s="52"/>
      <c r="C85" s="52"/>
      <c r="D85" s="53"/>
      <c r="E85" s="232"/>
      <c r="F85" s="232"/>
      <c r="G85" s="232"/>
      <c r="H85" s="232"/>
      <c r="I85" s="232"/>
      <c r="J85" s="232"/>
      <c r="K85" s="232"/>
      <c r="L85" s="232"/>
      <c r="M85" s="232"/>
      <c r="N85" s="232"/>
      <c r="O85" s="232"/>
      <c r="P85" s="232"/>
      <c r="Q85" s="232"/>
      <c r="R85" s="232"/>
      <c r="S85" s="232"/>
      <c r="T85" s="232"/>
      <c r="U85" s="226"/>
      <c r="V85" s="232"/>
      <c r="W85" s="232"/>
      <c r="X85" s="232"/>
      <c r="Y85" s="232"/>
      <c r="Z85" s="232"/>
      <c r="AA85" s="232"/>
      <c r="AB85" s="232"/>
      <c r="AC85" s="232"/>
      <c r="AD85" s="232"/>
      <c r="AE85" s="232"/>
      <c r="AF85" s="232"/>
      <c r="AG85" s="232"/>
      <c r="AH85" s="232"/>
      <c r="AI85" s="14"/>
      <c r="AJ85" s="308"/>
    </row>
    <row r="86" spans="1:36" s="12" customFormat="1" ht="18.75">
      <c r="A86" s="1471" t="s">
        <v>308</v>
      </c>
      <c r="B86" s="1441"/>
      <c r="C86" s="529"/>
      <c r="D86" s="271" t="s">
        <v>467</v>
      </c>
      <c r="E86" s="177"/>
      <c r="F86" s="177"/>
      <c r="G86" s="177"/>
      <c r="H86" s="177"/>
      <c r="I86" s="177"/>
      <c r="J86" s="177"/>
      <c r="K86" s="177"/>
      <c r="L86" s="177"/>
      <c r="M86" s="177"/>
      <c r="N86" s="177"/>
      <c r="O86" s="177"/>
      <c r="P86" s="177"/>
      <c r="Q86" s="177"/>
      <c r="R86" s="177"/>
      <c r="S86" s="177"/>
      <c r="T86" s="177"/>
      <c r="U86" s="177" t="s">
        <v>257</v>
      </c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  <c r="AH86" s="177"/>
      <c r="AI86" s="105"/>
      <c r="AJ86" s="305"/>
    </row>
    <row r="87" spans="1:36" s="12" customFormat="1" ht="16.5">
      <c r="A87" s="299">
        <v>1</v>
      </c>
      <c r="B87" s="30" t="s">
        <v>68</v>
      </c>
      <c r="C87" s="30" t="s">
        <v>382</v>
      </c>
      <c r="D87" s="32" t="s">
        <v>69</v>
      </c>
      <c r="E87" s="214"/>
      <c r="F87" s="214"/>
      <c r="G87" s="214"/>
      <c r="H87" s="214"/>
      <c r="I87" s="214"/>
      <c r="J87" s="214"/>
      <c r="K87" s="182"/>
      <c r="L87" s="214"/>
      <c r="M87" s="214"/>
      <c r="N87" s="214"/>
      <c r="O87" s="214"/>
      <c r="P87" s="214"/>
      <c r="Q87" s="214"/>
      <c r="R87" s="182"/>
      <c r="S87" s="214"/>
      <c r="T87" s="214"/>
      <c r="U87" s="214" t="s">
        <v>257</v>
      </c>
      <c r="V87" s="214"/>
      <c r="W87" s="214"/>
      <c r="X87" s="214"/>
      <c r="Y87" s="182"/>
      <c r="Z87" s="214">
        <v>1</v>
      </c>
      <c r="AA87" s="214">
        <v>1</v>
      </c>
      <c r="AB87" s="214">
        <v>1</v>
      </c>
      <c r="AC87" s="214">
        <v>1</v>
      </c>
      <c r="AD87" s="214">
        <v>1</v>
      </c>
      <c r="AE87" s="214">
        <v>1</v>
      </c>
      <c r="AF87" s="182" t="s">
        <v>258</v>
      </c>
      <c r="AG87" s="214">
        <v>1</v>
      </c>
      <c r="AH87" s="214">
        <v>1</v>
      </c>
      <c r="AI87" s="14">
        <f>SUM(E87:AH87)</f>
        <v>8</v>
      </c>
      <c r="AJ87" s="284"/>
    </row>
    <row r="88" spans="1:36" s="12" customFormat="1" ht="16.5">
      <c r="A88" s="299">
        <v>2</v>
      </c>
      <c r="B88" s="30" t="s">
        <v>309</v>
      </c>
      <c r="C88" s="30" t="s">
        <v>388</v>
      </c>
      <c r="D88" s="32" t="s">
        <v>165</v>
      </c>
      <c r="E88" s="214"/>
      <c r="F88" s="214"/>
      <c r="G88" s="214"/>
      <c r="H88" s="214"/>
      <c r="I88" s="214"/>
      <c r="J88" s="214"/>
      <c r="K88" s="182"/>
      <c r="L88" s="214"/>
      <c r="M88" s="214"/>
      <c r="N88" s="214"/>
      <c r="O88" s="178"/>
      <c r="P88" s="214"/>
      <c r="Q88" s="214"/>
      <c r="R88" s="182"/>
      <c r="S88" s="214"/>
      <c r="T88" s="214"/>
      <c r="U88" s="214" t="s">
        <v>257</v>
      </c>
      <c r="V88" s="214"/>
      <c r="W88" s="214"/>
      <c r="X88" s="214"/>
      <c r="Y88" s="182"/>
      <c r="Z88" s="214">
        <v>1</v>
      </c>
      <c r="AA88" s="214">
        <v>1</v>
      </c>
      <c r="AB88" s="214">
        <v>1</v>
      </c>
      <c r="AC88" s="214">
        <v>1</v>
      </c>
      <c r="AD88" s="214">
        <v>1</v>
      </c>
      <c r="AE88" s="214">
        <v>1</v>
      </c>
      <c r="AF88" s="182" t="s">
        <v>258</v>
      </c>
      <c r="AG88" s="214">
        <v>1</v>
      </c>
      <c r="AH88" s="214">
        <v>1</v>
      </c>
      <c r="AI88" s="14">
        <f>SUM(E88:AH88)</f>
        <v>8</v>
      </c>
      <c r="AJ88" s="284"/>
    </row>
    <row r="89" spans="1:36" s="12" customFormat="1" ht="16.5">
      <c r="A89" s="299">
        <v>3</v>
      </c>
      <c r="B89" s="30" t="s">
        <v>71</v>
      </c>
      <c r="C89" s="30" t="s">
        <v>394</v>
      </c>
      <c r="D89" s="32" t="s">
        <v>72</v>
      </c>
      <c r="E89" s="214"/>
      <c r="F89" s="214"/>
      <c r="G89" s="214"/>
      <c r="H89" s="214"/>
      <c r="I89" s="214"/>
      <c r="J89" s="214"/>
      <c r="K89" s="182"/>
      <c r="L89" s="214"/>
      <c r="M89" s="214"/>
      <c r="N89" s="214"/>
      <c r="O89" s="178"/>
      <c r="P89" s="214"/>
      <c r="Q89" s="214"/>
      <c r="R89" s="182"/>
      <c r="S89" s="214"/>
      <c r="T89" s="214"/>
      <c r="U89" s="214" t="s">
        <v>257</v>
      </c>
      <c r="V89" s="214"/>
      <c r="W89" s="214"/>
      <c r="X89" s="214"/>
      <c r="Y89" s="182"/>
      <c r="Z89" s="214">
        <v>1</v>
      </c>
      <c r="AA89" s="214">
        <v>1</v>
      </c>
      <c r="AB89" s="214">
        <v>1</v>
      </c>
      <c r="AC89" s="214">
        <v>1</v>
      </c>
      <c r="AD89" s="214">
        <v>1</v>
      </c>
      <c r="AE89" s="214">
        <v>1</v>
      </c>
      <c r="AF89" s="182" t="s">
        <v>258</v>
      </c>
      <c r="AG89" s="214">
        <v>1</v>
      </c>
      <c r="AH89" s="214">
        <v>1</v>
      </c>
      <c r="AI89" s="14">
        <f>SUM(E89:AH89)</f>
        <v>8</v>
      </c>
      <c r="AJ89" s="284"/>
    </row>
    <row r="90" spans="1:36" s="12" customFormat="1" ht="17.25" thickBot="1">
      <c r="A90" s="309">
        <v>4</v>
      </c>
      <c r="B90" s="49" t="s">
        <v>452</v>
      </c>
      <c r="C90" s="49" t="s">
        <v>387</v>
      </c>
      <c r="D90" s="31" t="s">
        <v>70</v>
      </c>
      <c r="E90" s="214"/>
      <c r="F90" s="214"/>
      <c r="G90" s="214"/>
      <c r="H90" s="214"/>
      <c r="I90" s="214"/>
      <c r="J90" s="214"/>
      <c r="K90" s="182"/>
      <c r="L90" s="214"/>
      <c r="M90" s="214"/>
      <c r="N90" s="214"/>
      <c r="O90" s="178"/>
      <c r="P90" s="214"/>
      <c r="Q90" s="214"/>
      <c r="R90" s="182"/>
      <c r="S90" s="214"/>
      <c r="T90" s="214"/>
      <c r="U90" s="219" t="s">
        <v>257</v>
      </c>
      <c r="V90" s="214"/>
      <c r="W90" s="214"/>
      <c r="X90" s="214"/>
      <c r="Y90" s="182"/>
      <c r="Z90" s="214" t="s">
        <v>254</v>
      </c>
      <c r="AA90" s="214" t="s">
        <v>254</v>
      </c>
      <c r="AB90" s="214" t="s">
        <v>254</v>
      </c>
      <c r="AC90" s="214" t="s">
        <v>254</v>
      </c>
      <c r="AD90" s="214" t="s">
        <v>254</v>
      </c>
      <c r="AE90" s="178" t="s">
        <v>254</v>
      </c>
      <c r="AF90" s="180"/>
      <c r="AG90" s="178" t="s">
        <v>254</v>
      </c>
      <c r="AH90" s="178" t="s">
        <v>254</v>
      </c>
      <c r="AI90" s="14">
        <f>SUM(E90:AH90)</f>
        <v>0</v>
      </c>
      <c r="AJ90" s="306"/>
    </row>
    <row r="91" spans="1:36" s="12" customFormat="1" ht="18.75">
      <c r="A91" s="1473" t="s">
        <v>367</v>
      </c>
      <c r="B91" s="1439"/>
      <c r="C91" s="206"/>
      <c r="D91" s="270" t="s">
        <v>516</v>
      </c>
      <c r="E91" s="532"/>
      <c r="F91" s="532"/>
      <c r="G91" s="532"/>
      <c r="H91" s="532"/>
      <c r="I91" s="532"/>
      <c r="J91" s="532"/>
      <c r="K91" s="532"/>
      <c r="L91" s="532"/>
      <c r="M91" s="532"/>
      <c r="N91" s="532"/>
      <c r="O91" s="532"/>
      <c r="P91" s="532"/>
      <c r="Q91" s="532"/>
      <c r="R91" s="532"/>
      <c r="S91" s="532"/>
      <c r="T91" s="532"/>
      <c r="U91" s="544"/>
      <c r="V91" s="532"/>
      <c r="W91" s="532"/>
      <c r="X91" s="532"/>
      <c r="Y91" s="532"/>
      <c r="Z91" s="532"/>
      <c r="AA91" s="532"/>
      <c r="AB91" s="532"/>
      <c r="AC91" s="532"/>
      <c r="AD91" s="532"/>
      <c r="AE91" s="532"/>
      <c r="AF91" s="532"/>
      <c r="AG91" s="532"/>
      <c r="AH91" s="532"/>
      <c r="AI91" s="20"/>
      <c r="AJ91" s="310"/>
    </row>
    <row r="92" spans="1:36" s="12" customFormat="1" ht="16.5">
      <c r="A92" s="299">
        <v>1</v>
      </c>
      <c r="B92" s="30" t="s">
        <v>321</v>
      </c>
      <c r="C92" s="30" t="s">
        <v>385</v>
      </c>
      <c r="D92" s="62" t="s">
        <v>38</v>
      </c>
      <c r="E92" s="178"/>
      <c r="F92" s="178"/>
      <c r="G92" s="178"/>
      <c r="H92" s="178"/>
      <c r="I92" s="178"/>
      <c r="J92" s="178"/>
      <c r="K92" s="180"/>
      <c r="L92" s="178">
        <v>1</v>
      </c>
      <c r="M92" s="178">
        <v>1</v>
      </c>
      <c r="N92" s="178">
        <v>1</v>
      </c>
      <c r="O92" s="178">
        <v>1</v>
      </c>
      <c r="P92" s="178">
        <v>1</v>
      </c>
      <c r="Q92" s="178">
        <v>1</v>
      </c>
      <c r="R92" s="180"/>
      <c r="S92" s="178">
        <v>1</v>
      </c>
      <c r="T92" s="178">
        <v>1</v>
      </c>
      <c r="U92" s="214" t="s">
        <v>257</v>
      </c>
      <c r="V92" s="178">
        <v>1</v>
      </c>
      <c r="W92" s="178">
        <v>1</v>
      </c>
      <c r="X92" s="178">
        <v>1</v>
      </c>
      <c r="Y92" s="180"/>
      <c r="Z92" s="178">
        <v>1</v>
      </c>
      <c r="AA92" s="178">
        <v>1</v>
      </c>
      <c r="AB92" s="178">
        <v>1</v>
      </c>
      <c r="AC92" s="178">
        <v>1</v>
      </c>
      <c r="AD92" s="178">
        <v>1</v>
      </c>
      <c r="AE92" s="178">
        <v>1</v>
      </c>
      <c r="AF92" s="180"/>
      <c r="AG92" s="178">
        <v>1</v>
      </c>
      <c r="AH92" s="178">
        <v>1</v>
      </c>
      <c r="AI92" s="14">
        <f>SUM(E92:AH92)</f>
        <v>19</v>
      </c>
      <c r="AJ92" s="284"/>
    </row>
    <row r="93" spans="1:36" s="12" customFormat="1" ht="16.5">
      <c r="A93" s="311">
        <v>2</v>
      </c>
      <c r="B93" s="33" t="s">
        <v>286</v>
      </c>
      <c r="C93" s="30" t="s">
        <v>385</v>
      </c>
      <c r="D93" s="171" t="s">
        <v>368</v>
      </c>
      <c r="E93" s="178"/>
      <c r="F93" s="178"/>
      <c r="G93" s="178"/>
      <c r="H93" s="178"/>
      <c r="I93" s="178"/>
      <c r="J93" s="178"/>
      <c r="K93" s="180"/>
      <c r="L93" s="178"/>
      <c r="M93" s="178"/>
      <c r="N93" s="178"/>
      <c r="O93" s="214"/>
      <c r="P93" s="214"/>
      <c r="Q93" s="214"/>
      <c r="R93" s="182"/>
      <c r="S93" s="214"/>
      <c r="T93" s="214"/>
      <c r="U93" s="214" t="s">
        <v>257</v>
      </c>
      <c r="V93" s="214"/>
      <c r="W93" s="214"/>
      <c r="X93" s="214"/>
      <c r="Y93" s="182"/>
      <c r="Z93" s="214">
        <v>1</v>
      </c>
      <c r="AA93" s="214">
        <v>1</v>
      </c>
      <c r="AB93" s="214">
        <v>1</v>
      </c>
      <c r="AC93" s="178" t="s">
        <v>254</v>
      </c>
      <c r="AD93" s="178" t="s">
        <v>254</v>
      </c>
      <c r="AE93" s="178">
        <v>1</v>
      </c>
      <c r="AF93" s="180"/>
      <c r="AG93" s="178">
        <v>1</v>
      </c>
      <c r="AH93" s="178">
        <v>1</v>
      </c>
      <c r="AI93" s="14">
        <f>SUM(E93:AH93)</f>
        <v>6</v>
      </c>
      <c r="AJ93" s="308"/>
    </row>
    <row r="94" spans="1:36" s="12" customFormat="1" ht="17.25" thickBot="1">
      <c r="A94" s="46">
        <v>3</v>
      </c>
      <c r="B94" s="30" t="s">
        <v>401</v>
      </c>
      <c r="C94" s="49" t="s">
        <v>411</v>
      </c>
      <c r="D94" s="31" t="s">
        <v>37</v>
      </c>
      <c r="E94" s="178"/>
      <c r="F94" s="178"/>
      <c r="G94" s="178"/>
      <c r="H94" s="178"/>
      <c r="I94" s="178"/>
      <c r="J94" s="178"/>
      <c r="K94" s="180"/>
      <c r="L94" s="178"/>
      <c r="M94" s="178"/>
      <c r="N94" s="178"/>
      <c r="O94" s="178"/>
      <c r="P94" s="178"/>
      <c r="Q94" s="178"/>
      <c r="R94" s="180"/>
      <c r="S94" s="178">
        <v>1</v>
      </c>
      <c r="T94" s="178">
        <v>1</v>
      </c>
      <c r="U94" s="226" t="s">
        <v>257</v>
      </c>
      <c r="V94" s="178">
        <v>1</v>
      </c>
      <c r="W94" s="178">
        <v>1</v>
      </c>
      <c r="X94" s="178">
        <v>1</v>
      </c>
      <c r="Y94" s="180"/>
      <c r="Z94" s="178">
        <v>1</v>
      </c>
      <c r="AA94" s="178">
        <v>1</v>
      </c>
      <c r="AB94" s="178">
        <v>1</v>
      </c>
      <c r="AC94" s="178">
        <v>1</v>
      </c>
      <c r="AD94" s="178">
        <v>1</v>
      </c>
      <c r="AE94" s="178">
        <v>1</v>
      </c>
      <c r="AF94" s="180"/>
      <c r="AG94" s="178">
        <v>1</v>
      </c>
      <c r="AH94" s="178">
        <v>1</v>
      </c>
      <c r="AI94" s="101">
        <f>SUM(E94:AH94)</f>
        <v>13</v>
      </c>
      <c r="AJ94" s="103"/>
    </row>
    <row r="95" spans="1:36" s="12" customFormat="1" ht="16.5">
      <c r="A95" s="1473" t="s">
        <v>335</v>
      </c>
      <c r="B95" s="1439"/>
      <c r="C95" s="206"/>
      <c r="D95" s="65"/>
      <c r="E95" s="532"/>
      <c r="F95" s="532"/>
      <c r="G95" s="532"/>
      <c r="H95" s="532"/>
      <c r="I95" s="532"/>
      <c r="J95" s="532"/>
      <c r="K95" s="532"/>
      <c r="L95" s="532"/>
      <c r="M95" s="532"/>
      <c r="N95" s="532"/>
      <c r="O95" s="532"/>
      <c r="P95" s="532"/>
      <c r="Q95" s="532"/>
      <c r="R95" s="532"/>
      <c r="S95" s="532"/>
      <c r="T95" s="532"/>
      <c r="U95" s="543"/>
      <c r="V95" s="532"/>
      <c r="W95" s="532"/>
      <c r="X95" s="532"/>
      <c r="Y95" s="532"/>
      <c r="Z95" s="532"/>
      <c r="AA95" s="532"/>
      <c r="AB95" s="532"/>
      <c r="AC95" s="532"/>
      <c r="AD95" s="532"/>
      <c r="AE95" s="532"/>
      <c r="AF95" s="532"/>
      <c r="AG95" s="532"/>
      <c r="AH95" s="532"/>
      <c r="AI95" s="20"/>
      <c r="AJ95" s="310"/>
    </row>
    <row r="96" spans="1:36" s="12" customFormat="1" ht="16.5">
      <c r="A96" s="299">
        <v>1</v>
      </c>
      <c r="D96" s="62" t="s">
        <v>185</v>
      </c>
      <c r="E96" s="178"/>
      <c r="F96" s="178"/>
      <c r="G96" s="178"/>
      <c r="H96" s="178"/>
      <c r="I96" s="178"/>
      <c r="J96" s="178"/>
      <c r="K96" s="180"/>
      <c r="L96" s="178"/>
      <c r="M96" s="178"/>
      <c r="N96" s="178"/>
      <c r="O96" s="178"/>
      <c r="P96" s="178"/>
      <c r="Q96" s="178"/>
      <c r="R96" s="180"/>
      <c r="S96" s="178"/>
      <c r="T96" s="178"/>
      <c r="U96" s="214" t="s">
        <v>257</v>
      </c>
      <c r="V96" s="178"/>
      <c r="W96" s="178"/>
      <c r="X96" s="178"/>
      <c r="Y96" s="180"/>
      <c r="Z96" s="178">
        <v>1</v>
      </c>
      <c r="AA96" s="178">
        <v>1</v>
      </c>
      <c r="AB96" s="178">
        <v>1</v>
      </c>
      <c r="AC96" s="178">
        <v>1</v>
      </c>
      <c r="AD96" s="178">
        <v>1</v>
      </c>
      <c r="AE96" s="178">
        <v>1</v>
      </c>
      <c r="AF96" s="180"/>
      <c r="AG96" s="178">
        <v>1</v>
      </c>
      <c r="AH96" s="178">
        <v>1</v>
      </c>
      <c r="AI96" s="14">
        <f>SUM(E96:AH96)</f>
        <v>8</v>
      </c>
      <c r="AJ96" s="284"/>
    </row>
    <row r="97" spans="1:36" s="12" customFormat="1" ht="16.5">
      <c r="A97" s="299">
        <v>2</v>
      </c>
      <c r="B97" s="30" t="s">
        <v>320</v>
      </c>
      <c r="C97" s="30" t="s">
        <v>383</v>
      </c>
      <c r="D97" s="62" t="s">
        <v>400</v>
      </c>
      <c r="E97" s="178"/>
      <c r="F97" s="178"/>
      <c r="G97" s="178"/>
      <c r="H97" s="178"/>
      <c r="I97" s="178"/>
      <c r="J97" s="178"/>
      <c r="K97" s="180"/>
      <c r="L97" s="178"/>
      <c r="M97" s="178"/>
      <c r="N97" s="178"/>
      <c r="O97" s="178"/>
      <c r="P97" s="178"/>
      <c r="Q97" s="178"/>
      <c r="R97" s="180"/>
      <c r="S97" s="178"/>
      <c r="T97" s="178">
        <v>1</v>
      </c>
      <c r="U97" s="214" t="s">
        <v>257</v>
      </c>
      <c r="V97" s="178">
        <v>1</v>
      </c>
      <c r="W97" s="178">
        <v>1</v>
      </c>
      <c r="X97" s="178">
        <v>1</v>
      </c>
      <c r="Y97" s="180"/>
      <c r="Z97" s="178">
        <v>1</v>
      </c>
      <c r="AA97" s="178">
        <v>1</v>
      </c>
      <c r="AB97" s="178">
        <v>1</v>
      </c>
      <c r="AC97" s="178">
        <v>1</v>
      </c>
      <c r="AD97" s="178">
        <v>1</v>
      </c>
      <c r="AE97" s="178">
        <v>1</v>
      </c>
      <c r="AF97" s="180">
        <v>1</v>
      </c>
      <c r="AG97" s="178">
        <v>1</v>
      </c>
      <c r="AH97" s="178">
        <v>1</v>
      </c>
      <c r="AI97" s="14">
        <f t="shared" ref="AI97:AI109" si="8">SUM(E97:AH97)</f>
        <v>13</v>
      </c>
      <c r="AJ97" s="284"/>
    </row>
    <row r="98" spans="1:36" ht="19.5" customHeight="1">
      <c r="A98" s="299">
        <v>3</v>
      </c>
      <c r="B98" s="142" t="s">
        <v>408</v>
      </c>
      <c r="C98" s="30" t="s">
        <v>385</v>
      </c>
      <c r="D98" s="62" t="s">
        <v>114</v>
      </c>
      <c r="E98" s="178"/>
      <c r="F98" s="178">
        <v>1</v>
      </c>
      <c r="G98" s="178">
        <v>1</v>
      </c>
      <c r="H98" s="178">
        <v>1</v>
      </c>
      <c r="I98" s="178">
        <v>1</v>
      </c>
      <c r="J98" s="178">
        <v>1</v>
      </c>
      <c r="K98" s="180"/>
      <c r="L98" s="178">
        <v>1</v>
      </c>
      <c r="M98" s="178">
        <v>1</v>
      </c>
      <c r="N98" s="178">
        <v>1</v>
      </c>
      <c r="O98" s="178">
        <v>1</v>
      </c>
      <c r="P98" s="178">
        <v>1</v>
      </c>
      <c r="Q98" s="178">
        <v>1</v>
      </c>
      <c r="R98" s="180"/>
      <c r="S98" s="178">
        <v>1</v>
      </c>
      <c r="T98" s="178">
        <v>1</v>
      </c>
      <c r="U98" s="214" t="s">
        <v>257</v>
      </c>
      <c r="V98" s="178">
        <v>1</v>
      </c>
      <c r="W98" s="178">
        <v>1</v>
      </c>
      <c r="X98" s="178">
        <v>1</v>
      </c>
      <c r="Y98" s="180"/>
      <c r="Z98" s="178">
        <v>1</v>
      </c>
      <c r="AA98" s="178">
        <v>1</v>
      </c>
      <c r="AB98" s="178">
        <v>1</v>
      </c>
      <c r="AC98" s="178">
        <v>1</v>
      </c>
      <c r="AD98" s="178">
        <v>1</v>
      </c>
      <c r="AE98" s="178">
        <v>1</v>
      </c>
      <c r="AF98" s="180">
        <v>1</v>
      </c>
      <c r="AG98" s="178">
        <v>1</v>
      </c>
      <c r="AH98" s="178">
        <v>1</v>
      </c>
      <c r="AI98" s="14">
        <f>SUM(E98:AH98)</f>
        <v>25</v>
      </c>
      <c r="AJ98" s="312"/>
    </row>
    <row r="99" spans="1:36" s="12" customFormat="1" ht="16.5">
      <c r="A99" s="299">
        <v>4</v>
      </c>
      <c r="B99" s="30" t="s">
        <v>407</v>
      </c>
      <c r="C99" s="30" t="s">
        <v>385</v>
      </c>
      <c r="D99" s="530" t="s">
        <v>117</v>
      </c>
      <c r="E99" s="178"/>
      <c r="F99" s="178">
        <v>1</v>
      </c>
      <c r="G99" s="178">
        <v>1</v>
      </c>
      <c r="H99" s="178">
        <v>1</v>
      </c>
      <c r="I99" s="178">
        <v>1</v>
      </c>
      <c r="J99" s="178">
        <v>1</v>
      </c>
      <c r="K99" s="180"/>
      <c r="L99" s="178">
        <v>1</v>
      </c>
      <c r="M99" s="178">
        <v>1</v>
      </c>
      <c r="N99" s="178">
        <v>1</v>
      </c>
      <c r="O99" s="178">
        <v>1</v>
      </c>
      <c r="P99" s="178">
        <v>1</v>
      </c>
      <c r="Q99" s="178">
        <v>1</v>
      </c>
      <c r="R99" s="180">
        <v>1</v>
      </c>
      <c r="S99" s="178">
        <v>1</v>
      </c>
      <c r="T99" s="178">
        <v>1</v>
      </c>
      <c r="U99" s="214" t="s">
        <v>257</v>
      </c>
      <c r="V99" s="178">
        <v>1</v>
      </c>
      <c r="W99" s="178">
        <v>1</v>
      </c>
      <c r="X99" s="178">
        <v>1</v>
      </c>
      <c r="Y99" s="180">
        <v>1</v>
      </c>
      <c r="Z99" s="178">
        <v>1</v>
      </c>
      <c r="AA99" s="178">
        <v>1</v>
      </c>
      <c r="AB99" s="178">
        <v>1</v>
      </c>
      <c r="AC99" s="178">
        <v>1</v>
      </c>
      <c r="AD99" s="178">
        <v>1</v>
      </c>
      <c r="AE99" s="178">
        <v>1</v>
      </c>
      <c r="AF99" s="180">
        <v>1</v>
      </c>
      <c r="AG99" s="178">
        <v>1</v>
      </c>
      <c r="AH99" s="178">
        <v>1</v>
      </c>
      <c r="AI99" s="14">
        <f>SUM(E99:AH99)</f>
        <v>27</v>
      </c>
      <c r="AJ99" s="103"/>
    </row>
    <row r="100" spans="1:36" s="12" customFormat="1" ht="19.5" customHeight="1">
      <c r="A100" s="299">
        <v>5</v>
      </c>
      <c r="B100" s="217" t="s">
        <v>324</v>
      </c>
      <c r="C100" s="217"/>
      <c r="D100" s="393" t="s">
        <v>271</v>
      </c>
      <c r="E100" s="178" t="s">
        <v>354</v>
      </c>
      <c r="F100" s="178" t="s">
        <v>354</v>
      </c>
      <c r="G100" s="178" t="s">
        <v>354</v>
      </c>
      <c r="H100" s="178" t="s">
        <v>354</v>
      </c>
      <c r="I100" s="178" t="s">
        <v>354</v>
      </c>
      <c r="J100" s="178" t="s">
        <v>354</v>
      </c>
      <c r="K100" s="180" t="s">
        <v>258</v>
      </c>
      <c r="L100" s="178">
        <v>1</v>
      </c>
      <c r="M100" s="178">
        <v>1</v>
      </c>
      <c r="N100" s="178">
        <v>1</v>
      </c>
      <c r="O100" s="178">
        <v>1</v>
      </c>
      <c r="P100" s="178">
        <v>1</v>
      </c>
      <c r="Q100" s="178">
        <v>1</v>
      </c>
      <c r="R100" s="180">
        <v>1</v>
      </c>
      <c r="S100" s="178" t="s">
        <v>354</v>
      </c>
      <c r="T100" s="178" t="s">
        <v>354</v>
      </c>
      <c r="U100" s="214" t="s">
        <v>257</v>
      </c>
      <c r="V100" s="178" t="s">
        <v>354</v>
      </c>
      <c r="W100" s="178" t="s">
        <v>354</v>
      </c>
      <c r="X100" s="178" t="s">
        <v>354</v>
      </c>
      <c r="Y100" s="180" t="s">
        <v>258</v>
      </c>
      <c r="Z100" s="178" t="s">
        <v>354</v>
      </c>
      <c r="AA100" s="178" t="s">
        <v>354</v>
      </c>
      <c r="AB100" s="178" t="s">
        <v>354</v>
      </c>
      <c r="AC100" s="178" t="s">
        <v>354</v>
      </c>
      <c r="AD100" s="178" t="s">
        <v>354</v>
      </c>
      <c r="AE100" s="178" t="s">
        <v>354</v>
      </c>
      <c r="AF100" s="180" t="s">
        <v>258</v>
      </c>
      <c r="AG100" s="178" t="s">
        <v>354</v>
      </c>
      <c r="AH100" s="178" t="s">
        <v>354</v>
      </c>
      <c r="AI100" s="14">
        <f t="shared" si="8"/>
        <v>7</v>
      </c>
      <c r="AJ100" s="284"/>
    </row>
    <row r="101" spans="1:36" s="12" customFormat="1" ht="19.5" customHeight="1">
      <c r="A101" s="299">
        <v>6</v>
      </c>
      <c r="B101" s="30" t="s">
        <v>529</v>
      </c>
      <c r="C101" s="217" t="s">
        <v>405</v>
      </c>
      <c r="D101" s="530" t="s">
        <v>73</v>
      </c>
      <c r="E101" s="178"/>
      <c r="F101" s="178"/>
      <c r="G101" s="178"/>
      <c r="H101" s="178"/>
      <c r="I101" s="178"/>
      <c r="J101" s="178">
        <v>1</v>
      </c>
      <c r="K101" s="180">
        <v>1</v>
      </c>
      <c r="L101" s="178">
        <v>1</v>
      </c>
      <c r="M101" s="178">
        <v>1</v>
      </c>
      <c r="N101" s="178">
        <v>1</v>
      </c>
      <c r="O101" s="178">
        <v>1</v>
      </c>
      <c r="P101" s="178">
        <v>1</v>
      </c>
      <c r="Q101" s="178" t="s">
        <v>255</v>
      </c>
      <c r="R101" s="180" t="s">
        <v>258</v>
      </c>
      <c r="S101" s="178">
        <v>1</v>
      </c>
      <c r="T101" s="178">
        <v>1</v>
      </c>
      <c r="U101" s="214" t="s">
        <v>257</v>
      </c>
      <c r="V101" s="214">
        <v>1</v>
      </c>
      <c r="W101" s="214">
        <v>1</v>
      </c>
      <c r="X101" s="214">
        <v>1</v>
      </c>
      <c r="Y101" s="182" t="s">
        <v>258</v>
      </c>
      <c r="Z101" s="214">
        <v>1</v>
      </c>
      <c r="AA101" s="214">
        <v>1</v>
      </c>
      <c r="AB101" s="214">
        <v>1</v>
      </c>
      <c r="AC101" s="214">
        <v>1</v>
      </c>
      <c r="AD101" s="214">
        <v>1</v>
      </c>
      <c r="AE101" s="214">
        <v>1</v>
      </c>
      <c r="AF101" s="182" t="s">
        <v>258</v>
      </c>
      <c r="AG101" s="214">
        <v>1</v>
      </c>
      <c r="AH101" s="214">
        <v>1</v>
      </c>
      <c r="AI101" s="14">
        <f t="shared" si="8"/>
        <v>20</v>
      </c>
      <c r="AJ101" s="284"/>
    </row>
    <row r="102" spans="1:36" ht="16.5">
      <c r="A102" s="299">
        <v>7</v>
      </c>
      <c r="B102" s="30" t="s">
        <v>355</v>
      </c>
      <c r="C102" s="411" t="s">
        <v>385</v>
      </c>
      <c r="D102" s="412" t="s">
        <v>506</v>
      </c>
      <c r="E102" s="540" t="s">
        <v>255</v>
      </c>
      <c r="F102" s="178" t="s">
        <v>255</v>
      </c>
      <c r="G102" s="178" t="s">
        <v>255</v>
      </c>
      <c r="H102" s="178" t="s">
        <v>255</v>
      </c>
      <c r="I102" s="178" t="s">
        <v>255</v>
      </c>
      <c r="J102" s="178">
        <v>1</v>
      </c>
      <c r="K102" s="180">
        <v>1</v>
      </c>
      <c r="L102" s="178">
        <v>1</v>
      </c>
      <c r="M102" s="178">
        <v>1</v>
      </c>
      <c r="N102" s="178">
        <v>1</v>
      </c>
      <c r="O102" s="178">
        <v>1</v>
      </c>
      <c r="P102" s="178">
        <v>1</v>
      </c>
      <c r="Q102" s="178">
        <v>1</v>
      </c>
      <c r="R102" s="180">
        <v>1</v>
      </c>
      <c r="S102" s="178">
        <v>1</v>
      </c>
      <c r="T102" s="178">
        <v>1</v>
      </c>
      <c r="U102" s="214" t="s">
        <v>257</v>
      </c>
      <c r="V102" s="214">
        <v>1</v>
      </c>
      <c r="W102" s="214">
        <v>1</v>
      </c>
      <c r="X102" s="214">
        <v>1</v>
      </c>
      <c r="Y102" s="182">
        <v>1</v>
      </c>
      <c r="Z102" s="214">
        <v>1</v>
      </c>
      <c r="AA102" s="214">
        <v>1</v>
      </c>
      <c r="AB102" s="214">
        <v>1</v>
      </c>
      <c r="AC102" s="214">
        <v>1</v>
      </c>
      <c r="AD102" s="214">
        <v>1</v>
      </c>
      <c r="AE102" s="214">
        <v>1</v>
      </c>
      <c r="AF102" s="182">
        <v>1</v>
      </c>
      <c r="AG102" s="214">
        <v>1</v>
      </c>
      <c r="AH102" s="214">
        <v>1</v>
      </c>
      <c r="AI102" s="14">
        <f t="shared" si="8"/>
        <v>24</v>
      </c>
      <c r="AJ102" s="284"/>
    </row>
    <row r="103" spans="1:36" ht="16.5">
      <c r="A103" s="299">
        <v>8</v>
      </c>
      <c r="B103" s="30" t="s">
        <v>326</v>
      </c>
      <c r="C103" s="30" t="s">
        <v>404</v>
      </c>
      <c r="D103" s="62" t="s">
        <v>185</v>
      </c>
      <c r="E103" s="178"/>
      <c r="F103" s="178"/>
      <c r="G103" s="178"/>
      <c r="H103" s="178"/>
      <c r="I103" s="178"/>
      <c r="J103" s="178"/>
      <c r="K103" s="180"/>
      <c r="L103" s="178">
        <v>1</v>
      </c>
      <c r="M103" s="178">
        <v>1</v>
      </c>
      <c r="N103" s="178">
        <v>1</v>
      </c>
      <c r="O103" s="178">
        <v>1</v>
      </c>
      <c r="P103" s="178">
        <v>1</v>
      </c>
      <c r="Q103" s="178">
        <v>1</v>
      </c>
      <c r="R103" s="180">
        <v>1</v>
      </c>
      <c r="S103" s="178">
        <v>1</v>
      </c>
      <c r="T103" s="178">
        <v>1</v>
      </c>
      <c r="U103" s="214" t="s">
        <v>257</v>
      </c>
      <c r="V103" s="214">
        <v>1</v>
      </c>
      <c r="W103" s="214">
        <v>1</v>
      </c>
      <c r="X103" s="214">
        <v>1</v>
      </c>
      <c r="Y103" s="182">
        <v>1</v>
      </c>
      <c r="Z103" s="214">
        <v>1</v>
      </c>
      <c r="AA103" s="214">
        <v>1</v>
      </c>
      <c r="AB103" s="214">
        <v>1</v>
      </c>
      <c r="AC103" s="214">
        <v>1</v>
      </c>
      <c r="AD103" s="214">
        <v>1</v>
      </c>
      <c r="AE103" s="214">
        <v>1</v>
      </c>
      <c r="AF103" s="182">
        <v>1</v>
      </c>
      <c r="AG103" s="214">
        <v>1</v>
      </c>
      <c r="AH103" s="214">
        <v>1</v>
      </c>
      <c r="AI103" s="14">
        <f t="shared" si="8"/>
        <v>22</v>
      </c>
      <c r="AJ103" s="284"/>
    </row>
    <row r="104" spans="1:36" ht="16.5">
      <c r="A104" s="299">
        <v>9</v>
      </c>
      <c r="B104" s="30" t="s">
        <v>319</v>
      </c>
      <c r="C104" s="30" t="s">
        <v>382</v>
      </c>
      <c r="D104" s="62" t="s">
        <v>77</v>
      </c>
      <c r="E104" s="178"/>
      <c r="F104" s="178"/>
      <c r="G104" s="178"/>
      <c r="H104" s="178"/>
      <c r="I104" s="178"/>
      <c r="J104" s="178"/>
      <c r="K104" s="180"/>
      <c r="L104" s="178"/>
      <c r="M104" s="178"/>
      <c r="N104" s="178"/>
      <c r="O104" s="178"/>
      <c r="P104" s="178"/>
      <c r="Q104" s="178"/>
      <c r="R104" s="180"/>
      <c r="S104" s="178"/>
      <c r="T104" s="178"/>
      <c r="U104" s="214" t="s">
        <v>257</v>
      </c>
      <c r="V104" s="178"/>
      <c r="W104" s="178"/>
      <c r="X104" s="214"/>
      <c r="Y104" s="182"/>
      <c r="Z104" s="214">
        <v>1</v>
      </c>
      <c r="AA104" s="214">
        <v>1</v>
      </c>
      <c r="AB104" s="214">
        <v>1</v>
      </c>
      <c r="AC104" s="214">
        <v>1</v>
      </c>
      <c r="AD104" s="214">
        <v>1</v>
      </c>
      <c r="AE104" s="214">
        <v>1</v>
      </c>
      <c r="AF104" s="182" t="s">
        <v>258</v>
      </c>
      <c r="AG104" s="214">
        <v>1</v>
      </c>
      <c r="AH104" s="214">
        <v>1</v>
      </c>
      <c r="AI104" s="14">
        <f t="shared" si="8"/>
        <v>8</v>
      </c>
      <c r="AJ104" s="284"/>
    </row>
    <row r="105" spans="1:36" ht="16.5">
      <c r="A105" s="299">
        <v>11</v>
      </c>
      <c r="B105" s="30" t="s">
        <v>328</v>
      </c>
      <c r="C105" s="30" t="s">
        <v>385</v>
      </c>
      <c r="D105" s="32" t="s">
        <v>19</v>
      </c>
      <c r="E105" s="178"/>
      <c r="F105" s="178"/>
      <c r="G105" s="178"/>
      <c r="H105" s="178"/>
      <c r="I105" s="178"/>
      <c r="J105" s="178"/>
      <c r="K105" s="180" t="s">
        <v>258</v>
      </c>
      <c r="L105" s="178">
        <v>1</v>
      </c>
      <c r="M105" s="178">
        <v>1</v>
      </c>
      <c r="N105" s="178">
        <v>1</v>
      </c>
      <c r="O105" s="178">
        <v>1</v>
      </c>
      <c r="P105" s="178">
        <v>1</v>
      </c>
      <c r="Q105" s="178">
        <v>1</v>
      </c>
      <c r="R105" s="180" t="s">
        <v>258</v>
      </c>
      <c r="S105" s="178">
        <v>1</v>
      </c>
      <c r="T105" s="178">
        <v>1</v>
      </c>
      <c r="U105" s="214" t="s">
        <v>257</v>
      </c>
      <c r="V105" s="178">
        <v>1</v>
      </c>
      <c r="W105" s="178">
        <v>1</v>
      </c>
      <c r="X105" s="214">
        <v>1</v>
      </c>
      <c r="Y105" s="182" t="s">
        <v>258</v>
      </c>
      <c r="Z105" s="214">
        <v>1</v>
      </c>
      <c r="AA105" s="214">
        <v>1</v>
      </c>
      <c r="AB105" s="214">
        <v>1</v>
      </c>
      <c r="AC105" s="178">
        <v>1</v>
      </c>
      <c r="AD105" s="214">
        <v>1</v>
      </c>
      <c r="AE105" s="214">
        <v>1</v>
      </c>
      <c r="AF105" s="182" t="s">
        <v>258</v>
      </c>
      <c r="AG105" s="214">
        <v>1</v>
      </c>
      <c r="AH105" s="214">
        <v>1</v>
      </c>
      <c r="AI105" s="14">
        <f t="shared" si="8"/>
        <v>19</v>
      </c>
      <c r="AJ105" s="284"/>
    </row>
    <row r="106" spans="1:36" s="127" customFormat="1" ht="16.5">
      <c r="A106" s="292">
        <v>13</v>
      </c>
      <c r="B106" s="30" t="s">
        <v>296</v>
      </c>
      <c r="C106" s="254" t="s">
        <v>384</v>
      </c>
      <c r="D106" s="62" t="s">
        <v>44</v>
      </c>
      <c r="E106" s="178"/>
      <c r="F106" s="178"/>
      <c r="G106" s="178"/>
      <c r="H106" s="178"/>
      <c r="I106" s="178"/>
      <c r="J106" s="178"/>
      <c r="K106" s="180"/>
      <c r="L106" s="178"/>
      <c r="M106" s="178"/>
      <c r="N106" s="178"/>
      <c r="O106" s="178"/>
      <c r="P106" s="178"/>
      <c r="Q106" s="178"/>
      <c r="R106" s="180"/>
      <c r="S106" s="178"/>
      <c r="T106" s="178"/>
      <c r="U106" s="214" t="s">
        <v>257</v>
      </c>
      <c r="V106" s="178">
        <v>1</v>
      </c>
      <c r="W106" s="178">
        <v>1</v>
      </c>
      <c r="X106" s="178">
        <v>1</v>
      </c>
      <c r="Y106" s="180" t="s">
        <v>258</v>
      </c>
      <c r="Z106" s="178">
        <v>1</v>
      </c>
      <c r="AA106" s="178">
        <v>1</v>
      </c>
      <c r="AB106" s="178">
        <v>1</v>
      </c>
      <c r="AC106" s="178">
        <v>1</v>
      </c>
      <c r="AD106" s="214">
        <v>1</v>
      </c>
      <c r="AE106" s="214">
        <v>1</v>
      </c>
      <c r="AF106" s="182" t="s">
        <v>258</v>
      </c>
      <c r="AG106" s="214">
        <v>1</v>
      </c>
      <c r="AH106" s="214">
        <v>1</v>
      </c>
      <c r="AI106" s="14">
        <f>SUM(E106:AH106)</f>
        <v>11</v>
      </c>
      <c r="AJ106" s="300"/>
    </row>
    <row r="107" spans="1:36" s="127" customFormat="1" ht="16.5">
      <c r="A107" s="292">
        <v>15</v>
      </c>
      <c r="B107" s="30" t="s">
        <v>361</v>
      </c>
      <c r="C107" s="254" t="s">
        <v>384</v>
      </c>
      <c r="D107" s="32" t="s">
        <v>517</v>
      </c>
      <c r="E107" s="178"/>
      <c r="F107" s="178"/>
      <c r="G107" s="178"/>
      <c r="H107" s="178"/>
      <c r="I107" s="178"/>
      <c r="J107" s="178"/>
      <c r="K107" s="180"/>
      <c r="L107" s="178">
        <v>1</v>
      </c>
      <c r="M107" s="178">
        <v>1</v>
      </c>
      <c r="N107" s="178">
        <v>1</v>
      </c>
      <c r="O107" s="178">
        <v>1</v>
      </c>
      <c r="P107" s="178">
        <v>1</v>
      </c>
      <c r="Q107" s="178">
        <v>1</v>
      </c>
      <c r="R107" s="180" t="s">
        <v>258</v>
      </c>
      <c r="S107" s="178">
        <v>1</v>
      </c>
      <c r="T107" s="178">
        <v>1</v>
      </c>
      <c r="U107" s="214" t="s">
        <v>257</v>
      </c>
      <c r="V107" s="178">
        <v>1</v>
      </c>
      <c r="W107" s="178">
        <v>1</v>
      </c>
      <c r="X107" s="214">
        <v>1</v>
      </c>
      <c r="Y107" s="182" t="s">
        <v>258</v>
      </c>
      <c r="Z107" s="214">
        <v>1</v>
      </c>
      <c r="AA107" s="214">
        <v>1</v>
      </c>
      <c r="AB107" s="214">
        <v>1</v>
      </c>
      <c r="AC107" s="178">
        <v>1</v>
      </c>
      <c r="AD107" s="214">
        <v>1</v>
      </c>
      <c r="AE107" s="214">
        <v>1</v>
      </c>
      <c r="AF107" s="182" t="s">
        <v>258</v>
      </c>
      <c r="AG107" s="214">
        <v>1</v>
      </c>
      <c r="AH107" s="214">
        <v>1</v>
      </c>
      <c r="AI107" s="14">
        <f t="shared" ref="AI107" si="9">SUM(E107:AH107)</f>
        <v>19</v>
      </c>
      <c r="AJ107" s="300"/>
    </row>
    <row r="108" spans="1:36" ht="19.5" customHeight="1">
      <c r="A108" s="299">
        <v>16</v>
      </c>
      <c r="B108" s="30" t="s">
        <v>440</v>
      </c>
      <c r="C108" s="30" t="s">
        <v>383</v>
      </c>
      <c r="D108" s="62" t="s">
        <v>175</v>
      </c>
      <c r="E108" s="178"/>
      <c r="F108" s="178">
        <v>1</v>
      </c>
      <c r="G108" s="178">
        <v>1</v>
      </c>
      <c r="H108" s="178">
        <v>1</v>
      </c>
      <c r="I108" s="178">
        <v>1</v>
      </c>
      <c r="J108" s="178">
        <v>1</v>
      </c>
      <c r="K108" s="180">
        <v>1</v>
      </c>
      <c r="L108" s="178">
        <v>1</v>
      </c>
      <c r="M108" s="178">
        <v>1</v>
      </c>
      <c r="N108" s="178">
        <v>1</v>
      </c>
      <c r="O108" s="178">
        <v>1</v>
      </c>
      <c r="P108" s="178">
        <v>1</v>
      </c>
      <c r="Q108" s="84">
        <v>1</v>
      </c>
      <c r="R108" s="178">
        <v>1</v>
      </c>
      <c r="S108" s="178">
        <v>1</v>
      </c>
      <c r="T108" s="178">
        <v>1</v>
      </c>
      <c r="U108" s="214">
        <v>1</v>
      </c>
      <c r="V108" s="178">
        <v>1</v>
      </c>
      <c r="W108" s="178">
        <v>1</v>
      </c>
      <c r="X108" s="178">
        <v>1</v>
      </c>
      <c r="Y108" s="180">
        <v>1</v>
      </c>
      <c r="Z108" s="214">
        <v>1</v>
      </c>
      <c r="AA108" s="214">
        <v>1</v>
      </c>
      <c r="AB108" s="214">
        <v>1</v>
      </c>
      <c r="AC108" s="178">
        <v>1</v>
      </c>
      <c r="AD108" s="214">
        <v>1</v>
      </c>
      <c r="AE108" s="214">
        <v>1</v>
      </c>
      <c r="AF108" s="182">
        <v>1</v>
      </c>
      <c r="AG108" s="214">
        <v>1</v>
      </c>
      <c r="AH108" s="214">
        <v>1</v>
      </c>
      <c r="AI108" s="14">
        <f t="shared" si="8"/>
        <v>29</v>
      </c>
      <c r="AJ108" s="284"/>
    </row>
    <row r="109" spans="1:36" ht="19.5" customHeight="1" thickBot="1">
      <c r="A109" s="299">
        <v>17</v>
      </c>
      <c r="B109" s="49" t="s">
        <v>332</v>
      </c>
      <c r="C109" s="30" t="s">
        <v>404</v>
      </c>
      <c r="D109" s="530" t="s">
        <v>167</v>
      </c>
      <c r="E109" s="178"/>
      <c r="F109" s="178"/>
      <c r="G109" s="178"/>
      <c r="H109" s="178"/>
      <c r="I109" s="178"/>
      <c r="J109" s="178"/>
      <c r="K109" s="180" t="s">
        <v>258</v>
      </c>
      <c r="L109" s="178">
        <v>1</v>
      </c>
      <c r="M109" s="178">
        <v>1</v>
      </c>
      <c r="N109" s="178">
        <v>1</v>
      </c>
      <c r="O109" s="178">
        <v>1</v>
      </c>
      <c r="P109" s="178">
        <v>1</v>
      </c>
      <c r="Q109" s="178">
        <v>1</v>
      </c>
      <c r="R109" s="180" t="s">
        <v>258</v>
      </c>
      <c r="S109" s="178">
        <v>1</v>
      </c>
      <c r="T109" s="178">
        <v>1</v>
      </c>
      <c r="U109" s="214" t="s">
        <v>257</v>
      </c>
      <c r="V109" s="178">
        <v>1</v>
      </c>
      <c r="W109" s="178">
        <v>1</v>
      </c>
      <c r="X109" s="178">
        <v>1</v>
      </c>
      <c r="Y109" s="180" t="s">
        <v>258</v>
      </c>
      <c r="Z109" s="178">
        <v>1</v>
      </c>
      <c r="AA109" s="178">
        <v>1</v>
      </c>
      <c r="AB109" s="178">
        <v>1</v>
      </c>
      <c r="AC109" s="178">
        <v>1</v>
      </c>
      <c r="AD109" s="178">
        <v>1</v>
      </c>
      <c r="AE109" s="178">
        <v>1</v>
      </c>
      <c r="AF109" s="180" t="s">
        <v>258</v>
      </c>
      <c r="AG109" s="178">
        <v>1</v>
      </c>
      <c r="AH109" s="178">
        <v>1</v>
      </c>
      <c r="AI109" s="14">
        <f t="shared" si="8"/>
        <v>19</v>
      </c>
      <c r="AJ109" s="313"/>
    </row>
    <row r="110" spans="1:36" ht="16.5">
      <c r="A110" s="1471" t="s">
        <v>336</v>
      </c>
      <c r="B110" s="1441"/>
      <c r="C110" s="529"/>
      <c r="D110" s="67"/>
      <c r="E110" s="234"/>
      <c r="F110" s="234"/>
      <c r="G110" s="234"/>
      <c r="H110" s="234"/>
      <c r="I110" s="234"/>
      <c r="J110" s="234"/>
      <c r="K110" s="183"/>
      <c r="L110" s="234"/>
      <c r="M110" s="234"/>
      <c r="N110" s="234"/>
      <c r="O110" s="234"/>
      <c r="P110" s="234"/>
      <c r="Q110" s="234"/>
      <c r="R110" s="183"/>
      <c r="S110" s="234"/>
      <c r="T110" s="234"/>
      <c r="U110" s="234"/>
      <c r="V110" s="234"/>
      <c r="W110" s="234"/>
      <c r="X110" s="234"/>
      <c r="Y110" s="183"/>
      <c r="Z110" s="234"/>
      <c r="AA110" s="234"/>
      <c r="AB110" s="234"/>
      <c r="AC110" s="234"/>
      <c r="AD110" s="234"/>
      <c r="AE110" s="234"/>
      <c r="AF110" s="183"/>
      <c r="AG110" s="234"/>
      <c r="AH110" s="234"/>
      <c r="AI110" s="105"/>
      <c r="AJ110" s="314"/>
    </row>
    <row r="111" spans="1:36" ht="16.5">
      <c r="A111" s="292">
        <v>1</v>
      </c>
      <c r="B111" s="69" t="s">
        <v>121</v>
      </c>
      <c r="C111" s="69"/>
      <c r="D111" s="70" t="s">
        <v>120</v>
      </c>
      <c r="E111" s="178"/>
      <c r="F111" s="178"/>
      <c r="G111" s="178"/>
      <c r="H111" s="178"/>
      <c r="I111" s="178"/>
      <c r="J111" s="178"/>
      <c r="K111" s="180"/>
      <c r="L111" s="178"/>
      <c r="M111" s="178"/>
      <c r="N111" s="178"/>
      <c r="O111" s="178"/>
      <c r="P111" s="178"/>
      <c r="Q111" s="178"/>
      <c r="R111" s="180"/>
      <c r="S111" s="178"/>
      <c r="T111" s="178"/>
      <c r="U111" s="178"/>
      <c r="V111" s="178"/>
      <c r="W111" s="178"/>
      <c r="X111" s="178"/>
      <c r="Y111" s="180"/>
      <c r="Z111" s="178"/>
      <c r="AA111" s="178"/>
      <c r="AB111" s="178"/>
      <c r="AC111" s="178"/>
      <c r="AD111" s="178"/>
      <c r="AE111" s="178"/>
      <c r="AF111" s="180"/>
      <c r="AG111" s="178"/>
      <c r="AH111" s="178"/>
      <c r="AI111" s="14">
        <f>SUM(E111:AH111)</f>
        <v>0</v>
      </c>
      <c r="AJ111" s="315"/>
    </row>
    <row r="112" spans="1:36" ht="16.5">
      <c r="A112" s="292">
        <v>2</v>
      </c>
      <c r="B112" s="69" t="s">
        <v>124</v>
      </c>
      <c r="C112" s="69"/>
      <c r="D112" s="70" t="s">
        <v>142</v>
      </c>
      <c r="E112" s="178"/>
      <c r="F112" s="178"/>
      <c r="G112" s="178"/>
      <c r="H112" s="178"/>
      <c r="I112" s="178"/>
      <c r="J112" s="178"/>
      <c r="K112" s="180"/>
      <c r="L112" s="178">
        <v>1</v>
      </c>
      <c r="M112" s="178">
        <v>1</v>
      </c>
      <c r="N112" s="178">
        <v>1</v>
      </c>
      <c r="O112" s="178">
        <v>1</v>
      </c>
      <c r="P112" s="178">
        <v>1</v>
      </c>
      <c r="Q112" s="178">
        <v>1</v>
      </c>
      <c r="R112" s="180"/>
      <c r="S112" s="178">
        <v>1</v>
      </c>
      <c r="T112" s="178">
        <v>1</v>
      </c>
      <c r="U112" s="178">
        <v>1</v>
      </c>
      <c r="V112" s="178">
        <v>1</v>
      </c>
      <c r="W112" s="178">
        <v>1</v>
      </c>
      <c r="X112" s="178">
        <v>1</v>
      </c>
      <c r="Y112" s="180"/>
      <c r="Z112" s="178">
        <v>1</v>
      </c>
      <c r="AA112" s="178">
        <v>1</v>
      </c>
      <c r="AB112" s="178">
        <v>1</v>
      </c>
      <c r="AC112" s="178">
        <v>1</v>
      </c>
      <c r="AD112" s="178">
        <v>1</v>
      </c>
      <c r="AE112" s="178">
        <v>1</v>
      </c>
      <c r="AF112" s="180"/>
      <c r="AG112" s="178">
        <v>1</v>
      </c>
      <c r="AH112" s="178">
        <v>1</v>
      </c>
      <c r="AI112" s="14">
        <f>SUM(E112:AH112)</f>
        <v>20</v>
      </c>
      <c r="AJ112" s="315"/>
    </row>
    <row r="113" spans="1:36" ht="17.25" thickBot="1">
      <c r="A113" s="316">
        <v>3</v>
      </c>
      <c r="B113" s="317" t="s">
        <v>454</v>
      </c>
      <c r="C113" s="317"/>
      <c r="D113" s="318" t="s">
        <v>174</v>
      </c>
      <c r="E113" s="178"/>
      <c r="F113" s="178"/>
      <c r="G113" s="178"/>
      <c r="H113" s="178"/>
      <c r="I113" s="178"/>
      <c r="J113" s="178"/>
      <c r="K113" s="180"/>
      <c r="L113" s="178">
        <v>1</v>
      </c>
      <c r="M113" s="178">
        <v>1</v>
      </c>
      <c r="N113" s="178">
        <v>1</v>
      </c>
      <c r="O113" s="178">
        <v>1</v>
      </c>
      <c r="P113" s="178">
        <v>1</v>
      </c>
      <c r="Q113" s="178">
        <v>1</v>
      </c>
      <c r="R113" s="320"/>
      <c r="S113" s="178">
        <v>1</v>
      </c>
      <c r="T113" s="178">
        <v>1</v>
      </c>
      <c r="U113" s="178">
        <v>1</v>
      </c>
      <c r="V113" s="178">
        <v>1</v>
      </c>
      <c r="W113" s="178">
        <v>1</v>
      </c>
      <c r="X113" s="178">
        <v>1</v>
      </c>
      <c r="Y113" s="320"/>
      <c r="Z113" s="178">
        <v>1</v>
      </c>
      <c r="AA113" s="178">
        <v>1</v>
      </c>
      <c r="AB113" s="178">
        <v>1</v>
      </c>
      <c r="AC113" s="178">
        <v>1</v>
      </c>
      <c r="AD113" s="178">
        <v>1</v>
      </c>
      <c r="AE113" s="178">
        <v>1</v>
      </c>
      <c r="AF113" s="320"/>
      <c r="AG113" s="319">
        <v>1</v>
      </c>
      <c r="AH113" s="319">
        <v>1</v>
      </c>
      <c r="AI113" s="321">
        <f>SUM(E113:AH113)</f>
        <v>20</v>
      </c>
      <c r="AJ113" s="322"/>
    </row>
    <row r="114" spans="1:36" ht="16.5" thickTop="1">
      <c r="A114" s="200"/>
      <c r="B114" s="201"/>
      <c r="C114" s="201"/>
    </row>
  </sheetData>
  <autoFilter ref="A1:AJ16">
    <filterColumn colId="0" showButton="0"/>
    <filterColumn colId="1" showButton="0"/>
    <filterColumn colId="2" hiddenButton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</autoFilter>
  <mergeCells count="22">
    <mergeCell ref="A1:AJ1"/>
    <mergeCell ref="A2:AJ2"/>
    <mergeCell ref="A3:B3"/>
    <mergeCell ref="A4:B4"/>
    <mergeCell ref="A5:A6"/>
    <mergeCell ref="B5:B6"/>
    <mergeCell ref="D5:D6"/>
    <mergeCell ref="AJ5:AJ6"/>
    <mergeCell ref="A7:B7"/>
    <mergeCell ref="A18:D18"/>
    <mergeCell ref="A21:B21"/>
    <mergeCell ref="D21:I21"/>
    <mergeCell ref="E24:J24"/>
    <mergeCell ref="A95:B95"/>
    <mergeCell ref="A110:B110"/>
    <mergeCell ref="D35:L35"/>
    <mergeCell ref="A55:B55"/>
    <mergeCell ref="A63:B63"/>
    <mergeCell ref="D63:I63"/>
    <mergeCell ref="A86:B86"/>
    <mergeCell ref="A91:B91"/>
    <mergeCell ref="A35:B35"/>
  </mergeCells>
  <conditionalFormatting sqref="B12:C12">
    <cfRule type="duplicateValues" dxfId="378" priority="27"/>
  </conditionalFormatting>
  <conditionalFormatting sqref="B113:C113">
    <cfRule type="duplicateValues" dxfId="377" priority="26"/>
  </conditionalFormatting>
  <conditionalFormatting sqref="B110:C113">
    <cfRule type="duplicateValues" dxfId="376" priority="25"/>
  </conditionalFormatting>
  <conditionalFormatting sqref="B93:C93">
    <cfRule type="duplicateValues" dxfId="375" priority="24"/>
  </conditionalFormatting>
  <conditionalFormatting sqref="C88">
    <cfRule type="duplicateValues" dxfId="374" priority="23"/>
  </conditionalFormatting>
  <conditionalFormatting sqref="B16">
    <cfRule type="duplicateValues" dxfId="373" priority="22"/>
  </conditionalFormatting>
  <conditionalFormatting sqref="B99:C99">
    <cfRule type="duplicateValues" dxfId="372" priority="21"/>
  </conditionalFormatting>
  <conditionalFormatting sqref="C99">
    <cfRule type="duplicateValues" dxfId="371" priority="20"/>
  </conditionalFormatting>
  <conditionalFormatting sqref="B110:C113">
    <cfRule type="duplicateValues" dxfId="370" priority="18"/>
    <cfRule type="duplicateValues" dxfId="369" priority="19"/>
  </conditionalFormatting>
  <conditionalFormatting sqref="C52">
    <cfRule type="duplicateValues" dxfId="368" priority="17"/>
  </conditionalFormatting>
  <conditionalFormatting sqref="C26 C10">
    <cfRule type="duplicateValues" dxfId="367" priority="16"/>
  </conditionalFormatting>
  <conditionalFormatting sqref="B110:C1048576 C58 C61 B53:C57 B59:C60 B1:C17 B34:C41 B62:C91 B27:B33 C42 B94:C95 C19:C33 B19 B21:B25 B43:C47 B50:C51 B106:C107">
    <cfRule type="duplicateValues" dxfId="366" priority="15"/>
  </conditionalFormatting>
  <conditionalFormatting sqref="C61 C57:C58">
    <cfRule type="duplicateValues" dxfId="365" priority="14"/>
  </conditionalFormatting>
  <conditionalFormatting sqref="B101">
    <cfRule type="duplicateValues" dxfId="364" priority="13"/>
  </conditionalFormatting>
  <conditionalFormatting sqref="B33:C33 C42">
    <cfRule type="duplicateValues" dxfId="363" priority="12"/>
  </conditionalFormatting>
  <conditionalFormatting sqref="B110:C177 B87:C91 B19:C19 B94:C94 C12 B59:B60 C58:C61 B56:C57 B53:C53 B64:C84 B13:C16 C26:C33 B34:C34 B8:C11 B27:B33 C42 B36:C41 B22:C25 B43:C47 B50:C51 B106:C107">
    <cfRule type="duplicateValues" dxfId="362" priority="10"/>
  </conditionalFormatting>
  <conditionalFormatting sqref="B61">
    <cfRule type="duplicateValues" dxfId="361" priority="9"/>
  </conditionalFormatting>
  <conditionalFormatting sqref="B32:C32">
    <cfRule type="duplicateValues" dxfId="360" priority="4"/>
  </conditionalFormatting>
  <conditionalFormatting sqref="B94">
    <cfRule type="duplicateValues" dxfId="359" priority="2"/>
  </conditionalFormatting>
  <conditionalFormatting sqref="C20">
    <cfRule type="duplicateValues" dxfId="358" priority="1"/>
  </conditionalFormatting>
  <conditionalFormatting sqref="B108:C109 B48:C49 B92:C93 B61:C61 B52:C52 B58:C58 B97:C105">
    <cfRule type="duplicateValues" dxfId="357" priority="118"/>
  </conditionalFormatting>
  <printOptions horizontalCentered="1" verticalCentered="1"/>
  <pageMargins left="0" right="0" top="0" bottom="0" header="0.3" footer="0"/>
  <pageSetup scale="48" orientation="landscape" r:id="rId1"/>
  <rowBreaks count="1" manualBreakCount="1">
    <brk id="62" max="35" man="1"/>
  </rowBreaks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00FF99"/>
  </sheetPr>
  <dimension ref="A1:AI157"/>
  <sheetViews>
    <sheetView view="pageBreakPreview" zoomScale="45" zoomScaleNormal="55" zoomScaleSheetLayoutView="45" workbookViewId="0">
      <pane ySplit="7" topLeftCell="A80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4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3.570312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3.42578125" style="168" customWidth="1"/>
    <col min="18" max="18" width="13.7109375" style="168" bestFit="1" customWidth="1"/>
    <col min="19" max="19" width="21.7109375" style="168" bestFit="1" customWidth="1"/>
    <col min="20" max="20" width="14.28515625" style="168" customWidth="1"/>
    <col min="21" max="21" width="12.7109375" style="168" customWidth="1"/>
    <col min="22" max="22" width="12.28515625" style="114" customWidth="1"/>
    <col min="23" max="24" width="9.7109375" style="114" customWidth="1"/>
    <col min="25" max="25" width="11.140625" style="114" customWidth="1"/>
    <col min="26" max="26" width="25.5703125" style="114" customWidth="1"/>
    <col min="27" max="27" width="26.570312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5" t="s">
        <v>243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5"/>
      <c r="O1" s="1395"/>
      <c r="P1" s="1395"/>
      <c r="Q1" s="1395"/>
      <c r="R1" s="1395"/>
      <c r="S1" s="1395"/>
      <c r="T1" s="1395"/>
      <c r="U1" s="1395"/>
      <c r="V1" s="1395"/>
      <c r="W1" s="1395"/>
      <c r="X1" s="1395"/>
      <c r="Y1" s="1395"/>
      <c r="Z1" s="1395"/>
      <c r="AA1" s="1395"/>
      <c r="AB1" s="1395"/>
      <c r="AC1" s="1395"/>
      <c r="AD1" s="1395"/>
      <c r="AE1" s="1395"/>
      <c r="AF1" s="1395"/>
      <c r="AG1" s="1395"/>
      <c r="AH1" s="1395"/>
      <c r="AI1" s="1395"/>
    </row>
    <row r="2" spans="1:35" s="120" customFormat="1" ht="38.25" customHeight="1" thickBot="1">
      <c r="A2" s="1396" t="s">
        <v>259</v>
      </c>
      <c r="B2" s="1396"/>
      <c r="C2" s="1396"/>
      <c r="D2" s="1396"/>
      <c r="E2" s="1396"/>
      <c r="F2" s="1396"/>
      <c r="G2" s="1396"/>
      <c r="H2" s="1396"/>
      <c r="I2" s="1396"/>
      <c r="J2" s="1396"/>
      <c r="K2" s="1396"/>
      <c r="L2" s="1396"/>
      <c r="M2" s="1396"/>
      <c r="N2" s="1396"/>
      <c r="O2" s="1396"/>
      <c r="P2" s="1396"/>
      <c r="Q2" s="1396"/>
      <c r="R2" s="1396"/>
      <c r="S2" s="1396"/>
      <c r="T2" s="1396"/>
      <c r="U2" s="1396"/>
      <c r="V2" s="1396"/>
      <c r="W2" s="1396"/>
      <c r="X2" s="1396"/>
      <c r="Y2" s="1396"/>
      <c r="Z2" s="1396"/>
      <c r="AA2" s="1396"/>
      <c r="AB2" s="1396"/>
      <c r="AC2" s="1396"/>
      <c r="AD2" s="1396"/>
      <c r="AE2" s="1396"/>
      <c r="AF2" s="1396"/>
      <c r="AG2" s="1396"/>
      <c r="AH2" s="1396"/>
      <c r="AI2" s="1396"/>
    </row>
    <row r="3" spans="1:35" s="120" customFormat="1" ht="38.25" customHeight="1">
      <c r="A3" s="1395" t="s">
        <v>343</v>
      </c>
      <c r="B3" s="1395"/>
      <c r="C3" s="1395"/>
      <c r="D3" s="545"/>
      <c r="E3" s="582"/>
      <c r="F3" s="121"/>
      <c r="G3" s="121"/>
      <c r="H3" s="121"/>
      <c r="I3" s="121"/>
      <c r="J3" s="121"/>
      <c r="K3" s="1515"/>
      <c r="L3" s="1515"/>
      <c r="M3" s="1515"/>
      <c r="N3" s="1515"/>
      <c r="O3" s="1515"/>
      <c r="P3" s="1515"/>
      <c r="Q3" s="1515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397"/>
      <c r="AG3" s="121"/>
      <c r="AH3" s="122"/>
      <c r="AI3" s="122"/>
    </row>
    <row r="4" spans="1:35" s="120" customFormat="1" ht="38.25" customHeight="1" thickBot="1">
      <c r="A4" s="1432" t="s">
        <v>627</v>
      </c>
      <c r="B4" s="1432"/>
      <c r="C4" s="1432"/>
      <c r="D4" s="152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4"/>
      <c r="AC4" s="124"/>
      <c r="AD4" s="124"/>
      <c r="AE4" s="124"/>
      <c r="AF4" s="1398"/>
      <c r="AG4" s="124"/>
      <c r="AH4" s="125"/>
      <c r="AI4" s="125"/>
    </row>
    <row r="5" spans="1:35" ht="33.75" customHeight="1">
      <c r="A5" s="1399" t="s">
        <v>261</v>
      </c>
      <c r="B5" s="1402" t="s">
        <v>244</v>
      </c>
      <c r="C5" s="1405" t="s">
        <v>0</v>
      </c>
      <c r="D5" s="1405" t="s">
        <v>245</v>
      </c>
      <c r="E5" s="1408" t="s">
        <v>1</v>
      </c>
      <c r="F5" s="1409"/>
      <c r="G5" s="1409"/>
      <c r="H5" s="1409"/>
      <c r="I5" s="1410"/>
      <c r="J5" s="1414" t="s">
        <v>2</v>
      </c>
      <c r="K5" s="1414"/>
      <c r="L5" s="1414"/>
      <c r="M5" s="1414"/>
      <c r="N5" s="1414"/>
      <c r="O5" s="1414"/>
      <c r="P5" s="1414"/>
      <c r="Q5" s="1414"/>
      <c r="R5" s="1414"/>
      <c r="S5" s="1414"/>
      <c r="T5" s="1414"/>
      <c r="U5" s="1414"/>
      <c r="V5" s="1415" t="s">
        <v>8</v>
      </c>
      <c r="W5" s="1414" t="s">
        <v>4</v>
      </c>
      <c r="X5" s="1414"/>
      <c r="Y5" s="1414"/>
      <c r="Z5" s="1415" t="s">
        <v>338</v>
      </c>
      <c r="AA5" s="1419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100.5" customHeight="1">
      <c r="A6" s="1400"/>
      <c r="B6" s="1403"/>
      <c r="C6" s="1406"/>
      <c r="D6" s="1406"/>
      <c r="E6" s="1411"/>
      <c r="F6" s="1412"/>
      <c r="G6" s="1412"/>
      <c r="H6" s="1412"/>
      <c r="I6" s="1413"/>
      <c r="J6" s="1422" t="s">
        <v>227</v>
      </c>
      <c r="K6" s="1423"/>
      <c r="L6" s="1418" t="s">
        <v>5</v>
      </c>
      <c r="M6" s="1418"/>
      <c r="N6" s="1424" t="s">
        <v>223</v>
      </c>
      <c r="O6" s="1425"/>
      <c r="P6" s="1418" t="s">
        <v>6</v>
      </c>
      <c r="Q6" s="1418"/>
      <c r="R6" s="1418" t="s">
        <v>7</v>
      </c>
      <c r="S6" s="1418"/>
      <c r="T6" s="1418" t="s">
        <v>219</v>
      </c>
      <c r="U6" s="1418"/>
      <c r="V6" s="1416"/>
      <c r="W6" s="1418"/>
      <c r="X6" s="1418"/>
      <c r="Y6" s="1418"/>
      <c r="Z6" s="1416"/>
      <c r="AA6" s="1420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1"/>
      <c r="B7" s="1404"/>
      <c r="C7" s="1407"/>
      <c r="D7" s="1407"/>
      <c r="E7" s="240" t="s">
        <v>9</v>
      </c>
      <c r="F7" s="240" t="s">
        <v>10</v>
      </c>
      <c r="G7" s="546" t="s">
        <v>11</v>
      </c>
      <c r="H7" s="546" t="s">
        <v>12</v>
      </c>
      <c r="I7" s="546" t="s">
        <v>13</v>
      </c>
      <c r="J7" s="546" t="s">
        <v>14</v>
      </c>
      <c r="K7" s="546" t="s">
        <v>15</v>
      </c>
      <c r="L7" s="546" t="s">
        <v>14</v>
      </c>
      <c r="M7" s="546" t="s">
        <v>16</v>
      </c>
      <c r="N7" s="546" t="s">
        <v>14</v>
      </c>
      <c r="O7" s="546" t="s">
        <v>16</v>
      </c>
      <c r="P7" s="546" t="s">
        <v>14</v>
      </c>
      <c r="Q7" s="546" t="s">
        <v>16</v>
      </c>
      <c r="R7" s="546" t="s">
        <v>14</v>
      </c>
      <c r="S7" s="546" t="s">
        <v>220</v>
      </c>
      <c r="T7" s="546" t="s">
        <v>221</v>
      </c>
      <c r="U7" s="546" t="s">
        <v>3</v>
      </c>
      <c r="V7" s="1417"/>
      <c r="W7" s="153" t="s">
        <v>17</v>
      </c>
      <c r="X7" s="153" t="s">
        <v>218</v>
      </c>
      <c r="Y7" s="153" t="s">
        <v>13</v>
      </c>
      <c r="Z7" s="1417"/>
      <c r="AA7" s="1421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360">
        <v>1</v>
      </c>
      <c r="B8" s="364" t="s">
        <v>33</v>
      </c>
      <c r="C8" s="361" t="s">
        <v>176</v>
      </c>
      <c r="D8" s="361" t="s">
        <v>153</v>
      </c>
      <c r="E8" s="355">
        <v>30</v>
      </c>
      <c r="F8" s="361">
        <v>240</v>
      </c>
      <c r="G8" s="361">
        <v>75</v>
      </c>
      <c r="H8" s="361">
        <v>9.375</v>
      </c>
      <c r="I8" s="361">
        <v>2250</v>
      </c>
      <c r="J8" s="362"/>
      <c r="K8" s="362"/>
      <c r="L8" s="362">
        <v>4</v>
      </c>
      <c r="M8" s="362" t="s">
        <v>349</v>
      </c>
      <c r="N8" s="362">
        <v>10</v>
      </c>
      <c r="O8" s="357" t="s">
        <v>618</v>
      </c>
      <c r="P8" s="362">
        <v>2</v>
      </c>
      <c r="Q8" s="362" t="s">
        <v>150</v>
      </c>
      <c r="R8" s="362"/>
      <c r="S8" s="362"/>
      <c r="T8" s="362"/>
      <c r="U8" s="362"/>
      <c r="V8" s="355">
        <f t="shared" ref="V8:V74" si="0">J8+L8+N8+P8+R8+T8</f>
        <v>16</v>
      </c>
      <c r="W8" s="355">
        <f t="shared" ref="W8:W74" si="1">E8-V8</f>
        <v>14</v>
      </c>
      <c r="X8" s="361">
        <f t="shared" ref="X8:X74" si="2">W8*8</f>
        <v>112</v>
      </c>
      <c r="Y8" s="361">
        <f t="shared" ref="Y8:Y74" si="3">X8*H8</f>
        <v>1050</v>
      </c>
      <c r="Z8" s="361">
        <f t="shared" ref="Z8:Z74" si="4">Y8</f>
        <v>1050</v>
      </c>
      <c r="AA8" s="363"/>
    </row>
    <row r="9" spans="1:35" s="160" customFormat="1" ht="30" customHeight="1">
      <c r="A9" s="354">
        <v>2</v>
      </c>
      <c r="B9" s="364" t="s">
        <v>319</v>
      </c>
      <c r="C9" s="364" t="s">
        <v>18</v>
      </c>
      <c r="D9" s="361" t="s">
        <v>77</v>
      </c>
      <c r="E9" s="355">
        <v>30</v>
      </c>
      <c r="F9" s="361">
        <v>240</v>
      </c>
      <c r="G9" s="361">
        <v>55</v>
      </c>
      <c r="H9" s="361">
        <v>6.875</v>
      </c>
      <c r="I9" s="361">
        <v>1650</v>
      </c>
      <c r="J9" s="362"/>
      <c r="K9" s="362"/>
      <c r="L9" s="362">
        <v>4</v>
      </c>
      <c r="M9" s="362" t="s">
        <v>349</v>
      </c>
      <c r="N9" s="362">
        <v>16</v>
      </c>
      <c r="O9" s="357" t="s">
        <v>611</v>
      </c>
      <c r="P9" s="362">
        <v>2</v>
      </c>
      <c r="Q9" s="362" t="s">
        <v>150</v>
      </c>
      <c r="R9" s="362"/>
      <c r="S9" s="362"/>
      <c r="T9" s="362"/>
      <c r="U9" s="362"/>
      <c r="V9" s="355">
        <f>J9+L9+N9+P9+R9+T9</f>
        <v>22</v>
      </c>
      <c r="W9" s="355">
        <f>E9-V9</f>
        <v>8</v>
      </c>
      <c r="X9" s="361">
        <f>W9*8</f>
        <v>64</v>
      </c>
      <c r="Y9" s="361">
        <f>X9*H9</f>
        <v>440</v>
      </c>
      <c r="Z9" s="361">
        <f>Y9</f>
        <v>440</v>
      </c>
      <c r="AA9" s="149"/>
    </row>
    <row r="10" spans="1:35" s="160" customFormat="1" ht="30" customHeight="1">
      <c r="A10" s="354">
        <v>3</v>
      </c>
      <c r="B10" s="364" t="s">
        <v>320</v>
      </c>
      <c r="C10" s="364" t="s">
        <v>18</v>
      </c>
      <c r="D10" s="364" t="s">
        <v>112</v>
      </c>
      <c r="E10" s="365">
        <v>30</v>
      </c>
      <c r="F10" s="364">
        <v>240</v>
      </c>
      <c r="G10" s="364">
        <v>55</v>
      </c>
      <c r="H10" s="364">
        <v>6.875</v>
      </c>
      <c r="I10" s="364">
        <v>1650</v>
      </c>
      <c r="J10" s="362"/>
      <c r="K10" s="362"/>
      <c r="L10" s="362">
        <v>4</v>
      </c>
      <c r="M10" s="362" t="s">
        <v>349</v>
      </c>
      <c r="N10" s="362">
        <v>11</v>
      </c>
      <c r="O10" s="357" t="s">
        <v>618</v>
      </c>
      <c r="P10" s="362">
        <v>2</v>
      </c>
      <c r="Q10" s="362" t="s">
        <v>150</v>
      </c>
      <c r="R10" s="362"/>
      <c r="S10" s="362"/>
      <c r="T10" s="362"/>
      <c r="U10" s="362"/>
      <c r="V10" s="355">
        <f t="shared" si="0"/>
        <v>17</v>
      </c>
      <c r="W10" s="355">
        <f t="shared" si="1"/>
        <v>13</v>
      </c>
      <c r="X10" s="361">
        <f t="shared" si="2"/>
        <v>104</v>
      </c>
      <c r="Y10" s="361">
        <f t="shared" si="3"/>
        <v>715</v>
      </c>
      <c r="Z10" s="361">
        <f t="shared" si="4"/>
        <v>715</v>
      </c>
      <c r="AA10" s="363"/>
    </row>
    <row r="11" spans="1:35" s="160" customFormat="1" ht="30" customHeight="1">
      <c r="A11" s="354">
        <v>4</v>
      </c>
      <c r="B11" s="364" t="s">
        <v>472</v>
      </c>
      <c r="C11" s="364" t="s">
        <v>176</v>
      </c>
      <c r="D11" s="364" t="s">
        <v>470</v>
      </c>
      <c r="E11" s="365">
        <v>30</v>
      </c>
      <c r="F11" s="364">
        <v>240</v>
      </c>
      <c r="G11" s="364">
        <v>75</v>
      </c>
      <c r="H11" s="364">
        <v>9.375</v>
      </c>
      <c r="I11" s="364">
        <v>2250</v>
      </c>
      <c r="J11" s="362"/>
      <c r="K11" s="366"/>
      <c r="L11" s="362">
        <v>4</v>
      </c>
      <c r="M11" s="362" t="s">
        <v>349</v>
      </c>
      <c r="N11" s="362">
        <v>16</v>
      </c>
      <c r="O11" s="357" t="s">
        <v>611</v>
      </c>
      <c r="P11" s="362">
        <v>2</v>
      </c>
      <c r="Q11" s="362" t="s">
        <v>150</v>
      </c>
      <c r="R11" s="362"/>
      <c r="S11" s="362"/>
      <c r="T11" s="362"/>
      <c r="U11" s="362"/>
      <c r="V11" s="355">
        <f>J11+L11+N11+P11+R11+T11</f>
        <v>22</v>
      </c>
      <c r="W11" s="355">
        <f>E11-V11</f>
        <v>8</v>
      </c>
      <c r="X11" s="361">
        <f>W11*8</f>
        <v>64</v>
      </c>
      <c r="Y11" s="361">
        <f>X11*H11</f>
        <v>600</v>
      </c>
      <c r="Z11" s="361">
        <f t="shared" si="4"/>
        <v>600</v>
      </c>
      <c r="AA11" s="363"/>
    </row>
    <row r="12" spans="1:35" s="160" customFormat="1" ht="30" customHeight="1">
      <c r="A12" s="354">
        <v>5</v>
      </c>
      <c r="B12" s="364" t="s">
        <v>68</v>
      </c>
      <c r="C12" s="364" t="s">
        <v>18</v>
      </c>
      <c r="D12" s="367" t="s">
        <v>69</v>
      </c>
      <c r="E12" s="365">
        <v>30</v>
      </c>
      <c r="F12" s="364">
        <v>240</v>
      </c>
      <c r="G12" s="364">
        <v>55</v>
      </c>
      <c r="H12" s="364">
        <v>6.875</v>
      </c>
      <c r="I12" s="364">
        <v>1650</v>
      </c>
      <c r="J12" s="362"/>
      <c r="K12" s="362"/>
      <c r="L12" s="362">
        <v>4</v>
      </c>
      <c r="M12" s="362" t="s">
        <v>349</v>
      </c>
      <c r="N12" s="362">
        <v>16</v>
      </c>
      <c r="O12" s="357" t="s">
        <v>611</v>
      </c>
      <c r="P12" s="362">
        <v>2</v>
      </c>
      <c r="Q12" s="362" t="s">
        <v>150</v>
      </c>
      <c r="R12" s="362"/>
      <c r="S12" s="362"/>
      <c r="T12" s="362"/>
      <c r="U12" s="362"/>
      <c r="V12" s="355">
        <f t="shared" si="0"/>
        <v>22</v>
      </c>
      <c r="W12" s="355">
        <f t="shared" si="1"/>
        <v>8</v>
      </c>
      <c r="X12" s="361">
        <f t="shared" si="2"/>
        <v>64</v>
      </c>
      <c r="Y12" s="361">
        <f t="shared" si="3"/>
        <v>440</v>
      </c>
      <c r="Z12" s="361">
        <f t="shared" si="4"/>
        <v>440</v>
      </c>
      <c r="AA12" s="363"/>
    </row>
    <row r="13" spans="1:35" s="160" customFormat="1" ht="30" customHeight="1">
      <c r="A13" s="354">
        <v>6</v>
      </c>
      <c r="B13" s="364" t="s">
        <v>321</v>
      </c>
      <c r="C13" s="364" t="s">
        <v>18</v>
      </c>
      <c r="D13" s="374" t="s">
        <v>38</v>
      </c>
      <c r="E13" s="365">
        <v>30</v>
      </c>
      <c r="F13" s="361">
        <v>240</v>
      </c>
      <c r="G13" s="361">
        <v>55</v>
      </c>
      <c r="H13" s="361">
        <v>6.875</v>
      </c>
      <c r="I13" s="361">
        <v>1650</v>
      </c>
      <c r="J13" s="362"/>
      <c r="K13" s="362"/>
      <c r="L13" s="362">
        <v>4</v>
      </c>
      <c r="M13" s="362" t="s">
        <v>349</v>
      </c>
      <c r="N13" s="362">
        <v>5</v>
      </c>
      <c r="O13" s="357" t="s">
        <v>622</v>
      </c>
      <c r="P13" s="362">
        <v>2</v>
      </c>
      <c r="Q13" s="362" t="s">
        <v>150</v>
      </c>
      <c r="R13" s="362"/>
      <c r="S13" s="362"/>
      <c r="T13" s="362"/>
      <c r="U13" s="362"/>
      <c r="V13" s="355">
        <f t="shared" si="0"/>
        <v>11</v>
      </c>
      <c r="W13" s="355">
        <f t="shared" si="1"/>
        <v>19</v>
      </c>
      <c r="X13" s="361">
        <f t="shared" si="2"/>
        <v>152</v>
      </c>
      <c r="Y13" s="361">
        <f t="shared" si="3"/>
        <v>1045</v>
      </c>
      <c r="Z13" s="361">
        <f t="shared" si="4"/>
        <v>1045</v>
      </c>
      <c r="AA13" s="363"/>
    </row>
    <row r="14" spans="1:35" s="160" customFormat="1" ht="30" customHeight="1">
      <c r="A14" s="354">
        <v>7</v>
      </c>
      <c r="B14" s="364" t="s">
        <v>272</v>
      </c>
      <c r="C14" s="364" t="s">
        <v>176</v>
      </c>
      <c r="D14" s="364" t="s">
        <v>47</v>
      </c>
      <c r="E14" s="365">
        <v>30</v>
      </c>
      <c r="F14" s="361">
        <v>240</v>
      </c>
      <c r="G14" s="361">
        <v>75</v>
      </c>
      <c r="H14" s="361">
        <v>9.375</v>
      </c>
      <c r="I14" s="361">
        <v>2250</v>
      </c>
      <c r="J14" s="362"/>
      <c r="K14" s="362"/>
      <c r="L14" s="362">
        <v>4</v>
      </c>
      <c r="M14" s="362" t="s">
        <v>349</v>
      </c>
      <c r="N14" s="362">
        <v>16</v>
      </c>
      <c r="O14" s="357" t="s">
        <v>611</v>
      </c>
      <c r="P14" s="362">
        <v>2</v>
      </c>
      <c r="Q14" s="362" t="s">
        <v>150</v>
      </c>
      <c r="R14" s="362"/>
      <c r="S14" s="362"/>
      <c r="T14" s="362"/>
      <c r="U14" s="362"/>
      <c r="V14" s="355">
        <f t="shared" si="0"/>
        <v>22</v>
      </c>
      <c r="W14" s="355">
        <f t="shared" si="1"/>
        <v>8</v>
      </c>
      <c r="X14" s="361">
        <f t="shared" si="2"/>
        <v>64</v>
      </c>
      <c r="Y14" s="361">
        <f t="shared" si="3"/>
        <v>600</v>
      </c>
      <c r="Z14" s="361">
        <f t="shared" si="4"/>
        <v>600</v>
      </c>
      <c r="AA14" s="363"/>
    </row>
    <row r="15" spans="1:35" s="160" customFormat="1" ht="30" customHeight="1">
      <c r="A15" s="354">
        <v>8</v>
      </c>
      <c r="B15" s="364" t="s">
        <v>169</v>
      </c>
      <c r="C15" s="364" t="s">
        <v>176</v>
      </c>
      <c r="D15" s="364" t="s">
        <v>83</v>
      </c>
      <c r="E15" s="365">
        <v>30</v>
      </c>
      <c r="F15" s="361">
        <v>240</v>
      </c>
      <c r="G15" s="361">
        <v>75</v>
      </c>
      <c r="H15" s="361">
        <v>9.375</v>
      </c>
      <c r="I15" s="361">
        <v>2250</v>
      </c>
      <c r="J15" s="362"/>
      <c r="K15" s="370"/>
      <c r="L15" s="362">
        <v>4</v>
      </c>
      <c r="M15" s="362" t="s">
        <v>349</v>
      </c>
      <c r="N15" s="362">
        <v>15</v>
      </c>
      <c r="O15" s="357" t="s">
        <v>619</v>
      </c>
      <c r="P15" s="362">
        <v>2</v>
      </c>
      <c r="Q15" s="362" t="s">
        <v>150</v>
      </c>
      <c r="R15" s="362"/>
      <c r="S15" s="357"/>
      <c r="T15" s="362"/>
      <c r="U15" s="362"/>
      <c r="V15" s="355">
        <f>J15+L15+N15+P15+R15+T15</f>
        <v>21</v>
      </c>
      <c r="W15" s="355">
        <f>E15-V15</f>
        <v>9</v>
      </c>
      <c r="X15" s="361">
        <f>W15*8</f>
        <v>72</v>
      </c>
      <c r="Y15" s="361">
        <f>X15*H15</f>
        <v>675</v>
      </c>
      <c r="Z15" s="361">
        <f t="shared" si="4"/>
        <v>675</v>
      </c>
      <c r="AA15" s="363"/>
    </row>
    <row r="16" spans="1:35" s="160" customFormat="1" ht="30" customHeight="1">
      <c r="A16" s="354">
        <v>9</v>
      </c>
      <c r="B16" s="364" t="s">
        <v>291</v>
      </c>
      <c r="C16" s="364" t="s">
        <v>176</v>
      </c>
      <c r="D16" s="364" t="s">
        <v>88</v>
      </c>
      <c r="E16" s="365">
        <v>30</v>
      </c>
      <c r="F16" s="361">
        <v>240</v>
      </c>
      <c r="G16" s="361">
        <v>75</v>
      </c>
      <c r="H16" s="361">
        <v>9.375</v>
      </c>
      <c r="I16" s="361">
        <v>2250</v>
      </c>
      <c r="J16" s="362"/>
      <c r="K16" s="362"/>
      <c r="L16" s="362">
        <v>4</v>
      </c>
      <c r="M16" s="362" t="s">
        <v>349</v>
      </c>
      <c r="N16" s="362">
        <v>15</v>
      </c>
      <c r="O16" s="357" t="s">
        <v>611</v>
      </c>
      <c r="P16" s="362">
        <v>2</v>
      </c>
      <c r="Q16" s="362" t="s">
        <v>150</v>
      </c>
      <c r="R16" s="362"/>
      <c r="S16" s="362"/>
      <c r="T16" s="362"/>
      <c r="U16" s="362"/>
      <c r="V16" s="355">
        <f t="shared" si="0"/>
        <v>21</v>
      </c>
      <c r="W16" s="355">
        <f t="shared" si="1"/>
        <v>9</v>
      </c>
      <c r="X16" s="361">
        <f t="shared" si="2"/>
        <v>72</v>
      </c>
      <c r="Y16" s="361">
        <f t="shared" si="3"/>
        <v>675</v>
      </c>
      <c r="Z16" s="361">
        <f t="shared" si="4"/>
        <v>675</v>
      </c>
      <c r="AA16" s="363"/>
    </row>
    <row r="17" spans="1:27" s="160" customFormat="1" ht="30" customHeight="1">
      <c r="A17" s="354">
        <v>10</v>
      </c>
      <c r="B17" s="364" t="s">
        <v>124</v>
      </c>
      <c r="C17" s="364" t="s">
        <v>207</v>
      </c>
      <c r="D17" s="364" t="s">
        <v>142</v>
      </c>
      <c r="E17" s="365">
        <v>30</v>
      </c>
      <c r="F17" s="361">
        <v>240</v>
      </c>
      <c r="G17" s="361">
        <v>35</v>
      </c>
      <c r="H17" s="361">
        <v>4.375</v>
      </c>
      <c r="I17" s="361">
        <v>1050</v>
      </c>
      <c r="J17" s="362"/>
      <c r="K17" s="362"/>
      <c r="L17" s="362">
        <v>4</v>
      </c>
      <c r="M17" s="362" t="s">
        <v>349</v>
      </c>
      <c r="N17" s="362">
        <v>4</v>
      </c>
      <c r="O17" s="357" t="s">
        <v>624</v>
      </c>
      <c r="P17" s="362">
        <v>2</v>
      </c>
      <c r="Q17" s="362" t="s">
        <v>150</v>
      </c>
      <c r="R17" s="362"/>
      <c r="S17" s="362"/>
      <c r="T17" s="362"/>
      <c r="U17" s="357"/>
      <c r="V17" s="355">
        <f t="shared" si="0"/>
        <v>10</v>
      </c>
      <c r="W17" s="355">
        <f t="shared" si="1"/>
        <v>20</v>
      </c>
      <c r="X17" s="361">
        <f t="shared" si="2"/>
        <v>160</v>
      </c>
      <c r="Y17" s="361">
        <f t="shared" si="3"/>
        <v>700</v>
      </c>
      <c r="Z17" s="361">
        <f t="shared" si="4"/>
        <v>700</v>
      </c>
      <c r="AA17" s="363"/>
    </row>
    <row r="18" spans="1:27" s="160" customFormat="1" ht="30" customHeight="1">
      <c r="A18" s="354">
        <v>11</v>
      </c>
      <c r="B18" s="364" t="s">
        <v>283</v>
      </c>
      <c r="C18" s="364" t="s">
        <v>176</v>
      </c>
      <c r="D18" s="364" t="s">
        <v>78</v>
      </c>
      <c r="E18" s="365">
        <v>30</v>
      </c>
      <c r="F18" s="361">
        <v>240</v>
      </c>
      <c r="G18" s="361">
        <v>75</v>
      </c>
      <c r="H18" s="361">
        <v>9.375</v>
      </c>
      <c r="I18" s="361">
        <v>2250</v>
      </c>
      <c r="J18" s="362"/>
      <c r="K18" s="362"/>
      <c r="L18" s="362">
        <v>4</v>
      </c>
      <c r="M18" s="362" t="s">
        <v>349</v>
      </c>
      <c r="N18" s="362">
        <v>16</v>
      </c>
      <c r="O18" s="357" t="s">
        <v>611</v>
      </c>
      <c r="P18" s="362">
        <v>2</v>
      </c>
      <c r="Q18" s="362" t="s">
        <v>150</v>
      </c>
      <c r="R18" s="362"/>
      <c r="S18" s="362"/>
      <c r="T18" s="362">
        <v>4</v>
      </c>
      <c r="U18" s="362" t="s">
        <v>498</v>
      </c>
      <c r="V18" s="355">
        <f t="shared" si="0"/>
        <v>26</v>
      </c>
      <c r="W18" s="355">
        <f t="shared" si="1"/>
        <v>4</v>
      </c>
      <c r="X18" s="361">
        <f t="shared" si="2"/>
        <v>32</v>
      </c>
      <c r="Y18" s="361">
        <f t="shared" si="3"/>
        <v>300</v>
      </c>
      <c r="Z18" s="361">
        <f t="shared" si="4"/>
        <v>300</v>
      </c>
      <c r="AA18" s="363"/>
    </row>
    <row r="19" spans="1:27" s="160" customFormat="1" ht="30" customHeight="1">
      <c r="A19" s="354">
        <v>12</v>
      </c>
      <c r="B19" s="364" t="s">
        <v>284</v>
      </c>
      <c r="C19" s="364" t="s">
        <v>176</v>
      </c>
      <c r="D19" s="364" t="s">
        <v>56</v>
      </c>
      <c r="E19" s="365">
        <v>30</v>
      </c>
      <c r="F19" s="364">
        <v>240</v>
      </c>
      <c r="G19" s="364">
        <v>75</v>
      </c>
      <c r="H19" s="364">
        <v>9.375</v>
      </c>
      <c r="I19" s="364">
        <v>2250</v>
      </c>
      <c r="J19" s="362"/>
      <c r="K19" s="362"/>
      <c r="L19" s="362">
        <v>4</v>
      </c>
      <c r="M19" s="362" t="s">
        <v>349</v>
      </c>
      <c r="N19" s="362">
        <v>10</v>
      </c>
      <c r="O19" s="357" t="s">
        <v>618</v>
      </c>
      <c r="P19" s="362">
        <v>2</v>
      </c>
      <c r="Q19" s="362" t="s">
        <v>150</v>
      </c>
      <c r="R19" s="362"/>
      <c r="S19" s="362"/>
      <c r="T19" s="362"/>
      <c r="U19" s="362"/>
      <c r="V19" s="355">
        <f t="shared" si="0"/>
        <v>16</v>
      </c>
      <c r="W19" s="355">
        <f t="shared" si="1"/>
        <v>14</v>
      </c>
      <c r="X19" s="361">
        <f t="shared" si="2"/>
        <v>112</v>
      </c>
      <c r="Y19" s="361">
        <f t="shared" si="3"/>
        <v>1050</v>
      </c>
      <c r="Z19" s="361">
        <f t="shared" si="4"/>
        <v>1050</v>
      </c>
      <c r="AA19" s="363"/>
    </row>
    <row r="20" spans="1:27" s="160" customFormat="1" ht="30" customHeight="1">
      <c r="A20" s="354">
        <v>13</v>
      </c>
      <c r="B20" s="364" t="s">
        <v>282</v>
      </c>
      <c r="C20" s="361" t="s">
        <v>31</v>
      </c>
      <c r="D20" s="361" t="s">
        <v>43</v>
      </c>
      <c r="E20" s="355">
        <v>30</v>
      </c>
      <c r="F20" s="361">
        <v>240</v>
      </c>
      <c r="G20" s="361">
        <v>60</v>
      </c>
      <c r="H20" s="361">
        <v>7.5</v>
      </c>
      <c r="I20" s="361">
        <v>1800</v>
      </c>
      <c r="J20" s="362"/>
      <c r="K20" s="362"/>
      <c r="L20" s="362">
        <v>4</v>
      </c>
      <c r="M20" s="362" t="s">
        <v>349</v>
      </c>
      <c r="N20" s="362">
        <v>16</v>
      </c>
      <c r="O20" s="357" t="s">
        <v>611</v>
      </c>
      <c r="P20" s="362">
        <v>2</v>
      </c>
      <c r="Q20" s="362" t="s">
        <v>150</v>
      </c>
      <c r="R20" s="362"/>
      <c r="S20" s="362"/>
      <c r="T20" s="362"/>
      <c r="U20" s="362"/>
      <c r="V20" s="355">
        <f t="shared" si="0"/>
        <v>22</v>
      </c>
      <c r="W20" s="355">
        <f t="shared" si="1"/>
        <v>8</v>
      </c>
      <c r="X20" s="361">
        <f t="shared" si="2"/>
        <v>64</v>
      </c>
      <c r="Y20" s="361">
        <f t="shared" si="3"/>
        <v>480</v>
      </c>
      <c r="Z20" s="361">
        <f t="shared" si="4"/>
        <v>480</v>
      </c>
      <c r="AA20" s="149"/>
    </row>
    <row r="21" spans="1:27" s="160" customFormat="1" ht="30" customHeight="1">
      <c r="A21" s="354">
        <v>14</v>
      </c>
      <c r="B21" s="364" t="s">
        <v>292</v>
      </c>
      <c r="C21" s="364" t="s">
        <v>176</v>
      </c>
      <c r="D21" s="367" t="s">
        <v>90</v>
      </c>
      <c r="E21" s="365">
        <v>30</v>
      </c>
      <c r="F21" s="361">
        <v>240</v>
      </c>
      <c r="G21" s="361">
        <v>75</v>
      </c>
      <c r="H21" s="361">
        <v>9.375</v>
      </c>
      <c r="I21" s="361">
        <v>2250</v>
      </c>
      <c r="J21" s="362"/>
      <c r="K21" s="362"/>
      <c r="L21" s="362">
        <v>3</v>
      </c>
      <c r="M21" s="362" t="s">
        <v>156</v>
      </c>
      <c r="N21" s="362">
        <v>13</v>
      </c>
      <c r="O21" s="357" t="s">
        <v>612</v>
      </c>
      <c r="P21" s="362">
        <v>2</v>
      </c>
      <c r="Q21" s="362" t="s">
        <v>150</v>
      </c>
      <c r="R21" s="362"/>
      <c r="S21" s="362"/>
      <c r="T21" s="362"/>
      <c r="U21" s="362"/>
      <c r="V21" s="355">
        <f t="shared" si="0"/>
        <v>18</v>
      </c>
      <c r="W21" s="355">
        <f t="shared" si="1"/>
        <v>12</v>
      </c>
      <c r="X21" s="361">
        <f t="shared" si="2"/>
        <v>96</v>
      </c>
      <c r="Y21" s="361">
        <f t="shared" si="3"/>
        <v>900</v>
      </c>
      <c r="Z21" s="361">
        <f t="shared" si="4"/>
        <v>900</v>
      </c>
      <c r="AA21" s="363"/>
    </row>
    <row r="22" spans="1:27" s="160" customFormat="1" ht="30" customHeight="1">
      <c r="A22" s="354">
        <v>15</v>
      </c>
      <c r="B22" s="364" t="s">
        <v>94</v>
      </c>
      <c r="C22" s="364" t="s">
        <v>176</v>
      </c>
      <c r="D22" s="364" t="s">
        <v>138</v>
      </c>
      <c r="E22" s="365">
        <v>30</v>
      </c>
      <c r="F22" s="361">
        <v>240</v>
      </c>
      <c r="G22" s="361">
        <v>75</v>
      </c>
      <c r="H22" s="361">
        <v>9.375</v>
      </c>
      <c r="I22" s="361">
        <v>2250</v>
      </c>
      <c r="J22" s="362"/>
      <c r="K22" s="362"/>
      <c r="L22" s="362">
        <v>4</v>
      </c>
      <c r="M22" s="362" t="s">
        <v>349</v>
      </c>
      <c r="N22" s="362">
        <v>16</v>
      </c>
      <c r="O22" s="357" t="s">
        <v>611</v>
      </c>
      <c r="P22" s="362">
        <v>2</v>
      </c>
      <c r="Q22" s="362" t="s">
        <v>150</v>
      </c>
      <c r="R22" s="362"/>
      <c r="S22" s="362"/>
      <c r="T22" s="362"/>
      <c r="U22" s="362"/>
      <c r="V22" s="355">
        <f t="shared" si="0"/>
        <v>22</v>
      </c>
      <c r="W22" s="355">
        <f t="shared" si="1"/>
        <v>8</v>
      </c>
      <c r="X22" s="361">
        <f t="shared" si="2"/>
        <v>64</v>
      </c>
      <c r="Y22" s="361">
        <f t="shared" si="3"/>
        <v>600</v>
      </c>
      <c r="Z22" s="361">
        <f t="shared" si="4"/>
        <v>600</v>
      </c>
      <c r="AA22" s="363"/>
    </row>
    <row r="23" spans="1:27" s="160" customFormat="1" ht="30" customHeight="1">
      <c r="A23" s="354">
        <v>16</v>
      </c>
      <c r="B23" s="364" t="s">
        <v>60</v>
      </c>
      <c r="C23" s="364" t="s">
        <v>176</v>
      </c>
      <c r="D23" s="364" t="s">
        <v>61</v>
      </c>
      <c r="E23" s="365">
        <v>30</v>
      </c>
      <c r="F23" s="361">
        <v>240</v>
      </c>
      <c r="G23" s="361">
        <v>75</v>
      </c>
      <c r="H23" s="361">
        <v>9.375</v>
      </c>
      <c r="I23" s="361">
        <v>2250</v>
      </c>
      <c r="J23" s="362"/>
      <c r="K23" s="362"/>
      <c r="L23" s="362">
        <v>4</v>
      </c>
      <c r="M23" s="362" t="s">
        <v>349</v>
      </c>
      <c r="N23" s="362">
        <v>10</v>
      </c>
      <c r="O23" s="357" t="s">
        <v>618</v>
      </c>
      <c r="P23" s="362">
        <v>2</v>
      </c>
      <c r="Q23" s="362" t="s">
        <v>150</v>
      </c>
      <c r="R23" s="362"/>
      <c r="S23" s="362"/>
      <c r="T23" s="362"/>
      <c r="U23" s="362"/>
      <c r="V23" s="355">
        <f t="shared" si="0"/>
        <v>16</v>
      </c>
      <c r="W23" s="355">
        <f t="shared" si="1"/>
        <v>14</v>
      </c>
      <c r="X23" s="361">
        <f t="shared" si="2"/>
        <v>112</v>
      </c>
      <c r="Y23" s="361">
        <f t="shared" si="3"/>
        <v>1050</v>
      </c>
      <c r="Z23" s="361">
        <f t="shared" si="4"/>
        <v>1050</v>
      </c>
      <c r="AA23" s="363"/>
    </row>
    <row r="24" spans="1:27" s="160" customFormat="1" ht="30" customHeight="1">
      <c r="A24" s="354">
        <v>17</v>
      </c>
      <c r="B24" s="364" t="s">
        <v>290</v>
      </c>
      <c r="C24" s="364" t="s">
        <v>176</v>
      </c>
      <c r="D24" s="447" t="s">
        <v>32</v>
      </c>
      <c r="E24" s="365">
        <v>30</v>
      </c>
      <c r="F24" s="361">
        <v>240</v>
      </c>
      <c r="G24" s="361">
        <v>75</v>
      </c>
      <c r="H24" s="361">
        <v>9.375</v>
      </c>
      <c r="I24" s="361">
        <v>2250</v>
      </c>
      <c r="J24" s="362"/>
      <c r="K24" s="362"/>
      <c r="L24" s="362">
        <v>4</v>
      </c>
      <c r="M24" s="362" t="s">
        <v>349</v>
      </c>
      <c r="N24" s="362">
        <v>16</v>
      </c>
      <c r="O24" s="357" t="s">
        <v>611</v>
      </c>
      <c r="P24" s="362">
        <v>2</v>
      </c>
      <c r="Q24" s="362" t="s">
        <v>150</v>
      </c>
      <c r="R24" s="362"/>
      <c r="S24" s="362"/>
      <c r="T24" s="362"/>
      <c r="U24" s="362"/>
      <c r="V24" s="355">
        <f t="shared" si="0"/>
        <v>22</v>
      </c>
      <c r="W24" s="355">
        <f t="shared" si="1"/>
        <v>8</v>
      </c>
      <c r="X24" s="361">
        <f t="shared" si="2"/>
        <v>64</v>
      </c>
      <c r="Y24" s="361">
        <f t="shared" si="3"/>
        <v>600</v>
      </c>
      <c r="Z24" s="361">
        <f t="shared" si="4"/>
        <v>600</v>
      </c>
      <c r="AA24" s="363"/>
    </row>
    <row r="25" spans="1:27" s="160" customFormat="1" ht="30" customHeight="1">
      <c r="A25" s="354">
        <v>18</v>
      </c>
      <c r="B25" s="364" t="s">
        <v>275</v>
      </c>
      <c r="C25" s="364" t="s">
        <v>176</v>
      </c>
      <c r="D25" s="364" t="s">
        <v>63</v>
      </c>
      <c r="E25" s="365">
        <v>30</v>
      </c>
      <c r="F25" s="361">
        <v>240</v>
      </c>
      <c r="G25" s="361">
        <v>75</v>
      </c>
      <c r="H25" s="361">
        <v>9.375</v>
      </c>
      <c r="I25" s="361">
        <v>2250</v>
      </c>
      <c r="J25" s="362"/>
      <c r="K25" s="362"/>
      <c r="L25" s="362">
        <v>4</v>
      </c>
      <c r="M25" s="362" t="s">
        <v>349</v>
      </c>
      <c r="N25" s="362">
        <v>16</v>
      </c>
      <c r="O25" s="357" t="s">
        <v>611</v>
      </c>
      <c r="P25" s="362">
        <v>2</v>
      </c>
      <c r="Q25" s="362" t="s">
        <v>150</v>
      </c>
      <c r="R25" s="362"/>
      <c r="S25" s="362"/>
      <c r="T25" s="362"/>
      <c r="U25" s="362"/>
      <c r="V25" s="355">
        <f t="shared" si="0"/>
        <v>22</v>
      </c>
      <c r="W25" s="355">
        <f t="shared" si="1"/>
        <v>8</v>
      </c>
      <c r="X25" s="361">
        <f t="shared" si="2"/>
        <v>64</v>
      </c>
      <c r="Y25" s="361">
        <f t="shared" si="3"/>
        <v>600</v>
      </c>
      <c r="Z25" s="361">
        <f t="shared" si="4"/>
        <v>600</v>
      </c>
      <c r="AA25" s="363"/>
    </row>
    <row r="26" spans="1:27" s="160" customFormat="1" ht="30" customHeight="1">
      <c r="A26" s="354">
        <v>19</v>
      </c>
      <c r="B26" s="364" t="s">
        <v>322</v>
      </c>
      <c r="C26" s="364" t="s">
        <v>176</v>
      </c>
      <c r="D26" s="364" t="s">
        <v>239</v>
      </c>
      <c r="E26" s="365">
        <v>30</v>
      </c>
      <c r="F26" s="361">
        <v>240</v>
      </c>
      <c r="G26" s="364">
        <v>75</v>
      </c>
      <c r="H26" s="364">
        <f>G26/8</f>
        <v>9.375</v>
      </c>
      <c r="I26" s="364">
        <v>1650</v>
      </c>
      <c r="J26" s="362"/>
      <c r="K26" s="362"/>
      <c r="L26" s="362">
        <v>4</v>
      </c>
      <c r="M26" s="362" t="s">
        <v>349</v>
      </c>
      <c r="N26" s="362">
        <v>16</v>
      </c>
      <c r="O26" s="357" t="s">
        <v>611</v>
      </c>
      <c r="P26" s="362">
        <v>2</v>
      </c>
      <c r="Q26" s="362" t="s">
        <v>150</v>
      </c>
      <c r="R26" s="362"/>
      <c r="S26" s="362"/>
      <c r="T26" s="362"/>
      <c r="U26" s="362"/>
      <c r="V26" s="355">
        <f t="shared" si="0"/>
        <v>22</v>
      </c>
      <c r="W26" s="355">
        <f t="shared" si="1"/>
        <v>8</v>
      </c>
      <c r="X26" s="361">
        <f t="shared" si="2"/>
        <v>64</v>
      </c>
      <c r="Y26" s="361">
        <f t="shared" si="3"/>
        <v>600</v>
      </c>
      <c r="Z26" s="361">
        <f t="shared" si="4"/>
        <v>600</v>
      </c>
      <c r="AA26" s="363"/>
    </row>
    <row r="27" spans="1:27" s="160" customFormat="1" ht="30" customHeight="1">
      <c r="A27" s="354">
        <v>20</v>
      </c>
      <c r="B27" s="364" t="s">
        <v>304</v>
      </c>
      <c r="C27" s="364" t="s">
        <v>176</v>
      </c>
      <c r="D27" s="364" t="s">
        <v>57</v>
      </c>
      <c r="E27" s="365">
        <v>30</v>
      </c>
      <c r="F27" s="361">
        <v>240</v>
      </c>
      <c r="G27" s="361">
        <v>75</v>
      </c>
      <c r="H27" s="361">
        <v>9.375</v>
      </c>
      <c r="I27" s="361">
        <v>2250</v>
      </c>
      <c r="J27" s="362"/>
      <c r="K27" s="362"/>
      <c r="L27" s="362">
        <v>4</v>
      </c>
      <c r="M27" s="362" t="s">
        <v>349</v>
      </c>
      <c r="N27" s="362">
        <v>10</v>
      </c>
      <c r="O27" s="357" t="s">
        <v>618</v>
      </c>
      <c r="P27" s="362">
        <v>2</v>
      </c>
      <c r="Q27" s="362" t="s">
        <v>150</v>
      </c>
      <c r="R27" s="362"/>
      <c r="S27" s="362"/>
      <c r="T27" s="362"/>
      <c r="U27" s="362"/>
      <c r="V27" s="355">
        <f t="shared" si="0"/>
        <v>16</v>
      </c>
      <c r="W27" s="355">
        <f t="shared" si="1"/>
        <v>14</v>
      </c>
      <c r="X27" s="361">
        <f t="shared" si="2"/>
        <v>112</v>
      </c>
      <c r="Y27" s="361">
        <f t="shared" si="3"/>
        <v>1050</v>
      </c>
      <c r="Z27" s="361">
        <f t="shared" si="4"/>
        <v>1050</v>
      </c>
      <c r="AA27" s="363"/>
    </row>
    <row r="28" spans="1:27" s="160" customFormat="1" ht="30" customHeight="1">
      <c r="A28" s="354">
        <v>21</v>
      </c>
      <c r="B28" s="364" t="s">
        <v>46</v>
      </c>
      <c r="C28" s="364" t="s">
        <v>176</v>
      </c>
      <c r="D28" s="372" t="s">
        <v>20</v>
      </c>
      <c r="E28" s="355">
        <v>30</v>
      </c>
      <c r="F28" s="361">
        <v>240</v>
      </c>
      <c r="G28" s="361">
        <v>75</v>
      </c>
      <c r="H28" s="361">
        <v>9.375</v>
      </c>
      <c r="I28" s="361">
        <v>2250</v>
      </c>
      <c r="J28" s="362"/>
      <c r="K28" s="362"/>
      <c r="L28" s="362">
        <v>4</v>
      </c>
      <c r="M28" s="362" t="s">
        <v>349</v>
      </c>
      <c r="N28" s="362">
        <v>16</v>
      </c>
      <c r="O28" s="357" t="s">
        <v>611</v>
      </c>
      <c r="P28" s="362">
        <v>2</v>
      </c>
      <c r="Q28" s="362" t="s">
        <v>150</v>
      </c>
      <c r="R28" s="362"/>
      <c r="S28" s="362"/>
      <c r="T28" s="362"/>
      <c r="U28" s="362"/>
      <c r="V28" s="355">
        <f t="shared" si="0"/>
        <v>22</v>
      </c>
      <c r="W28" s="355">
        <f t="shared" si="1"/>
        <v>8</v>
      </c>
      <c r="X28" s="361">
        <f t="shared" si="2"/>
        <v>64</v>
      </c>
      <c r="Y28" s="361">
        <f t="shared" si="3"/>
        <v>600</v>
      </c>
      <c r="Z28" s="361">
        <f t="shared" si="4"/>
        <v>600</v>
      </c>
      <c r="AA28" s="363"/>
    </row>
    <row r="29" spans="1:27" s="160" customFormat="1" ht="36" customHeight="1">
      <c r="A29" s="354">
        <v>22</v>
      </c>
      <c r="B29" s="409" t="s">
        <v>323</v>
      </c>
      <c r="C29" s="364" t="s">
        <v>18</v>
      </c>
      <c r="D29" s="374" t="s">
        <v>114</v>
      </c>
      <c r="E29" s="365">
        <v>30</v>
      </c>
      <c r="F29" s="364">
        <v>240</v>
      </c>
      <c r="G29" s="364">
        <v>55</v>
      </c>
      <c r="H29" s="364">
        <v>6.875</v>
      </c>
      <c r="I29" s="364">
        <v>1650</v>
      </c>
      <c r="J29" s="362"/>
      <c r="K29" s="362"/>
      <c r="L29" s="362">
        <v>4</v>
      </c>
      <c r="M29" s="362" t="s">
        <v>349</v>
      </c>
      <c r="N29" s="362">
        <v>2</v>
      </c>
      <c r="O29" s="357" t="s">
        <v>616</v>
      </c>
      <c r="P29" s="362">
        <v>2</v>
      </c>
      <c r="Q29" s="362" t="s">
        <v>150</v>
      </c>
      <c r="R29" s="362"/>
      <c r="S29" s="362"/>
      <c r="T29" s="362"/>
      <c r="U29" s="362"/>
      <c r="V29" s="355">
        <f>J29+L29+N29+P29+R29+T29</f>
        <v>8</v>
      </c>
      <c r="W29" s="355">
        <f>E29-V29</f>
        <v>22</v>
      </c>
      <c r="X29" s="361">
        <f>W29*8</f>
        <v>176</v>
      </c>
      <c r="Y29" s="361">
        <f t="shared" si="3"/>
        <v>1210</v>
      </c>
      <c r="Z29" s="361">
        <f t="shared" si="4"/>
        <v>1210</v>
      </c>
      <c r="AA29" s="363"/>
    </row>
    <row r="30" spans="1:27" s="160" customFormat="1" ht="30" customHeight="1">
      <c r="A30" s="354">
        <v>23</v>
      </c>
      <c r="B30" s="364" t="s">
        <v>477</v>
      </c>
      <c r="C30" s="364" t="s">
        <v>176</v>
      </c>
      <c r="D30" s="369" t="s">
        <v>271</v>
      </c>
      <c r="E30" s="365">
        <v>30</v>
      </c>
      <c r="F30" s="364">
        <v>240</v>
      </c>
      <c r="G30" s="364">
        <v>75</v>
      </c>
      <c r="H30" s="364">
        <v>9.375</v>
      </c>
      <c r="I30" s="364">
        <v>2250</v>
      </c>
      <c r="J30" s="362"/>
      <c r="K30" s="370"/>
      <c r="L30" s="362">
        <v>4</v>
      </c>
      <c r="M30" s="362" t="s">
        <v>349</v>
      </c>
      <c r="N30" s="362">
        <v>16</v>
      </c>
      <c r="O30" s="357" t="s">
        <v>611</v>
      </c>
      <c r="P30" s="362">
        <v>2</v>
      </c>
      <c r="Q30" s="362" t="s">
        <v>150</v>
      </c>
      <c r="R30" s="362"/>
      <c r="S30" s="362"/>
      <c r="T30" s="362"/>
      <c r="U30" s="362"/>
      <c r="V30" s="355">
        <f>J30+L30+N30+P30+R30+T30</f>
        <v>22</v>
      </c>
      <c r="W30" s="355">
        <f>E30-V30</f>
        <v>8</v>
      </c>
      <c r="X30" s="361">
        <f>W30*8</f>
        <v>64</v>
      </c>
      <c r="Y30" s="361">
        <f>X30*H30</f>
        <v>600</v>
      </c>
      <c r="Z30" s="361">
        <f t="shared" si="4"/>
        <v>600</v>
      </c>
      <c r="AA30" s="363"/>
    </row>
    <row r="31" spans="1:27" s="160" customFormat="1" ht="30" customHeight="1">
      <c r="A31" s="354">
        <v>24</v>
      </c>
      <c r="B31" s="364" t="s">
        <v>97</v>
      </c>
      <c r="C31" s="364" t="s">
        <v>176</v>
      </c>
      <c r="D31" s="361" t="s">
        <v>160</v>
      </c>
      <c r="E31" s="355">
        <v>30</v>
      </c>
      <c r="F31" s="361">
        <v>240</v>
      </c>
      <c r="G31" s="361">
        <v>75</v>
      </c>
      <c r="H31" s="361">
        <v>9.375</v>
      </c>
      <c r="I31" s="361">
        <v>2250</v>
      </c>
      <c r="J31" s="362"/>
      <c r="K31" s="362"/>
      <c r="L31" s="362">
        <v>4</v>
      </c>
      <c r="M31" s="362" t="s">
        <v>349</v>
      </c>
      <c r="N31" s="362">
        <v>16</v>
      </c>
      <c r="O31" s="357" t="s">
        <v>611</v>
      </c>
      <c r="P31" s="362">
        <v>2</v>
      </c>
      <c r="Q31" s="362" t="s">
        <v>150</v>
      </c>
      <c r="R31" s="362"/>
      <c r="S31" s="362"/>
      <c r="T31" s="362"/>
      <c r="U31" s="362"/>
      <c r="V31" s="355">
        <f t="shared" si="0"/>
        <v>22</v>
      </c>
      <c r="W31" s="355">
        <f t="shared" si="1"/>
        <v>8</v>
      </c>
      <c r="X31" s="361">
        <f t="shared" si="2"/>
        <v>64</v>
      </c>
      <c r="Y31" s="361">
        <f t="shared" si="3"/>
        <v>600</v>
      </c>
      <c r="Z31" s="361">
        <f t="shared" si="4"/>
        <v>600</v>
      </c>
      <c r="AA31" s="363"/>
    </row>
    <row r="32" spans="1:27" s="160" customFormat="1" ht="30" customHeight="1">
      <c r="A32" s="354">
        <v>25</v>
      </c>
      <c r="B32" s="364" t="s">
        <v>294</v>
      </c>
      <c r="C32" s="364" t="s">
        <v>267</v>
      </c>
      <c r="D32" s="361" t="s">
        <v>199</v>
      </c>
      <c r="E32" s="355">
        <v>30</v>
      </c>
      <c r="F32" s="361">
        <v>240</v>
      </c>
      <c r="G32" s="361">
        <v>60</v>
      </c>
      <c r="H32" s="361">
        <v>7.5</v>
      </c>
      <c r="I32" s="361">
        <v>1800</v>
      </c>
      <c r="J32" s="362"/>
      <c r="K32" s="362"/>
      <c r="L32" s="362">
        <v>3</v>
      </c>
      <c r="M32" s="362" t="s">
        <v>156</v>
      </c>
      <c r="N32" s="362">
        <v>18</v>
      </c>
      <c r="O32" s="357" t="s">
        <v>614</v>
      </c>
      <c r="P32" s="362">
        <v>2</v>
      </c>
      <c r="Q32" s="362" t="s">
        <v>150</v>
      </c>
      <c r="R32" s="362"/>
      <c r="S32" s="362"/>
      <c r="T32" s="362"/>
      <c r="U32" s="362"/>
      <c r="V32" s="355">
        <f t="shared" si="0"/>
        <v>23</v>
      </c>
      <c r="W32" s="355">
        <f t="shared" si="1"/>
        <v>7</v>
      </c>
      <c r="X32" s="361">
        <f t="shared" si="2"/>
        <v>56</v>
      </c>
      <c r="Y32" s="361">
        <f t="shared" si="3"/>
        <v>420</v>
      </c>
      <c r="Z32" s="361">
        <f t="shared" si="4"/>
        <v>420</v>
      </c>
      <c r="AA32" s="363"/>
    </row>
    <row r="33" spans="1:27" s="160" customFormat="1" ht="30" customHeight="1">
      <c r="A33" s="354">
        <v>26</v>
      </c>
      <c r="B33" s="364" t="s">
        <v>317</v>
      </c>
      <c r="C33" s="364" t="s">
        <v>176</v>
      </c>
      <c r="D33" s="372" t="s">
        <v>348</v>
      </c>
      <c r="E33" s="355">
        <v>30</v>
      </c>
      <c r="F33" s="361">
        <v>240</v>
      </c>
      <c r="G33" s="364">
        <v>75</v>
      </c>
      <c r="H33" s="361">
        <v>9.375</v>
      </c>
      <c r="I33" s="361">
        <v>2250</v>
      </c>
      <c r="J33" s="362"/>
      <c r="K33" s="362"/>
      <c r="L33" s="362">
        <v>2</v>
      </c>
      <c r="M33" s="362" t="s">
        <v>155</v>
      </c>
      <c r="N33" s="362"/>
      <c r="O33" s="357"/>
      <c r="P33" s="362">
        <v>2</v>
      </c>
      <c r="Q33" s="362" t="s">
        <v>150</v>
      </c>
      <c r="R33" s="362"/>
      <c r="S33" s="362"/>
      <c r="T33" s="362"/>
      <c r="U33" s="362"/>
      <c r="V33" s="355">
        <f t="shared" si="0"/>
        <v>4</v>
      </c>
      <c r="W33" s="355">
        <f t="shared" si="1"/>
        <v>26</v>
      </c>
      <c r="X33" s="361">
        <f t="shared" si="2"/>
        <v>208</v>
      </c>
      <c r="Y33" s="361">
        <f t="shared" si="3"/>
        <v>1950</v>
      </c>
      <c r="Z33" s="361">
        <f t="shared" si="4"/>
        <v>1950</v>
      </c>
      <c r="AA33" s="363"/>
    </row>
    <row r="34" spans="1:27" s="160" customFormat="1" ht="30" customHeight="1">
      <c r="A34" s="354">
        <v>27</v>
      </c>
      <c r="B34" s="364" t="s">
        <v>58</v>
      </c>
      <c r="C34" s="364" t="s">
        <v>176</v>
      </c>
      <c r="D34" s="364" t="s">
        <v>163</v>
      </c>
      <c r="E34" s="355">
        <v>30</v>
      </c>
      <c r="F34" s="361">
        <v>240</v>
      </c>
      <c r="G34" s="361">
        <v>75</v>
      </c>
      <c r="H34" s="361">
        <v>9.375</v>
      </c>
      <c r="I34" s="361">
        <v>2250</v>
      </c>
      <c r="J34" s="362"/>
      <c r="K34" s="362"/>
      <c r="L34" s="362">
        <v>4</v>
      </c>
      <c r="M34" s="362" t="s">
        <v>349</v>
      </c>
      <c r="N34" s="362">
        <v>16</v>
      </c>
      <c r="O34" s="357" t="s">
        <v>611</v>
      </c>
      <c r="P34" s="362">
        <v>2</v>
      </c>
      <c r="Q34" s="362" t="s">
        <v>150</v>
      </c>
      <c r="R34" s="362"/>
      <c r="S34" s="362"/>
      <c r="T34" s="362"/>
      <c r="U34" s="362"/>
      <c r="V34" s="355">
        <f t="shared" si="0"/>
        <v>22</v>
      </c>
      <c r="W34" s="355">
        <f t="shared" si="1"/>
        <v>8</v>
      </c>
      <c r="X34" s="361">
        <f t="shared" si="2"/>
        <v>64</v>
      </c>
      <c r="Y34" s="361">
        <f t="shared" si="3"/>
        <v>600</v>
      </c>
      <c r="Z34" s="361">
        <f t="shared" si="4"/>
        <v>600</v>
      </c>
      <c r="AA34" s="363"/>
    </row>
    <row r="35" spans="1:27" s="160" customFormat="1" ht="30" customHeight="1">
      <c r="A35" s="354">
        <v>28</v>
      </c>
      <c r="B35" s="364" t="s">
        <v>279</v>
      </c>
      <c r="C35" s="361" t="s">
        <v>176</v>
      </c>
      <c r="D35" s="361" t="s">
        <v>79</v>
      </c>
      <c r="E35" s="355">
        <v>30</v>
      </c>
      <c r="F35" s="361">
        <v>240</v>
      </c>
      <c r="G35" s="361">
        <v>75</v>
      </c>
      <c r="H35" s="361">
        <v>9.375</v>
      </c>
      <c r="I35" s="361">
        <v>2250</v>
      </c>
      <c r="J35" s="362"/>
      <c r="K35" s="362"/>
      <c r="L35" s="362">
        <v>4</v>
      </c>
      <c r="M35" s="362" t="s">
        <v>349</v>
      </c>
      <c r="N35" s="362">
        <v>16</v>
      </c>
      <c r="O35" s="357" t="s">
        <v>611</v>
      </c>
      <c r="P35" s="362">
        <v>2</v>
      </c>
      <c r="Q35" s="362" t="s">
        <v>150</v>
      </c>
      <c r="R35" s="362"/>
      <c r="S35" s="362"/>
      <c r="T35" s="362"/>
      <c r="U35" s="362"/>
      <c r="V35" s="355">
        <f t="shared" si="0"/>
        <v>22</v>
      </c>
      <c r="W35" s="355">
        <f t="shared" si="1"/>
        <v>8</v>
      </c>
      <c r="X35" s="361">
        <f t="shared" si="2"/>
        <v>64</v>
      </c>
      <c r="Y35" s="361">
        <f>X35*H35</f>
        <v>600</v>
      </c>
      <c r="Z35" s="361">
        <f t="shared" si="4"/>
        <v>600</v>
      </c>
      <c r="AA35" s="363"/>
    </row>
    <row r="36" spans="1:27" s="160" customFormat="1" ht="30" customHeight="1">
      <c r="A36" s="354">
        <v>29</v>
      </c>
      <c r="B36" s="364" t="s">
        <v>48</v>
      </c>
      <c r="C36" s="361" t="s">
        <v>176</v>
      </c>
      <c r="D36" s="361" t="s">
        <v>49</v>
      </c>
      <c r="E36" s="355">
        <v>30</v>
      </c>
      <c r="F36" s="361">
        <v>240</v>
      </c>
      <c r="G36" s="361">
        <v>75</v>
      </c>
      <c r="H36" s="361">
        <v>9.375</v>
      </c>
      <c r="I36" s="361">
        <v>2250</v>
      </c>
      <c r="J36" s="362"/>
      <c r="K36" s="362"/>
      <c r="L36" s="362">
        <v>4</v>
      </c>
      <c r="M36" s="362" t="s">
        <v>349</v>
      </c>
      <c r="N36" s="362">
        <v>16</v>
      </c>
      <c r="O36" s="357" t="s">
        <v>611</v>
      </c>
      <c r="P36" s="362">
        <v>2</v>
      </c>
      <c r="Q36" s="362" t="s">
        <v>150</v>
      </c>
      <c r="R36" s="362"/>
      <c r="S36" s="362"/>
      <c r="T36" s="362"/>
      <c r="U36" s="362"/>
      <c r="V36" s="355">
        <f t="shared" si="0"/>
        <v>22</v>
      </c>
      <c r="W36" s="355">
        <f t="shared" si="1"/>
        <v>8</v>
      </c>
      <c r="X36" s="361">
        <f t="shared" si="2"/>
        <v>64</v>
      </c>
      <c r="Y36" s="361">
        <f t="shared" si="3"/>
        <v>600</v>
      </c>
      <c r="Z36" s="361">
        <f t="shared" si="4"/>
        <v>600</v>
      </c>
      <c r="AA36" s="363"/>
    </row>
    <row r="37" spans="1:27" s="160" customFormat="1" ht="30" customHeight="1">
      <c r="A37" s="354">
        <v>30</v>
      </c>
      <c r="B37" s="364" t="s">
        <v>309</v>
      </c>
      <c r="C37" s="361" t="s">
        <v>18</v>
      </c>
      <c r="D37" s="361" t="s">
        <v>165</v>
      </c>
      <c r="E37" s="355">
        <v>30</v>
      </c>
      <c r="F37" s="361">
        <v>240</v>
      </c>
      <c r="G37" s="361">
        <v>55</v>
      </c>
      <c r="H37" s="361">
        <v>6.875</v>
      </c>
      <c r="I37" s="361">
        <v>1650</v>
      </c>
      <c r="J37" s="362"/>
      <c r="K37" s="362"/>
      <c r="L37" s="362">
        <v>4</v>
      </c>
      <c r="M37" s="362" t="s">
        <v>349</v>
      </c>
      <c r="N37" s="362">
        <v>14</v>
      </c>
      <c r="O37" s="357" t="s">
        <v>621</v>
      </c>
      <c r="P37" s="362">
        <v>2</v>
      </c>
      <c r="Q37" s="362" t="s">
        <v>150</v>
      </c>
      <c r="R37" s="362"/>
      <c r="S37" s="362"/>
      <c r="T37" s="362"/>
      <c r="U37" s="362"/>
      <c r="V37" s="355">
        <f t="shared" si="0"/>
        <v>20</v>
      </c>
      <c r="W37" s="355">
        <f t="shared" si="1"/>
        <v>10</v>
      </c>
      <c r="X37" s="361">
        <f t="shared" si="2"/>
        <v>80</v>
      </c>
      <c r="Y37" s="361">
        <f t="shared" si="3"/>
        <v>550</v>
      </c>
      <c r="Z37" s="361">
        <f t="shared" si="4"/>
        <v>550</v>
      </c>
      <c r="AA37" s="363"/>
    </row>
    <row r="38" spans="1:27" s="160" customFormat="1" ht="30" customHeight="1">
      <c r="A38" s="354">
        <v>31</v>
      </c>
      <c r="B38" s="364" t="s">
        <v>307</v>
      </c>
      <c r="C38" s="361" t="s">
        <v>176</v>
      </c>
      <c r="D38" s="361" t="s">
        <v>67</v>
      </c>
      <c r="E38" s="355">
        <v>30</v>
      </c>
      <c r="F38" s="361">
        <v>240</v>
      </c>
      <c r="G38" s="361">
        <v>75</v>
      </c>
      <c r="H38" s="361">
        <v>9.375</v>
      </c>
      <c r="I38" s="361">
        <v>2250</v>
      </c>
      <c r="J38" s="362"/>
      <c r="K38" s="362"/>
      <c r="L38" s="362">
        <v>4</v>
      </c>
      <c r="M38" s="362" t="s">
        <v>349</v>
      </c>
      <c r="N38" s="362">
        <v>6</v>
      </c>
      <c r="O38" s="357" t="s">
        <v>628</v>
      </c>
      <c r="P38" s="362">
        <v>2</v>
      </c>
      <c r="Q38" s="362" t="s">
        <v>150</v>
      </c>
      <c r="R38" s="362"/>
      <c r="S38" s="362"/>
      <c r="T38" s="362"/>
      <c r="U38" s="362"/>
      <c r="V38" s="355">
        <f t="shared" si="0"/>
        <v>12</v>
      </c>
      <c r="W38" s="355">
        <f t="shared" si="1"/>
        <v>18</v>
      </c>
      <c r="X38" s="361">
        <f t="shared" si="2"/>
        <v>144</v>
      </c>
      <c r="Y38" s="361">
        <f t="shared" si="3"/>
        <v>1350</v>
      </c>
      <c r="Z38" s="361">
        <f t="shared" si="4"/>
        <v>1350</v>
      </c>
      <c r="AA38" s="363"/>
    </row>
    <row r="39" spans="1:27" s="160" customFormat="1" ht="30" customHeight="1">
      <c r="A39" s="354">
        <v>32</v>
      </c>
      <c r="B39" s="364" t="s">
        <v>305</v>
      </c>
      <c r="C39" s="361" t="s">
        <v>176</v>
      </c>
      <c r="D39" s="361" t="s">
        <v>159</v>
      </c>
      <c r="E39" s="355">
        <v>30</v>
      </c>
      <c r="F39" s="361">
        <v>240</v>
      </c>
      <c r="G39" s="361">
        <v>75</v>
      </c>
      <c r="H39" s="361">
        <v>9.375</v>
      </c>
      <c r="I39" s="361">
        <v>2250</v>
      </c>
      <c r="J39" s="362"/>
      <c r="K39" s="362"/>
      <c r="L39" s="362">
        <v>4</v>
      </c>
      <c r="M39" s="362" t="s">
        <v>349</v>
      </c>
      <c r="N39" s="362">
        <v>10</v>
      </c>
      <c r="O39" s="357" t="s">
        <v>618</v>
      </c>
      <c r="P39" s="362">
        <v>2</v>
      </c>
      <c r="Q39" s="362" t="s">
        <v>150</v>
      </c>
      <c r="R39" s="362"/>
      <c r="S39" s="362"/>
      <c r="T39" s="362"/>
      <c r="U39" s="362"/>
      <c r="V39" s="355">
        <f>J39+L39+N39+P39+R39+T39</f>
        <v>16</v>
      </c>
      <c r="W39" s="355">
        <f>E39-V39</f>
        <v>14</v>
      </c>
      <c r="X39" s="361">
        <f>W39*8</f>
        <v>112</v>
      </c>
      <c r="Y39" s="361">
        <f>X39*H39</f>
        <v>1050</v>
      </c>
      <c r="Z39" s="361">
        <f t="shared" si="4"/>
        <v>1050</v>
      </c>
      <c r="AA39" s="363"/>
    </row>
    <row r="40" spans="1:27" s="160" customFormat="1" ht="30" customHeight="1">
      <c r="A40" s="354">
        <v>33</v>
      </c>
      <c r="B40" s="364" t="s">
        <v>534</v>
      </c>
      <c r="C40" s="364" t="s">
        <v>18</v>
      </c>
      <c r="D40" s="364" t="s">
        <v>186</v>
      </c>
      <c r="E40" s="355">
        <v>30</v>
      </c>
      <c r="F40" s="361">
        <v>240</v>
      </c>
      <c r="G40" s="361">
        <v>55</v>
      </c>
      <c r="H40" s="361">
        <v>6.875</v>
      </c>
      <c r="I40" s="361">
        <v>1650</v>
      </c>
      <c r="J40" s="362"/>
      <c r="K40" s="362"/>
      <c r="L40" s="362">
        <v>4</v>
      </c>
      <c r="M40" s="362" t="s">
        <v>349</v>
      </c>
      <c r="N40" s="362">
        <v>18</v>
      </c>
      <c r="O40" s="357" t="s">
        <v>617</v>
      </c>
      <c r="P40" s="362">
        <v>2</v>
      </c>
      <c r="Q40" s="362" t="s">
        <v>150</v>
      </c>
      <c r="R40" s="362"/>
      <c r="S40" s="362"/>
      <c r="T40" s="362"/>
      <c r="U40" s="362"/>
      <c r="V40" s="355">
        <f>J40+L40+N40+P40+R40+T40</f>
        <v>24</v>
      </c>
      <c r="W40" s="355">
        <f>E40-V40</f>
        <v>6</v>
      </c>
      <c r="X40" s="361">
        <f>W40*8</f>
        <v>48</v>
      </c>
      <c r="Y40" s="361">
        <f>X40*H40</f>
        <v>330</v>
      </c>
      <c r="Z40" s="361">
        <f t="shared" si="4"/>
        <v>330</v>
      </c>
      <c r="AA40" s="363"/>
    </row>
    <row r="41" spans="1:27" s="160" customFormat="1" ht="27.75" customHeight="1">
      <c r="A41" s="354">
        <v>34</v>
      </c>
      <c r="B41" s="364" t="s">
        <v>360</v>
      </c>
      <c r="C41" s="361" t="s">
        <v>176</v>
      </c>
      <c r="D41" s="361" t="s">
        <v>151</v>
      </c>
      <c r="E41" s="355">
        <v>30</v>
      </c>
      <c r="F41" s="361">
        <v>240</v>
      </c>
      <c r="G41" s="361">
        <v>75</v>
      </c>
      <c r="H41" s="361">
        <v>9.375</v>
      </c>
      <c r="I41" s="361">
        <v>2250</v>
      </c>
      <c r="J41" s="362"/>
      <c r="K41" s="370"/>
      <c r="L41" s="362">
        <v>4</v>
      </c>
      <c r="M41" s="362" t="s">
        <v>349</v>
      </c>
      <c r="N41" s="362">
        <v>14</v>
      </c>
      <c r="O41" s="357" t="s">
        <v>620</v>
      </c>
      <c r="P41" s="362">
        <v>2</v>
      </c>
      <c r="Q41" s="362" t="s">
        <v>150</v>
      </c>
      <c r="R41" s="362"/>
      <c r="S41" s="362"/>
      <c r="T41" s="362"/>
      <c r="U41" s="362"/>
      <c r="V41" s="355">
        <f t="shared" si="0"/>
        <v>20</v>
      </c>
      <c r="W41" s="355">
        <f t="shared" si="1"/>
        <v>10</v>
      </c>
      <c r="X41" s="361">
        <f t="shared" si="2"/>
        <v>80</v>
      </c>
      <c r="Y41" s="361">
        <f t="shared" si="3"/>
        <v>750</v>
      </c>
      <c r="Z41" s="361">
        <f t="shared" si="4"/>
        <v>750</v>
      </c>
      <c r="AA41" s="363"/>
    </row>
    <row r="42" spans="1:27" s="160" customFormat="1" ht="33" customHeight="1">
      <c r="A42" s="250"/>
      <c r="B42" s="461"/>
      <c r="C42" s="334"/>
      <c r="D42" s="334"/>
      <c r="E42" s="250"/>
      <c r="F42" s="334"/>
      <c r="G42" s="334"/>
      <c r="H42" s="334"/>
      <c r="I42" s="334"/>
      <c r="J42" s="335"/>
      <c r="K42" s="335"/>
      <c r="L42" s="335"/>
      <c r="M42" s="335"/>
      <c r="N42" s="335"/>
      <c r="O42" s="336"/>
      <c r="P42" s="335"/>
      <c r="Q42" s="335"/>
      <c r="R42" s="335"/>
      <c r="S42" s="335"/>
      <c r="T42" s="335"/>
      <c r="U42" s="335"/>
      <c r="V42" s="250"/>
      <c r="W42" s="250"/>
      <c r="X42" s="334"/>
      <c r="Y42" s="334"/>
      <c r="Z42" s="334"/>
      <c r="AA42" s="337"/>
    </row>
    <row r="43" spans="1:27" s="160" customFormat="1" ht="44.25" customHeight="1">
      <c r="A43" s="250"/>
      <c r="B43" s="1427" t="s">
        <v>483</v>
      </c>
      <c r="C43" s="1427"/>
      <c r="D43" s="1427"/>
      <c r="E43" s="341"/>
      <c r="F43" s="341"/>
      <c r="G43" s="341"/>
      <c r="H43" s="341"/>
      <c r="I43" s="341"/>
      <c r="J43" s="547"/>
      <c r="K43" s="547"/>
      <c r="L43" s="547"/>
      <c r="M43" s="547"/>
      <c r="N43" s="1427" t="s">
        <v>484</v>
      </c>
      <c r="O43" s="1427"/>
      <c r="P43" s="1427"/>
      <c r="Q43" s="1427"/>
      <c r="R43" s="1427"/>
      <c r="S43" s="547"/>
      <c r="T43" s="547"/>
      <c r="U43" s="547"/>
      <c r="V43" s="341"/>
      <c r="W43" s="341"/>
      <c r="X43" s="1433" t="s">
        <v>485</v>
      </c>
      <c r="Y43" s="1433"/>
      <c r="Z43" s="1433"/>
      <c r="AA43" s="1433"/>
    </row>
    <row r="44" spans="1:27" s="160" customFormat="1" ht="44.25" customHeight="1">
      <c r="A44" s="250"/>
      <c r="B44" s="1427" t="s">
        <v>482</v>
      </c>
      <c r="C44" s="1427"/>
      <c r="D44" s="1427"/>
      <c r="E44" s="341"/>
      <c r="F44" s="341"/>
      <c r="G44" s="341"/>
      <c r="H44" s="341"/>
      <c r="I44" s="341"/>
      <c r="J44" s="547"/>
      <c r="K44" s="547"/>
      <c r="L44" s="547"/>
      <c r="M44" s="547"/>
      <c r="N44" s="1427" t="s">
        <v>482</v>
      </c>
      <c r="O44" s="1427"/>
      <c r="P44" s="1427"/>
      <c r="Q44" s="1427"/>
      <c r="R44" s="547"/>
      <c r="S44" s="547"/>
      <c r="T44" s="547"/>
      <c r="U44" s="547"/>
      <c r="V44" s="341"/>
      <c r="W44" s="341"/>
      <c r="X44" s="1427" t="s">
        <v>482</v>
      </c>
      <c r="Y44" s="1427"/>
      <c r="Z44" s="1427"/>
      <c r="AA44" s="1427"/>
    </row>
    <row r="45" spans="1:27" s="160" customFormat="1" ht="22.5" customHeight="1">
      <c r="A45" s="250"/>
      <c r="B45" s="1427"/>
      <c r="C45" s="1427"/>
      <c r="D45" s="1427"/>
      <c r="E45" s="341"/>
      <c r="F45" s="341"/>
      <c r="G45" s="341"/>
      <c r="H45" s="341"/>
      <c r="I45" s="341"/>
      <c r="J45" s="547"/>
      <c r="K45" s="547"/>
      <c r="L45" s="547"/>
      <c r="M45" s="547"/>
      <c r="N45" s="1434">
        <v>1</v>
      </c>
      <c r="O45" s="1434"/>
      <c r="P45" s="1434"/>
      <c r="Q45" s="1434"/>
      <c r="R45" s="547"/>
      <c r="S45" s="547"/>
      <c r="T45" s="547"/>
      <c r="U45" s="547"/>
      <c r="V45" s="341"/>
      <c r="W45" s="341"/>
      <c r="X45" s="1427"/>
      <c r="Y45" s="1427"/>
      <c r="Z45" s="1427"/>
      <c r="AA45" s="1427"/>
    </row>
    <row r="46" spans="1:27" s="160" customFormat="1" ht="30" customHeight="1">
      <c r="A46" s="354">
        <v>35</v>
      </c>
      <c r="B46" s="365" t="s">
        <v>285</v>
      </c>
      <c r="C46" s="355" t="s">
        <v>176</v>
      </c>
      <c r="D46" s="355" t="s">
        <v>39</v>
      </c>
      <c r="E46" s="355">
        <v>30</v>
      </c>
      <c r="F46" s="355">
        <v>240</v>
      </c>
      <c r="G46" s="355">
        <v>75</v>
      </c>
      <c r="H46" s="355">
        <v>9.375</v>
      </c>
      <c r="I46" s="355">
        <v>2250</v>
      </c>
      <c r="J46" s="356"/>
      <c r="K46" s="356"/>
      <c r="L46" s="362">
        <v>4</v>
      </c>
      <c r="M46" s="362" t="s">
        <v>349</v>
      </c>
      <c r="N46" s="362">
        <v>13</v>
      </c>
      <c r="O46" s="357" t="s">
        <v>620</v>
      </c>
      <c r="P46" s="362">
        <v>2</v>
      </c>
      <c r="Q46" s="362" t="s">
        <v>150</v>
      </c>
      <c r="R46" s="356"/>
      <c r="S46" s="356"/>
      <c r="T46" s="356"/>
      <c r="U46" s="356"/>
      <c r="V46" s="355">
        <f t="shared" si="0"/>
        <v>19</v>
      </c>
      <c r="W46" s="355">
        <f t="shared" si="1"/>
        <v>11</v>
      </c>
      <c r="X46" s="355">
        <f t="shared" si="2"/>
        <v>88</v>
      </c>
      <c r="Y46" s="355">
        <f t="shared" si="3"/>
        <v>825</v>
      </c>
      <c r="Z46" s="355">
        <f t="shared" si="4"/>
        <v>825</v>
      </c>
      <c r="AA46" s="155"/>
    </row>
    <row r="47" spans="1:27" s="160" customFormat="1" ht="30" customHeight="1">
      <c r="A47" s="354">
        <v>36</v>
      </c>
      <c r="B47" s="364" t="s">
        <v>325</v>
      </c>
      <c r="C47" s="364" t="s">
        <v>18</v>
      </c>
      <c r="D47" s="364" t="s">
        <v>536</v>
      </c>
      <c r="E47" s="355">
        <v>30</v>
      </c>
      <c r="F47" s="361">
        <v>240</v>
      </c>
      <c r="G47" s="361">
        <v>55</v>
      </c>
      <c r="H47" s="361">
        <v>6.875</v>
      </c>
      <c r="I47" s="361">
        <v>1650</v>
      </c>
      <c r="J47" s="362"/>
      <c r="K47" s="362"/>
      <c r="L47" s="362">
        <v>2</v>
      </c>
      <c r="M47" s="362" t="s">
        <v>155</v>
      </c>
      <c r="N47" s="362">
        <v>6</v>
      </c>
      <c r="O47" s="357" t="s">
        <v>615</v>
      </c>
      <c r="P47" s="362">
        <v>2</v>
      </c>
      <c r="Q47" s="362" t="s">
        <v>150</v>
      </c>
      <c r="R47" s="362"/>
      <c r="S47" s="362"/>
      <c r="T47" s="362"/>
      <c r="U47" s="362"/>
      <c r="V47" s="355">
        <f>J47+L47+N47+P47+R47+T47</f>
        <v>10</v>
      </c>
      <c r="W47" s="355">
        <f>E47-V47</f>
        <v>20</v>
      </c>
      <c r="X47" s="361">
        <f>W47*8</f>
        <v>160</v>
      </c>
      <c r="Y47" s="361">
        <f>X47*H47</f>
        <v>1100</v>
      </c>
      <c r="Z47" s="361">
        <f t="shared" si="4"/>
        <v>1100</v>
      </c>
      <c r="AA47" s="149"/>
    </row>
    <row r="48" spans="1:27" s="160" customFormat="1" ht="30" customHeight="1">
      <c r="A48" s="354">
        <v>37</v>
      </c>
      <c r="B48" s="364" t="s">
        <v>28</v>
      </c>
      <c r="C48" s="361" t="s">
        <v>176</v>
      </c>
      <c r="D48" s="361" t="s">
        <v>95</v>
      </c>
      <c r="E48" s="355">
        <v>30</v>
      </c>
      <c r="F48" s="361">
        <v>240</v>
      </c>
      <c r="G48" s="361">
        <v>75</v>
      </c>
      <c r="H48" s="361">
        <v>9.375</v>
      </c>
      <c r="I48" s="361">
        <v>2250</v>
      </c>
      <c r="J48" s="362"/>
      <c r="K48" s="362"/>
      <c r="L48" s="362">
        <v>3</v>
      </c>
      <c r="M48" s="362" t="s">
        <v>156</v>
      </c>
      <c r="N48" s="362">
        <v>16</v>
      </c>
      <c r="O48" s="357" t="s">
        <v>611</v>
      </c>
      <c r="P48" s="362">
        <v>2</v>
      </c>
      <c r="Q48" s="362" t="s">
        <v>150</v>
      </c>
      <c r="R48" s="362"/>
      <c r="S48" s="362"/>
      <c r="T48" s="362"/>
      <c r="U48" s="362"/>
      <c r="V48" s="355">
        <f t="shared" si="0"/>
        <v>21</v>
      </c>
      <c r="W48" s="355">
        <f t="shared" si="1"/>
        <v>9</v>
      </c>
      <c r="X48" s="361">
        <f t="shared" si="2"/>
        <v>72</v>
      </c>
      <c r="Y48" s="361">
        <f t="shared" si="3"/>
        <v>675</v>
      </c>
      <c r="Z48" s="361">
        <f t="shared" si="4"/>
        <v>675</v>
      </c>
      <c r="AA48" s="149"/>
    </row>
    <row r="49" spans="1:27" s="160" customFormat="1" ht="30" customHeight="1">
      <c r="A49" s="354">
        <v>38</v>
      </c>
      <c r="B49" s="364" t="s">
        <v>300</v>
      </c>
      <c r="C49" s="364" t="s">
        <v>176</v>
      </c>
      <c r="D49" s="364" t="s">
        <v>62</v>
      </c>
      <c r="E49" s="365">
        <v>30</v>
      </c>
      <c r="F49" s="364">
        <v>240</v>
      </c>
      <c r="G49" s="364">
        <v>75</v>
      </c>
      <c r="H49" s="364">
        <v>9.375</v>
      </c>
      <c r="I49" s="364">
        <v>2250</v>
      </c>
      <c r="J49" s="376"/>
      <c r="K49" s="376"/>
      <c r="L49" s="362">
        <v>4</v>
      </c>
      <c r="M49" s="362" t="s">
        <v>349</v>
      </c>
      <c r="N49" s="362">
        <v>13</v>
      </c>
      <c r="O49" s="357" t="s">
        <v>620</v>
      </c>
      <c r="P49" s="362">
        <v>2</v>
      </c>
      <c r="Q49" s="362" t="s">
        <v>150</v>
      </c>
      <c r="R49" s="376"/>
      <c r="S49" s="376"/>
      <c r="T49" s="376"/>
      <c r="U49" s="376"/>
      <c r="V49" s="365">
        <f t="shared" si="0"/>
        <v>19</v>
      </c>
      <c r="W49" s="365">
        <f t="shared" si="1"/>
        <v>11</v>
      </c>
      <c r="X49" s="364">
        <f t="shared" si="2"/>
        <v>88</v>
      </c>
      <c r="Y49" s="364">
        <f t="shared" si="3"/>
        <v>825</v>
      </c>
      <c r="Z49" s="364">
        <f t="shared" si="4"/>
        <v>825</v>
      </c>
      <c r="AA49" s="245"/>
    </row>
    <row r="50" spans="1:27" s="160" customFormat="1" ht="30" customHeight="1">
      <c r="A50" s="354">
        <v>39</v>
      </c>
      <c r="B50" s="364" t="s">
        <v>87</v>
      </c>
      <c r="C50" s="361" t="s">
        <v>176</v>
      </c>
      <c r="D50" s="364" t="s">
        <v>34</v>
      </c>
      <c r="E50" s="355">
        <v>30</v>
      </c>
      <c r="F50" s="361">
        <v>240</v>
      </c>
      <c r="G50" s="361">
        <v>75</v>
      </c>
      <c r="H50" s="361">
        <v>9.375</v>
      </c>
      <c r="I50" s="361">
        <v>2250</v>
      </c>
      <c r="J50" s="362"/>
      <c r="K50" s="362"/>
      <c r="L50" s="362">
        <v>4</v>
      </c>
      <c r="M50" s="362" t="s">
        <v>349</v>
      </c>
      <c r="N50" s="362">
        <v>16</v>
      </c>
      <c r="O50" s="357" t="s">
        <v>611</v>
      </c>
      <c r="P50" s="362">
        <v>2</v>
      </c>
      <c r="Q50" s="362" t="s">
        <v>150</v>
      </c>
      <c r="R50" s="362"/>
      <c r="S50" s="362"/>
      <c r="T50" s="362"/>
      <c r="U50" s="362"/>
      <c r="V50" s="355">
        <f t="shared" si="0"/>
        <v>22</v>
      </c>
      <c r="W50" s="355">
        <f t="shared" si="1"/>
        <v>8</v>
      </c>
      <c r="X50" s="361">
        <f t="shared" si="2"/>
        <v>64</v>
      </c>
      <c r="Y50" s="361">
        <f t="shared" si="3"/>
        <v>600</v>
      </c>
      <c r="Z50" s="361">
        <f t="shared" si="4"/>
        <v>600</v>
      </c>
      <c r="AA50" s="149"/>
    </row>
    <row r="51" spans="1:27" s="160" customFormat="1" ht="33.75" customHeight="1">
      <c r="A51" s="354">
        <v>40</v>
      </c>
      <c r="B51" s="364" t="s">
        <v>71</v>
      </c>
      <c r="C51" s="361" t="s">
        <v>267</v>
      </c>
      <c r="D51" s="361" t="s">
        <v>72</v>
      </c>
      <c r="E51" s="355">
        <v>30</v>
      </c>
      <c r="F51" s="361">
        <v>240</v>
      </c>
      <c r="G51" s="361">
        <v>60</v>
      </c>
      <c r="H51" s="361">
        <v>7.5</v>
      </c>
      <c r="I51" s="361">
        <v>1800</v>
      </c>
      <c r="J51" s="362"/>
      <c r="K51" s="362"/>
      <c r="L51" s="362">
        <v>4</v>
      </c>
      <c r="M51" s="362" t="s">
        <v>349</v>
      </c>
      <c r="N51" s="362">
        <v>16</v>
      </c>
      <c r="O51" s="357" t="s">
        <v>611</v>
      </c>
      <c r="P51" s="362">
        <v>2</v>
      </c>
      <c r="Q51" s="362" t="s">
        <v>150</v>
      </c>
      <c r="R51" s="362"/>
      <c r="S51" s="362"/>
      <c r="T51" s="362"/>
      <c r="U51" s="362"/>
      <c r="V51" s="355">
        <f t="shared" si="0"/>
        <v>22</v>
      </c>
      <c r="W51" s="355">
        <f t="shared" si="1"/>
        <v>8</v>
      </c>
      <c r="X51" s="361">
        <f t="shared" si="2"/>
        <v>64</v>
      </c>
      <c r="Y51" s="361">
        <f t="shared" si="3"/>
        <v>480</v>
      </c>
      <c r="Z51" s="361">
        <f t="shared" si="4"/>
        <v>480</v>
      </c>
      <c r="AA51" s="149"/>
    </row>
    <row r="52" spans="1:27" s="160" customFormat="1" ht="36" customHeight="1">
      <c r="A52" s="354">
        <v>41</v>
      </c>
      <c r="B52" s="364" t="s">
        <v>286</v>
      </c>
      <c r="C52" s="361" t="s">
        <v>18</v>
      </c>
      <c r="D52" s="410" t="s">
        <v>368</v>
      </c>
      <c r="E52" s="355">
        <v>30</v>
      </c>
      <c r="F52" s="361">
        <v>240</v>
      </c>
      <c r="G52" s="361">
        <v>55</v>
      </c>
      <c r="H52" s="361">
        <v>6.875</v>
      </c>
      <c r="I52" s="361">
        <v>1650</v>
      </c>
      <c r="J52" s="362"/>
      <c r="K52" s="362"/>
      <c r="L52" s="362">
        <v>4</v>
      </c>
      <c r="M52" s="362" t="s">
        <v>349</v>
      </c>
      <c r="N52" s="362">
        <v>16</v>
      </c>
      <c r="O52" s="357" t="s">
        <v>611</v>
      </c>
      <c r="P52" s="362">
        <v>2</v>
      </c>
      <c r="Q52" s="362" t="s">
        <v>150</v>
      </c>
      <c r="R52" s="362"/>
      <c r="S52" s="362"/>
      <c r="T52" s="362">
        <v>2</v>
      </c>
      <c r="U52" s="362" t="s">
        <v>152</v>
      </c>
      <c r="V52" s="355">
        <f t="shared" si="0"/>
        <v>24</v>
      </c>
      <c r="W52" s="355">
        <f t="shared" si="1"/>
        <v>6</v>
      </c>
      <c r="X52" s="361">
        <f t="shared" si="2"/>
        <v>48</v>
      </c>
      <c r="Y52" s="361">
        <f t="shared" si="3"/>
        <v>330</v>
      </c>
      <c r="Z52" s="361">
        <f t="shared" si="4"/>
        <v>330</v>
      </c>
      <c r="AA52" s="149"/>
    </row>
    <row r="53" spans="1:27" s="160" customFormat="1" ht="36" customHeight="1">
      <c r="A53" s="354">
        <v>42</v>
      </c>
      <c r="B53" s="364" t="s">
        <v>454</v>
      </c>
      <c r="C53" s="364" t="s">
        <v>207</v>
      </c>
      <c r="D53" s="364" t="s">
        <v>174</v>
      </c>
      <c r="E53" s="365">
        <v>30</v>
      </c>
      <c r="F53" s="364">
        <v>240</v>
      </c>
      <c r="G53" s="364">
        <v>35</v>
      </c>
      <c r="H53" s="364">
        <v>4.375</v>
      </c>
      <c r="I53" s="364">
        <v>1050</v>
      </c>
      <c r="J53" s="362"/>
      <c r="K53" s="362"/>
      <c r="L53" s="362">
        <v>4</v>
      </c>
      <c r="M53" s="362" t="s">
        <v>349</v>
      </c>
      <c r="N53" s="362">
        <v>4</v>
      </c>
      <c r="O53" s="357" t="s">
        <v>624</v>
      </c>
      <c r="P53" s="362">
        <v>2</v>
      </c>
      <c r="Q53" s="362" t="s">
        <v>150</v>
      </c>
      <c r="R53" s="362"/>
      <c r="S53" s="362"/>
      <c r="T53" s="362"/>
      <c r="U53" s="362"/>
      <c r="V53" s="355">
        <f>J53+L53+N53+P53+R53+T53</f>
        <v>10</v>
      </c>
      <c r="W53" s="355">
        <f>E53-V53</f>
        <v>20</v>
      </c>
      <c r="X53" s="361">
        <f>W53*8</f>
        <v>160</v>
      </c>
      <c r="Y53" s="361">
        <f>X53*H53</f>
        <v>700</v>
      </c>
      <c r="Z53" s="361">
        <f t="shared" si="4"/>
        <v>700</v>
      </c>
      <c r="AA53" s="149"/>
    </row>
    <row r="54" spans="1:27" s="160" customFormat="1" ht="30" customHeight="1">
      <c r="A54" s="354">
        <v>43</v>
      </c>
      <c r="B54" s="364" t="s">
        <v>198</v>
      </c>
      <c r="C54" s="361" t="s">
        <v>176</v>
      </c>
      <c r="D54" s="361" t="s">
        <v>181</v>
      </c>
      <c r="E54" s="355">
        <v>30</v>
      </c>
      <c r="F54" s="361">
        <v>240</v>
      </c>
      <c r="G54" s="361">
        <v>75</v>
      </c>
      <c r="H54" s="361">
        <v>9.375</v>
      </c>
      <c r="I54" s="361">
        <v>2250</v>
      </c>
      <c r="J54" s="362"/>
      <c r="K54" s="362"/>
      <c r="L54" s="362">
        <v>3</v>
      </c>
      <c r="M54" s="362" t="s">
        <v>156</v>
      </c>
      <c r="N54" s="362">
        <v>16</v>
      </c>
      <c r="O54" s="357" t="s">
        <v>611</v>
      </c>
      <c r="P54" s="362">
        <v>2</v>
      </c>
      <c r="Q54" s="362" t="s">
        <v>150</v>
      </c>
      <c r="R54" s="362"/>
      <c r="S54" s="357"/>
      <c r="T54" s="362"/>
      <c r="U54" s="362"/>
      <c r="V54" s="355">
        <f t="shared" si="0"/>
        <v>21</v>
      </c>
      <c r="W54" s="355">
        <f t="shared" si="1"/>
        <v>9</v>
      </c>
      <c r="X54" s="361">
        <f t="shared" si="2"/>
        <v>72</v>
      </c>
      <c r="Y54" s="361">
        <f t="shared" si="3"/>
        <v>675</v>
      </c>
      <c r="Z54" s="361">
        <f t="shared" si="4"/>
        <v>675</v>
      </c>
      <c r="AA54" s="149"/>
    </row>
    <row r="55" spans="1:27" s="160" customFormat="1" ht="30" customHeight="1">
      <c r="A55" s="354">
        <v>44</v>
      </c>
      <c r="B55" s="364" t="s">
        <v>262</v>
      </c>
      <c r="C55" s="361" t="s">
        <v>176</v>
      </c>
      <c r="D55" s="361" t="s">
        <v>241</v>
      </c>
      <c r="E55" s="355">
        <v>30</v>
      </c>
      <c r="F55" s="361">
        <v>240</v>
      </c>
      <c r="G55" s="361">
        <v>75</v>
      </c>
      <c r="H55" s="361">
        <v>9.375</v>
      </c>
      <c r="I55" s="361">
        <v>2250</v>
      </c>
      <c r="J55" s="362"/>
      <c r="K55" s="362"/>
      <c r="L55" s="362">
        <v>4</v>
      </c>
      <c r="M55" s="362" t="s">
        <v>349</v>
      </c>
      <c r="N55" s="362">
        <v>8</v>
      </c>
      <c r="O55" s="357" t="s">
        <v>625</v>
      </c>
      <c r="P55" s="362">
        <v>2</v>
      </c>
      <c r="Q55" s="362" t="s">
        <v>150</v>
      </c>
      <c r="R55" s="362"/>
      <c r="S55" s="362"/>
      <c r="T55" s="362"/>
      <c r="U55" s="362"/>
      <c r="V55" s="355">
        <f t="shared" si="0"/>
        <v>14</v>
      </c>
      <c r="W55" s="355">
        <f t="shared" si="1"/>
        <v>16</v>
      </c>
      <c r="X55" s="361">
        <f t="shared" si="2"/>
        <v>128</v>
      </c>
      <c r="Y55" s="361">
        <f t="shared" si="3"/>
        <v>1200</v>
      </c>
      <c r="Z55" s="361">
        <f t="shared" si="4"/>
        <v>1200</v>
      </c>
      <c r="AA55" s="149"/>
    </row>
    <row r="56" spans="1:27" s="160" customFormat="1" ht="30" customHeight="1">
      <c r="A56" s="354">
        <v>45</v>
      </c>
      <c r="B56" s="364" t="s">
        <v>341</v>
      </c>
      <c r="C56" s="364" t="s">
        <v>176</v>
      </c>
      <c r="D56" s="364" t="s">
        <v>506</v>
      </c>
      <c r="E56" s="355">
        <v>30</v>
      </c>
      <c r="F56" s="361">
        <v>240</v>
      </c>
      <c r="G56" s="364">
        <v>75</v>
      </c>
      <c r="H56" s="361">
        <v>9.375</v>
      </c>
      <c r="I56" s="361">
        <v>1650</v>
      </c>
      <c r="J56" s="362"/>
      <c r="K56" s="362"/>
      <c r="L56" s="362"/>
      <c r="M56" s="362"/>
      <c r="N56" s="362">
        <v>4</v>
      </c>
      <c r="O56" s="357" t="s">
        <v>624</v>
      </c>
      <c r="P56" s="362">
        <v>2</v>
      </c>
      <c r="Q56" s="362" t="s">
        <v>150</v>
      </c>
      <c r="R56" s="362"/>
      <c r="S56" s="362"/>
      <c r="T56" s="362"/>
      <c r="U56" s="362"/>
      <c r="V56" s="355">
        <f t="shared" si="0"/>
        <v>6</v>
      </c>
      <c r="W56" s="355">
        <f t="shared" si="1"/>
        <v>24</v>
      </c>
      <c r="X56" s="361">
        <f t="shared" si="2"/>
        <v>192</v>
      </c>
      <c r="Y56" s="361">
        <f t="shared" si="3"/>
        <v>1800</v>
      </c>
      <c r="Z56" s="361">
        <f t="shared" si="4"/>
        <v>1800</v>
      </c>
      <c r="AA56" s="149"/>
    </row>
    <row r="57" spans="1:27" s="160" customFormat="1" ht="30" customHeight="1">
      <c r="A57" s="354">
        <v>46</v>
      </c>
      <c r="B57" s="364" t="s">
        <v>21</v>
      </c>
      <c r="C57" s="364" t="s">
        <v>176</v>
      </c>
      <c r="D57" s="379" t="s">
        <v>238</v>
      </c>
      <c r="E57" s="355">
        <v>30</v>
      </c>
      <c r="F57" s="361">
        <v>240</v>
      </c>
      <c r="G57" s="361">
        <v>75</v>
      </c>
      <c r="H57" s="361">
        <v>9.375</v>
      </c>
      <c r="I57" s="361">
        <v>2250</v>
      </c>
      <c r="J57" s="362"/>
      <c r="K57" s="362"/>
      <c r="L57" s="362">
        <v>4</v>
      </c>
      <c r="M57" s="362" t="s">
        <v>349</v>
      </c>
      <c r="N57" s="362">
        <v>16</v>
      </c>
      <c r="O57" s="357" t="s">
        <v>611</v>
      </c>
      <c r="P57" s="362">
        <v>2</v>
      </c>
      <c r="Q57" s="362" t="s">
        <v>150</v>
      </c>
      <c r="R57" s="362"/>
      <c r="S57" s="362"/>
      <c r="T57" s="362"/>
      <c r="U57" s="370"/>
      <c r="V57" s="355">
        <f t="shared" si="0"/>
        <v>22</v>
      </c>
      <c r="W57" s="355">
        <f t="shared" si="1"/>
        <v>8</v>
      </c>
      <c r="X57" s="361">
        <f t="shared" si="2"/>
        <v>64</v>
      </c>
      <c r="Y57" s="361">
        <f t="shared" si="3"/>
        <v>600</v>
      </c>
      <c r="Z57" s="361">
        <f t="shared" si="4"/>
        <v>600</v>
      </c>
      <c r="AA57" s="149"/>
    </row>
    <row r="58" spans="1:27" s="160" customFormat="1" ht="33" customHeight="1">
      <c r="A58" s="354">
        <v>47</v>
      </c>
      <c r="B58" s="364" t="s">
        <v>250</v>
      </c>
      <c r="C58" s="361" t="s">
        <v>176</v>
      </c>
      <c r="D58" s="364" t="s">
        <v>84</v>
      </c>
      <c r="E58" s="355">
        <v>30</v>
      </c>
      <c r="F58" s="361">
        <v>240</v>
      </c>
      <c r="G58" s="361">
        <v>75</v>
      </c>
      <c r="H58" s="361">
        <v>9.375</v>
      </c>
      <c r="I58" s="361">
        <v>2250</v>
      </c>
      <c r="J58" s="362"/>
      <c r="K58" s="362"/>
      <c r="L58" s="362">
        <v>4</v>
      </c>
      <c r="M58" s="362" t="s">
        <v>349</v>
      </c>
      <c r="N58" s="362">
        <v>17</v>
      </c>
      <c r="O58" s="357" t="s">
        <v>611</v>
      </c>
      <c r="P58" s="362">
        <v>2</v>
      </c>
      <c r="Q58" s="362" t="s">
        <v>150</v>
      </c>
      <c r="R58" s="362"/>
      <c r="S58" s="362"/>
      <c r="T58" s="362"/>
      <c r="U58" s="362"/>
      <c r="V58" s="355">
        <f t="shared" si="0"/>
        <v>23</v>
      </c>
      <c r="W58" s="355">
        <f t="shared" si="1"/>
        <v>7</v>
      </c>
      <c r="X58" s="361">
        <f t="shared" si="2"/>
        <v>56</v>
      </c>
      <c r="Y58" s="361">
        <f t="shared" si="3"/>
        <v>525</v>
      </c>
      <c r="Z58" s="361">
        <f t="shared" si="4"/>
        <v>525</v>
      </c>
      <c r="AA58" s="149"/>
    </row>
    <row r="59" spans="1:27" s="160" customFormat="1" ht="30" customHeight="1">
      <c r="A59" s="354">
        <v>48</v>
      </c>
      <c r="B59" s="364" t="s">
        <v>301</v>
      </c>
      <c r="C59" s="361" t="s">
        <v>176</v>
      </c>
      <c r="D59" s="364" t="s">
        <v>54</v>
      </c>
      <c r="E59" s="355">
        <v>30</v>
      </c>
      <c r="F59" s="361">
        <v>240</v>
      </c>
      <c r="G59" s="361">
        <v>75</v>
      </c>
      <c r="H59" s="361">
        <v>9.375</v>
      </c>
      <c r="I59" s="361">
        <v>2250</v>
      </c>
      <c r="J59" s="362"/>
      <c r="K59" s="362"/>
      <c r="L59" s="362">
        <v>4</v>
      </c>
      <c r="M59" s="362" t="s">
        <v>349</v>
      </c>
      <c r="N59" s="362">
        <v>10</v>
      </c>
      <c r="O59" s="357" t="s">
        <v>234</v>
      </c>
      <c r="P59" s="362">
        <v>2</v>
      </c>
      <c r="Q59" s="362" t="s">
        <v>150</v>
      </c>
      <c r="R59" s="362"/>
      <c r="S59" s="362"/>
      <c r="T59" s="362"/>
      <c r="U59" s="362"/>
      <c r="V59" s="355">
        <f t="shared" si="0"/>
        <v>16</v>
      </c>
      <c r="W59" s="355">
        <f t="shared" si="1"/>
        <v>14</v>
      </c>
      <c r="X59" s="361">
        <f t="shared" si="2"/>
        <v>112</v>
      </c>
      <c r="Y59" s="361">
        <f t="shared" si="3"/>
        <v>1050</v>
      </c>
      <c r="Z59" s="361">
        <f t="shared" si="4"/>
        <v>1050</v>
      </c>
      <c r="AA59" s="149"/>
    </row>
    <row r="60" spans="1:27" s="160" customFormat="1" ht="30" customHeight="1">
      <c r="A60" s="354">
        <v>49</v>
      </c>
      <c r="B60" s="118" t="s">
        <v>326</v>
      </c>
      <c r="C60" s="361" t="s">
        <v>18</v>
      </c>
      <c r="D60" s="361" t="s">
        <v>185</v>
      </c>
      <c r="E60" s="355">
        <v>30</v>
      </c>
      <c r="F60" s="361">
        <v>240</v>
      </c>
      <c r="G60" s="361">
        <v>55</v>
      </c>
      <c r="H60" s="361">
        <v>6.875</v>
      </c>
      <c r="I60" s="361">
        <v>1650</v>
      </c>
      <c r="J60" s="362"/>
      <c r="K60" s="362"/>
      <c r="L60" s="362">
        <v>1</v>
      </c>
      <c r="M60" s="362">
        <v>7</v>
      </c>
      <c r="N60" s="362">
        <v>5</v>
      </c>
      <c r="O60" s="357" t="s">
        <v>623</v>
      </c>
      <c r="P60" s="362">
        <v>2</v>
      </c>
      <c r="Q60" s="362" t="s">
        <v>150</v>
      </c>
      <c r="R60" s="362"/>
      <c r="S60" s="362"/>
      <c r="T60" s="362"/>
      <c r="U60" s="362"/>
      <c r="V60" s="355">
        <f t="shared" si="0"/>
        <v>8</v>
      </c>
      <c r="W60" s="355">
        <f>E60-V60</f>
        <v>22</v>
      </c>
      <c r="X60" s="361">
        <f>W60*8</f>
        <v>176</v>
      </c>
      <c r="Y60" s="361">
        <f>X60*H60</f>
        <v>1210</v>
      </c>
      <c r="Z60" s="361">
        <f t="shared" si="4"/>
        <v>1210</v>
      </c>
      <c r="AA60" s="149"/>
    </row>
    <row r="61" spans="1:27" s="160" customFormat="1" ht="30" customHeight="1">
      <c r="A61" s="354">
        <v>50</v>
      </c>
      <c r="B61" s="415" t="s">
        <v>24</v>
      </c>
      <c r="C61" s="364" t="s">
        <v>176</v>
      </c>
      <c r="D61" s="369" t="s">
        <v>271</v>
      </c>
      <c r="E61" s="355">
        <v>30</v>
      </c>
      <c r="F61" s="361">
        <v>240</v>
      </c>
      <c r="G61" s="361">
        <v>75</v>
      </c>
      <c r="H61" s="361">
        <v>9.375</v>
      </c>
      <c r="I61" s="361">
        <v>2250</v>
      </c>
      <c r="J61" s="362"/>
      <c r="K61" s="362"/>
      <c r="L61" s="362">
        <v>4</v>
      </c>
      <c r="M61" s="362" t="s">
        <v>349</v>
      </c>
      <c r="N61" s="362">
        <v>16</v>
      </c>
      <c r="O61" s="357" t="s">
        <v>611</v>
      </c>
      <c r="P61" s="362">
        <v>2</v>
      </c>
      <c r="Q61" s="362" t="s">
        <v>150</v>
      </c>
      <c r="R61" s="362"/>
      <c r="S61" s="362"/>
      <c r="T61" s="362"/>
      <c r="U61" s="362"/>
      <c r="V61" s="355">
        <f t="shared" si="0"/>
        <v>22</v>
      </c>
      <c r="W61" s="355">
        <f>E61-V61</f>
        <v>8</v>
      </c>
      <c r="X61" s="361">
        <f>W61*8</f>
        <v>64</v>
      </c>
      <c r="Y61" s="361">
        <f>X61*H61</f>
        <v>600</v>
      </c>
      <c r="Z61" s="361">
        <f t="shared" si="4"/>
        <v>600</v>
      </c>
      <c r="AA61" s="149"/>
    </row>
    <row r="62" spans="1:27" s="160" customFormat="1" ht="30" customHeight="1">
      <c r="A62" s="354">
        <v>51</v>
      </c>
      <c r="B62" s="364" t="s">
        <v>293</v>
      </c>
      <c r="C62" s="364" t="s">
        <v>176</v>
      </c>
      <c r="D62" s="361" t="s">
        <v>242</v>
      </c>
      <c r="E62" s="355">
        <v>30</v>
      </c>
      <c r="F62" s="361">
        <v>240</v>
      </c>
      <c r="G62" s="361">
        <v>75</v>
      </c>
      <c r="H62" s="361">
        <v>9.375</v>
      </c>
      <c r="I62" s="361">
        <v>2250</v>
      </c>
      <c r="J62" s="362"/>
      <c r="K62" s="362"/>
      <c r="L62" s="362">
        <v>4</v>
      </c>
      <c r="M62" s="362" t="s">
        <v>349</v>
      </c>
      <c r="N62" s="362">
        <v>16</v>
      </c>
      <c r="O62" s="357" t="s">
        <v>611</v>
      </c>
      <c r="P62" s="362">
        <v>2</v>
      </c>
      <c r="Q62" s="362" t="s">
        <v>150</v>
      </c>
      <c r="R62" s="362"/>
      <c r="S62" s="362"/>
      <c r="T62" s="362"/>
      <c r="U62" s="362"/>
      <c r="V62" s="355">
        <f t="shared" si="0"/>
        <v>22</v>
      </c>
      <c r="W62" s="355">
        <f t="shared" si="1"/>
        <v>8</v>
      </c>
      <c r="X62" s="361">
        <f t="shared" si="2"/>
        <v>64</v>
      </c>
      <c r="Y62" s="361">
        <f t="shared" si="3"/>
        <v>600</v>
      </c>
      <c r="Z62" s="361">
        <f t="shared" si="4"/>
        <v>600</v>
      </c>
      <c r="AA62" s="149"/>
    </row>
    <row r="63" spans="1:27" s="160" customFormat="1" ht="30" customHeight="1">
      <c r="A63" s="354">
        <v>52</v>
      </c>
      <c r="B63" s="364" t="s">
        <v>548</v>
      </c>
      <c r="C63" s="364" t="s">
        <v>18</v>
      </c>
      <c r="D63" s="361" t="s">
        <v>166</v>
      </c>
      <c r="E63" s="355">
        <v>30</v>
      </c>
      <c r="F63" s="361">
        <v>240</v>
      </c>
      <c r="G63" s="361">
        <v>55</v>
      </c>
      <c r="H63" s="361">
        <v>6.875</v>
      </c>
      <c r="I63" s="361">
        <v>1650</v>
      </c>
      <c r="J63" s="362"/>
      <c r="K63" s="362"/>
      <c r="L63" s="362">
        <v>2</v>
      </c>
      <c r="M63" s="362" t="s">
        <v>155</v>
      </c>
      <c r="N63" s="362"/>
      <c r="O63" s="357"/>
      <c r="P63" s="362">
        <v>1</v>
      </c>
      <c r="Q63" s="362">
        <v>17</v>
      </c>
      <c r="R63" s="362"/>
      <c r="S63" s="362"/>
      <c r="T63" s="362"/>
      <c r="U63" s="362"/>
      <c r="V63" s="355">
        <f>J63+L63+N63+P63+R63+T63</f>
        <v>3</v>
      </c>
      <c r="W63" s="355">
        <f>E63-V63</f>
        <v>27</v>
      </c>
      <c r="X63" s="361">
        <f>W63*8</f>
        <v>216</v>
      </c>
      <c r="Y63" s="361">
        <f>X63*H63</f>
        <v>1485</v>
      </c>
      <c r="Z63" s="361">
        <f t="shared" si="4"/>
        <v>1485</v>
      </c>
      <c r="AA63" s="149"/>
    </row>
    <row r="64" spans="1:27" s="160" customFormat="1" ht="30" customHeight="1">
      <c r="A64" s="354">
        <v>53</v>
      </c>
      <c r="B64" s="364" t="s">
        <v>519</v>
      </c>
      <c r="C64" s="364" t="s">
        <v>18</v>
      </c>
      <c r="D64" s="364" t="s">
        <v>373</v>
      </c>
      <c r="E64" s="355">
        <v>30</v>
      </c>
      <c r="F64" s="361">
        <v>240</v>
      </c>
      <c r="G64" s="361">
        <v>55</v>
      </c>
      <c r="H64" s="361">
        <v>6.875</v>
      </c>
      <c r="I64" s="361">
        <v>1650</v>
      </c>
      <c r="J64" s="362"/>
      <c r="K64" s="362"/>
      <c r="L64" s="362">
        <v>2</v>
      </c>
      <c r="M64" s="362" t="s">
        <v>155</v>
      </c>
      <c r="N64" s="362">
        <v>6</v>
      </c>
      <c r="O64" s="357" t="s">
        <v>615</v>
      </c>
      <c r="P64" s="362">
        <v>1</v>
      </c>
      <c r="Q64" s="362">
        <v>17</v>
      </c>
      <c r="R64" s="362"/>
      <c r="S64" s="362"/>
      <c r="T64" s="362"/>
      <c r="U64" s="362"/>
      <c r="V64" s="355">
        <f>J64+L64+N64+P64+R64+T64</f>
        <v>9</v>
      </c>
      <c r="W64" s="355">
        <f>E64-V64</f>
        <v>21</v>
      </c>
      <c r="X64" s="361">
        <f>W64*8</f>
        <v>168</v>
      </c>
      <c r="Y64" s="361">
        <f>X64*H64</f>
        <v>1155</v>
      </c>
      <c r="Z64" s="361">
        <f t="shared" si="4"/>
        <v>1155</v>
      </c>
      <c r="AA64" s="149"/>
    </row>
    <row r="65" spans="1:30" s="160" customFormat="1" ht="30" customHeight="1">
      <c r="A65" s="354">
        <v>54</v>
      </c>
      <c r="B65" s="364" t="s">
        <v>40</v>
      </c>
      <c r="C65" s="361" t="s">
        <v>176</v>
      </c>
      <c r="D65" s="361" t="s">
        <v>161</v>
      </c>
      <c r="E65" s="355">
        <v>30</v>
      </c>
      <c r="F65" s="361">
        <v>240</v>
      </c>
      <c r="G65" s="361">
        <v>75</v>
      </c>
      <c r="H65" s="361">
        <v>9.375</v>
      </c>
      <c r="I65" s="361">
        <v>2250</v>
      </c>
      <c r="J65" s="362"/>
      <c r="K65" s="362"/>
      <c r="L65" s="362">
        <v>4</v>
      </c>
      <c r="M65" s="362" t="s">
        <v>349</v>
      </c>
      <c r="N65" s="362">
        <v>17</v>
      </c>
      <c r="O65" s="357" t="s">
        <v>611</v>
      </c>
      <c r="P65" s="362">
        <v>2</v>
      </c>
      <c r="Q65" s="362" t="s">
        <v>150</v>
      </c>
      <c r="R65" s="362"/>
      <c r="S65" s="362"/>
      <c r="T65" s="362"/>
      <c r="U65" s="362"/>
      <c r="V65" s="355">
        <f t="shared" si="0"/>
        <v>23</v>
      </c>
      <c r="W65" s="355">
        <f t="shared" si="1"/>
        <v>7</v>
      </c>
      <c r="X65" s="361">
        <f t="shared" si="2"/>
        <v>56</v>
      </c>
      <c r="Y65" s="361">
        <f t="shared" si="3"/>
        <v>525</v>
      </c>
      <c r="Z65" s="361">
        <f t="shared" si="4"/>
        <v>525</v>
      </c>
      <c r="AA65" s="149"/>
    </row>
    <row r="66" spans="1:30" s="160" customFormat="1" ht="30" customHeight="1">
      <c r="A66" s="354">
        <v>55</v>
      </c>
      <c r="B66" s="364" t="s">
        <v>303</v>
      </c>
      <c r="C66" s="361" t="s">
        <v>176</v>
      </c>
      <c r="D66" s="361" t="s">
        <v>162</v>
      </c>
      <c r="E66" s="355">
        <v>30</v>
      </c>
      <c r="F66" s="361">
        <v>240</v>
      </c>
      <c r="G66" s="361">
        <v>75</v>
      </c>
      <c r="H66" s="361">
        <v>9.375</v>
      </c>
      <c r="I66" s="361">
        <v>2250</v>
      </c>
      <c r="J66" s="362"/>
      <c r="K66" s="362"/>
      <c r="L66" s="362">
        <v>4</v>
      </c>
      <c r="M66" s="362" t="s">
        <v>349</v>
      </c>
      <c r="N66" s="362">
        <v>16</v>
      </c>
      <c r="O66" s="357" t="s">
        <v>611</v>
      </c>
      <c r="P66" s="362">
        <v>2</v>
      </c>
      <c r="Q66" s="362" t="s">
        <v>150</v>
      </c>
      <c r="R66" s="362"/>
      <c r="S66" s="362"/>
      <c r="T66" s="362"/>
      <c r="U66" s="362"/>
      <c r="V66" s="355">
        <f t="shared" si="0"/>
        <v>22</v>
      </c>
      <c r="W66" s="355">
        <f t="shared" si="1"/>
        <v>8</v>
      </c>
      <c r="X66" s="361">
        <f t="shared" si="2"/>
        <v>64</v>
      </c>
      <c r="Y66" s="361">
        <f t="shared" si="3"/>
        <v>600</v>
      </c>
      <c r="Z66" s="361">
        <f t="shared" si="4"/>
        <v>600</v>
      </c>
      <c r="AA66" s="149"/>
    </row>
    <row r="67" spans="1:30" s="160" customFormat="1" ht="30" customHeight="1">
      <c r="A67" s="354">
        <v>56</v>
      </c>
      <c r="B67" s="364" t="s">
        <v>277</v>
      </c>
      <c r="C67" s="361" t="s">
        <v>176</v>
      </c>
      <c r="D67" s="361" t="s">
        <v>211</v>
      </c>
      <c r="E67" s="355">
        <v>30</v>
      </c>
      <c r="F67" s="361">
        <v>240</v>
      </c>
      <c r="G67" s="361">
        <v>75</v>
      </c>
      <c r="H67" s="361">
        <v>9.375</v>
      </c>
      <c r="I67" s="361">
        <v>2250</v>
      </c>
      <c r="J67" s="362"/>
      <c r="K67" s="362"/>
      <c r="L67" s="362">
        <v>4</v>
      </c>
      <c r="M67" s="362" t="s">
        <v>349</v>
      </c>
      <c r="N67" s="362">
        <v>16</v>
      </c>
      <c r="O67" s="357" t="s">
        <v>611</v>
      </c>
      <c r="P67" s="362">
        <v>2</v>
      </c>
      <c r="Q67" s="362" t="s">
        <v>150</v>
      </c>
      <c r="R67" s="362"/>
      <c r="S67" s="362"/>
      <c r="T67" s="362"/>
      <c r="U67" s="362"/>
      <c r="V67" s="355">
        <f t="shared" si="0"/>
        <v>22</v>
      </c>
      <c r="W67" s="355">
        <f t="shared" si="1"/>
        <v>8</v>
      </c>
      <c r="X67" s="361">
        <f t="shared" si="2"/>
        <v>64</v>
      </c>
      <c r="Y67" s="361">
        <f t="shared" si="3"/>
        <v>600</v>
      </c>
      <c r="Z67" s="361">
        <f t="shared" si="4"/>
        <v>600</v>
      </c>
      <c r="AA67" s="149"/>
    </row>
    <row r="68" spans="1:30" s="160" customFormat="1" ht="30" customHeight="1">
      <c r="A68" s="354">
        <v>57</v>
      </c>
      <c r="B68" s="364" t="s">
        <v>306</v>
      </c>
      <c r="C68" s="361" t="s">
        <v>176</v>
      </c>
      <c r="D68" s="378" t="s">
        <v>154</v>
      </c>
      <c r="E68" s="355">
        <v>30</v>
      </c>
      <c r="F68" s="361">
        <v>240</v>
      </c>
      <c r="G68" s="361">
        <v>75</v>
      </c>
      <c r="H68" s="361">
        <v>9.375</v>
      </c>
      <c r="I68" s="361">
        <v>2250</v>
      </c>
      <c r="J68" s="362"/>
      <c r="K68" s="362"/>
      <c r="L68" s="362">
        <v>4</v>
      </c>
      <c r="M68" s="362" t="s">
        <v>349</v>
      </c>
      <c r="N68" s="362">
        <v>10</v>
      </c>
      <c r="O68" s="357" t="s">
        <v>234</v>
      </c>
      <c r="P68" s="362">
        <v>2</v>
      </c>
      <c r="Q68" s="362" t="s">
        <v>150</v>
      </c>
      <c r="R68" s="362"/>
      <c r="S68" s="362"/>
      <c r="T68" s="362"/>
      <c r="U68" s="362"/>
      <c r="V68" s="355">
        <f>J68+L68+N68+P68+R68+T68</f>
        <v>16</v>
      </c>
      <c r="W68" s="355">
        <f>E68-V68</f>
        <v>14</v>
      </c>
      <c r="X68" s="361">
        <f>W68*8</f>
        <v>112</v>
      </c>
      <c r="Y68" s="361">
        <f>X68*H68</f>
        <v>1050</v>
      </c>
      <c r="Z68" s="361">
        <f t="shared" si="4"/>
        <v>1050</v>
      </c>
      <c r="AA68" s="149"/>
    </row>
    <row r="69" spans="1:30" s="160" customFormat="1" ht="30.75" customHeight="1">
      <c r="A69" s="354">
        <v>58</v>
      </c>
      <c r="B69" s="364" t="s">
        <v>273</v>
      </c>
      <c r="C69" s="361" t="s">
        <v>176</v>
      </c>
      <c r="D69" s="361" t="s">
        <v>41</v>
      </c>
      <c r="E69" s="355">
        <v>30</v>
      </c>
      <c r="F69" s="361">
        <v>240</v>
      </c>
      <c r="G69" s="361">
        <v>75</v>
      </c>
      <c r="H69" s="361">
        <v>9.375</v>
      </c>
      <c r="I69" s="361">
        <v>2250</v>
      </c>
      <c r="J69" s="362"/>
      <c r="K69" s="362"/>
      <c r="L69" s="362">
        <v>4</v>
      </c>
      <c r="M69" s="362" t="s">
        <v>349</v>
      </c>
      <c r="N69" s="362">
        <v>16</v>
      </c>
      <c r="O69" s="357" t="s">
        <v>611</v>
      </c>
      <c r="P69" s="362">
        <v>2</v>
      </c>
      <c r="Q69" s="362" t="s">
        <v>150</v>
      </c>
      <c r="R69" s="362">
        <v>4</v>
      </c>
      <c r="S69" s="362" t="s">
        <v>574</v>
      </c>
      <c r="T69" s="362"/>
      <c r="U69" s="362"/>
      <c r="V69" s="355">
        <f t="shared" si="0"/>
        <v>26</v>
      </c>
      <c r="W69" s="355">
        <f t="shared" si="1"/>
        <v>4</v>
      </c>
      <c r="X69" s="361">
        <f t="shared" si="2"/>
        <v>32</v>
      </c>
      <c r="Y69" s="361">
        <f t="shared" si="3"/>
        <v>300</v>
      </c>
      <c r="Z69" s="361">
        <f t="shared" si="4"/>
        <v>300</v>
      </c>
      <c r="AA69" s="149"/>
    </row>
    <row r="70" spans="1:30" s="160" customFormat="1" ht="30" customHeight="1">
      <c r="A70" s="354">
        <v>59</v>
      </c>
      <c r="B70" s="364" t="s">
        <v>248</v>
      </c>
      <c r="C70" s="361" t="s">
        <v>176</v>
      </c>
      <c r="D70" s="361" t="s">
        <v>53</v>
      </c>
      <c r="E70" s="355">
        <v>30</v>
      </c>
      <c r="F70" s="361">
        <v>240</v>
      </c>
      <c r="G70" s="361">
        <v>75</v>
      </c>
      <c r="H70" s="361">
        <v>9.375</v>
      </c>
      <c r="I70" s="361">
        <v>2250</v>
      </c>
      <c r="J70" s="362"/>
      <c r="K70" s="362"/>
      <c r="L70" s="362">
        <v>3</v>
      </c>
      <c r="M70" s="362" t="s">
        <v>156</v>
      </c>
      <c r="N70" s="362">
        <v>16</v>
      </c>
      <c r="O70" s="357" t="s">
        <v>611</v>
      </c>
      <c r="P70" s="362">
        <v>2</v>
      </c>
      <c r="Q70" s="362" t="s">
        <v>150</v>
      </c>
      <c r="R70" s="362"/>
      <c r="S70" s="362"/>
      <c r="T70" s="362"/>
      <c r="U70" s="362"/>
      <c r="V70" s="355">
        <f t="shared" si="0"/>
        <v>21</v>
      </c>
      <c r="W70" s="355">
        <f t="shared" si="1"/>
        <v>9</v>
      </c>
      <c r="X70" s="361">
        <f t="shared" si="2"/>
        <v>72</v>
      </c>
      <c r="Y70" s="361">
        <f t="shared" si="3"/>
        <v>675</v>
      </c>
      <c r="Z70" s="361">
        <f t="shared" si="4"/>
        <v>675</v>
      </c>
      <c r="AA70" s="149"/>
    </row>
    <row r="71" spans="1:30" s="160" customFormat="1" ht="30" customHeight="1">
      <c r="A71" s="354">
        <v>60</v>
      </c>
      <c r="B71" s="364" t="s">
        <v>280</v>
      </c>
      <c r="C71" s="361" t="s">
        <v>176</v>
      </c>
      <c r="D71" s="361" t="s">
        <v>116</v>
      </c>
      <c r="E71" s="355">
        <v>30</v>
      </c>
      <c r="F71" s="361">
        <v>240</v>
      </c>
      <c r="G71" s="361">
        <v>75</v>
      </c>
      <c r="H71" s="361">
        <v>9.375</v>
      </c>
      <c r="I71" s="361">
        <v>2250</v>
      </c>
      <c r="J71" s="362"/>
      <c r="K71" s="362"/>
      <c r="L71" s="362">
        <v>3</v>
      </c>
      <c r="M71" s="362" t="s">
        <v>156</v>
      </c>
      <c r="N71" s="362">
        <v>16</v>
      </c>
      <c r="O71" s="357" t="s">
        <v>611</v>
      </c>
      <c r="P71" s="362">
        <v>2</v>
      </c>
      <c r="Q71" s="362" t="s">
        <v>150</v>
      </c>
      <c r="R71" s="362"/>
      <c r="S71" s="362"/>
      <c r="T71" s="362"/>
      <c r="U71" s="362"/>
      <c r="V71" s="355">
        <f t="shared" si="0"/>
        <v>21</v>
      </c>
      <c r="W71" s="355">
        <f t="shared" si="1"/>
        <v>9</v>
      </c>
      <c r="X71" s="361">
        <f t="shared" si="2"/>
        <v>72</v>
      </c>
      <c r="Y71" s="361">
        <f t="shared" si="3"/>
        <v>675</v>
      </c>
      <c r="Z71" s="361">
        <f t="shared" si="4"/>
        <v>675</v>
      </c>
      <c r="AA71" s="149"/>
    </row>
    <row r="72" spans="1:30" s="160" customFormat="1" ht="30" customHeight="1">
      <c r="A72" s="354">
        <v>61</v>
      </c>
      <c r="B72" s="364" t="s">
        <v>64</v>
      </c>
      <c r="C72" s="361" t="s">
        <v>176</v>
      </c>
      <c r="D72" s="361" t="s">
        <v>65</v>
      </c>
      <c r="E72" s="355">
        <v>30</v>
      </c>
      <c r="F72" s="361">
        <v>240</v>
      </c>
      <c r="G72" s="361">
        <v>75</v>
      </c>
      <c r="H72" s="361">
        <v>9.375</v>
      </c>
      <c r="I72" s="361">
        <v>2250</v>
      </c>
      <c r="J72" s="362"/>
      <c r="K72" s="362"/>
      <c r="L72" s="362">
        <v>3</v>
      </c>
      <c r="M72" s="362" t="s">
        <v>156</v>
      </c>
      <c r="N72" s="362">
        <v>13</v>
      </c>
      <c r="O72" s="357" t="s">
        <v>612</v>
      </c>
      <c r="P72" s="362">
        <v>2</v>
      </c>
      <c r="Q72" s="362" t="s">
        <v>150</v>
      </c>
      <c r="R72" s="362"/>
      <c r="S72" s="362"/>
      <c r="T72" s="362"/>
      <c r="U72" s="362"/>
      <c r="V72" s="355">
        <f t="shared" si="0"/>
        <v>18</v>
      </c>
      <c r="W72" s="355">
        <f t="shared" si="1"/>
        <v>12</v>
      </c>
      <c r="X72" s="361">
        <f t="shared" si="2"/>
        <v>96</v>
      </c>
      <c r="Y72" s="361">
        <f t="shared" si="3"/>
        <v>900</v>
      </c>
      <c r="Z72" s="361">
        <f t="shared" si="4"/>
        <v>900</v>
      </c>
      <c r="AA72" s="149"/>
    </row>
    <row r="73" spans="1:30" s="160" customFormat="1" ht="30" customHeight="1">
      <c r="A73" s="354">
        <v>62</v>
      </c>
      <c r="B73" s="364" t="s">
        <v>188</v>
      </c>
      <c r="C73" s="361" t="s">
        <v>176</v>
      </c>
      <c r="D73" s="361" t="s">
        <v>30</v>
      </c>
      <c r="E73" s="355">
        <v>30</v>
      </c>
      <c r="F73" s="361">
        <v>240</v>
      </c>
      <c r="G73" s="361">
        <v>75</v>
      </c>
      <c r="H73" s="361">
        <v>9.375</v>
      </c>
      <c r="I73" s="361">
        <v>2250</v>
      </c>
      <c r="J73" s="362"/>
      <c r="K73" s="362"/>
      <c r="L73" s="362">
        <v>4</v>
      </c>
      <c r="M73" s="362" t="s">
        <v>349</v>
      </c>
      <c r="N73" s="362">
        <v>16</v>
      </c>
      <c r="O73" s="357" t="s">
        <v>611</v>
      </c>
      <c r="P73" s="362">
        <v>2</v>
      </c>
      <c r="Q73" s="362" t="s">
        <v>150</v>
      </c>
      <c r="R73" s="362"/>
      <c r="S73" s="362"/>
      <c r="T73" s="362"/>
      <c r="U73" s="362"/>
      <c r="V73" s="355">
        <f t="shared" si="0"/>
        <v>22</v>
      </c>
      <c r="W73" s="355">
        <f t="shared" si="1"/>
        <v>8</v>
      </c>
      <c r="X73" s="361">
        <f t="shared" si="2"/>
        <v>64</v>
      </c>
      <c r="Y73" s="361">
        <f t="shared" si="3"/>
        <v>600</v>
      </c>
      <c r="Z73" s="361">
        <f t="shared" si="4"/>
        <v>600</v>
      </c>
      <c r="AA73" s="149"/>
    </row>
    <row r="74" spans="1:30" s="160" customFormat="1" ht="30" customHeight="1">
      <c r="A74" s="354">
        <v>63</v>
      </c>
      <c r="B74" s="364" t="s">
        <v>328</v>
      </c>
      <c r="C74" s="361" t="s">
        <v>18</v>
      </c>
      <c r="D74" s="413" t="s">
        <v>19</v>
      </c>
      <c r="E74" s="355">
        <v>30</v>
      </c>
      <c r="F74" s="361">
        <v>240</v>
      </c>
      <c r="G74" s="361">
        <v>55</v>
      </c>
      <c r="H74" s="361">
        <v>6.875</v>
      </c>
      <c r="I74" s="361">
        <v>1650</v>
      </c>
      <c r="J74" s="362"/>
      <c r="K74" s="362"/>
      <c r="L74" s="362">
        <v>4</v>
      </c>
      <c r="M74" s="362" t="s">
        <v>349</v>
      </c>
      <c r="N74" s="362">
        <v>5</v>
      </c>
      <c r="O74" s="357" t="s">
        <v>177</v>
      </c>
      <c r="P74" s="362">
        <v>2</v>
      </c>
      <c r="Q74" s="362" t="s">
        <v>150</v>
      </c>
      <c r="R74" s="362"/>
      <c r="S74" s="370"/>
      <c r="T74" s="362"/>
      <c r="U74" s="362"/>
      <c r="V74" s="355">
        <f t="shared" si="0"/>
        <v>11</v>
      </c>
      <c r="W74" s="355">
        <f t="shared" si="1"/>
        <v>19</v>
      </c>
      <c r="X74" s="361">
        <f t="shared" si="2"/>
        <v>152</v>
      </c>
      <c r="Y74" s="361">
        <f t="shared" si="3"/>
        <v>1045</v>
      </c>
      <c r="Z74" s="361">
        <f t="shared" si="4"/>
        <v>1045</v>
      </c>
      <c r="AA74" s="149"/>
    </row>
    <row r="75" spans="1:30" s="160" customFormat="1" ht="30" customHeight="1">
      <c r="A75" s="354">
        <v>64</v>
      </c>
      <c r="B75" s="364" t="s">
        <v>206</v>
      </c>
      <c r="C75" s="361" t="s">
        <v>176</v>
      </c>
      <c r="D75" s="361" t="s">
        <v>91</v>
      </c>
      <c r="E75" s="355">
        <v>30</v>
      </c>
      <c r="F75" s="361">
        <v>240</v>
      </c>
      <c r="G75" s="361">
        <v>75</v>
      </c>
      <c r="H75" s="361">
        <v>9.375</v>
      </c>
      <c r="I75" s="361">
        <v>2250</v>
      </c>
      <c r="J75" s="362"/>
      <c r="K75" s="362"/>
      <c r="L75" s="362">
        <v>3</v>
      </c>
      <c r="M75" s="362" t="s">
        <v>156</v>
      </c>
      <c r="N75" s="362">
        <v>13</v>
      </c>
      <c r="O75" s="357" t="s">
        <v>612</v>
      </c>
      <c r="P75" s="362">
        <v>2</v>
      </c>
      <c r="Q75" s="362" t="s">
        <v>150</v>
      </c>
      <c r="R75" s="362"/>
      <c r="S75" s="362"/>
      <c r="T75" s="362"/>
      <c r="U75" s="362"/>
      <c r="V75" s="355">
        <f t="shared" ref="V75:V79" si="5">J75+L75+N75+P75+R75+T75</f>
        <v>18</v>
      </c>
      <c r="W75" s="355">
        <f t="shared" ref="W75:W79" si="6">E75-V75</f>
        <v>12</v>
      </c>
      <c r="X75" s="361">
        <f t="shared" ref="X75:X100" si="7">W75*8</f>
        <v>96</v>
      </c>
      <c r="Y75" s="361">
        <f t="shared" ref="Y75:Y100" si="8">X75*H75</f>
        <v>900</v>
      </c>
      <c r="Z75" s="361">
        <f t="shared" ref="Z75:Z100" si="9">Y75</f>
        <v>900</v>
      </c>
      <c r="AA75" s="149"/>
    </row>
    <row r="76" spans="1:30" s="160" customFormat="1" ht="30" customHeight="1">
      <c r="A76" s="354">
        <v>65</v>
      </c>
      <c r="B76" s="364" t="s">
        <v>203</v>
      </c>
      <c r="C76" s="361" t="s">
        <v>176</v>
      </c>
      <c r="D76" s="361" t="s">
        <v>62</v>
      </c>
      <c r="E76" s="355">
        <v>30</v>
      </c>
      <c r="F76" s="361">
        <v>240</v>
      </c>
      <c r="G76" s="361">
        <v>75</v>
      </c>
      <c r="H76" s="361">
        <v>9.375</v>
      </c>
      <c r="I76" s="361">
        <v>2250</v>
      </c>
      <c r="J76" s="362"/>
      <c r="K76" s="362"/>
      <c r="L76" s="362">
        <v>4</v>
      </c>
      <c r="M76" s="362" t="s">
        <v>349</v>
      </c>
      <c r="N76" s="362">
        <v>10</v>
      </c>
      <c r="O76" s="357" t="s">
        <v>234</v>
      </c>
      <c r="P76" s="362">
        <v>2</v>
      </c>
      <c r="Q76" s="362" t="s">
        <v>150</v>
      </c>
      <c r="R76" s="362"/>
      <c r="S76" s="362"/>
      <c r="T76" s="362"/>
      <c r="U76" s="362"/>
      <c r="V76" s="355">
        <f t="shared" si="5"/>
        <v>16</v>
      </c>
      <c r="W76" s="355">
        <f t="shared" si="6"/>
        <v>14</v>
      </c>
      <c r="X76" s="361">
        <f>W76*8</f>
        <v>112</v>
      </c>
      <c r="Y76" s="361">
        <f>X76*H76</f>
        <v>1050</v>
      </c>
      <c r="Z76" s="361">
        <f t="shared" si="9"/>
        <v>1050</v>
      </c>
      <c r="AA76" s="149"/>
    </row>
    <row r="77" spans="1:30" s="160" customFormat="1" ht="30" customHeight="1">
      <c r="A77" s="354">
        <v>66</v>
      </c>
      <c r="B77" s="116" t="s">
        <v>369</v>
      </c>
      <c r="C77" s="361" t="s">
        <v>18</v>
      </c>
      <c r="D77" s="380" t="s">
        <v>27</v>
      </c>
      <c r="E77" s="355">
        <v>30</v>
      </c>
      <c r="F77" s="361">
        <v>240</v>
      </c>
      <c r="G77" s="361">
        <v>55</v>
      </c>
      <c r="H77" s="361">
        <v>6.875</v>
      </c>
      <c r="I77" s="361">
        <v>1650</v>
      </c>
      <c r="J77" s="362"/>
      <c r="K77" s="362"/>
      <c r="L77" s="362">
        <v>4</v>
      </c>
      <c r="M77" s="362" t="s">
        <v>349</v>
      </c>
      <c r="N77" s="362">
        <v>16</v>
      </c>
      <c r="O77" s="357" t="s">
        <v>611</v>
      </c>
      <c r="P77" s="362">
        <v>2</v>
      </c>
      <c r="Q77" s="362" t="s">
        <v>150</v>
      </c>
      <c r="R77" s="362"/>
      <c r="S77" s="362"/>
      <c r="T77" s="362"/>
      <c r="U77" s="362"/>
      <c r="V77" s="355">
        <f t="shared" si="5"/>
        <v>22</v>
      </c>
      <c r="W77" s="355">
        <f t="shared" si="6"/>
        <v>8</v>
      </c>
      <c r="X77" s="361">
        <f>W77*8</f>
        <v>64</v>
      </c>
      <c r="Y77" s="361">
        <f>X77*H77</f>
        <v>440</v>
      </c>
      <c r="Z77" s="361">
        <f t="shared" si="9"/>
        <v>440</v>
      </c>
      <c r="AA77" s="149"/>
    </row>
    <row r="78" spans="1:30" s="160" customFormat="1" ht="30" customHeight="1">
      <c r="A78" s="354">
        <v>67</v>
      </c>
      <c r="B78" s="364" t="s">
        <v>118</v>
      </c>
      <c r="C78" s="361" t="s">
        <v>176</v>
      </c>
      <c r="D78" s="361" t="s">
        <v>59</v>
      </c>
      <c r="E78" s="355">
        <v>30</v>
      </c>
      <c r="F78" s="361">
        <v>240</v>
      </c>
      <c r="G78" s="361">
        <v>75</v>
      </c>
      <c r="H78" s="361">
        <v>9.375</v>
      </c>
      <c r="I78" s="361">
        <v>2250</v>
      </c>
      <c r="J78" s="362"/>
      <c r="K78" s="362"/>
      <c r="L78" s="362">
        <v>4</v>
      </c>
      <c r="M78" s="362" t="s">
        <v>349</v>
      </c>
      <c r="N78" s="362">
        <v>10</v>
      </c>
      <c r="O78" s="357" t="s">
        <v>612</v>
      </c>
      <c r="P78" s="362">
        <v>2</v>
      </c>
      <c r="Q78" s="362" t="s">
        <v>150</v>
      </c>
      <c r="R78" s="362"/>
      <c r="S78" s="362"/>
      <c r="T78" s="362"/>
      <c r="U78" s="362"/>
      <c r="V78" s="355">
        <f t="shared" si="5"/>
        <v>16</v>
      </c>
      <c r="W78" s="355">
        <f t="shared" si="6"/>
        <v>14</v>
      </c>
      <c r="X78" s="361">
        <f t="shared" si="7"/>
        <v>112</v>
      </c>
      <c r="Y78" s="361">
        <f t="shared" si="8"/>
        <v>1050</v>
      </c>
      <c r="Z78" s="361">
        <f t="shared" si="9"/>
        <v>1050</v>
      </c>
      <c r="AA78" s="149"/>
    </row>
    <row r="79" spans="1:30" s="160" customFormat="1" ht="30" customHeight="1">
      <c r="A79" s="354">
        <v>68</v>
      </c>
      <c r="B79" s="364" t="s">
        <v>296</v>
      </c>
      <c r="C79" s="361" t="s">
        <v>18</v>
      </c>
      <c r="D79" s="368" t="s">
        <v>44</v>
      </c>
      <c r="E79" s="355">
        <v>30</v>
      </c>
      <c r="F79" s="361">
        <v>240</v>
      </c>
      <c r="G79" s="361">
        <v>55</v>
      </c>
      <c r="H79" s="361">
        <v>6.875</v>
      </c>
      <c r="I79" s="361">
        <v>1650</v>
      </c>
      <c r="J79" s="362"/>
      <c r="K79" s="362"/>
      <c r="L79" s="362">
        <v>4</v>
      </c>
      <c r="M79" s="362" t="s">
        <v>349</v>
      </c>
      <c r="N79" s="362">
        <v>13</v>
      </c>
      <c r="O79" s="357" t="s">
        <v>626</v>
      </c>
      <c r="P79" s="362">
        <v>2</v>
      </c>
      <c r="Q79" s="362" t="s">
        <v>150</v>
      </c>
      <c r="R79" s="362"/>
      <c r="S79" s="362"/>
      <c r="T79" s="362"/>
      <c r="U79" s="362"/>
      <c r="V79" s="355">
        <f t="shared" si="5"/>
        <v>19</v>
      </c>
      <c r="W79" s="355">
        <f t="shared" si="6"/>
        <v>11</v>
      </c>
      <c r="X79" s="361">
        <f t="shared" si="7"/>
        <v>88</v>
      </c>
      <c r="Y79" s="361">
        <f t="shared" si="8"/>
        <v>605</v>
      </c>
      <c r="Z79" s="361">
        <f t="shared" si="9"/>
        <v>605</v>
      </c>
      <c r="AA79" s="149"/>
      <c r="AD79" s="353"/>
    </row>
    <row r="80" spans="1:30" s="160" customFormat="1" ht="24.75" customHeight="1">
      <c r="A80" s="250"/>
      <c r="B80" s="461"/>
      <c r="C80" s="334"/>
      <c r="D80" s="334"/>
      <c r="E80" s="250"/>
      <c r="F80" s="334"/>
      <c r="G80" s="334"/>
      <c r="H80" s="334"/>
      <c r="I80" s="334"/>
      <c r="J80" s="335"/>
      <c r="K80" s="335"/>
      <c r="L80" s="335"/>
      <c r="M80" s="335"/>
      <c r="N80" s="335"/>
      <c r="O80" s="336"/>
      <c r="P80" s="335"/>
      <c r="Q80" s="335"/>
      <c r="R80" s="335"/>
      <c r="S80" s="335"/>
      <c r="T80" s="335"/>
      <c r="U80" s="335"/>
      <c r="V80" s="250"/>
      <c r="W80" s="250"/>
      <c r="X80" s="334"/>
      <c r="Y80" s="334"/>
      <c r="Z80" s="334"/>
      <c r="AA80" s="337"/>
    </row>
    <row r="81" spans="1:27" s="160" customFormat="1" ht="36.75" customHeight="1">
      <c r="A81" s="250"/>
      <c r="B81" s="1427" t="s">
        <v>483</v>
      </c>
      <c r="C81" s="1427"/>
      <c r="D81" s="1427"/>
      <c r="E81" s="341"/>
      <c r="F81" s="341"/>
      <c r="G81" s="341"/>
      <c r="H81" s="341"/>
      <c r="I81" s="341"/>
      <c r="J81" s="547"/>
      <c r="K81" s="547"/>
      <c r="L81" s="547"/>
      <c r="M81" s="547"/>
      <c r="N81" s="1427" t="s">
        <v>484</v>
      </c>
      <c r="O81" s="1427"/>
      <c r="P81" s="1427"/>
      <c r="Q81" s="1427"/>
      <c r="R81" s="1427"/>
      <c r="S81" s="547"/>
      <c r="T81" s="547"/>
      <c r="U81" s="547"/>
      <c r="V81" s="341"/>
      <c r="W81" s="341"/>
      <c r="X81" s="1427" t="s">
        <v>485</v>
      </c>
      <c r="Y81" s="1427"/>
      <c r="Z81" s="1427"/>
      <c r="AA81" s="1427"/>
    </row>
    <row r="82" spans="1:27" s="160" customFormat="1" ht="46.5" customHeight="1">
      <c r="A82" s="250"/>
      <c r="B82" s="1427" t="s">
        <v>482</v>
      </c>
      <c r="C82" s="1427"/>
      <c r="D82" s="1427"/>
      <c r="E82" s="341"/>
      <c r="F82" s="341"/>
      <c r="G82" s="341"/>
      <c r="H82" s="341"/>
      <c r="I82" s="341"/>
      <c r="J82" s="547"/>
      <c r="K82" s="547"/>
      <c r="L82" s="547"/>
      <c r="M82" s="547"/>
      <c r="N82" s="1427" t="s">
        <v>482</v>
      </c>
      <c r="O82" s="1427"/>
      <c r="P82" s="1427"/>
      <c r="Q82" s="1427"/>
      <c r="R82" s="547"/>
      <c r="S82" s="547"/>
      <c r="T82" s="547"/>
      <c r="U82" s="547"/>
      <c r="V82" s="341"/>
      <c r="W82" s="341"/>
      <c r="X82" s="1427" t="s">
        <v>482</v>
      </c>
      <c r="Y82" s="1427"/>
      <c r="Z82" s="1427"/>
      <c r="AA82" s="1427"/>
    </row>
    <row r="83" spans="1:27" s="160" customFormat="1" ht="22.5" customHeight="1">
      <c r="A83" s="250"/>
      <c r="B83" s="462"/>
      <c r="C83" s="250"/>
      <c r="D83" s="250"/>
      <c r="E83" s="250"/>
      <c r="F83" s="250"/>
      <c r="G83" s="250"/>
      <c r="H83" s="250"/>
      <c r="I83" s="250"/>
      <c r="J83" s="338"/>
      <c r="K83" s="338"/>
      <c r="L83" s="338"/>
      <c r="M83" s="338"/>
      <c r="N83" s="1480"/>
      <c r="O83" s="1480"/>
      <c r="P83" s="1480"/>
      <c r="Q83" s="1480"/>
      <c r="R83" s="338"/>
      <c r="S83" s="338"/>
      <c r="T83" s="338"/>
      <c r="U83" s="338"/>
      <c r="V83" s="250"/>
      <c r="W83" s="250"/>
      <c r="X83" s="250"/>
      <c r="Y83" s="250"/>
      <c r="Z83" s="250"/>
      <c r="AA83" s="340"/>
    </row>
    <row r="84" spans="1:27" s="160" customFormat="1" ht="30" customHeight="1">
      <c r="A84" s="360">
        <v>69</v>
      </c>
      <c r="B84" s="364" t="s">
        <v>444</v>
      </c>
      <c r="C84" s="361" t="s">
        <v>18</v>
      </c>
      <c r="D84" s="361" t="s">
        <v>334</v>
      </c>
      <c r="E84" s="361">
        <v>30</v>
      </c>
      <c r="F84" s="361">
        <v>240</v>
      </c>
      <c r="G84" s="361">
        <v>55</v>
      </c>
      <c r="H84" s="361">
        <v>6.875</v>
      </c>
      <c r="I84" s="361">
        <v>1650</v>
      </c>
      <c r="J84" s="362"/>
      <c r="K84" s="362"/>
      <c r="L84" s="362">
        <v>4</v>
      </c>
      <c r="M84" s="362" t="s">
        <v>349</v>
      </c>
      <c r="N84" s="362">
        <v>5</v>
      </c>
      <c r="O84" s="357" t="s">
        <v>177</v>
      </c>
      <c r="P84" s="362">
        <v>2</v>
      </c>
      <c r="Q84" s="362" t="s">
        <v>150</v>
      </c>
      <c r="R84" s="362"/>
      <c r="S84" s="362"/>
      <c r="T84" s="362"/>
      <c r="U84" s="362"/>
      <c r="V84" s="361">
        <f t="shared" ref="V84:V100" si="10">J84+L84+N84+P84+R84+T84</f>
        <v>11</v>
      </c>
      <c r="W84" s="361">
        <f t="shared" ref="W84:W100" si="11">E84-V84</f>
        <v>19</v>
      </c>
      <c r="X84" s="361">
        <f>W84*8</f>
        <v>152</v>
      </c>
      <c r="Y84" s="361">
        <f>X84*H84</f>
        <v>1045</v>
      </c>
      <c r="Z84" s="361">
        <f t="shared" si="9"/>
        <v>1045</v>
      </c>
      <c r="AA84" s="149"/>
    </row>
    <row r="85" spans="1:27" s="160" customFormat="1" ht="30" customHeight="1">
      <c r="A85" s="354">
        <v>70</v>
      </c>
      <c r="B85" s="364" t="s">
        <v>361</v>
      </c>
      <c r="C85" s="361" t="s">
        <v>18</v>
      </c>
      <c r="D85" s="409" t="s">
        <v>106</v>
      </c>
      <c r="E85" s="355">
        <v>30</v>
      </c>
      <c r="F85" s="361">
        <v>240</v>
      </c>
      <c r="G85" s="361">
        <v>55</v>
      </c>
      <c r="H85" s="361">
        <v>6.875</v>
      </c>
      <c r="I85" s="361">
        <v>1650</v>
      </c>
      <c r="J85" s="362"/>
      <c r="K85" s="362"/>
      <c r="L85" s="362">
        <v>4</v>
      </c>
      <c r="M85" s="362" t="s">
        <v>349</v>
      </c>
      <c r="N85" s="362">
        <v>12</v>
      </c>
      <c r="O85" s="357" t="s">
        <v>234</v>
      </c>
      <c r="P85" s="362">
        <v>2</v>
      </c>
      <c r="Q85" s="362" t="s">
        <v>150</v>
      </c>
      <c r="R85" s="362"/>
      <c r="S85" s="362"/>
      <c r="T85" s="362"/>
      <c r="U85" s="362"/>
      <c r="V85" s="355">
        <f t="shared" si="10"/>
        <v>18</v>
      </c>
      <c r="W85" s="355">
        <f t="shared" si="11"/>
        <v>12</v>
      </c>
      <c r="X85" s="361">
        <f t="shared" si="7"/>
        <v>96</v>
      </c>
      <c r="Y85" s="361">
        <f t="shared" si="8"/>
        <v>660</v>
      </c>
      <c r="Z85" s="361">
        <f t="shared" si="9"/>
        <v>660</v>
      </c>
      <c r="AA85" s="149"/>
    </row>
    <row r="86" spans="1:27" s="160" customFormat="1" ht="30" customHeight="1">
      <c r="A86" s="360">
        <v>71</v>
      </c>
      <c r="B86" s="364" t="s">
        <v>26</v>
      </c>
      <c r="C86" s="355" t="s">
        <v>31</v>
      </c>
      <c r="D86" s="361" t="s">
        <v>37</v>
      </c>
      <c r="E86" s="365">
        <v>30</v>
      </c>
      <c r="F86" s="364">
        <v>240</v>
      </c>
      <c r="G86" s="364">
        <v>60</v>
      </c>
      <c r="H86" s="364">
        <v>7.5</v>
      </c>
      <c r="I86" s="364">
        <v>1800</v>
      </c>
      <c r="J86" s="362"/>
      <c r="K86" s="362"/>
      <c r="L86" s="362">
        <v>4</v>
      </c>
      <c r="M86" s="362" t="s">
        <v>349</v>
      </c>
      <c r="N86" s="362">
        <v>11</v>
      </c>
      <c r="O86" s="357" t="s">
        <v>234</v>
      </c>
      <c r="P86" s="362">
        <v>2</v>
      </c>
      <c r="Q86" s="362" t="s">
        <v>150</v>
      </c>
      <c r="R86" s="362"/>
      <c r="S86" s="418"/>
      <c r="T86" s="362"/>
      <c r="U86" s="362"/>
      <c r="V86" s="355">
        <f t="shared" si="10"/>
        <v>17</v>
      </c>
      <c r="W86" s="355">
        <f t="shared" si="11"/>
        <v>13</v>
      </c>
      <c r="X86" s="361">
        <f>W86*8</f>
        <v>104</v>
      </c>
      <c r="Y86" s="361">
        <f>X86*H86</f>
        <v>780</v>
      </c>
      <c r="Z86" s="361">
        <f t="shared" si="9"/>
        <v>780</v>
      </c>
      <c r="AA86" s="149"/>
    </row>
    <row r="87" spans="1:27" s="160" customFormat="1" ht="30" customHeight="1">
      <c r="A87" s="354">
        <v>72</v>
      </c>
      <c r="B87" s="364" t="s">
        <v>140</v>
      </c>
      <c r="C87" s="361" t="s">
        <v>176</v>
      </c>
      <c r="D87" s="361" t="s">
        <v>144</v>
      </c>
      <c r="E87" s="355">
        <v>30</v>
      </c>
      <c r="F87" s="361">
        <v>240</v>
      </c>
      <c r="G87" s="361">
        <v>75</v>
      </c>
      <c r="H87" s="361">
        <v>9.375</v>
      </c>
      <c r="I87" s="361">
        <v>2250</v>
      </c>
      <c r="J87" s="362"/>
      <c r="K87" s="362"/>
      <c r="L87" s="362">
        <v>4</v>
      </c>
      <c r="M87" s="362" t="s">
        <v>349</v>
      </c>
      <c r="N87" s="362">
        <v>10</v>
      </c>
      <c r="O87" s="357" t="s">
        <v>234</v>
      </c>
      <c r="P87" s="362">
        <v>2</v>
      </c>
      <c r="Q87" s="362" t="s">
        <v>150</v>
      </c>
      <c r="R87" s="362"/>
      <c r="S87" s="362"/>
      <c r="T87" s="362"/>
      <c r="U87" s="362"/>
      <c r="V87" s="355">
        <f t="shared" si="10"/>
        <v>16</v>
      </c>
      <c r="W87" s="355">
        <f t="shared" si="11"/>
        <v>14</v>
      </c>
      <c r="X87" s="361">
        <f t="shared" si="7"/>
        <v>112</v>
      </c>
      <c r="Y87" s="361">
        <f t="shared" si="8"/>
        <v>1050</v>
      </c>
      <c r="Z87" s="361">
        <f t="shared" si="9"/>
        <v>1050</v>
      </c>
      <c r="AA87" s="149"/>
    </row>
    <row r="88" spans="1:27" s="160" customFormat="1" ht="30" customHeight="1">
      <c r="A88" s="360">
        <v>73</v>
      </c>
      <c r="B88" s="364" t="s">
        <v>51</v>
      </c>
      <c r="C88" s="361" t="s">
        <v>176</v>
      </c>
      <c r="D88" s="361" t="s">
        <v>52</v>
      </c>
      <c r="E88" s="355">
        <v>30</v>
      </c>
      <c r="F88" s="361">
        <v>240</v>
      </c>
      <c r="G88" s="361">
        <v>75</v>
      </c>
      <c r="H88" s="361">
        <v>9.375</v>
      </c>
      <c r="I88" s="361">
        <v>2250</v>
      </c>
      <c r="J88" s="362"/>
      <c r="K88" s="362"/>
      <c r="L88" s="362">
        <v>4</v>
      </c>
      <c r="M88" s="362" t="s">
        <v>349</v>
      </c>
      <c r="N88" s="362">
        <v>16</v>
      </c>
      <c r="O88" s="357" t="s">
        <v>611</v>
      </c>
      <c r="P88" s="362">
        <v>2</v>
      </c>
      <c r="Q88" s="362" t="s">
        <v>150</v>
      </c>
      <c r="R88" s="362"/>
      <c r="S88" s="362"/>
      <c r="T88" s="362"/>
      <c r="U88" s="362"/>
      <c r="V88" s="355">
        <f t="shared" si="10"/>
        <v>22</v>
      </c>
      <c r="W88" s="355">
        <f t="shared" si="11"/>
        <v>8</v>
      </c>
      <c r="X88" s="361">
        <f t="shared" si="7"/>
        <v>64</v>
      </c>
      <c r="Y88" s="361">
        <f t="shared" si="8"/>
        <v>600</v>
      </c>
      <c r="Z88" s="361">
        <f t="shared" si="9"/>
        <v>600</v>
      </c>
      <c r="AA88" s="149"/>
    </row>
    <row r="89" spans="1:27" s="160" customFormat="1" ht="30" customHeight="1">
      <c r="A89" s="354">
        <v>74</v>
      </c>
      <c r="B89" s="364" t="s">
        <v>302</v>
      </c>
      <c r="C89" s="361" t="s">
        <v>176</v>
      </c>
      <c r="D89" s="361" t="s">
        <v>55</v>
      </c>
      <c r="E89" s="355">
        <v>30</v>
      </c>
      <c r="F89" s="361">
        <v>240</v>
      </c>
      <c r="G89" s="361">
        <v>75</v>
      </c>
      <c r="H89" s="361">
        <v>9.375</v>
      </c>
      <c r="I89" s="361">
        <v>2250</v>
      </c>
      <c r="J89" s="362"/>
      <c r="K89" s="362"/>
      <c r="L89" s="362">
        <v>4</v>
      </c>
      <c r="M89" s="362" t="s">
        <v>349</v>
      </c>
      <c r="N89" s="362">
        <v>10</v>
      </c>
      <c r="O89" s="357" t="s">
        <v>234</v>
      </c>
      <c r="P89" s="362">
        <v>2</v>
      </c>
      <c r="Q89" s="362" t="s">
        <v>150</v>
      </c>
      <c r="R89" s="362"/>
      <c r="S89" s="362"/>
      <c r="T89" s="362"/>
      <c r="U89" s="362"/>
      <c r="V89" s="355">
        <f t="shared" si="10"/>
        <v>16</v>
      </c>
      <c r="W89" s="355">
        <f t="shared" si="11"/>
        <v>14</v>
      </c>
      <c r="X89" s="361">
        <f t="shared" si="7"/>
        <v>112</v>
      </c>
      <c r="Y89" s="361">
        <f t="shared" si="8"/>
        <v>1050</v>
      </c>
      <c r="Z89" s="361">
        <f t="shared" si="9"/>
        <v>1050</v>
      </c>
      <c r="AA89" s="149"/>
    </row>
    <row r="90" spans="1:27" s="160" customFormat="1" ht="30" customHeight="1">
      <c r="A90" s="360">
        <v>75</v>
      </c>
      <c r="B90" s="408" t="s">
        <v>247</v>
      </c>
      <c r="C90" s="364" t="s">
        <v>176</v>
      </c>
      <c r="D90" s="369" t="s">
        <v>271</v>
      </c>
      <c r="E90" s="365">
        <v>30</v>
      </c>
      <c r="F90" s="364">
        <v>240</v>
      </c>
      <c r="G90" s="364">
        <v>75</v>
      </c>
      <c r="H90" s="364">
        <v>9.375</v>
      </c>
      <c r="I90" s="364">
        <v>2250</v>
      </c>
      <c r="J90" s="362"/>
      <c r="K90" s="362"/>
      <c r="L90" s="362">
        <v>4</v>
      </c>
      <c r="M90" s="362" t="s">
        <v>349</v>
      </c>
      <c r="N90" s="362">
        <v>16</v>
      </c>
      <c r="O90" s="357" t="s">
        <v>611</v>
      </c>
      <c r="P90" s="362">
        <v>2</v>
      </c>
      <c r="Q90" s="362" t="s">
        <v>150</v>
      </c>
      <c r="R90" s="362"/>
      <c r="S90" s="362"/>
      <c r="T90" s="362"/>
      <c r="U90" s="362"/>
      <c r="V90" s="355">
        <f t="shared" si="10"/>
        <v>22</v>
      </c>
      <c r="W90" s="355">
        <f t="shared" si="11"/>
        <v>8</v>
      </c>
      <c r="X90" s="361">
        <f t="shared" si="7"/>
        <v>64</v>
      </c>
      <c r="Y90" s="361">
        <f t="shared" si="8"/>
        <v>600</v>
      </c>
      <c r="Z90" s="361">
        <f t="shared" si="9"/>
        <v>600</v>
      </c>
      <c r="AA90" s="149"/>
    </row>
    <row r="91" spans="1:27" s="160" customFormat="1" ht="30" customHeight="1">
      <c r="A91" s="354">
        <v>76</v>
      </c>
      <c r="B91" s="364" t="s">
        <v>281</v>
      </c>
      <c r="C91" s="361" t="s">
        <v>176</v>
      </c>
      <c r="D91" s="361" t="s">
        <v>35</v>
      </c>
      <c r="E91" s="355">
        <v>30</v>
      </c>
      <c r="F91" s="361">
        <v>240</v>
      </c>
      <c r="G91" s="361">
        <v>75</v>
      </c>
      <c r="H91" s="361">
        <v>9.375</v>
      </c>
      <c r="I91" s="361">
        <v>2250</v>
      </c>
      <c r="J91" s="362"/>
      <c r="K91" s="362"/>
      <c r="L91" s="362">
        <v>4</v>
      </c>
      <c r="M91" s="362" t="s">
        <v>349</v>
      </c>
      <c r="N91" s="362">
        <v>16</v>
      </c>
      <c r="O91" s="357" t="s">
        <v>611</v>
      </c>
      <c r="P91" s="362">
        <v>2</v>
      </c>
      <c r="Q91" s="362" t="s">
        <v>150</v>
      </c>
      <c r="R91" s="362"/>
      <c r="S91" s="362"/>
      <c r="T91" s="362">
        <v>1</v>
      </c>
      <c r="U91" s="362">
        <v>29</v>
      </c>
      <c r="V91" s="355">
        <f t="shared" si="10"/>
        <v>23</v>
      </c>
      <c r="W91" s="355">
        <f t="shared" si="11"/>
        <v>7</v>
      </c>
      <c r="X91" s="361">
        <f t="shared" si="7"/>
        <v>56</v>
      </c>
      <c r="Y91" s="361">
        <f t="shared" si="8"/>
        <v>525</v>
      </c>
      <c r="Z91" s="361">
        <f t="shared" si="9"/>
        <v>525</v>
      </c>
      <c r="AA91" s="149"/>
    </row>
    <row r="92" spans="1:27" s="160" customFormat="1" ht="30" customHeight="1">
      <c r="A92" s="360">
        <v>77</v>
      </c>
      <c r="B92" s="364" t="s">
        <v>481</v>
      </c>
      <c r="C92" s="364" t="s">
        <v>18</v>
      </c>
      <c r="D92" s="364" t="s">
        <v>45</v>
      </c>
      <c r="E92" s="365">
        <v>30</v>
      </c>
      <c r="F92" s="364">
        <v>240</v>
      </c>
      <c r="G92" s="364">
        <v>55</v>
      </c>
      <c r="H92" s="364">
        <v>6.875</v>
      </c>
      <c r="I92" s="364">
        <v>1650</v>
      </c>
      <c r="J92" s="362"/>
      <c r="K92" s="362"/>
      <c r="L92" s="362">
        <v>2</v>
      </c>
      <c r="M92" s="362" t="s">
        <v>155</v>
      </c>
      <c r="N92" s="362">
        <v>6</v>
      </c>
      <c r="O92" s="357" t="s">
        <v>177</v>
      </c>
      <c r="P92" s="362">
        <v>2</v>
      </c>
      <c r="Q92" s="362" t="s">
        <v>150</v>
      </c>
      <c r="R92" s="362"/>
      <c r="S92" s="362"/>
      <c r="T92" s="362"/>
      <c r="U92" s="362"/>
      <c r="V92" s="355">
        <f t="shared" si="10"/>
        <v>10</v>
      </c>
      <c r="W92" s="355">
        <f t="shared" si="11"/>
        <v>20</v>
      </c>
      <c r="X92" s="361">
        <f>W92*8</f>
        <v>160</v>
      </c>
      <c r="Y92" s="361">
        <f>X92*H92</f>
        <v>1100</v>
      </c>
      <c r="Z92" s="361">
        <f>Y92</f>
        <v>1100</v>
      </c>
      <c r="AA92" s="149"/>
    </row>
    <row r="93" spans="1:27" s="160" customFormat="1" ht="36.75" customHeight="1">
      <c r="A93" s="354">
        <v>78</v>
      </c>
      <c r="B93" s="364" t="s">
        <v>102</v>
      </c>
      <c r="C93" s="361" t="s">
        <v>176</v>
      </c>
      <c r="D93" s="369" t="s">
        <v>271</v>
      </c>
      <c r="E93" s="355">
        <v>30</v>
      </c>
      <c r="F93" s="361">
        <v>240</v>
      </c>
      <c r="G93" s="361">
        <v>75</v>
      </c>
      <c r="H93" s="361">
        <v>9.375</v>
      </c>
      <c r="I93" s="361">
        <v>2250</v>
      </c>
      <c r="J93" s="362"/>
      <c r="K93" s="362"/>
      <c r="L93" s="362">
        <v>4</v>
      </c>
      <c r="M93" s="362" t="s">
        <v>349</v>
      </c>
      <c r="N93" s="362">
        <v>11</v>
      </c>
      <c r="O93" s="357" t="s">
        <v>234</v>
      </c>
      <c r="P93" s="362">
        <v>2</v>
      </c>
      <c r="Q93" s="362" t="s">
        <v>150</v>
      </c>
      <c r="R93" s="362"/>
      <c r="S93" s="449"/>
      <c r="T93" s="362"/>
      <c r="U93" s="362"/>
      <c r="V93" s="355">
        <f t="shared" si="10"/>
        <v>17</v>
      </c>
      <c r="W93" s="355">
        <f t="shared" si="11"/>
        <v>13</v>
      </c>
      <c r="X93" s="361">
        <f t="shared" si="7"/>
        <v>104</v>
      </c>
      <c r="Y93" s="361">
        <f t="shared" si="8"/>
        <v>975</v>
      </c>
      <c r="Z93" s="361">
        <f t="shared" si="9"/>
        <v>975</v>
      </c>
      <c r="AA93" s="149"/>
    </row>
    <row r="94" spans="1:27" s="160" customFormat="1" ht="30" customHeight="1">
      <c r="A94" s="360">
        <v>79</v>
      </c>
      <c r="B94" s="364" t="s">
        <v>331</v>
      </c>
      <c r="C94" s="361" t="s">
        <v>18</v>
      </c>
      <c r="D94" s="361" t="s">
        <v>175</v>
      </c>
      <c r="E94" s="355">
        <v>30</v>
      </c>
      <c r="F94" s="361">
        <v>240</v>
      </c>
      <c r="G94" s="361">
        <v>55</v>
      </c>
      <c r="H94" s="361">
        <v>6.875</v>
      </c>
      <c r="I94" s="361">
        <v>1650</v>
      </c>
      <c r="J94" s="362"/>
      <c r="K94" s="362"/>
      <c r="L94" s="362">
        <v>2</v>
      </c>
      <c r="M94" s="362" t="s">
        <v>155</v>
      </c>
      <c r="N94" s="362"/>
      <c r="O94" s="357"/>
      <c r="P94" s="362">
        <v>2</v>
      </c>
      <c r="Q94" s="362" t="s">
        <v>150</v>
      </c>
      <c r="R94" s="362"/>
      <c r="S94" s="362"/>
      <c r="T94" s="362"/>
      <c r="U94" s="362"/>
      <c r="V94" s="355">
        <f t="shared" si="10"/>
        <v>4</v>
      </c>
      <c r="W94" s="355">
        <f t="shared" si="11"/>
        <v>26</v>
      </c>
      <c r="X94" s="361">
        <f>W94*8</f>
        <v>208</v>
      </c>
      <c r="Y94" s="361">
        <f>X94*H94</f>
        <v>1430</v>
      </c>
      <c r="Z94" s="361">
        <f>Y94</f>
        <v>1430</v>
      </c>
      <c r="AA94" s="149"/>
    </row>
    <row r="95" spans="1:27" s="160" customFormat="1" ht="31.5" customHeight="1">
      <c r="A95" s="354">
        <v>80</v>
      </c>
      <c r="B95" s="364" t="s">
        <v>263</v>
      </c>
      <c r="C95" s="361" t="s">
        <v>18</v>
      </c>
      <c r="D95" s="361" t="s">
        <v>42</v>
      </c>
      <c r="E95" s="355">
        <v>30</v>
      </c>
      <c r="F95" s="361">
        <v>240</v>
      </c>
      <c r="G95" s="361">
        <v>55</v>
      </c>
      <c r="H95" s="361">
        <v>6.875</v>
      </c>
      <c r="I95" s="361">
        <v>1650</v>
      </c>
      <c r="J95" s="362"/>
      <c r="K95" s="362"/>
      <c r="L95" s="362">
        <v>1</v>
      </c>
      <c r="M95" s="362">
        <v>7</v>
      </c>
      <c r="N95" s="362">
        <v>4</v>
      </c>
      <c r="O95" s="357" t="s">
        <v>224</v>
      </c>
      <c r="P95" s="362">
        <v>2</v>
      </c>
      <c r="Q95" s="362" t="s">
        <v>150</v>
      </c>
      <c r="R95" s="362"/>
      <c r="S95" s="362"/>
      <c r="T95" s="362"/>
      <c r="U95" s="381"/>
      <c r="V95" s="355">
        <f t="shared" si="10"/>
        <v>7</v>
      </c>
      <c r="W95" s="355">
        <f t="shared" si="11"/>
        <v>23</v>
      </c>
      <c r="X95" s="361">
        <f>W95*8</f>
        <v>184</v>
      </c>
      <c r="Y95" s="361">
        <f>X95*H95</f>
        <v>1265</v>
      </c>
      <c r="Z95" s="361">
        <f>Y95</f>
        <v>1265</v>
      </c>
      <c r="AA95" s="149"/>
    </row>
    <row r="96" spans="1:27" s="160" customFormat="1" ht="34.5" customHeight="1">
      <c r="A96" s="360">
        <v>81</v>
      </c>
      <c r="B96" s="364" t="s">
        <v>332</v>
      </c>
      <c r="C96" s="361" t="s">
        <v>18</v>
      </c>
      <c r="D96" s="369" t="s">
        <v>271</v>
      </c>
      <c r="E96" s="355">
        <v>30</v>
      </c>
      <c r="F96" s="361">
        <v>240</v>
      </c>
      <c r="G96" s="361">
        <v>55</v>
      </c>
      <c r="H96" s="361">
        <v>6.875</v>
      </c>
      <c r="I96" s="361">
        <v>1650</v>
      </c>
      <c r="J96" s="362"/>
      <c r="K96" s="362"/>
      <c r="L96" s="362">
        <v>4</v>
      </c>
      <c r="M96" s="362" t="s">
        <v>349</v>
      </c>
      <c r="N96" s="362">
        <v>13</v>
      </c>
      <c r="O96" s="357" t="s">
        <v>234</v>
      </c>
      <c r="P96" s="362">
        <v>2</v>
      </c>
      <c r="Q96" s="362" t="s">
        <v>150</v>
      </c>
      <c r="R96" s="362"/>
      <c r="S96" s="362"/>
      <c r="T96" s="362"/>
      <c r="U96" s="362"/>
      <c r="V96" s="355">
        <f>J96+L96+N96+P96+R96+T96</f>
        <v>19</v>
      </c>
      <c r="W96" s="355">
        <f>E96-V96</f>
        <v>11</v>
      </c>
      <c r="X96" s="361">
        <f>W96*8</f>
        <v>88</v>
      </c>
      <c r="Y96" s="382">
        <f>X96*H96</f>
        <v>605</v>
      </c>
      <c r="Z96" s="361">
        <f>Y96</f>
        <v>605</v>
      </c>
      <c r="AA96" s="149"/>
    </row>
    <row r="97" spans="1:35" s="160" customFormat="1" ht="30" customHeight="1">
      <c r="A97" s="354">
        <v>82</v>
      </c>
      <c r="B97" s="364" t="s">
        <v>278</v>
      </c>
      <c r="C97" s="361" t="s">
        <v>176</v>
      </c>
      <c r="D97" s="361" t="s">
        <v>50</v>
      </c>
      <c r="E97" s="355">
        <v>30</v>
      </c>
      <c r="F97" s="361">
        <v>240</v>
      </c>
      <c r="G97" s="361">
        <v>75</v>
      </c>
      <c r="H97" s="361">
        <v>9.375</v>
      </c>
      <c r="I97" s="361">
        <v>2250</v>
      </c>
      <c r="J97" s="362"/>
      <c r="K97" s="362"/>
      <c r="L97" s="362">
        <v>2</v>
      </c>
      <c r="M97" s="362" t="s">
        <v>613</v>
      </c>
      <c r="N97" s="362">
        <v>13</v>
      </c>
      <c r="O97" s="357" t="s">
        <v>612</v>
      </c>
      <c r="P97" s="362">
        <v>2</v>
      </c>
      <c r="Q97" s="362" t="s">
        <v>150</v>
      </c>
      <c r="R97" s="362"/>
      <c r="S97" s="362"/>
      <c r="T97" s="362"/>
      <c r="U97" s="362"/>
      <c r="V97" s="355">
        <f t="shared" si="10"/>
        <v>17</v>
      </c>
      <c r="W97" s="355">
        <f t="shared" si="11"/>
        <v>13</v>
      </c>
      <c r="X97" s="361">
        <f t="shared" si="7"/>
        <v>104</v>
      </c>
      <c r="Y97" s="361">
        <f t="shared" si="8"/>
        <v>975</v>
      </c>
      <c r="Z97" s="361">
        <f t="shared" si="9"/>
        <v>975</v>
      </c>
      <c r="AA97" s="149"/>
    </row>
    <row r="98" spans="1:35" s="160" customFormat="1" ht="30" customHeight="1">
      <c r="A98" s="360">
        <v>83</v>
      </c>
      <c r="B98" s="364" t="s">
        <v>352</v>
      </c>
      <c r="C98" s="361" t="s">
        <v>18</v>
      </c>
      <c r="D98" s="361" t="s">
        <v>236</v>
      </c>
      <c r="E98" s="355">
        <v>30</v>
      </c>
      <c r="F98" s="361">
        <v>240</v>
      </c>
      <c r="G98" s="361">
        <v>55</v>
      </c>
      <c r="H98" s="361">
        <v>6.875</v>
      </c>
      <c r="I98" s="361">
        <v>1650</v>
      </c>
      <c r="J98" s="362"/>
      <c r="K98" s="362"/>
      <c r="L98" s="362">
        <v>4</v>
      </c>
      <c r="M98" s="362" t="s">
        <v>349</v>
      </c>
      <c r="N98" s="362">
        <v>2</v>
      </c>
      <c r="O98" s="357" t="s">
        <v>616</v>
      </c>
      <c r="P98" s="362">
        <v>2</v>
      </c>
      <c r="Q98" s="362" t="s">
        <v>150</v>
      </c>
      <c r="R98" s="362"/>
      <c r="S98" s="362"/>
      <c r="T98" s="362"/>
      <c r="U98" s="362"/>
      <c r="V98" s="355">
        <f t="shared" si="10"/>
        <v>8</v>
      </c>
      <c r="W98" s="355">
        <f t="shared" si="11"/>
        <v>22</v>
      </c>
      <c r="X98" s="361">
        <f t="shared" si="7"/>
        <v>176</v>
      </c>
      <c r="Y98" s="361">
        <f t="shared" si="8"/>
        <v>1210</v>
      </c>
      <c r="Z98" s="361">
        <f t="shared" si="9"/>
        <v>1210</v>
      </c>
      <c r="AA98" s="149"/>
    </row>
    <row r="99" spans="1:35" s="160" customFormat="1" ht="30" customHeight="1">
      <c r="A99" s="354">
        <v>84</v>
      </c>
      <c r="B99" s="364" t="s">
        <v>288</v>
      </c>
      <c r="C99" s="361" t="s">
        <v>176</v>
      </c>
      <c r="D99" s="361" t="s">
        <v>240</v>
      </c>
      <c r="E99" s="355">
        <v>30</v>
      </c>
      <c r="F99" s="361">
        <v>240</v>
      </c>
      <c r="G99" s="361">
        <v>75</v>
      </c>
      <c r="H99" s="361">
        <v>9.375</v>
      </c>
      <c r="I99" s="361">
        <v>2250</v>
      </c>
      <c r="J99" s="362"/>
      <c r="K99" s="362"/>
      <c r="L99" s="362">
        <v>4</v>
      </c>
      <c r="M99" s="362" t="s">
        <v>349</v>
      </c>
      <c r="N99" s="362">
        <v>16</v>
      </c>
      <c r="O99" s="357" t="s">
        <v>611</v>
      </c>
      <c r="P99" s="362">
        <v>2</v>
      </c>
      <c r="Q99" s="362" t="s">
        <v>150</v>
      </c>
      <c r="R99" s="362"/>
      <c r="S99" s="370"/>
      <c r="T99" s="362"/>
      <c r="U99" s="362"/>
      <c r="V99" s="355">
        <f t="shared" si="10"/>
        <v>22</v>
      </c>
      <c r="W99" s="355">
        <f t="shared" si="11"/>
        <v>8</v>
      </c>
      <c r="X99" s="361">
        <f t="shared" si="7"/>
        <v>64</v>
      </c>
      <c r="Y99" s="361">
        <f t="shared" si="8"/>
        <v>600</v>
      </c>
      <c r="Z99" s="361">
        <f t="shared" si="9"/>
        <v>600</v>
      </c>
      <c r="AA99" s="149"/>
    </row>
    <row r="100" spans="1:35" s="160" customFormat="1" ht="30" customHeight="1" thickBot="1">
      <c r="A100" s="360">
        <v>85</v>
      </c>
      <c r="B100" s="364" t="s">
        <v>295</v>
      </c>
      <c r="C100" s="364" t="s">
        <v>176</v>
      </c>
      <c r="D100" s="361" t="s">
        <v>29</v>
      </c>
      <c r="E100" s="355">
        <v>30</v>
      </c>
      <c r="F100" s="361">
        <v>240</v>
      </c>
      <c r="G100" s="361">
        <v>75</v>
      </c>
      <c r="H100" s="361">
        <v>9.375</v>
      </c>
      <c r="I100" s="361">
        <v>2250</v>
      </c>
      <c r="J100" s="362"/>
      <c r="K100" s="362"/>
      <c r="L100" s="362">
        <v>4</v>
      </c>
      <c r="M100" s="362" t="s">
        <v>349</v>
      </c>
      <c r="N100" s="362">
        <v>16</v>
      </c>
      <c r="O100" s="357" t="s">
        <v>611</v>
      </c>
      <c r="P100" s="362">
        <v>2</v>
      </c>
      <c r="Q100" s="362" t="s">
        <v>150</v>
      </c>
      <c r="R100" s="362"/>
      <c r="S100" s="362"/>
      <c r="T100" s="362">
        <v>3</v>
      </c>
      <c r="U100" s="362" t="s">
        <v>135</v>
      </c>
      <c r="V100" s="355">
        <f t="shared" si="10"/>
        <v>25</v>
      </c>
      <c r="W100" s="355">
        <f t="shared" si="11"/>
        <v>5</v>
      </c>
      <c r="X100" s="382">
        <f t="shared" si="7"/>
        <v>40</v>
      </c>
      <c r="Y100" s="382">
        <f t="shared" si="8"/>
        <v>375</v>
      </c>
      <c r="Z100" s="382">
        <f t="shared" si="9"/>
        <v>375</v>
      </c>
      <c r="AA100" s="149"/>
    </row>
    <row r="101" spans="1:35" ht="34.5" customHeight="1" thickBot="1">
      <c r="A101" s="383"/>
      <c r="B101" s="416"/>
      <c r="C101" s="384"/>
      <c r="D101" s="384"/>
      <c r="E101" s="384"/>
      <c r="F101" s="384"/>
      <c r="G101" s="384"/>
      <c r="H101" s="384"/>
      <c r="I101" s="384"/>
      <c r="J101" s="385"/>
      <c r="K101" s="385"/>
      <c r="L101" s="385"/>
      <c r="M101" s="385"/>
      <c r="N101" s="385"/>
      <c r="O101" s="385"/>
      <c r="P101" s="385"/>
      <c r="Q101" s="385"/>
      <c r="R101" s="385"/>
      <c r="S101" s="385"/>
      <c r="T101" s="385"/>
      <c r="U101" s="385"/>
      <c r="V101" s="384"/>
      <c r="W101" s="384"/>
      <c r="X101" s="1481" t="s">
        <v>208</v>
      </c>
      <c r="Y101" s="1482"/>
      <c r="Z101" s="386">
        <f>SUM(Z8:Z100)</f>
        <v>67675</v>
      </c>
      <c r="AA101" s="159"/>
      <c r="AB101" s="150"/>
      <c r="AC101" s="150"/>
      <c r="AD101" s="352"/>
      <c r="AE101" s="150"/>
      <c r="AF101" s="150"/>
      <c r="AG101" s="150"/>
      <c r="AH101" s="150"/>
      <c r="AI101" s="150"/>
    </row>
    <row r="102" spans="1:35" ht="37.5" customHeight="1" thickBot="1">
      <c r="A102" s="383"/>
      <c r="B102" s="416" t="s">
        <v>342</v>
      </c>
      <c r="C102" s="119"/>
      <c r="D102" s="384"/>
      <c r="E102" s="384"/>
      <c r="F102" s="384"/>
      <c r="G102" s="384"/>
      <c r="H102" s="384"/>
      <c r="I102" s="384"/>
      <c r="J102" s="385"/>
      <c r="K102" s="385"/>
      <c r="L102" s="385"/>
      <c r="M102" s="385"/>
      <c r="N102" s="385"/>
      <c r="O102" s="385"/>
      <c r="P102" s="385"/>
      <c r="Q102" s="385"/>
      <c r="R102" s="385"/>
      <c r="S102" s="385"/>
      <c r="T102" s="385"/>
      <c r="U102" s="385"/>
      <c r="V102" s="384"/>
      <c r="W102" s="384"/>
      <c r="X102" s="384"/>
      <c r="Y102" s="384"/>
      <c r="Z102" s="384"/>
      <c r="AA102" s="159"/>
      <c r="AB102" s="150"/>
      <c r="AC102" s="150"/>
      <c r="AD102" s="160"/>
      <c r="AE102" s="150"/>
      <c r="AF102" s="150"/>
      <c r="AG102" s="150"/>
      <c r="AH102" s="150"/>
      <c r="AI102" s="150"/>
    </row>
    <row r="103" spans="1:35" s="160" customFormat="1" ht="27.75" customHeight="1">
      <c r="A103" s="250"/>
      <c r="B103" s="461"/>
      <c r="C103" s="334"/>
      <c r="D103" s="334"/>
      <c r="E103" s="250"/>
      <c r="F103" s="334"/>
      <c r="G103" s="334"/>
      <c r="H103" s="334"/>
      <c r="I103" s="334"/>
      <c r="J103" s="335"/>
      <c r="K103" s="335"/>
      <c r="L103" s="335"/>
      <c r="M103" s="335"/>
      <c r="N103" s="335"/>
      <c r="O103" s="336"/>
      <c r="P103" s="335"/>
      <c r="Q103" s="335"/>
      <c r="R103" s="335"/>
      <c r="S103" s="335"/>
      <c r="T103" s="335"/>
      <c r="U103" s="335"/>
      <c r="V103" s="250"/>
      <c r="W103" s="250"/>
      <c r="X103" s="334"/>
      <c r="Y103" s="334"/>
      <c r="Z103" s="334"/>
      <c r="AA103" s="337"/>
    </row>
    <row r="104" spans="1:35" s="160" customFormat="1" ht="27.75" customHeight="1">
      <c r="A104" s="250"/>
      <c r="B104" s="462"/>
      <c r="C104" s="250"/>
      <c r="D104" s="250"/>
      <c r="E104" s="250"/>
      <c r="F104" s="250"/>
      <c r="G104" s="250"/>
      <c r="H104" s="250"/>
      <c r="I104" s="250"/>
      <c r="J104" s="338"/>
      <c r="K104" s="338"/>
      <c r="L104" s="338"/>
      <c r="M104" s="338"/>
      <c r="N104" s="338"/>
      <c r="O104" s="339"/>
      <c r="P104" s="338"/>
      <c r="Q104" s="338"/>
      <c r="R104" s="338"/>
      <c r="S104" s="338"/>
      <c r="T104" s="338"/>
      <c r="U104" s="338"/>
      <c r="V104" s="250"/>
      <c r="W104" s="250"/>
      <c r="X104" s="250"/>
      <c r="Y104" s="250"/>
      <c r="Z104" s="250"/>
      <c r="AA104" s="340"/>
    </row>
    <row r="105" spans="1:35" s="160" customFormat="1" ht="27.75" customHeight="1">
      <c r="A105" s="250"/>
      <c r="B105" s="462"/>
      <c r="C105" s="250"/>
      <c r="D105" s="250"/>
      <c r="E105" s="250"/>
      <c r="F105" s="250"/>
      <c r="G105" s="250"/>
      <c r="H105" s="250"/>
      <c r="I105" s="250"/>
      <c r="J105" s="338"/>
      <c r="K105" s="338"/>
      <c r="L105" s="338"/>
      <c r="M105" s="338"/>
      <c r="N105" s="338"/>
      <c r="O105" s="339"/>
      <c r="P105" s="338"/>
      <c r="Q105" s="338"/>
      <c r="R105" s="338"/>
      <c r="S105" s="338"/>
      <c r="T105" s="338"/>
      <c r="U105" s="338"/>
      <c r="V105" s="250"/>
      <c r="W105" s="250"/>
      <c r="X105" s="250"/>
      <c r="Y105" s="250"/>
      <c r="Z105" s="250"/>
      <c r="AA105" s="340"/>
    </row>
    <row r="106" spans="1:35" s="160" customFormat="1" ht="27.75" customHeight="1">
      <c r="A106" s="250"/>
      <c r="B106" s="462"/>
      <c r="C106" s="250"/>
      <c r="D106" s="250"/>
      <c r="E106" s="250"/>
      <c r="F106" s="250"/>
      <c r="G106" s="250"/>
      <c r="H106" s="250"/>
      <c r="I106" s="250"/>
      <c r="J106" s="338"/>
      <c r="K106" s="338"/>
      <c r="L106" s="338"/>
      <c r="M106" s="338"/>
      <c r="N106" s="338"/>
      <c r="O106" s="339"/>
      <c r="P106" s="338"/>
      <c r="Q106" s="338"/>
      <c r="R106" s="338"/>
      <c r="S106" s="338"/>
      <c r="T106" s="338"/>
      <c r="U106" s="338"/>
      <c r="V106" s="250"/>
      <c r="W106" s="250"/>
      <c r="X106" s="250"/>
      <c r="Y106" s="250"/>
      <c r="Z106" s="250"/>
      <c r="AA106" s="340"/>
    </row>
    <row r="107" spans="1:35" s="160" customFormat="1" ht="54.75" customHeight="1">
      <c r="A107" s="250"/>
      <c r="B107" s="1427" t="s">
        <v>483</v>
      </c>
      <c r="C107" s="1427"/>
      <c r="D107" s="1427"/>
      <c r="E107" s="341"/>
      <c r="F107" s="341"/>
      <c r="G107" s="341"/>
      <c r="H107" s="341"/>
      <c r="I107" s="341"/>
      <c r="J107" s="547"/>
      <c r="K107" s="547"/>
      <c r="L107" s="547"/>
      <c r="M107" s="547"/>
      <c r="N107" s="1427" t="s">
        <v>484</v>
      </c>
      <c r="O107" s="1427"/>
      <c r="P107" s="1427"/>
      <c r="Q107" s="1427"/>
      <c r="R107" s="1427"/>
      <c r="S107" s="547"/>
      <c r="T107" s="547"/>
      <c r="U107" s="547"/>
      <c r="V107" s="341"/>
      <c r="W107" s="341"/>
      <c r="X107" s="1427" t="s">
        <v>485</v>
      </c>
      <c r="Y107" s="1427"/>
      <c r="Z107" s="1427"/>
      <c r="AA107" s="1427"/>
    </row>
    <row r="108" spans="1:35" s="160" customFormat="1" ht="60" customHeight="1">
      <c r="A108" s="250"/>
      <c r="B108" s="1427" t="s">
        <v>482</v>
      </c>
      <c r="C108" s="1427"/>
      <c r="D108" s="1427"/>
      <c r="E108" s="341"/>
      <c r="F108" s="341"/>
      <c r="G108" s="341"/>
      <c r="H108" s="341"/>
      <c r="I108" s="341"/>
      <c r="J108" s="547"/>
      <c r="K108" s="547"/>
      <c r="L108" s="547"/>
      <c r="M108" s="547"/>
      <c r="N108" s="1427" t="s">
        <v>482</v>
      </c>
      <c r="O108" s="1427"/>
      <c r="P108" s="1427"/>
      <c r="Q108" s="1427"/>
      <c r="R108" s="547"/>
      <c r="S108" s="547"/>
      <c r="T108" s="547"/>
      <c r="U108" s="547"/>
      <c r="V108" s="341"/>
      <c r="W108" s="341"/>
      <c r="X108" s="1427" t="s">
        <v>482</v>
      </c>
      <c r="Y108" s="1427"/>
      <c r="Z108" s="1427"/>
      <c r="AA108" s="1427"/>
    </row>
    <row r="109" spans="1:35" ht="45" customHeight="1">
      <c r="N109" s="1435">
        <v>3</v>
      </c>
      <c r="O109" s="1435"/>
      <c r="P109" s="1435"/>
      <c r="Q109" s="1435"/>
    </row>
    <row r="129" spans="1:27" ht="18.75" thickBot="1"/>
    <row r="130" spans="1:27" ht="30" customHeight="1">
      <c r="A130" s="471">
        <v>1</v>
      </c>
      <c r="B130" s="474" t="s">
        <v>582</v>
      </c>
      <c r="C130" s="361" t="s">
        <v>176</v>
      </c>
      <c r="D130" s="475" t="s">
        <v>23</v>
      </c>
      <c r="E130" s="355">
        <v>30</v>
      </c>
      <c r="F130" s="361">
        <v>240</v>
      </c>
      <c r="G130" s="361">
        <v>75</v>
      </c>
      <c r="H130" s="361">
        <v>9.375</v>
      </c>
      <c r="I130" s="361">
        <v>2250</v>
      </c>
      <c r="J130" s="362"/>
      <c r="K130" s="362"/>
      <c r="L130" s="362">
        <v>4</v>
      </c>
      <c r="M130" s="362" t="s">
        <v>349</v>
      </c>
      <c r="N130" s="362">
        <v>18</v>
      </c>
      <c r="O130" s="357" t="s">
        <v>614</v>
      </c>
      <c r="P130" s="362">
        <v>2</v>
      </c>
      <c r="Q130" s="362" t="s">
        <v>150</v>
      </c>
      <c r="R130" s="362"/>
      <c r="S130" s="370"/>
      <c r="T130" s="362"/>
      <c r="U130" s="362"/>
      <c r="V130" s="355">
        <f t="shared" ref="V130:V142" si="12">J130+L130+N130+P130+R130+T130</f>
        <v>24</v>
      </c>
      <c r="W130" s="355">
        <f t="shared" ref="W130:W142" si="13">E130-V130</f>
        <v>6</v>
      </c>
      <c r="X130" s="361">
        <f t="shared" ref="X130:X142" si="14">W130*8</f>
        <v>48</v>
      </c>
      <c r="Y130" s="361">
        <f t="shared" ref="Y130:Y142" si="15">X130*H130</f>
        <v>450</v>
      </c>
      <c r="Z130" s="361">
        <f t="shared" ref="Z130:Z142" si="16">Y130</f>
        <v>450</v>
      </c>
      <c r="AA130" s="464"/>
    </row>
    <row r="131" spans="1:27" ht="30" customHeight="1">
      <c r="A131" s="472">
        <v>2</v>
      </c>
      <c r="B131" s="474" t="s">
        <v>583</v>
      </c>
      <c r="C131" s="361" t="s">
        <v>176</v>
      </c>
      <c r="D131" s="476" t="s">
        <v>96</v>
      </c>
      <c r="E131" s="355">
        <v>30</v>
      </c>
      <c r="F131" s="361">
        <v>240</v>
      </c>
      <c r="G131" s="361">
        <v>75</v>
      </c>
      <c r="H131" s="361">
        <v>9.375</v>
      </c>
      <c r="I131" s="361">
        <v>2250</v>
      </c>
      <c r="J131" s="362"/>
      <c r="K131" s="362"/>
      <c r="L131" s="362">
        <v>4</v>
      </c>
      <c r="M131" s="362" t="s">
        <v>349</v>
      </c>
      <c r="N131" s="362">
        <v>16</v>
      </c>
      <c r="O131" s="357" t="s">
        <v>611</v>
      </c>
      <c r="P131" s="362">
        <v>2</v>
      </c>
      <c r="Q131" s="362" t="s">
        <v>150</v>
      </c>
      <c r="R131" s="362"/>
      <c r="S131" s="362"/>
      <c r="T131" s="362"/>
      <c r="U131" s="362"/>
      <c r="V131" s="355">
        <f t="shared" si="12"/>
        <v>22</v>
      </c>
      <c r="W131" s="355">
        <f t="shared" si="13"/>
        <v>8</v>
      </c>
      <c r="X131" s="361">
        <f t="shared" si="14"/>
        <v>64</v>
      </c>
      <c r="Y131" s="361">
        <f t="shared" si="15"/>
        <v>600</v>
      </c>
      <c r="Z131" s="361">
        <f t="shared" si="16"/>
        <v>600</v>
      </c>
      <c r="AA131" s="465"/>
    </row>
    <row r="132" spans="1:27" ht="30" customHeight="1">
      <c r="A132" s="472">
        <v>3</v>
      </c>
      <c r="B132" s="474" t="s">
        <v>231</v>
      </c>
      <c r="C132" s="361" t="s">
        <v>176</v>
      </c>
      <c r="D132" s="477" t="s">
        <v>271</v>
      </c>
      <c r="E132" s="355">
        <v>30</v>
      </c>
      <c r="F132" s="361">
        <v>240</v>
      </c>
      <c r="G132" s="361">
        <v>75</v>
      </c>
      <c r="H132" s="361">
        <v>9.375</v>
      </c>
      <c r="I132" s="361">
        <v>2250</v>
      </c>
      <c r="J132" s="362"/>
      <c r="K132" s="362"/>
      <c r="L132" s="362">
        <v>4</v>
      </c>
      <c r="M132" s="362" t="s">
        <v>349</v>
      </c>
      <c r="N132" s="362">
        <v>18</v>
      </c>
      <c r="O132" s="357" t="s">
        <v>614</v>
      </c>
      <c r="P132" s="362">
        <v>2</v>
      </c>
      <c r="Q132" s="362" t="s">
        <v>150</v>
      </c>
      <c r="R132" s="362">
        <v>3</v>
      </c>
      <c r="S132" s="362" t="s">
        <v>637</v>
      </c>
      <c r="T132" s="362"/>
      <c r="U132" s="362"/>
      <c r="V132" s="355">
        <f t="shared" si="12"/>
        <v>27</v>
      </c>
      <c r="W132" s="355">
        <f t="shared" si="13"/>
        <v>3</v>
      </c>
      <c r="X132" s="361">
        <f t="shared" si="14"/>
        <v>24</v>
      </c>
      <c r="Y132" s="361">
        <f t="shared" si="15"/>
        <v>225</v>
      </c>
      <c r="Z132" s="361">
        <f t="shared" si="16"/>
        <v>225</v>
      </c>
      <c r="AA132" s="465"/>
    </row>
    <row r="133" spans="1:27" ht="30" customHeight="1">
      <c r="A133" s="472">
        <v>4</v>
      </c>
      <c r="B133" s="474" t="s">
        <v>36</v>
      </c>
      <c r="C133" s="361" t="s">
        <v>176</v>
      </c>
      <c r="D133" s="476" t="s">
        <v>93</v>
      </c>
      <c r="E133" s="355">
        <v>30</v>
      </c>
      <c r="F133" s="361">
        <v>240</v>
      </c>
      <c r="G133" s="361">
        <v>75</v>
      </c>
      <c r="H133" s="361">
        <v>9.375</v>
      </c>
      <c r="I133" s="361">
        <v>2250</v>
      </c>
      <c r="J133" s="362"/>
      <c r="K133" s="362"/>
      <c r="L133" s="362">
        <v>4</v>
      </c>
      <c r="M133" s="362" t="s">
        <v>349</v>
      </c>
      <c r="N133" s="362">
        <v>16</v>
      </c>
      <c r="O133" s="357" t="s">
        <v>611</v>
      </c>
      <c r="P133" s="362">
        <v>2</v>
      </c>
      <c r="Q133" s="362" t="s">
        <v>150</v>
      </c>
      <c r="R133" s="362"/>
      <c r="S133" s="362"/>
      <c r="T133" s="362"/>
      <c r="U133" s="362"/>
      <c r="V133" s="355">
        <f t="shared" si="12"/>
        <v>22</v>
      </c>
      <c r="W133" s="355">
        <f t="shared" si="13"/>
        <v>8</v>
      </c>
      <c r="X133" s="361">
        <f t="shared" si="14"/>
        <v>64</v>
      </c>
      <c r="Y133" s="361">
        <f t="shared" si="15"/>
        <v>600</v>
      </c>
      <c r="Z133" s="361">
        <f t="shared" si="16"/>
        <v>600</v>
      </c>
      <c r="AA133" s="465"/>
    </row>
    <row r="134" spans="1:27" ht="30" customHeight="1">
      <c r="A134" s="472">
        <v>5</v>
      </c>
      <c r="B134" s="474" t="s">
        <v>585</v>
      </c>
      <c r="C134" s="361" t="s">
        <v>176</v>
      </c>
      <c r="D134" s="476" t="s">
        <v>100</v>
      </c>
      <c r="E134" s="355">
        <v>30</v>
      </c>
      <c r="F134" s="361">
        <v>240</v>
      </c>
      <c r="G134" s="361">
        <v>75</v>
      </c>
      <c r="H134" s="361">
        <v>9.375</v>
      </c>
      <c r="I134" s="361">
        <v>2250</v>
      </c>
      <c r="J134" s="362"/>
      <c r="K134" s="362"/>
      <c r="L134" s="362">
        <v>2</v>
      </c>
      <c r="M134" s="362" t="s">
        <v>155</v>
      </c>
      <c r="N134" s="362"/>
      <c r="O134" s="357"/>
      <c r="P134" s="362">
        <v>1</v>
      </c>
      <c r="Q134" s="362">
        <v>17</v>
      </c>
      <c r="R134" s="362"/>
      <c r="S134" s="370"/>
      <c r="T134" s="362">
        <v>7</v>
      </c>
      <c r="U134" s="362" t="s">
        <v>638</v>
      </c>
      <c r="V134" s="355">
        <f t="shared" si="12"/>
        <v>10</v>
      </c>
      <c r="W134" s="355">
        <f t="shared" si="13"/>
        <v>20</v>
      </c>
      <c r="X134" s="361">
        <f t="shared" si="14"/>
        <v>160</v>
      </c>
      <c r="Y134" s="361">
        <f t="shared" si="15"/>
        <v>1500</v>
      </c>
      <c r="Z134" s="361">
        <f t="shared" si="16"/>
        <v>1500</v>
      </c>
      <c r="AA134" s="465"/>
    </row>
    <row r="135" spans="1:27" ht="30" customHeight="1">
      <c r="A135" s="472">
        <v>6</v>
      </c>
      <c r="B135" s="474" t="s">
        <v>251</v>
      </c>
      <c r="C135" s="361" t="s">
        <v>176</v>
      </c>
      <c r="D135" s="476" t="s">
        <v>103</v>
      </c>
      <c r="E135" s="355">
        <v>30</v>
      </c>
      <c r="F135" s="361">
        <v>240</v>
      </c>
      <c r="G135" s="361">
        <v>75</v>
      </c>
      <c r="H135" s="361">
        <v>9.375</v>
      </c>
      <c r="I135" s="361">
        <v>2250</v>
      </c>
      <c r="J135" s="362"/>
      <c r="K135" s="362"/>
      <c r="L135" s="362">
        <v>4</v>
      </c>
      <c r="M135" s="362" t="s">
        <v>349</v>
      </c>
      <c r="N135" s="362">
        <v>16</v>
      </c>
      <c r="O135" s="357" t="s">
        <v>611</v>
      </c>
      <c r="P135" s="362">
        <v>2</v>
      </c>
      <c r="Q135" s="362" t="s">
        <v>150</v>
      </c>
      <c r="R135" s="362"/>
      <c r="S135" s="362"/>
      <c r="T135" s="362"/>
      <c r="U135" s="362"/>
      <c r="V135" s="355">
        <f t="shared" si="12"/>
        <v>22</v>
      </c>
      <c r="W135" s="355">
        <f t="shared" si="13"/>
        <v>8</v>
      </c>
      <c r="X135" s="361">
        <f t="shared" si="14"/>
        <v>64</v>
      </c>
      <c r="Y135" s="361">
        <f t="shared" si="15"/>
        <v>600</v>
      </c>
      <c r="Z135" s="361">
        <f t="shared" si="16"/>
        <v>600</v>
      </c>
      <c r="AA135" s="465"/>
    </row>
    <row r="136" spans="1:27" ht="30" customHeight="1">
      <c r="A136" s="472">
        <v>7</v>
      </c>
      <c r="B136" s="474" t="s">
        <v>246</v>
      </c>
      <c r="C136" s="361" t="s">
        <v>176</v>
      </c>
      <c r="D136" s="476" t="s">
        <v>25</v>
      </c>
      <c r="E136" s="355">
        <v>30</v>
      </c>
      <c r="F136" s="361">
        <v>240</v>
      </c>
      <c r="G136" s="361">
        <v>75</v>
      </c>
      <c r="H136" s="361">
        <v>9.375</v>
      </c>
      <c r="I136" s="361">
        <v>2250</v>
      </c>
      <c r="J136" s="362"/>
      <c r="K136" s="362"/>
      <c r="L136" s="362">
        <v>3</v>
      </c>
      <c r="M136" s="362" t="s">
        <v>156</v>
      </c>
      <c r="N136" s="362">
        <v>16</v>
      </c>
      <c r="O136" s="357" t="s">
        <v>611</v>
      </c>
      <c r="P136" s="362">
        <v>2</v>
      </c>
      <c r="Q136" s="362" t="s">
        <v>150</v>
      </c>
      <c r="R136" s="362"/>
      <c r="S136" s="370"/>
      <c r="T136" s="362"/>
      <c r="U136" s="362"/>
      <c r="V136" s="355">
        <f t="shared" si="12"/>
        <v>21</v>
      </c>
      <c r="W136" s="355">
        <f t="shared" si="13"/>
        <v>9</v>
      </c>
      <c r="X136" s="361">
        <f t="shared" si="14"/>
        <v>72</v>
      </c>
      <c r="Y136" s="361">
        <f t="shared" si="15"/>
        <v>675</v>
      </c>
      <c r="Z136" s="361">
        <f t="shared" si="16"/>
        <v>675</v>
      </c>
      <c r="AA136" s="465"/>
    </row>
    <row r="137" spans="1:27" ht="30" customHeight="1">
      <c r="A137" s="472">
        <v>8</v>
      </c>
      <c r="B137" s="474" t="s">
        <v>588</v>
      </c>
      <c r="C137" s="361" t="s">
        <v>18</v>
      </c>
      <c r="D137" s="476" t="s">
        <v>81</v>
      </c>
      <c r="E137" s="355">
        <v>30</v>
      </c>
      <c r="F137" s="361">
        <v>240</v>
      </c>
      <c r="G137" s="361">
        <v>55</v>
      </c>
      <c r="H137" s="361">
        <v>6.875</v>
      </c>
      <c r="I137" s="361">
        <v>1650</v>
      </c>
      <c r="J137" s="362"/>
      <c r="K137" s="362"/>
      <c r="L137" s="362">
        <v>4</v>
      </c>
      <c r="M137" s="362" t="s">
        <v>349</v>
      </c>
      <c r="N137" s="362">
        <v>10</v>
      </c>
      <c r="O137" s="357" t="s">
        <v>639</v>
      </c>
      <c r="P137" s="362">
        <v>2</v>
      </c>
      <c r="Q137" s="362" t="s">
        <v>150</v>
      </c>
      <c r="R137" s="362"/>
      <c r="S137" s="362"/>
      <c r="T137" s="362"/>
      <c r="U137" s="362"/>
      <c r="V137" s="355">
        <f t="shared" si="12"/>
        <v>16</v>
      </c>
      <c r="W137" s="355">
        <f t="shared" si="13"/>
        <v>14</v>
      </c>
      <c r="X137" s="361">
        <f t="shared" si="14"/>
        <v>112</v>
      </c>
      <c r="Y137" s="361">
        <f t="shared" si="15"/>
        <v>770</v>
      </c>
      <c r="Z137" s="361">
        <f t="shared" si="16"/>
        <v>770</v>
      </c>
      <c r="AA137" s="465"/>
    </row>
    <row r="138" spans="1:27" ht="30" customHeight="1">
      <c r="A138" s="472">
        <v>9</v>
      </c>
      <c r="B138" s="474" t="s">
        <v>589</v>
      </c>
      <c r="C138" s="361" t="s">
        <v>18</v>
      </c>
      <c r="D138" s="476" t="s">
        <v>107</v>
      </c>
      <c r="E138" s="355">
        <v>30</v>
      </c>
      <c r="F138" s="361">
        <v>240</v>
      </c>
      <c r="G138" s="361">
        <v>55</v>
      </c>
      <c r="H138" s="361">
        <v>6.875</v>
      </c>
      <c r="I138" s="361">
        <v>1650</v>
      </c>
      <c r="J138" s="362"/>
      <c r="K138" s="362"/>
      <c r="L138" s="362">
        <v>4</v>
      </c>
      <c r="M138" s="362" t="s">
        <v>349</v>
      </c>
      <c r="N138" s="362">
        <v>18</v>
      </c>
      <c r="O138" s="357" t="s">
        <v>614</v>
      </c>
      <c r="P138" s="362">
        <v>2</v>
      </c>
      <c r="Q138" s="362" t="s">
        <v>150</v>
      </c>
      <c r="R138" s="362"/>
      <c r="S138" s="362"/>
      <c r="T138" s="362"/>
      <c r="U138" s="362"/>
      <c r="V138" s="355">
        <f t="shared" si="12"/>
        <v>24</v>
      </c>
      <c r="W138" s="355">
        <f t="shared" si="13"/>
        <v>6</v>
      </c>
      <c r="X138" s="361">
        <f t="shared" si="14"/>
        <v>48</v>
      </c>
      <c r="Y138" s="361">
        <f t="shared" si="15"/>
        <v>330</v>
      </c>
      <c r="Z138" s="361">
        <f t="shared" si="16"/>
        <v>330</v>
      </c>
      <c r="AA138" s="465"/>
    </row>
    <row r="139" spans="1:27" ht="30" customHeight="1">
      <c r="A139" s="472">
        <v>10</v>
      </c>
      <c r="B139" s="474" t="s">
        <v>264</v>
      </c>
      <c r="C139" s="361" t="s">
        <v>18</v>
      </c>
      <c r="D139" s="476" t="s">
        <v>149</v>
      </c>
      <c r="E139" s="355">
        <v>30</v>
      </c>
      <c r="F139" s="361">
        <v>240</v>
      </c>
      <c r="G139" s="361">
        <v>55</v>
      </c>
      <c r="H139" s="361">
        <v>6.875</v>
      </c>
      <c r="I139" s="361">
        <v>1650</v>
      </c>
      <c r="J139" s="362"/>
      <c r="K139" s="362"/>
      <c r="L139" s="362">
        <v>2</v>
      </c>
      <c r="M139" s="362" t="s">
        <v>155</v>
      </c>
      <c r="N139" s="362"/>
      <c r="O139" s="357"/>
      <c r="P139" s="362">
        <v>2</v>
      </c>
      <c r="Q139" s="362" t="s">
        <v>150</v>
      </c>
      <c r="R139" s="362"/>
      <c r="S139" s="362"/>
      <c r="T139" s="362"/>
      <c r="U139" s="362"/>
      <c r="V139" s="355">
        <f t="shared" si="12"/>
        <v>4</v>
      </c>
      <c r="W139" s="355">
        <f t="shared" si="13"/>
        <v>26</v>
      </c>
      <c r="X139" s="361">
        <f t="shared" si="14"/>
        <v>208</v>
      </c>
      <c r="Y139" s="361">
        <f t="shared" si="15"/>
        <v>1430</v>
      </c>
      <c r="Z139" s="361">
        <f t="shared" si="16"/>
        <v>1430</v>
      </c>
      <c r="AA139" s="465"/>
    </row>
    <row r="140" spans="1:27" ht="30" customHeight="1">
      <c r="A140" s="472">
        <v>11</v>
      </c>
      <c r="B140" s="474" t="s">
        <v>74</v>
      </c>
      <c r="C140" s="361" t="s">
        <v>18</v>
      </c>
      <c r="D140" s="476" t="s">
        <v>109</v>
      </c>
      <c r="E140" s="355">
        <v>30</v>
      </c>
      <c r="F140" s="361">
        <v>240</v>
      </c>
      <c r="G140" s="361">
        <v>55</v>
      </c>
      <c r="H140" s="361">
        <v>6.875</v>
      </c>
      <c r="I140" s="361">
        <v>1650</v>
      </c>
      <c r="J140" s="362"/>
      <c r="K140" s="362"/>
      <c r="L140" s="362">
        <v>4</v>
      </c>
      <c r="M140" s="362" t="s">
        <v>349</v>
      </c>
      <c r="N140" s="362">
        <v>17</v>
      </c>
      <c r="O140" s="357" t="s">
        <v>614</v>
      </c>
      <c r="P140" s="362">
        <v>2</v>
      </c>
      <c r="Q140" s="362" t="s">
        <v>150</v>
      </c>
      <c r="R140" s="362"/>
      <c r="S140" s="362"/>
      <c r="T140" s="362"/>
      <c r="U140" s="362"/>
      <c r="V140" s="355">
        <f t="shared" si="12"/>
        <v>23</v>
      </c>
      <c r="W140" s="355">
        <f t="shared" si="13"/>
        <v>7</v>
      </c>
      <c r="X140" s="361">
        <f t="shared" si="14"/>
        <v>56</v>
      </c>
      <c r="Y140" s="361">
        <f t="shared" si="15"/>
        <v>385</v>
      </c>
      <c r="Z140" s="361">
        <f t="shared" si="16"/>
        <v>385</v>
      </c>
      <c r="AA140" s="465"/>
    </row>
    <row r="141" spans="1:27" ht="30" customHeight="1">
      <c r="A141" s="472">
        <v>12</v>
      </c>
      <c r="B141" s="474" t="s">
        <v>252</v>
      </c>
      <c r="C141" s="361" t="s">
        <v>18</v>
      </c>
      <c r="D141" s="476" t="s">
        <v>76</v>
      </c>
      <c r="E141" s="355">
        <v>30</v>
      </c>
      <c r="F141" s="361">
        <v>240</v>
      </c>
      <c r="G141" s="361">
        <v>55</v>
      </c>
      <c r="H141" s="361">
        <v>6.875</v>
      </c>
      <c r="I141" s="361">
        <v>1650</v>
      </c>
      <c r="J141" s="362"/>
      <c r="K141" s="362"/>
      <c r="L141" s="362">
        <v>2</v>
      </c>
      <c r="M141" s="362" t="s">
        <v>155</v>
      </c>
      <c r="N141" s="362"/>
      <c r="O141" s="357"/>
      <c r="P141" s="362">
        <v>2</v>
      </c>
      <c r="Q141" s="362" t="s">
        <v>150</v>
      </c>
      <c r="R141" s="362"/>
      <c r="S141" s="362"/>
      <c r="T141" s="362"/>
      <c r="U141" s="362"/>
      <c r="V141" s="355">
        <f t="shared" si="12"/>
        <v>4</v>
      </c>
      <c r="W141" s="355">
        <f t="shared" si="13"/>
        <v>26</v>
      </c>
      <c r="X141" s="361">
        <f t="shared" si="14"/>
        <v>208</v>
      </c>
      <c r="Y141" s="361">
        <f t="shared" si="15"/>
        <v>1430</v>
      </c>
      <c r="Z141" s="361">
        <f t="shared" si="16"/>
        <v>1430</v>
      </c>
      <c r="AA141" s="465"/>
    </row>
    <row r="142" spans="1:27" ht="30" customHeight="1" thickBot="1">
      <c r="A142" s="472">
        <v>13</v>
      </c>
      <c r="B142" s="474" t="s">
        <v>594</v>
      </c>
      <c r="C142" s="361" t="s">
        <v>18</v>
      </c>
      <c r="D142" s="476" t="s">
        <v>115</v>
      </c>
      <c r="E142" s="355">
        <v>30</v>
      </c>
      <c r="F142" s="361">
        <v>240</v>
      </c>
      <c r="G142" s="361">
        <v>55</v>
      </c>
      <c r="H142" s="361">
        <v>6.875</v>
      </c>
      <c r="I142" s="361">
        <v>1650</v>
      </c>
      <c r="J142" s="362"/>
      <c r="K142" s="362"/>
      <c r="L142" s="362">
        <v>2</v>
      </c>
      <c r="M142" s="362" t="s">
        <v>155</v>
      </c>
      <c r="N142" s="362"/>
      <c r="O142" s="357"/>
      <c r="P142" s="362">
        <v>2</v>
      </c>
      <c r="Q142" s="362" t="s">
        <v>150</v>
      </c>
      <c r="R142" s="362"/>
      <c r="S142" s="362"/>
      <c r="T142" s="362"/>
      <c r="U142" s="362"/>
      <c r="V142" s="355">
        <f t="shared" si="12"/>
        <v>4</v>
      </c>
      <c r="W142" s="355">
        <f t="shared" si="13"/>
        <v>26</v>
      </c>
      <c r="X142" s="361">
        <f t="shared" si="14"/>
        <v>208</v>
      </c>
      <c r="Y142" s="361">
        <f t="shared" si="15"/>
        <v>1430</v>
      </c>
      <c r="Z142" s="361">
        <f t="shared" si="16"/>
        <v>1430</v>
      </c>
      <c r="AA142" s="465"/>
    </row>
    <row r="143" spans="1:27" ht="30" customHeight="1" thickBot="1">
      <c r="A143" s="466"/>
      <c r="B143" s="470"/>
      <c r="C143" s="467"/>
      <c r="D143" s="478"/>
      <c r="E143" s="467"/>
      <c r="F143" s="467"/>
      <c r="G143" s="467"/>
      <c r="H143" s="467"/>
      <c r="I143" s="467"/>
      <c r="J143" s="468"/>
      <c r="K143" s="468"/>
      <c r="L143" s="468"/>
      <c r="M143" s="468"/>
      <c r="N143" s="468"/>
      <c r="O143" s="468"/>
      <c r="P143" s="468"/>
      <c r="Q143" s="468"/>
      <c r="R143" s="468"/>
      <c r="S143" s="468"/>
      <c r="T143" s="468"/>
      <c r="U143" s="468"/>
      <c r="V143" s="467"/>
      <c r="W143" s="467"/>
      <c r="X143" s="1481" t="s">
        <v>208</v>
      </c>
      <c r="Y143" s="1482"/>
      <c r="Z143" s="386">
        <f>SUM(Z130:Z142)</f>
        <v>10425</v>
      </c>
      <c r="AA143" s="469"/>
    </row>
    <row r="144" spans="1:27" ht="30" customHeight="1"/>
    <row r="145" spans="1:27" ht="30" customHeight="1"/>
    <row r="146" spans="1:27" ht="30" customHeight="1"/>
    <row r="147" spans="1:27" ht="30" customHeight="1"/>
    <row r="148" spans="1:27" ht="30" customHeight="1"/>
    <row r="149" spans="1:27" ht="30" customHeight="1"/>
    <row r="150" spans="1:27" s="160" customFormat="1" ht="54.75" customHeight="1">
      <c r="A150" s="250"/>
      <c r="B150" s="1427" t="s">
        <v>483</v>
      </c>
      <c r="C150" s="1427"/>
      <c r="D150" s="1427"/>
      <c r="E150" s="341"/>
      <c r="F150" s="341"/>
      <c r="G150" s="341"/>
      <c r="H150" s="341"/>
      <c r="I150" s="341"/>
      <c r="J150" s="547"/>
      <c r="K150" s="547"/>
      <c r="L150" s="547"/>
      <c r="M150" s="547"/>
      <c r="N150" s="1427" t="s">
        <v>484</v>
      </c>
      <c r="O150" s="1427"/>
      <c r="P150" s="1427"/>
      <c r="Q150" s="1427"/>
      <c r="R150" s="1427"/>
      <c r="S150" s="547"/>
      <c r="T150" s="547"/>
      <c r="U150" s="547"/>
      <c r="V150" s="341"/>
      <c r="W150" s="341"/>
      <c r="X150" s="1427" t="s">
        <v>485</v>
      </c>
      <c r="Y150" s="1427"/>
      <c r="Z150" s="1427"/>
      <c r="AA150" s="1427"/>
    </row>
    <row r="151" spans="1:27" s="160" customFormat="1" ht="60" customHeight="1">
      <c r="A151" s="250"/>
      <c r="B151" s="1427" t="s">
        <v>482</v>
      </c>
      <c r="C151" s="1427"/>
      <c r="D151" s="1427"/>
      <c r="E151" s="341"/>
      <c r="F151" s="341"/>
      <c r="G151" s="341"/>
      <c r="H151" s="341"/>
      <c r="I151" s="341"/>
      <c r="J151" s="547"/>
      <c r="K151" s="547"/>
      <c r="L151" s="547"/>
      <c r="M151" s="547"/>
      <c r="N151" s="1427" t="s">
        <v>482</v>
      </c>
      <c r="O151" s="1427"/>
      <c r="P151" s="1427"/>
      <c r="Q151" s="1427"/>
      <c r="R151" s="547"/>
      <c r="S151" s="547"/>
      <c r="T151" s="547"/>
      <c r="U151" s="547"/>
      <c r="V151" s="341"/>
      <c r="W151" s="341"/>
      <c r="X151" s="1427" t="s">
        <v>482</v>
      </c>
      <c r="Y151" s="1427"/>
      <c r="Z151" s="1427"/>
      <c r="AA151" s="1427"/>
    </row>
    <row r="152" spans="1:27" ht="45" customHeight="1">
      <c r="N152" s="1435"/>
      <c r="O152" s="1435"/>
      <c r="P152" s="1435"/>
      <c r="Q152" s="1435"/>
    </row>
    <row r="153" spans="1:27" ht="30" customHeight="1"/>
    <row r="154" spans="1:27" ht="30" customHeight="1"/>
    <row r="155" spans="1:27" ht="30" customHeight="1"/>
    <row r="156" spans="1:27" ht="30" customHeight="1"/>
    <row r="157" spans="1:27" ht="30" customHeight="1"/>
  </sheetData>
  <mergeCells count="54">
    <mergeCell ref="A1:AI1"/>
    <mergeCell ref="A2:AI2"/>
    <mergeCell ref="A3:C3"/>
    <mergeCell ref="AF3:AF4"/>
    <mergeCell ref="A4:C4"/>
    <mergeCell ref="K3:Q3"/>
    <mergeCell ref="A5:A7"/>
    <mergeCell ref="B5:B7"/>
    <mergeCell ref="C5:C7"/>
    <mergeCell ref="D5:D7"/>
    <mergeCell ref="E5:I6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J5:U5"/>
    <mergeCell ref="B43:D43"/>
    <mergeCell ref="N43:R43"/>
    <mergeCell ref="X43:AA43"/>
    <mergeCell ref="B44:D44"/>
    <mergeCell ref="N44:Q44"/>
    <mergeCell ref="X44:AA44"/>
    <mergeCell ref="B107:D107"/>
    <mergeCell ref="N107:R107"/>
    <mergeCell ref="X107:AA107"/>
    <mergeCell ref="B45:D45"/>
    <mergeCell ref="N45:Q45"/>
    <mergeCell ref="X45:AA45"/>
    <mergeCell ref="B81:D81"/>
    <mergeCell ref="N81:R81"/>
    <mergeCell ref="X81:AA81"/>
    <mergeCell ref="B82:D82"/>
    <mergeCell ref="N82:Q82"/>
    <mergeCell ref="X82:AA82"/>
    <mergeCell ref="N83:Q83"/>
    <mergeCell ref="X101:Y101"/>
    <mergeCell ref="B151:D151"/>
    <mergeCell ref="N151:Q151"/>
    <mergeCell ref="X151:AA151"/>
    <mergeCell ref="N152:Q152"/>
    <mergeCell ref="B108:D108"/>
    <mergeCell ref="N108:Q108"/>
    <mergeCell ref="X108:AA108"/>
    <mergeCell ref="N109:Q109"/>
    <mergeCell ref="X143:Y143"/>
    <mergeCell ref="B150:D150"/>
    <mergeCell ref="N150:R150"/>
    <mergeCell ref="X150:AA150"/>
  </mergeCells>
  <conditionalFormatting sqref="B1:C4">
    <cfRule type="duplicateValues" dxfId="356" priority="6"/>
  </conditionalFormatting>
  <conditionalFormatting sqref="B77">
    <cfRule type="duplicateValues" dxfId="355" priority="5"/>
  </conditionalFormatting>
  <conditionalFormatting sqref="B60:B61">
    <cfRule type="duplicateValues" dxfId="354" priority="4"/>
  </conditionalFormatting>
  <conditionalFormatting sqref="B90">
    <cfRule type="duplicateValues" dxfId="353" priority="3"/>
  </conditionalFormatting>
  <conditionalFormatting sqref="B29">
    <cfRule type="duplicateValues" dxfId="352" priority="2"/>
  </conditionalFormatting>
  <conditionalFormatting sqref="B130:B142">
    <cfRule type="duplicateValues" dxfId="351" priority="48"/>
  </conditionalFormatting>
  <printOptions horizontalCentered="1" verticalCentered="1"/>
  <pageMargins left="0" right="0" top="0" bottom="0" header="0.23" footer="0"/>
  <pageSetup paperSize="9" scale="35" orientation="landscape" r:id="rId1"/>
  <rowBreaks count="3" manualBreakCount="3">
    <brk id="45" max="26" man="1"/>
    <brk id="83" max="26" man="1"/>
    <brk id="129" max="26" man="1"/>
  </rowBreaks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FF0000"/>
  </sheetPr>
  <dimension ref="A1:AK122"/>
  <sheetViews>
    <sheetView view="pageBreakPreview" zoomScale="70" zoomScaleSheetLayoutView="70" workbookViewId="0">
      <pane ySplit="6" topLeftCell="A16" activePane="bottomLeft" state="frozen"/>
      <selection activeCell="AL23" sqref="AL23"/>
      <selection pane="bottomLeft" activeCell="AL23" sqref="AL23"/>
    </sheetView>
  </sheetViews>
  <sheetFormatPr defaultRowHeight="15.75"/>
  <cols>
    <col min="1" max="1" width="6.140625" style="23" customWidth="1"/>
    <col min="2" max="2" width="32.42578125" style="24" customWidth="1"/>
    <col min="3" max="3" width="14.28515625" style="24" customWidth="1"/>
    <col min="4" max="4" width="17.7109375" style="24" customWidth="1"/>
    <col min="5" max="34" width="6" style="84" customWidth="1"/>
    <col min="35" max="35" width="6.85546875" style="113" customWidth="1"/>
    <col min="36" max="36" width="14.140625" style="113" customWidth="1"/>
    <col min="37" max="16384" width="9.140625" style="22"/>
  </cols>
  <sheetData>
    <row r="1" spans="1:36" s="8" customFormat="1" ht="23.25" customHeight="1">
      <c r="A1" s="1455" t="s">
        <v>243</v>
      </c>
      <c r="B1" s="1455"/>
      <c r="C1" s="1455"/>
      <c r="D1" s="1455"/>
      <c r="E1" s="1455"/>
      <c r="F1" s="1455"/>
      <c r="G1" s="1455"/>
      <c r="H1" s="1455"/>
      <c r="I1" s="1455"/>
      <c r="J1" s="1455"/>
      <c r="K1" s="1455"/>
      <c r="L1" s="1455"/>
      <c r="M1" s="1455"/>
      <c r="N1" s="1455"/>
      <c r="O1" s="1455"/>
      <c r="P1" s="1455"/>
      <c r="Q1" s="1455"/>
      <c r="R1" s="1455"/>
      <c r="S1" s="1455"/>
      <c r="T1" s="1455"/>
      <c r="U1" s="1455"/>
      <c r="V1" s="1455"/>
      <c r="W1" s="1455"/>
      <c r="X1" s="1455"/>
      <c r="Y1" s="1455"/>
      <c r="Z1" s="1455"/>
      <c r="AA1" s="1455"/>
      <c r="AB1" s="1455"/>
      <c r="AC1" s="1455"/>
      <c r="AD1" s="1455"/>
      <c r="AE1" s="1455"/>
      <c r="AF1" s="1455"/>
      <c r="AG1" s="1455"/>
      <c r="AH1" s="1455"/>
      <c r="AI1" s="1455"/>
      <c r="AJ1" s="1455"/>
    </row>
    <row r="2" spans="1:36" s="8" customFormat="1" ht="18" customHeight="1">
      <c r="A2" s="1455" t="s">
        <v>259</v>
      </c>
      <c r="B2" s="1455"/>
      <c r="C2" s="1455"/>
      <c r="D2" s="1455"/>
      <c r="E2" s="1455"/>
      <c r="F2" s="1455"/>
      <c r="G2" s="1455"/>
      <c r="H2" s="1455"/>
      <c r="I2" s="1455"/>
      <c r="J2" s="1455"/>
      <c r="K2" s="1455"/>
      <c r="L2" s="1455"/>
      <c r="M2" s="1455"/>
      <c r="N2" s="1455"/>
      <c r="O2" s="1455"/>
      <c r="P2" s="1455"/>
      <c r="Q2" s="1455"/>
      <c r="R2" s="1455"/>
      <c r="S2" s="1455"/>
      <c r="T2" s="1455"/>
      <c r="U2" s="1455"/>
      <c r="V2" s="1455"/>
      <c r="W2" s="1455"/>
      <c r="X2" s="1455"/>
      <c r="Y2" s="1455"/>
      <c r="Z2" s="1455"/>
      <c r="AA2" s="1455"/>
      <c r="AB2" s="1455"/>
      <c r="AC2" s="1455"/>
      <c r="AD2" s="1455"/>
      <c r="AE2" s="1455"/>
      <c r="AF2" s="1455"/>
      <c r="AG2" s="1455"/>
      <c r="AH2" s="1455"/>
      <c r="AI2" s="1455"/>
      <c r="AJ2" s="1455"/>
    </row>
    <row r="3" spans="1:36" s="8" customFormat="1" ht="18" customHeight="1">
      <c r="A3" s="1455" t="s">
        <v>260</v>
      </c>
      <c r="B3" s="1455"/>
      <c r="C3" s="9"/>
      <c r="D3" s="549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87"/>
      <c r="AJ3" s="87"/>
    </row>
    <row r="4" spans="1:36" s="8" customFormat="1" ht="18" customHeight="1" thickBot="1">
      <c r="A4" s="1474" t="s">
        <v>642</v>
      </c>
      <c r="B4" s="1474"/>
      <c r="C4" s="10"/>
      <c r="D4" s="553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88"/>
      <c r="AJ4" s="88"/>
    </row>
    <row r="5" spans="1:36" s="12" customFormat="1" ht="17.25" thickTop="1">
      <c r="A5" s="1456" t="s">
        <v>261</v>
      </c>
      <c r="B5" s="1458" t="s">
        <v>244</v>
      </c>
      <c r="C5" s="550"/>
      <c r="D5" s="1460" t="s">
        <v>245</v>
      </c>
      <c r="E5" s="349" t="s">
        <v>314</v>
      </c>
      <c r="F5" s="349" t="s">
        <v>315</v>
      </c>
      <c r="G5" s="349" t="s">
        <v>316</v>
      </c>
      <c r="H5" s="349" t="s">
        <v>310</v>
      </c>
      <c r="I5" s="349" t="s">
        <v>311</v>
      </c>
      <c r="J5" s="349" t="s">
        <v>312</v>
      </c>
      <c r="K5" s="349" t="s">
        <v>313</v>
      </c>
      <c r="L5" s="349" t="s">
        <v>314</v>
      </c>
      <c r="M5" s="349" t="s">
        <v>315</v>
      </c>
      <c r="N5" s="349" t="s">
        <v>316</v>
      </c>
      <c r="O5" s="349" t="s">
        <v>310</v>
      </c>
      <c r="P5" s="349" t="s">
        <v>311</v>
      </c>
      <c r="Q5" s="349" t="s">
        <v>312</v>
      </c>
      <c r="R5" s="349" t="s">
        <v>313</v>
      </c>
      <c r="S5" s="349" t="s">
        <v>314</v>
      </c>
      <c r="T5" s="349" t="s">
        <v>315</v>
      </c>
      <c r="U5" s="349" t="s">
        <v>316</v>
      </c>
      <c r="V5" s="349" t="s">
        <v>310</v>
      </c>
      <c r="W5" s="349" t="s">
        <v>311</v>
      </c>
      <c r="X5" s="349" t="s">
        <v>312</v>
      </c>
      <c r="Y5" s="349" t="s">
        <v>313</v>
      </c>
      <c r="Z5" s="349" t="s">
        <v>314</v>
      </c>
      <c r="AA5" s="349" t="s">
        <v>315</v>
      </c>
      <c r="AB5" s="349" t="s">
        <v>316</v>
      </c>
      <c r="AC5" s="349" t="s">
        <v>310</v>
      </c>
      <c r="AD5" s="349" t="s">
        <v>311</v>
      </c>
      <c r="AE5" s="349" t="s">
        <v>312</v>
      </c>
      <c r="AF5" s="349" t="s">
        <v>313</v>
      </c>
      <c r="AG5" s="349" t="s">
        <v>314</v>
      </c>
      <c r="AH5" s="349" t="s">
        <v>315</v>
      </c>
      <c r="AI5" s="89"/>
      <c r="AJ5" s="1462" t="s">
        <v>210</v>
      </c>
    </row>
    <row r="6" spans="1:36" s="13" customFormat="1" ht="16.5">
      <c r="A6" s="1457"/>
      <c r="B6" s="1459"/>
      <c r="C6" s="203"/>
      <c r="D6" s="1461"/>
      <c r="E6" s="227">
        <v>1</v>
      </c>
      <c r="F6" s="227">
        <v>2</v>
      </c>
      <c r="G6" s="227">
        <v>3</v>
      </c>
      <c r="H6" s="227">
        <v>4</v>
      </c>
      <c r="I6" s="185">
        <v>5</v>
      </c>
      <c r="J6" s="227">
        <v>6</v>
      </c>
      <c r="K6" s="227">
        <v>7</v>
      </c>
      <c r="L6" s="227">
        <v>8</v>
      </c>
      <c r="M6" s="227">
        <v>9</v>
      </c>
      <c r="N6" s="227">
        <v>10</v>
      </c>
      <c r="O6" s="227">
        <v>11</v>
      </c>
      <c r="P6" s="185">
        <v>12</v>
      </c>
      <c r="Q6" s="227">
        <v>13</v>
      </c>
      <c r="R6" s="227">
        <v>14</v>
      </c>
      <c r="S6" s="227">
        <v>15</v>
      </c>
      <c r="T6" s="227">
        <v>16</v>
      </c>
      <c r="U6" s="227">
        <v>17</v>
      </c>
      <c r="V6" s="227">
        <v>18</v>
      </c>
      <c r="W6" s="185">
        <v>19</v>
      </c>
      <c r="X6" s="227">
        <v>20</v>
      </c>
      <c r="Y6" s="227">
        <v>21</v>
      </c>
      <c r="Z6" s="227">
        <v>22</v>
      </c>
      <c r="AA6" s="227">
        <v>23</v>
      </c>
      <c r="AB6" s="227">
        <v>24</v>
      </c>
      <c r="AC6" s="227">
        <v>25</v>
      </c>
      <c r="AD6" s="185">
        <v>26</v>
      </c>
      <c r="AE6" s="227">
        <v>27</v>
      </c>
      <c r="AF6" s="227">
        <v>28</v>
      </c>
      <c r="AG6" s="227">
        <v>29</v>
      </c>
      <c r="AH6" s="227">
        <v>30</v>
      </c>
      <c r="AI6" s="90" t="s">
        <v>208</v>
      </c>
      <c r="AJ6" s="1463"/>
    </row>
    <row r="7" spans="1:36" s="12" customFormat="1" ht="18.75" thickBot="1">
      <c r="A7" s="1450" t="s">
        <v>276</v>
      </c>
      <c r="B7" s="1451"/>
      <c r="C7" s="264" t="s">
        <v>462</v>
      </c>
      <c r="D7" s="264"/>
      <c r="E7" s="350"/>
      <c r="F7" s="351"/>
      <c r="G7" s="351"/>
      <c r="H7" s="351"/>
      <c r="I7" s="351"/>
      <c r="J7" s="351"/>
      <c r="K7" s="351"/>
      <c r="L7" s="351"/>
      <c r="M7" s="351"/>
      <c r="N7" s="351"/>
      <c r="O7" s="351"/>
      <c r="P7" s="351"/>
      <c r="Q7" s="351"/>
      <c r="R7" s="351"/>
      <c r="S7" s="351"/>
      <c r="T7" s="351"/>
      <c r="U7" s="351"/>
      <c r="V7" s="351"/>
      <c r="W7" s="351"/>
      <c r="X7" s="351"/>
      <c r="Y7" s="351"/>
      <c r="Z7" s="351"/>
      <c r="AA7" s="351"/>
      <c r="AB7" s="351"/>
      <c r="AC7" s="351"/>
      <c r="AD7" s="351"/>
      <c r="AE7" s="351"/>
      <c r="AF7" s="351"/>
      <c r="AG7" s="78"/>
      <c r="AH7" s="78"/>
      <c r="AI7" s="91"/>
      <c r="AJ7" s="92"/>
    </row>
    <row r="8" spans="1:36" s="12" customFormat="1" ht="16.5">
      <c r="A8" s="279">
        <v>1</v>
      </c>
      <c r="B8" s="609" t="s">
        <v>277</v>
      </c>
      <c r="C8" s="286" t="s">
        <v>399</v>
      </c>
      <c r="D8" s="28" t="s">
        <v>211</v>
      </c>
      <c r="E8" s="274" t="s">
        <v>254</v>
      </c>
      <c r="F8" s="274" t="s">
        <v>254</v>
      </c>
      <c r="G8" s="274" t="s">
        <v>254</v>
      </c>
      <c r="H8" s="274" t="s">
        <v>254</v>
      </c>
      <c r="I8" s="275" t="s">
        <v>258</v>
      </c>
      <c r="J8" s="274" t="s">
        <v>254</v>
      </c>
      <c r="K8" s="274" t="s">
        <v>254</v>
      </c>
      <c r="L8" s="274" t="s">
        <v>254</v>
      </c>
      <c r="M8" s="274" t="s">
        <v>254</v>
      </c>
      <c r="N8" s="274">
        <v>54</v>
      </c>
      <c r="O8" s="274">
        <v>54</v>
      </c>
      <c r="P8" s="275"/>
      <c r="Q8" s="274">
        <v>54</v>
      </c>
      <c r="R8" s="274">
        <v>54</v>
      </c>
      <c r="S8" s="274">
        <v>54</v>
      </c>
      <c r="T8" s="274" t="s">
        <v>254</v>
      </c>
      <c r="U8" s="274" t="s">
        <v>354</v>
      </c>
      <c r="V8" s="274" t="s">
        <v>354</v>
      </c>
      <c r="W8" s="275"/>
      <c r="X8" s="274">
        <v>1</v>
      </c>
      <c r="Y8" s="274">
        <v>1</v>
      </c>
      <c r="Z8" s="274">
        <v>1</v>
      </c>
      <c r="AA8" s="274">
        <v>1</v>
      </c>
      <c r="AB8" s="274">
        <v>1</v>
      </c>
      <c r="AC8" s="274">
        <v>1</v>
      </c>
      <c r="AD8" s="275" t="s">
        <v>258</v>
      </c>
      <c r="AE8" s="274">
        <v>1</v>
      </c>
      <c r="AF8" s="274">
        <v>1</v>
      </c>
      <c r="AG8" s="274">
        <v>1</v>
      </c>
      <c r="AH8" s="274">
        <v>1</v>
      </c>
      <c r="AI8" s="20">
        <v>15</v>
      </c>
      <c r="AJ8" s="280"/>
    </row>
    <row r="9" spans="1:36" s="12" customFormat="1" ht="16.5">
      <c r="A9" s="292">
        <v>2</v>
      </c>
      <c r="B9" s="30" t="s">
        <v>28</v>
      </c>
      <c r="C9" s="30" t="s">
        <v>381</v>
      </c>
      <c r="D9" s="31" t="s">
        <v>95</v>
      </c>
      <c r="E9" s="178">
        <v>1</v>
      </c>
      <c r="F9" s="178">
        <v>1</v>
      </c>
      <c r="G9" s="178">
        <v>1</v>
      </c>
      <c r="H9" s="178">
        <v>1</v>
      </c>
      <c r="I9" s="180" t="s">
        <v>258</v>
      </c>
      <c r="J9" s="178">
        <v>1</v>
      </c>
      <c r="K9" s="178">
        <v>1</v>
      </c>
      <c r="L9" s="178">
        <v>1</v>
      </c>
      <c r="M9" s="178">
        <v>1</v>
      </c>
      <c r="N9" s="178">
        <v>1</v>
      </c>
      <c r="O9" s="178">
        <v>1</v>
      </c>
      <c r="P9" s="180">
        <v>1</v>
      </c>
      <c r="Q9" s="178">
        <v>1</v>
      </c>
      <c r="R9" s="178">
        <v>1</v>
      </c>
      <c r="S9" s="178">
        <v>1</v>
      </c>
      <c r="T9" s="178">
        <v>1</v>
      </c>
      <c r="U9" s="178">
        <v>1</v>
      </c>
      <c r="V9" s="178">
        <v>1</v>
      </c>
      <c r="W9" s="180">
        <v>1</v>
      </c>
      <c r="X9" s="178">
        <v>1</v>
      </c>
      <c r="Y9" s="178">
        <v>1</v>
      </c>
      <c r="Z9" s="178">
        <v>1</v>
      </c>
      <c r="AA9" s="178">
        <v>1</v>
      </c>
      <c r="AB9" s="178">
        <v>1</v>
      </c>
      <c r="AC9" s="178">
        <v>1</v>
      </c>
      <c r="AD9" s="180" t="s">
        <v>258</v>
      </c>
      <c r="AE9" s="178">
        <v>1</v>
      </c>
      <c r="AF9" s="178">
        <v>1</v>
      </c>
      <c r="AG9" s="178">
        <v>1</v>
      </c>
      <c r="AH9" s="178">
        <v>1</v>
      </c>
      <c r="AI9" s="14">
        <f>SUM(E9:AH9)</f>
        <v>28</v>
      </c>
      <c r="AJ9" s="103"/>
    </row>
    <row r="10" spans="1:36" s="12" customFormat="1" ht="16.5">
      <c r="A10" s="399">
        <v>3</v>
      </c>
      <c r="B10" s="610" t="s">
        <v>472</v>
      </c>
      <c r="C10" s="36" t="s">
        <v>399</v>
      </c>
      <c r="D10" s="577" t="s">
        <v>470</v>
      </c>
      <c r="E10" s="178">
        <v>1</v>
      </c>
      <c r="F10" s="178">
        <v>1</v>
      </c>
      <c r="G10" s="178">
        <v>1</v>
      </c>
      <c r="H10" s="178" t="s">
        <v>354</v>
      </c>
      <c r="I10" s="180" t="s">
        <v>258</v>
      </c>
      <c r="J10" s="178" t="s">
        <v>354</v>
      </c>
      <c r="K10" s="178" t="s">
        <v>354</v>
      </c>
      <c r="L10" s="178" t="s">
        <v>354</v>
      </c>
      <c r="M10" s="178" t="s">
        <v>354</v>
      </c>
      <c r="N10" s="178" t="s">
        <v>354</v>
      </c>
      <c r="O10" s="178" t="s">
        <v>354</v>
      </c>
      <c r="P10" s="180">
        <v>1</v>
      </c>
      <c r="Q10" s="178" t="s">
        <v>354</v>
      </c>
      <c r="R10" s="178">
        <v>1</v>
      </c>
      <c r="S10" s="178" t="s">
        <v>354</v>
      </c>
      <c r="T10" s="178" t="s">
        <v>354</v>
      </c>
      <c r="U10" s="178" t="s">
        <v>354</v>
      </c>
      <c r="V10" s="178" t="s">
        <v>354</v>
      </c>
      <c r="W10" s="180"/>
      <c r="X10" s="178" t="s">
        <v>354</v>
      </c>
      <c r="Y10" s="178">
        <v>1</v>
      </c>
      <c r="Z10" s="178">
        <v>1</v>
      </c>
      <c r="AA10" s="178">
        <v>1</v>
      </c>
      <c r="AB10" s="178">
        <v>1</v>
      </c>
      <c r="AC10" s="178">
        <v>1</v>
      </c>
      <c r="AD10" s="180" t="s">
        <v>258</v>
      </c>
      <c r="AE10" s="178">
        <v>1</v>
      </c>
      <c r="AF10" s="178">
        <v>1</v>
      </c>
      <c r="AG10" s="178">
        <v>1</v>
      </c>
      <c r="AH10" s="178">
        <v>1</v>
      </c>
      <c r="AI10" s="14">
        <v>15</v>
      </c>
      <c r="AJ10" s="281"/>
    </row>
    <row r="11" spans="1:36" s="12" customFormat="1" ht="17.25" customHeight="1">
      <c r="A11" s="46">
        <v>4</v>
      </c>
      <c r="B11" s="30" t="s">
        <v>292</v>
      </c>
      <c r="C11" s="30" t="s">
        <v>381</v>
      </c>
      <c r="D11" s="32" t="s">
        <v>90</v>
      </c>
      <c r="E11" s="178">
        <v>1</v>
      </c>
      <c r="F11" s="178">
        <v>1</v>
      </c>
      <c r="G11" s="178">
        <v>1</v>
      </c>
      <c r="H11" s="178">
        <v>1</v>
      </c>
      <c r="I11" s="180" t="s">
        <v>258</v>
      </c>
      <c r="J11" s="178">
        <v>1</v>
      </c>
      <c r="K11" s="178">
        <v>1</v>
      </c>
      <c r="L11" s="178">
        <v>1</v>
      </c>
      <c r="M11" s="178">
        <v>1</v>
      </c>
      <c r="N11" s="178">
        <v>1</v>
      </c>
      <c r="O11" s="178">
        <v>1</v>
      </c>
      <c r="P11" s="180">
        <v>1</v>
      </c>
      <c r="Q11" s="178">
        <v>1</v>
      </c>
      <c r="R11" s="178">
        <v>1</v>
      </c>
      <c r="S11" s="178">
        <v>1</v>
      </c>
      <c r="T11" s="178">
        <v>1</v>
      </c>
      <c r="U11" s="178">
        <v>1</v>
      </c>
      <c r="V11" s="178">
        <v>1</v>
      </c>
      <c r="W11" s="180">
        <v>1</v>
      </c>
      <c r="X11" s="178">
        <v>1</v>
      </c>
      <c r="Y11" s="178">
        <v>1</v>
      </c>
      <c r="Z11" s="178">
        <v>1</v>
      </c>
      <c r="AA11" s="178">
        <v>1</v>
      </c>
      <c r="AB11" s="178">
        <v>1</v>
      </c>
      <c r="AC11" s="178">
        <v>1</v>
      </c>
      <c r="AD11" s="180" t="s">
        <v>258</v>
      </c>
      <c r="AE11" s="178">
        <v>1</v>
      </c>
      <c r="AF11" s="178">
        <v>1</v>
      </c>
      <c r="AG11" s="178">
        <v>1</v>
      </c>
      <c r="AH11" s="178">
        <v>1</v>
      </c>
      <c r="AI11" s="14">
        <f t="shared" ref="AI11:AI15" si="0">SUM(E11:AH11)</f>
        <v>28</v>
      </c>
      <c r="AJ11" s="103"/>
    </row>
    <row r="12" spans="1:36" s="12" customFormat="1" ht="17.25" customHeight="1">
      <c r="A12" s="619">
        <v>5</v>
      </c>
      <c r="B12" s="573" t="s">
        <v>48</v>
      </c>
      <c r="C12" s="33" t="s">
        <v>381</v>
      </c>
      <c r="D12" s="31" t="s">
        <v>49</v>
      </c>
      <c r="E12" s="178">
        <v>1</v>
      </c>
      <c r="F12" s="178">
        <v>1</v>
      </c>
      <c r="G12" s="178">
        <v>1</v>
      </c>
      <c r="H12" s="178">
        <v>1</v>
      </c>
      <c r="I12" s="180" t="s">
        <v>258</v>
      </c>
      <c r="J12" s="178">
        <v>1</v>
      </c>
      <c r="K12" s="178">
        <v>1</v>
      </c>
      <c r="L12" s="178">
        <v>1</v>
      </c>
      <c r="M12" s="589" t="s">
        <v>636</v>
      </c>
      <c r="N12" s="178">
        <v>1</v>
      </c>
      <c r="O12" s="178">
        <v>1</v>
      </c>
      <c r="P12" s="180">
        <v>1</v>
      </c>
      <c r="Q12" s="178">
        <v>1</v>
      </c>
      <c r="R12" s="178">
        <v>1</v>
      </c>
      <c r="S12" s="178">
        <v>1</v>
      </c>
      <c r="T12" s="178">
        <v>1</v>
      </c>
      <c r="U12" s="178">
        <v>1</v>
      </c>
      <c r="V12" s="178">
        <v>1</v>
      </c>
      <c r="W12" s="180">
        <v>1</v>
      </c>
      <c r="X12" s="178">
        <v>1</v>
      </c>
      <c r="Y12" s="178">
        <v>1</v>
      </c>
      <c r="Z12" s="178">
        <v>1</v>
      </c>
      <c r="AA12" s="178">
        <v>1</v>
      </c>
      <c r="AB12" s="178">
        <v>1</v>
      </c>
      <c r="AC12" s="178">
        <v>1</v>
      </c>
      <c r="AD12" s="180">
        <v>1</v>
      </c>
      <c r="AE12" s="178">
        <v>1</v>
      </c>
      <c r="AF12" s="178">
        <v>1</v>
      </c>
      <c r="AG12" s="178">
        <v>1</v>
      </c>
      <c r="AH12" s="178">
        <v>1</v>
      </c>
      <c r="AI12" s="14">
        <f>SUM(E12:AH12)</f>
        <v>28</v>
      </c>
      <c r="AJ12" s="103"/>
    </row>
    <row r="13" spans="1:36" s="12" customFormat="1" ht="17.25" customHeight="1">
      <c r="A13" s="46">
        <v>6</v>
      </c>
      <c r="B13" s="260" t="s">
        <v>279</v>
      </c>
      <c r="C13" s="30" t="s">
        <v>381</v>
      </c>
      <c r="D13" s="293" t="s">
        <v>79</v>
      </c>
      <c r="E13" s="178">
        <v>1</v>
      </c>
      <c r="F13" s="178">
        <v>1</v>
      </c>
      <c r="G13" s="178">
        <v>1</v>
      </c>
      <c r="H13" s="178">
        <v>1</v>
      </c>
      <c r="I13" s="180" t="s">
        <v>258</v>
      </c>
      <c r="J13" s="178">
        <v>1</v>
      </c>
      <c r="K13" s="178">
        <v>1</v>
      </c>
      <c r="L13" s="178">
        <v>1</v>
      </c>
      <c r="M13" s="178">
        <v>1</v>
      </c>
      <c r="N13" s="178">
        <v>1</v>
      </c>
      <c r="O13" s="178">
        <v>1</v>
      </c>
      <c r="P13" s="180">
        <v>1</v>
      </c>
      <c r="Q13" s="178">
        <v>1</v>
      </c>
      <c r="R13" s="178">
        <v>1</v>
      </c>
      <c r="S13" s="178">
        <v>1</v>
      </c>
      <c r="T13" s="178">
        <v>1</v>
      </c>
      <c r="U13" s="178">
        <v>1</v>
      </c>
      <c r="V13" s="178">
        <v>1</v>
      </c>
      <c r="W13" s="180">
        <v>1</v>
      </c>
      <c r="X13" s="178">
        <v>1</v>
      </c>
      <c r="Y13" s="178">
        <v>1</v>
      </c>
      <c r="Z13" s="178">
        <v>1</v>
      </c>
      <c r="AA13" s="178">
        <v>1</v>
      </c>
      <c r="AB13" s="178">
        <v>1</v>
      </c>
      <c r="AC13" s="178">
        <v>1</v>
      </c>
      <c r="AD13" s="180" t="s">
        <v>258</v>
      </c>
      <c r="AE13" s="178">
        <v>1</v>
      </c>
      <c r="AF13" s="178">
        <v>1</v>
      </c>
      <c r="AG13" s="178">
        <v>1</v>
      </c>
      <c r="AH13" s="178">
        <v>1</v>
      </c>
      <c r="AI13" s="14">
        <f t="shared" si="0"/>
        <v>28</v>
      </c>
      <c r="AJ13" s="103"/>
    </row>
    <row r="14" spans="1:36" s="12" customFormat="1" ht="16.5">
      <c r="A14" s="399">
        <v>7</v>
      </c>
      <c r="B14" s="30" t="s">
        <v>446</v>
      </c>
      <c r="C14" s="30" t="s">
        <v>381</v>
      </c>
      <c r="D14" s="31" t="s">
        <v>34</v>
      </c>
      <c r="E14" s="178">
        <v>1</v>
      </c>
      <c r="F14" s="178">
        <v>1</v>
      </c>
      <c r="G14" s="178">
        <v>1</v>
      </c>
      <c r="H14" s="178">
        <v>1</v>
      </c>
      <c r="I14" s="180" t="s">
        <v>258</v>
      </c>
      <c r="J14" s="178">
        <v>1</v>
      </c>
      <c r="K14" s="178">
        <v>1</v>
      </c>
      <c r="L14" s="178">
        <v>1</v>
      </c>
      <c r="M14" s="178">
        <v>1</v>
      </c>
      <c r="N14" s="178">
        <v>1</v>
      </c>
      <c r="O14" s="178">
        <v>1</v>
      </c>
      <c r="P14" s="180">
        <v>1</v>
      </c>
      <c r="Q14" s="178">
        <v>1</v>
      </c>
      <c r="R14" s="178">
        <v>1</v>
      </c>
      <c r="S14" s="178">
        <v>1</v>
      </c>
      <c r="T14" s="178">
        <v>1</v>
      </c>
      <c r="U14" s="178">
        <v>1</v>
      </c>
      <c r="V14" s="178">
        <v>1</v>
      </c>
      <c r="W14" s="180">
        <v>1</v>
      </c>
      <c r="X14" s="178">
        <v>1</v>
      </c>
      <c r="Y14" s="178">
        <v>1</v>
      </c>
      <c r="Z14" s="178">
        <v>1</v>
      </c>
      <c r="AA14" s="178">
        <v>1</v>
      </c>
      <c r="AB14" s="178">
        <v>1</v>
      </c>
      <c r="AC14" s="178">
        <v>1</v>
      </c>
      <c r="AD14" s="180" t="s">
        <v>258</v>
      </c>
      <c r="AE14" s="178">
        <v>1</v>
      </c>
      <c r="AF14" s="178">
        <v>1</v>
      </c>
      <c r="AG14" s="178">
        <v>1</v>
      </c>
      <c r="AH14" s="178">
        <v>1</v>
      </c>
      <c r="AI14" s="14">
        <f>SUM(E14:AH14)</f>
        <v>28</v>
      </c>
      <c r="AJ14" s="103"/>
    </row>
    <row r="15" spans="1:36" s="12" customFormat="1" ht="17.25" customHeight="1">
      <c r="A15" s="46">
        <v>8</v>
      </c>
      <c r="B15" s="30" t="s">
        <v>188</v>
      </c>
      <c r="C15" s="33" t="s">
        <v>381</v>
      </c>
      <c r="D15" s="32" t="s">
        <v>30</v>
      </c>
      <c r="E15" s="178">
        <v>1</v>
      </c>
      <c r="F15" s="178">
        <v>1</v>
      </c>
      <c r="G15" s="178">
        <v>1</v>
      </c>
      <c r="H15" s="178">
        <v>1</v>
      </c>
      <c r="I15" s="180">
        <v>1</v>
      </c>
      <c r="J15" s="178">
        <v>1</v>
      </c>
      <c r="K15" s="178">
        <v>1</v>
      </c>
      <c r="L15" s="178">
        <v>1</v>
      </c>
      <c r="M15" s="178">
        <v>1</v>
      </c>
      <c r="N15" s="178">
        <v>1</v>
      </c>
      <c r="O15" s="178">
        <v>1</v>
      </c>
      <c r="P15" s="180">
        <v>1</v>
      </c>
      <c r="Q15" s="178">
        <v>1</v>
      </c>
      <c r="R15" s="178">
        <v>1</v>
      </c>
      <c r="S15" s="178">
        <v>1</v>
      </c>
      <c r="T15" s="178">
        <v>1</v>
      </c>
      <c r="U15" s="178">
        <v>1</v>
      </c>
      <c r="V15" s="178">
        <v>1</v>
      </c>
      <c r="W15" s="180">
        <v>1</v>
      </c>
      <c r="X15" s="178">
        <v>1</v>
      </c>
      <c r="Y15" s="178">
        <v>1</v>
      </c>
      <c r="Z15" s="178">
        <v>1</v>
      </c>
      <c r="AA15" s="178">
        <v>1</v>
      </c>
      <c r="AB15" s="178">
        <v>1</v>
      </c>
      <c r="AC15" s="178">
        <v>1</v>
      </c>
      <c r="AD15" s="180" t="s">
        <v>258</v>
      </c>
      <c r="AE15" s="178">
        <v>1</v>
      </c>
      <c r="AF15" s="178">
        <v>1</v>
      </c>
      <c r="AG15" s="178">
        <v>1</v>
      </c>
      <c r="AH15" s="178">
        <v>1</v>
      </c>
      <c r="AI15" s="14">
        <f t="shared" si="0"/>
        <v>29</v>
      </c>
      <c r="AJ15" s="104"/>
    </row>
    <row r="16" spans="1:36" s="12" customFormat="1" ht="16.5">
      <c r="A16" s="399">
        <v>9</v>
      </c>
      <c r="B16" s="30" t="s">
        <v>248</v>
      </c>
      <c r="C16" s="30" t="s">
        <v>381</v>
      </c>
      <c r="D16" s="31" t="s">
        <v>53</v>
      </c>
      <c r="E16" s="178">
        <v>1</v>
      </c>
      <c r="F16" s="178">
        <v>1</v>
      </c>
      <c r="G16" s="178">
        <v>1</v>
      </c>
      <c r="H16" s="178">
        <v>1</v>
      </c>
      <c r="I16" s="180" t="s">
        <v>258</v>
      </c>
      <c r="J16" s="178">
        <v>1</v>
      </c>
      <c r="K16" s="178">
        <v>1</v>
      </c>
      <c r="L16" s="178">
        <v>1</v>
      </c>
      <c r="M16" s="178">
        <v>1</v>
      </c>
      <c r="N16" s="178">
        <v>1</v>
      </c>
      <c r="O16" s="178">
        <v>1</v>
      </c>
      <c r="P16" s="180" t="s">
        <v>258</v>
      </c>
      <c r="Q16" s="178">
        <v>1</v>
      </c>
      <c r="R16" s="178">
        <v>1</v>
      </c>
      <c r="S16" s="178">
        <v>1</v>
      </c>
      <c r="T16" s="178">
        <v>1</v>
      </c>
      <c r="U16" s="178">
        <v>1</v>
      </c>
      <c r="V16" s="178">
        <v>1</v>
      </c>
      <c r="W16" s="180">
        <v>1</v>
      </c>
      <c r="X16" s="178" t="s">
        <v>255</v>
      </c>
      <c r="Y16" s="178" t="s">
        <v>255</v>
      </c>
      <c r="Z16" s="178">
        <v>1</v>
      </c>
      <c r="AA16" s="178">
        <v>1</v>
      </c>
      <c r="AB16" s="178">
        <v>1</v>
      </c>
      <c r="AC16" s="178">
        <v>1</v>
      </c>
      <c r="AD16" s="180" t="s">
        <v>258</v>
      </c>
      <c r="AE16" s="178">
        <v>1</v>
      </c>
      <c r="AF16" s="178">
        <v>1</v>
      </c>
      <c r="AG16" s="178">
        <v>1</v>
      </c>
      <c r="AH16" s="178">
        <v>1</v>
      </c>
      <c r="AI16" s="14">
        <f t="shared" ref="AI16:AI21" si="1">SUM(E16:AH16)</f>
        <v>25</v>
      </c>
      <c r="AJ16" s="103"/>
    </row>
    <row r="17" spans="1:37" s="12" customFormat="1" ht="17.25" customHeight="1">
      <c r="A17" s="46">
        <v>10</v>
      </c>
      <c r="B17" s="30" t="s">
        <v>206</v>
      </c>
      <c r="C17" s="33" t="s">
        <v>381</v>
      </c>
      <c r="D17" s="31" t="s">
        <v>91</v>
      </c>
      <c r="E17" s="178">
        <v>1</v>
      </c>
      <c r="F17" s="178">
        <v>1</v>
      </c>
      <c r="G17" s="178">
        <v>1</v>
      </c>
      <c r="H17" s="178">
        <v>1</v>
      </c>
      <c r="I17" s="180" t="s">
        <v>258</v>
      </c>
      <c r="J17" s="178">
        <v>1</v>
      </c>
      <c r="K17" s="178">
        <v>1</v>
      </c>
      <c r="L17" s="178">
        <v>1</v>
      </c>
      <c r="M17" s="178">
        <v>1</v>
      </c>
      <c r="N17" s="178">
        <v>1</v>
      </c>
      <c r="O17" s="178">
        <v>1</v>
      </c>
      <c r="P17" s="180" t="s">
        <v>258</v>
      </c>
      <c r="Q17" s="178">
        <v>1</v>
      </c>
      <c r="R17" s="178">
        <v>1</v>
      </c>
      <c r="S17" s="178">
        <v>1</v>
      </c>
      <c r="T17" s="178">
        <v>1</v>
      </c>
      <c r="U17" s="178">
        <v>1</v>
      </c>
      <c r="V17" s="178">
        <v>1</v>
      </c>
      <c r="W17" s="180">
        <v>1</v>
      </c>
      <c r="X17" s="178">
        <v>1</v>
      </c>
      <c r="Y17" s="178">
        <v>1</v>
      </c>
      <c r="Z17" s="178">
        <v>1</v>
      </c>
      <c r="AA17" s="178">
        <v>1</v>
      </c>
      <c r="AB17" s="178">
        <v>1</v>
      </c>
      <c r="AC17" s="178">
        <v>1</v>
      </c>
      <c r="AD17" s="180" t="s">
        <v>258</v>
      </c>
      <c r="AE17" s="178">
        <v>1</v>
      </c>
      <c r="AF17" s="178">
        <v>1</v>
      </c>
      <c r="AG17" s="178">
        <v>1</v>
      </c>
      <c r="AH17" s="178">
        <v>1</v>
      </c>
      <c r="AI17" s="14">
        <f t="shared" si="1"/>
        <v>27</v>
      </c>
      <c r="AJ17" s="103"/>
    </row>
    <row r="18" spans="1:37" s="12" customFormat="1" ht="18" customHeight="1">
      <c r="A18" s="399">
        <v>11</v>
      </c>
      <c r="B18" s="30" t="s">
        <v>369</v>
      </c>
      <c r="C18" s="252" t="s">
        <v>385</v>
      </c>
      <c r="D18" s="140" t="s">
        <v>27</v>
      </c>
      <c r="E18" s="178">
        <v>1</v>
      </c>
      <c r="F18" s="178">
        <v>1</v>
      </c>
      <c r="G18" s="178">
        <v>1</v>
      </c>
      <c r="H18" s="178">
        <v>1</v>
      </c>
      <c r="I18" s="180" t="s">
        <v>258</v>
      </c>
      <c r="J18" s="178">
        <v>1</v>
      </c>
      <c r="K18" s="178">
        <v>1</v>
      </c>
      <c r="L18" s="178">
        <v>1</v>
      </c>
      <c r="M18" s="178">
        <v>1</v>
      </c>
      <c r="N18" s="178">
        <v>1</v>
      </c>
      <c r="O18" s="178">
        <v>1</v>
      </c>
      <c r="P18" s="180">
        <v>1</v>
      </c>
      <c r="Q18" s="178">
        <v>1</v>
      </c>
      <c r="R18" s="178">
        <v>1</v>
      </c>
      <c r="S18" s="178">
        <v>1</v>
      </c>
      <c r="T18" s="178">
        <v>1</v>
      </c>
      <c r="U18" s="178">
        <v>1</v>
      </c>
      <c r="V18" s="178">
        <v>1</v>
      </c>
      <c r="W18" s="180" t="s">
        <v>258</v>
      </c>
      <c r="X18" s="178">
        <v>1</v>
      </c>
      <c r="Y18" s="178">
        <v>1</v>
      </c>
      <c r="Z18" s="178">
        <v>1</v>
      </c>
      <c r="AA18" s="178">
        <v>1</v>
      </c>
      <c r="AB18" s="178">
        <v>1</v>
      </c>
      <c r="AC18" s="178">
        <v>1</v>
      </c>
      <c r="AD18" s="180" t="s">
        <v>258</v>
      </c>
      <c r="AE18" s="178">
        <v>1</v>
      </c>
      <c r="AF18" s="178">
        <v>1</v>
      </c>
      <c r="AG18" s="178">
        <v>1</v>
      </c>
      <c r="AH18" s="178">
        <v>1</v>
      </c>
      <c r="AI18" s="14">
        <f t="shared" si="1"/>
        <v>27</v>
      </c>
      <c r="AJ18" s="103"/>
    </row>
    <row r="19" spans="1:37" s="12" customFormat="1" ht="17.25" customHeight="1">
      <c r="A19" s="46">
        <v>12</v>
      </c>
      <c r="B19" s="30" t="s">
        <v>278</v>
      </c>
      <c r="C19" s="30" t="s">
        <v>381</v>
      </c>
      <c r="D19" s="198" t="s">
        <v>50</v>
      </c>
      <c r="E19" s="178">
        <v>1</v>
      </c>
      <c r="F19" s="178">
        <v>1</v>
      </c>
      <c r="G19" s="178">
        <v>1</v>
      </c>
      <c r="H19" s="178">
        <v>1</v>
      </c>
      <c r="I19" s="180" t="s">
        <v>258</v>
      </c>
      <c r="J19" s="178">
        <v>1</v>
      </c>
      <c r="K19" s="178">
        <v>1</v>
      </c>
      <c r="L19" s="178">
        <v>1</v>
      </c>
      <c r="M19" s="178">
        <v>1</v>
      </c>
      <c r="N19" s="178">
        <v>1</v>
      </c>
      <c r="O19" s="178">
        <v>1</v>
      </c>
      <c r="P19" s="180">
        <v>1</v>
      </c>
      <c r="Q19" s="178">
        <v>1</v>
      </c>
      <c r="R19" s="178">
        <v>1</v>
      </c>
      <c r="S19" s="178">
        <v>1</v>
      </c>
      <c r="T19" s="178" t="s">
        <v>254</v>
      </c>
      <c r="U19" s="227">
        <v>1</v>
      </c>
      <c r="V19" s="227">
        <v>1</v>
      </c>
      <c r="W19" s="185">
        <v>1</v>
      </c>
      <c r="X19" s="227">
        <v>1</v>
      </c>
      <c r="Y19" s="227">
        <v>1</v>
      </c>
      <c r="Z19" s="227">
        <v>1</v>
      </c>
      <c r="AA19" s="227">
        <v>1</v>
      </c>
      <c r="AB19" s="227">
        <v>1</v>
      </c>
      <c r="AC19" s="227">
        <v>1</v>
      </c>
      <c r="AD19" s="185" t="s">
        <v>258</v>
      </c>
      <c r="AE19" s="227">
        <v>1</v>
      </c>
      <c r="AF19" s="229">
        <v>1</v>
      </c>
      <c r="AG19" s="229">
        <v>1</v>
      </c>
      <c r="AH19" s="229">
        <v>1</v>
      </c>
      <c r="AI19" s="107">
        <f t="shared" si="1"/>
        <v>27</v>
      </c>
      <c r="AJ19" s="104"/>
    </row>
    <row r="20" spans="1:37" s="12" customFormat="1" ht="17.25" customHeight="1">
      <c r="A20" s="399">
        <v>13</v>
      </c>
      <c r="B20" s="49" t="s">
        <v>290</v>
      </c>
      <c r="C20" s="425" t="s">
        <v>381</v>
      </c>
      <c r="D20" s="31" t="s">
        <v>32</v>
      </c>
      <c r="E20" s="227">
        <v>1</v>
      </c>
      <c r="F20" s="227">
        <v>1</v>
      </c>
      <c r="G20" s="227">
        <v>1</v>
      </c>
      <c r="H20" s="227">
        <v>1</v>
      </c>
      <c r="I20" s="185" t="s">
        <v>258</v>
      </c>
      <c r="J20" s="227">
        <v>1</v>
      </c>
      <c r="K20" s="227">
        <v>1</v>
      </c>
      <c r="L20" s="227">
        <v>1</v>
      </c>
      <c r="M20" s="227">
        <v>1</v>
      </c>
      <c r="N20" s="227">
        <v>1</v>
      </c>
      <c r="O20" s="227">
        <v>1</v>
      </c>
      <c r="P20" s="185">
        <v>1</v>
      </c>
      <c r="Q20" s="227">
        <v>1</v>
      </c>
      <c r="R20" s="227">
        <v>1</v>
      </c>
      <c r="S20" s="227" t="s">
        <v>354</v>
      </c>
      <c r="T20" s="227">
        <v>1</v>
      </c>
      <c r="U20" s="227" t="s">
        <v>354</v>
      </c>
      <c r="V20" s="227" t="s">
        <v>354</v>
      </c>
      <c r="W20" s="185">
        <v>1</v>
      </c>
      <c r="X20" s="227">
        <v>1</v>
      </c>
      <c r="Y20" s="227">
        <v>1</v>
      </c>
      <c r="Z20" s="227">
        <v>1</v>
      </c>
      <c r="AA20" s="227">
        <v>1</v>
      </c>
      <c r="AB20" s="227">
        <v>1</v>
      </c>
      <c r="AC20" s="227">
        <v>1</v>
      </c>
      <c r="AD20" s="185" t="s">
        <v>258</v>
      </c>
      <c r="AE20" s="227">
        <v>1</v>
      </c>
      <c r="AF20" s="229">
        <v>1</v>
      </c>
      <c r="AG20" s="229">
        <v>1</v>
      </c>
      <c r="AH20" s="229">
        <v>1</v>
      </c>
      <c r="AI20" s="107">
        <f t="shared" si="1"/>
        <v>25</v>
      </c>
      <c r="AJ20" s="104"/>
    </row>
    <row r="21" spans="1:37" s="12" customFormat="1" ht="17.25" customHeight="1">
      <c r="A21" s="287">
        <v>14</v>
      </c>
      <c r="B21" s="30" t="s">
        <v>282</v>
      </c>
      <c r="C21" s="30" t="s">
        <v>394</v>
      </c>
      <c r="D21" s="32" t="s">
        <v>43</v>
      </c>
      <c r="E21" s="178">
        <v>1</v>
      </c>
      <c r="F21" s="178">
        <v>1</v>
      </c>
      <c r="G21" s="178">
        <v>1</v>
      </c>
      <c r="H21" s="178">
        <v>1</v>
      </c>
      <c r="I21" s="180" t="s">
        <v>258</v>
      </c>
      <c r="J21" s="178">
        <v>1</v>
      </c>
      <c r="K21" s="178">
        <v>1</v>
      </c>
      <c r="L21" s="178">
        <v>1</v>
      </c>
      <c r="M21" s="1523" t="s">
        <v>559</v>
      </c>
      <c r="N21" s="1523"/>
      <c r="O21" s="1523"/>
      <c r="P21" s="1523"/>
      <c r="Q21" s="1523"/>
      <c r="R21" s="1523"/>
      <c r="S21" s="1523"/>
      <c r="T21" s="178"/>
      <c r="U21" s="178"/>
      <c r="V21" s="178"/>
      <c r="W21" s="180"/>
      <c r="X21" s="178"/>
      <c r="Y21" s="178"/>
      <c r="Z21" s="178"/>
      <c r="AA21" s="178"/>
      <c r="AB21" s="178"/>
      <c r="AC21" s="178"/>
      <c r="AD21" s="180"/>
      <c r="AE21" s="178"/>
      <c r="AF21" s="178"/>
      <c r="AG21" s="178"/>
      <c r="AH21" s="178"/>
      <c r="AI21" s="107">
        <f t="shared" si="1"/>
        <v>7</v>
      </c>
      <c r="AJ21" s="103"/>
    </row>
    <row r="22" spans="1:37" s="12" customFormat="1" ht="17.25" customHeight="1">
      <c r="A22" s="46"/>
      <c r="B22" s="30"/>
      <c r="C22" s="30"/>
      <c r="D22" s="32"/>
      <c r="E22" s="178"/>
      <c r="F22" s="178"/>
      <c r="G22" s="178"/>
      <c r="H22" s="178"/>
      <c r="I22" s="180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8"/>
      <c r="W22" s="180"/>
      <c r="X22" s="178"/>
      <c r="Y22" s="178"/>
      <c r="Z22" s="178"/>
      <c r="AA22" s="178"/>
      <c r="AB22" s="178"/>
      <c r="AC22" s="178"/>
      <c r="AD22" s="180"/>
      <c r="AE22" s="178"/>
      <c r="AF22" s="178"/>
      <c r="AG22" s="178"/>
      <c r="AH22" s="178"/>
      <c r="AI22" s="14"/>
      <c r="AJ22" s="103"/>
    </row>
    <row r="23" spans="1:37" s="12" customFormat="1" ht="17.25" customHeight="1" thickBot="1">
      <c r="A23" s="567"/>
      <c r="B23" s="52"/>
      <c r="C23" s="52"/>
      <c r="D23" s="568"/>
      <c r="E23" s="569"/>
      <c r="F23" s="570"/>
      <c r="G23" s="570"/>
      <c r="H23" s="570"/>
      <c r="I23" s="570"/>
      <c r="J23" s="570"/>
      <c r="K23" s="570"/>
      <c r="L23" s="570"/>
      <c r="M23" s="571"/>
      <c r="N23" s="226"/>
      <c r="O23" s="226"/>
      <c r="P23" s="226"/>
      <c r="Q23" s="226"/>
      <c r="R23" s="226"/>
      <c r="S23" s="226"/>
      <c r="T23" s="226"/>
      <c r="U23" s="226"/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16"/>
      <c r="AJ23" s="108"/>
    </row>
    <row r="24" spans="1:37" s="12" customFormat="1" ht="17.25" thickBot="1">
      <c r="A24" s="1452" t="s">
        <v>524</v>
      </c>
      <c r="B24" s="1453"/>
      <c r="C24" s="1453"/>
      <c r="D24" s="1454"/>
      <c r="E24" s="265" t="s">
        <v>523</v>
      </c>
      <c r="F24" s="266"/>
      <c r="G24" s="266"/>
      <c r="H24" s="266"/>
      <c r="I24" s="266"/>
      <c r="J24" s="266"/>
      <c r="K24" s="266"/>
      <c r="L24" s="266"/>
      <c r="M24" s="267"/>
      <c r="N24" s="574"/>
      <c r="O24" s="574"/>
      <c r="P24" s="574"/>
      <c r="Q24" s="574"/>
      <c r="R24" s="574"/>
      <c r="S24" s="574"/>
      <c r="T24" s="574"/>
      <c r="U24" s="574"/>
      <c r="V24" s="574"/>
      <c r="W24" s="574"/>
      <c r="X24" s="574"/>
      <c r="Y24" s="574"/>
      <c r="Z24" s="574"/>
      <c r="AA24" s="574"/>
      <c r="AB24" s="574"/>
      <c r="AC24" s="574"/>
      <c r="AD24" s="574"/>
      <c r="AE24" s="574"/>
      <c r="AF24" s="574"/>
      <c r="AG24" s="574"/>
      <c r="AH24" s="574"/>
      <c r="AI24" s="575"/>
      <c r="AJ24" s="576"/>
    </row>
    <row r="25" spans="1:37" s="12" customFormat="1" ht="16.5">
      <c r="A25" s="597"/>
      <c r="B25" s="598"/>
      <c r="C25" s="598"/>
      <c r="D25" s="587"/>
      <c r="E25" s="599"/>
      <c r="F25" s="599"/>
      <c r="G25" s="599"/>
      <c r="H25" s="599"/>
      <c r="I25" s="599"/>
      <c r="J25" s="599"/>
      <c r="K25" s="599"/>
      <c r="L25" s="599"/>
      <c r="M25" s="599"/>
      <c r="N25" s="214"/>
      <c r="O25" s="214"/>
      <c r="P25" s="214"/>
      <c r="Q25" s="214"/>
      <c r="R25" s="214"/>
      <c r="S25" s="214"/>
      <c r="T25" s="214"/>
      <c r="U25" s="214"/>
      <c r="V25" s="214"/>
      <c r="W25" s="214"/>
      <c r="X25" s="214"/>
      <c r="Y25" s="214"/>
      <c r="Z25" s="214"/>
      <c r="AA25" s="214"/>
      <c r="AB25" s="214"/>
      <c r="AC25" s="214"/>
      <c r="AD25" s="214"/>
      <c r="AE25" s="214"/>
      <c r="AF25" s="214"/>
      <c r="AG25" s="214"/>
      <c r="AH25" s="214"/>
      <c r="AI25" s="96"/>
      <c r="AJ25" s="96"/>
      <c r="AK25" s="600"/>
    </row>
    <row r="26" spans="1:37" s="12" customFormat="1" ht="18" customHeight="1">
      <c r="A26" s="486"/>
      <c r="B26" s="557"/>
      <c r="C26" s="254"/>
      <c r="D26" s="596"/>
      <c r="E26" s="544"/>
      <c r="F26" s="544"/>
      <c r="G26" s="544"/>
      <c r="H26" s="544"/>
      <c r="I26" s="558"/>
      <c r="J26" s="214"/>
      <c r="K26" s="214"/>
      <c r="L26" s="214"/>
      <c r="M26" s="214"/>
      <c r="N26" s="214"/>
      <c r="O26" s="214"/>
      <c r="P26" s="182"/>
      <c r="Q26" s="214"/>
      <c r="R26" s="214"/>
      <c r="S26" s="214"/>
      <c r="T26" s="214"/>
      <c r="U26" s="214"/>
      <c r="V26" s="214"/>
      <c r="W26" s="182"/>
      <c r="X26" s="214"/>
      <c r="Y26" s="214"/>
      <c r="Z26" s="214"/>
      <c r="AA26" s="214"/>
      <c r="AB26" s="214"/>
      <c r="AC26" s="214"/>
      <c r="AD26" s="182"/>
      <c r="AE26" s="214"/>
      <c r="AF26" s="214"/>
      <c r="AG26" s="214"/>
      <c r="AH26" s="214"/>
      <c r="AI26" s="96"/>
      <c r="AJ26" s="102"/>
    </row>
    <row r="27" spans="1:37" s="12" customFormat="1" ht="18" customHeight="1">
      <c r="A27" s="1526" t="s">
        <v>287</v>
      </c>
      <c r="B27" s="1527"/>
      <c r="C27" s="584"/>
      <c r="D27" s="1528" t="s">
        <v>631</v>
      </c>
      <c r="E27" s="1529"/>
      <c r="F27" s="1529"/>
      <c r="G27" s="1529"/>
      <c r="H27" s="1529"/>
      <c r="I27" s="1530"/>
      <c r="J27" s="214"/>
      <c r="K27" s="214"/>
      <c r="L27" s="214"/>
      <c r="M27" s="214"/>
      <c r="N27" s="214"/>
      <c r="O27" s="214"/>
      <c r="P27" s="214"/>
      <c r="Q27" s="214"/>
      <c r="R27" s="214"/>
      <c r="S27" s="214"/>
      <c r="T27" s="214"/>
      <c r="U27" s="214"/>
      <c r="V27" s="214"/>
      <c r="W27" s="214"/>
      <c r="X27" s="214"/>
      <c r="Y27" s="214"/>
      <c r="Z27" s="214"/>
      <c r="AA27" s="214"/>
      <c r="AB27" s="214"/>
      <c r="AC27" s="214"/>
      <c r="AD27" s="214"/>
      <c r="AE27" s="214"/>
      <c r="AF27" s="214"/>
      <c r="AG27" s="214"/>
      <c r="AH27" s="214"/>
      <c r="AI27" s="96"/>
      <c r="AJ27" s="102"/>
    </row>
    <row r="28" spans="1:37" s="12" customFormat="1" ht="18" customHeight="1">
      <c r="A28" s="560">
        <v>1</v>
      </c>
      <c r="B28" s="213" t="s">
        <v>635</v>
      </c>
      <c r="C28" s="561"/>
      <c r="D28" s="562" t="s">
        <v>112</v>
      </c>
      <c r="E28" s="590">
        <v>1</v>
      </c>
      <c r="F28" s="590">
        <v>1</v>
      </c>
      <c r="G28" s="590">
        <v>1</v>
      </c>
      <c r="H28" s="590">
        <v>1</v>
      </c>
      <c r="I28" s="180">
        <v>1</v>
      </c>
      <c r="J28" s="178">
        <v>1</v>
      </c>
      <c r="K28" s="178">
        <v>1</v>
      </c>
      <c r="L28" s="178">
        <v>1</v>
      </c>
      <c r="M28" s="178">
        <v>1</v>
      </c>
      <c r="N28" s="178">
        <v>1</v>
      </c>
      <c r="O28" s="178">
        <v>1</v>
      </c>
      <c r="P28" s="180">
        <v>1</v>
      </c>
      <c r="Q28" s="178">
        <v>1</v>
      </c>
      <c r="R28" s="178">
        <v>1</v>
      </c>
      <c r="S28" s="178">
        <v>1</v>
      </c>
      <c r="T28" s="178">
        <v>1</v>
      </c>
      <c r="U28" s="214">
        <v>1</v>
      </c>
      <c r="V28" s="214">
        <v>1</v>
      </c>
      <c r="W28" s="537">
        <v>1</v>
      </c>
      <c r="X28" s="178">
        <v>1</v>
      </c>
      <c r="Y28" s="178">
        <v>1</v>
      </c>
      <c r="Z28" s="178">
        <v>1</v>
      </c>
      <c r="AA28" s="178">
        <v>1</v>
      </c>
      <c r="AB28" s="178">
        <v>1</v>
      </c>
      <c r="AC28" s="178">
        <v>1</v>
      </c>
      <c r="AD28" s="537">
        <v>1</v>
      </c>
      <c r="AE28" s="178">
        <v>1</v>
      </c>
      <c r="AF28" s="178">
        <v>1</v>
      </c>
      <c r="AG28" s="178">
        <v>1</v>
      </c>
      <c r="AH28" s="178">
        <v>1</v>
      </c>
      <c r="AI28" s="14">
        <f t="shared" ref="AI28:AI35" si="2">SUM(E28:AH28)</f>
        <v>30</v>
      </c>
      <c r="AJ28" s="102"/>
    </row>
    <row r="29" spans="1:37" s="12" customFormat="1" ht="16.5">
      <c r="A29" s="46">
        <v>2</v>
      </c>
      <c r="B29" s="260" t="s">
        <v>51</v>
      </c>
      <c r="C29" s="30" t="s">
        <v>381</v>
      </c>
      <c r="D29" s="222" t="s">
        <v>52</v>
      </c>
      <c r="E29" s="590">
        <v>1</v>
      </c>
      <c r="F29" s="590">
        <v>1</v>
      </c>
      <c r="G29" s="590">
        <v>1</v>
      </c>
      <c r="H29" s="590">
        <v>1</v>
      </c>
      <c r="I29" s="180" t="s">
        <v>258</v>
      </c>
      <c r="J29" s="178">
        <v>1</v>
      </c>
      <c r="K29" s="178">
        <v>1</v>
      </c>
      <c r="L29" s="178">
        <v>1</v>
      </c>
      <c r="M29" s="178">
        <v>1</v>
      </c>
      <c r="N29" s="178">
        <v>1</v>
      </c>
      <c r="O29" s="178">
        <v>1</v>
      </c>
      <c r="P29" s="180" t="s">
        <v>258</v>
      </c>
      <c r="Q29" s="178">
        <v>1</v>
      </c>
      <c r="R29" s="178" t="s">
        <v>255</v>
      </c>
      <c r="S29" s="178">
        <v>1</v>
      </c>
      <c r="T29" s="178">
        <v>1</v>
      </c>
      <c r="U29" s="214">
        <v>1</v>
      </c>
      <c r="V29" s="214">
        <v>1</v>
      </c>
      <c r="W29" s="537" t="s">
        <v>258</v>
      </c>
      <c r="X29" s="178">
        <v>1</v>
      </c>
      <c r="Y29" s="178">
        <v>1</v>
      </c>
      <c r="Z29" s="178">
        <v>1</v>
      </c>
      <c r="AA29" s="178">
        <v>1</v>
      </c>
      <c r="AB29" s="178">
        <v>1</v>
      </c>
      <c r="AC29" s="178">
        <v>1</v>
      </c>
      <c r="AD29" s="537" t="s">
        <v>258</v>
      </c>
      <c r="AE29" s="178">
        <v>1</v>
      </c>
      <c r="AF29" s="178">
        <v>1</v>
      </c>
      <c r="AG29" s="178">
        <v>1</v>
      </c>
      <c r="AH29" s="178">
        <v>1</v>
      </c>
      <c r="AI29" s="14">
        <f t="shared" si="2"/>
        <v>25</v>
      </c>
      <c r="AJ29" s="284"/>
    </row>
    <row r="30" spans="1:37" s="12" customFormat="1" ht="16.5">
      <c r="A30" s="560">
        <v>3</v>
      </c>
      <c r="B30" s="255" t="s">
        <v>247</v>
      </c>
      <c r="C30" s="36" t="s">
        <v>381</v>
      </c>
      <c r="D30" s="32" t="s">
        <v>98</v>
      </c>
      <c r="E30" s="590">
        <v>1</v>
      </c>
      <c r="F30" s="590">
        <v>1</v>
      </c>
      <c r="G30" s="590">
        <v>1</v>
      </c>
      <c r="H30" s="590">
        <v>1</v>
      </c>
      <c r="I30" s="180" t="s">
        <v>258</v>
      </c>
      <c r="J30" s="178">
        <v>1</v>
      </c>
      <c r="K30" s="178">
        <v>1</v>
      </c>
      <c r="L30" s="178">
        <v>1</v>
      </c>
      <c r="M30" s="178">
        <v>1</v>
      </c>
      <c r="N30" s="178">
        <v>1</v>
      </c>
      <c r="O30" s="178">
        <v>1</v>
      </c>
      <c r="P30" s="180" t="s">
        <v>258</v>
      </c>
      <c r="Q30" s="178">
        <v>1</v>
      </c>
      <c r="R30" s="178" t="s">
        <v>255</v>
      </c>
      <c r="S30" s="178">
        <v>1</v>
      </c>
      <c r="T30" s="178">
        <v>1</v>
      </c>
      <c r="U30" s="214">
        <v>1</v>
      </c>
      <c r="V30" s="214">
        <v>1</v>
      </c>
      <c r="W30" s="537" t="s">
        <v>258</v>
      </c>
      <c r="X30" s="178">
        <v>1</v>
      </c>
      <c r="Y30" s="178">
        <v>1</v>
      </c>
      <c r="Z30" s="178">
        <v>1</v>
      </c>
      <c r="AA30" s="178">
        <v>1</v>
      </c>
      <c r="AB30" s="178">
        <v>1</v>
      </c>
      <c r="AC30" s="178">
        <v>1</v>
      </c>
      <c r="AD30" s="537" t="s">
        <v>258</v>
      </c>
      <c r="AE30" s="178">
        <v>1</v>
      </c>
      <c r="AF30" s="178">
        <v>1</v>
      </c>
      <c r="AG30" s="178">
        <v>1</v>
      </c>
      <c r="AH30" s="178">
        <v>1</v>
      </c>
      <c r="AI30" s="14">
        <f t="shared" si="2"/>
        <v>25</v>
      </c>
      <c r="AJ30" s="304"/>
    </row>
    <row r="31" spans="1:37" s="12" customFormat="1" ht="16.5">
      <c r="A31" s="46">
        <v>4</v>
      </c>
      <c r="B31" s="437" t="s">
        <v>64</v>
      </c>
      <c r="C31" s="133" t="s">
        <v>381</v>
      </c>
      <c r="D31" s="131" t="s">
        <v>65</v>
      </c>
      <c r="E31" s="590">
        <v>1</v>
      </c>
      <c r="F31" s="590">
        <v>1</v>
      </c>
      <c r="G31" s="590">
        <v>1</v>
      </c>
      <c r="H31" s="590">
        <v>1</v>
      </c>
      <c r="I31" s="792" t="s">
        <v>258</v>
      </c>
      <c r="J31" s="178">
        <v>1</v>
      </c>
      <c r="K31" s="178">
        <v>1</v>
      </c>
      <c r="L31" s="178">
        <v>1</v>
      </c>
      <c r="M31" s="178">
        <v>1</v>
      </c>
      <c r="N31" s="178">
        <v>1</v>
      </c>
      <c r="O31" s="178">
        <v>1</v>
      </c>
      <c r="P31" s="180" t="s">
        <v>258</v>
      </c>
      <c r="Q31" s="178">
        <v>1</v>
      </c>
      <c r="R31" s="178">
        <v>1</v>
      </c>
      <c r="S31" s="178">
        <v>1</v>
      </c>
      <c r="T31" s="178">
        <v>1</v>
      </c>
      <c r="U31" s="214">
        <v>1</v>
      </c>
      <c r="V31" s="214">
        <v>1</v>
      </c>
      <c r="W31" s="537" t="s">
        <v>258</v>
      </c>
      <c r="X31" s="178">
        <v>1</v>
      </c>
      <c r="Y31" s="178">
        <v>1</v>
      </c>
      <c r="Z31" s="178" t="s">
        <v>255</v>
      </c>
      <c r="AA31" s="178">
        <v>1</v>
      </c>
      <c r="AB31" s="178">
        <v>1</v>
      </c>
      <c r="AC31" s="178">
        <v>1</v>
      </c>
      <c r="AD31" s="537" t="s">
        <v>258</v>
      </c>
      <c r="AE31" s="178">
        <v>1</v>
      </c>
      <c r="AF31" s="178">
        <v>1</v>
      </c>
      <c r="AG31" s="178">
        <v>1</v>
      </c>
      <c r="AH31" s="178">
        <v>1</v>
      </c>
      <c r="AI31" s="398">
        <f t="shared" si="2"/>
        <v>25</v>
      </c>
      <c r="AJ31" s="102"/>
    </row>
    <row r="32" spans="1:37" s="12" customFormat="1" ht="18" customHeight="1">
      <c r="A32" s="560">
        <v>5</v>
      </c>
      <c r="B32" s="30" t="s">
        <v>288</v>
      </c>
      <c r="C32" s="30" t="s">
        <v>381</v>
      </c>
      <c r="D32" s="32" t="s">
        <v>372</v>
      </c>
      <c r="E32" s="590">
        <v>1</v>
      </c>
      <c r="F32" s="590">
        <v>1</v>
      </c>
      <c r="G32" s="590">
        <v>1</v>
      </c>
      <c r="H32" s="590">
        <v>1</v>
      </c>
      <c r="I32" s="180" t="s">
        <v>258</v>
      </c>
      <c r="J32" s="178">
        <v>1</v>
      </c>
      <c r="K32" s="178">
        <v>1</v>
      </c>
      <c r="L32" s="178">
        <v>1</v>
      </c>
      <c r="M32" s="178">
        <v>1</v>
      </c>
      <c r="N32" s="178">
        <v>1</v>
      </c>
      <c r="O32" s="178">
        <v>1</v>
      </c>
      <c r="P32" s="180" t="s">
        <v>258</v>
      </c>
      <c r="Q32" s="178">
        <v>1</v>
      </c>
      <c r="R32" s="178">
        <v>1</v>
      </c>
      <c r="S32" s="178">
        <v>1</v>
      </c>
      <c r="T32" s="178">
        <v>1</v>
      </c>
      <c r="U32" s="178">
        <v>1</v>
      </c>
      <c r="V32" s="178">
        <v>1</v>
      </c>
      <c r="W32" s="537" t="s">
        <v>258</v>
      </c>
      <c r="X32" s="178">
        <v>1</v>
      </c>
      <c r="Y32" s="178">
        <v>1</v>
      </c>
      <c r="Z32" s="178">
        <v>1</v>
      </c>
      <c r="AA32" s="178">
        <v>1</v>
      </c>
      <c r="AB32" s="178">
        <v>1</v>
      </c>
      <c r="AC32" s="178">
        <v>1</v>
      </c>
      <c r="AD32" s="537" t="s">
        <v>258</v>
      </c>
      <c r="AE32" s="178">
        <v>1</v>
      </c>
      <c r="AF32" s="178">
        <v>1</v>
      </c>
      <c r="AG32" s="178">
        <v>1</v>
      </c>
      <c r="AH32" s="178">
        <v>1</v>
      </c>
      <c r="AI32" s="14">
        <f t="shared" si="2"/>
        <v>26</v>
      </c>
      <c r="AJ32" s="104"/>
    </row>
    <row r="33" spans="1:36" s="12" customFormat="1" ht="16.5">
      <c r="A33" s="46">
        <v>6</v>
      </c>
      <c r="B33" s="30" t="s">
        <v>262</v>
      </c>
      <c r="C33" s="260" t="s">
        <v>381</v>
      </c>
      <c r="D33" s="31" t="s">
        <v>241</v>
      </c>
      <c r="E33" s="590">
        <v>1</v>
      </c>
      <c r="F33" s="590">
        <v>1</v>
      </c>
      <c r="G33" s="590">
        <v>1</v>
      </c>
      <c r="H33" s="590">
        <v>1</v>
      </c>
      <c r="I33" s="180" t="s">
        <v>258</v>
      </c>
      <c r="J33" s="178">
        <v>1</v>
      </c>
      <c r="K33" s="178">
        <v>1</v>
      </c>
      <c r="L33" s="178">
        <v>1</v>
      </c>
      <c r="M33" s="178">
        <v>1</v>
      </c>
      <c r="N33" s="178">
        <v>1</v>
      </c>
      <c r="O33" s="178">
        <v>1</v>
      </c>
      <c r="P33" s="180" t="s">
        <v>258</v>
      </c>
      <c r="Q33" s="178">
        <v>1</v>
      </c>
      <c r="R33" s="178">
        <v>1</v>
      </c>
      <c r="S33" s="178">
        <v>1</v>
      </c>
      <c r="T33" s="178">
        <v>1</v>
      </c>
      <c r="U33" s="178">
        <v>1</v>
      </c>
      <c r="V33" s="178">
        <v>1</v>
      </c>
      <c r="W33" s="537" t="s">
        <v>258</v>
      </c>
      <c r="X33" s="178">
        <v>1</v>
      </c>
      <c r="Y33" s="178">
        <v>1</v>
      </c>
      <c r="Z33" s="178">
        <v>1</v>
      </c>
      <c r="AA33" s="178">
        <v>1</v>
      </c>
      <c r="AB33" s="178">
        <v>1</v>
      </c>
      <c r="AC33" s="178">
        <v>1</v>
      </c>
      <c r="AD33" s="537" t="s">
        <v>258</v>
      </c>
      <c r="AE33" s="178" t="s">
        <v>255</v>
      </c>
      <c r="AF33" s="178">
        <v>1</v>
      </c>
      <c r="AG33" s="178" t="s">
        <v>255</v>
      </c>
      <c r="AH33" s="178">
        <v>1</v>
      </c>
      <c r="AI33" s="14">
        <f t="shared" si="2"/>
        <v>24</v>
      </c>
      <c r="AJ33" s="103"/>
    </row>
    <row r="34" spans="1:36" s="12" customFormat="1" ht="16.5">
      <c r="A34" s="560">
        <v>7</v>
      </c>
      <c r="B34" s="30" t="s">
        <v>46</v>
      </c>
      <c r="C34" s="49" t="s">
        <v>381</v>
      </c>
      <c r="D34" s="31" t="s">
        <v>20</v>
      </c>
      <c r="E34" s="590">
        <v>1</v>
      </c>
      <c r="F34" s="590">
        <v>1</v>
      </c>
      <c r="G34" s="590">
        <v>1</v>
      </c>
      <c r="H34" s="590">
        <v>1</v>
      </c>
      <c r="I34" s="180" t="s">
        <v>258</v>
      </c>
      <c r="J34" s="178">
        <v>1</v>
      </c>
      <c r="K34" s="178">
        <v>1</v>
      </c>
      <c r="L34" s="178">
        <v>1</v>
      </c>
      <c r="M34" s="178">
        <v>1</v>
      </c>
      <c r="N34" s="178">
        <v>1</v>
      </c>
      <c r="O34" s="178">
        <v>1</v>
      </c>
      <c r="P34" s="180" t="s">
        <v>258</v>
      </c>
      <c r="Q34" s="178">
        <v>1</v>
      </c>
      <c r="R34" s="178">
        <v>1</v>
      </c>
      <c r="S34" s="178">
        <v>1</v>
      </c>
      <c r="T34" s="178">
        <v>1</v>
      </c>
      <c r="U34" s="178">
        <v>1</v>
      </c>
      <c r="V34" s="178">
        <v>1</v>
      </c>
      <c r="W34" s="537" t="s">
        <v>258</v>
      </c>
      <c r="X34" s="178">
        <v>1</v>
      </c>
      <c r="Y34" s="178">
        <v>1</v>
      </c>
      <c r="Z34" s="178">
        <v>1</v>
      </c>
      <c r="AA34" s="178">
        <v>1</v>
      </c>
      <c r="AB34" s="178">
        <v>1</v>
      </c>
      <c r="AC34" s="178">
        <v>1</v>
      </c>
      <c r="AD34" s="537" t="s">
        <v>258</v>
      </c>
      <c r="AE34" s="178">
        <v>1</v>
      </c>
      <c r="AF34" s="178">
        <v>1</v>
      </c>
      <c r="AG34" s="178">
        <v>1</v>
      </c>
      <c r="AH34" s="178">
        <v>1</v>
      </c>
      <c r="AI34" s="14">
        <f t="shared" si="2"/>
        <v>26</v>
      </c>
      <c r="AJ34" s="103"/>
    </row>
    <row r="35" spans="1:36" s="12" customFormat="1" ht="18" customHeight="1">
      <c r="A35" s="46">
        <v>8</v>
      </c>
      <c r="B35" s="30" t="s">
        <v>552</v>
      </c>
      <c r="C35" s="252" t="s">
        <v>385</v>
      </c>
      <c r="D35" s="140" t="s">
        <v>111</v>
      </c>
      <c r="E35" s="590">
        <v>1</v>
      </c>
      <c r="F35" s="590">
        <v>1</v>
      </c>
      <c r="G35" s="590">
        <v>1</v>
      </c>
      <c r="H35" s="590">
        <v>1</v>
      </c>
      <c r="I35" s="180" t="s">
        <v>258</v>
      </c>
      <c r="J35" s="178">
        <v>1</v>
      </c>
      <c r="K35" s="178">
        <v>1</v>
      </c>
      <c r="L35" s="178">
        <v>1</v>
      </c>
      <c r="M35" s="178">
        <v>1</v>
      </c>
      <c r="N35" s="178">
        <v>1</v>
      </c>
      <c r="O35" s="178" t="s">
        <v>255</v>
      </c>
      <c r="P35" s="180" t="s">
        <v>258</v>
      </c>
      <c r="Q35" s="178">
        <v>1</v>
      </c>
      <c r="R35" s="178">
        <v>1</v>
      </c>
      <c r="S35" s="178">
        <v>1</v>
      </c>
      <c r="T35" s="178">
        <v>1</v>
      </c>
      <c r="U35" s="178">
        <v>1</v>
      </c>
      <c r="V35" s="178">
        <v>1</v>
      </c>
      <c r="W35" s="537" t="s">
        <v>258</v>
      </c>
      <c r="X35" s="178">
        <v>1</v>
      </c>
      <c r="Y35" s="178">
        <v>1</v>
      </c>
      <c r="Z35" s="178">
        <v>1</v>
      </c>
      <c r="AA35" s="178">
        <v>1</v>
      </c>
      <c r="AB35" s="178">
        <v>1</v>
      </c>
      <c r="AC35" s="178">
        <v>1</v>
      </c>
      <c r="AD35" s="537" t="s">
        <v>258</v>
      </c>
      <c r="AE35" s="178">
        <v>1</v>
      </c>
      <c r="AF35" s="178">
        <v>1</v>
      </c>
      <c r="AG35" s="178">
        <v>1</v>
      </c>
      <c r="AH35" s="178">
        <v>1</v>
      </c>
      <c r="AI35" s="14">
        <f t="shared" si="2"/>
        <v>25</v>
      </c>
      <c r="AJ35" s="103"/>
    </row>
    <row r="36" spans="1:36" s="12" customFormat="1" ht="16.5">
      <c r="A36" s="617">
        <v>10</v>
      </c>
      <c r="B36" s="602" t="s">
        <v>249</v>
      </c>
      <c r="C36" s="260" t="s">
        <v>381</v>
      </c>
      <c r="D36" s="31" t="s">
        <v>242</v>
      </c>
      <c r="E36" s="590">
        <v>1</v>
      </c>
      <c r="F36" s="590">
        <v>1</v>
      </c>
      <c r="G36" s="590">
        <v>1</v>
      </c>
      <c r="H36" s="590">
        <v>1</v>
      </c>
      <c r="I36" s="180" t="s">
        <v>258</v>
      </c>
      <c r="J36" s="178">
        <v>1</v>
      </c>
      <c r="K36" s="178">
        <v>1</v>
      </c>
      <c r="L36" s="178">
        <v>1</v>
      </c>
      <c r="M36" s="178">
        <v>1</v>
      </c>
      <c r="N36" s="178">
        <v>1</v>
      </c>
      <c r="O36" s="178">
        <v>1</v>
      </c>
      <c r="P36" s="180" t="s">
        <v>258</v>
      </c>
      <c r="Q36" s="178">
        <v>1</v>
      </c>
      <c r="R36" s="178">
        <v>1</v>
      </c>
      <c r="S36" s="178">
        <v>1</v>
      </c>
      <c r="T36" s="534"/>
      <c r="U36" s="534"/>
      <c r="V36" s="534"/>
      <c r="W36" s="536"/>
      <c r="X36" s="534"/>
      <c r="Y36" s="534"/>
      <c r="Z36" s="534"/>
      <c r="AA36" s="534"/>
      <c r="AB36" s="534"/>
      <c r="AC36" s="534"/>
      <c r="AD36" s="536"/>
      <c r="AE36" s="534"/>
      <c r="AF36" s="534"/>
      <c r="AG36" s="534"/>
      <c r="AH36" s="534"/>
      <c r="AI36" s="14">
        <f>SUM(E36:AH36)</f>
        <v>13</v>
      </c>
      <c r="AJ36" s="103"/>
    </row>
    <row r="37" spans="1:36" s="12" customFormat="1" ht="16.5">
      <c r="A37" s="618">
        <v>11</v>
      </c>
      <c r="B37" s="602" t="s">
        <v>322</v>
      </c>
      <c r="C37" s="49" t="s">
        <v>381</v>
      </c>
      <c r="D37" s="31" t="s">
        <v>239</v>
      </c>
      <c r="E37" s="590">
        <v>1</v>
      </c>
      <c r="F37" s="590">
        <v>1</v>
      </c>
      <c r="G37" s="590">
        <v>1</v>
      </c>
      <c r="H37" s="590">
        <v>1</v>
      </c>
      <c r="I37" s="180" t="s">
        <v>258</v>
      </c>
      <c r="J37" s="178">
        <v>1</v>
      </c>
      <c r="K37" s="178">
        <v>1</v>
      </c>
      <c r="L37" s="178">
        <v>1</v>
      </c>
      <c r="M37" s="178">
        <v>1</v>
      </c>
      <c r="N37" s="178">
        <v>1</v>
      </c>
      <c r="O37" s="178">
        <v>1</v>
      </c>
      <c r="P37" s="180" t="s">
        <v>258</v>
      </c>
      <c r="Q37" s="178">
        <v>1</v>
      </c>
      <c r="R37" s="178">
        <v>1</v>
      </c>
      <c r="S37" s="178">
        <v>1</v>
      </c>
      <c r="T37" s="535"/>
      <c r="U37" s="535"/>
      <c r="V37" s="535"/>
      <c r="W37" s="537"/>
      <c r="X37" s="535"/>
      <c r="Y37" s="535"/>
      <c r="Z37" s="535"/>
      <c r="AA37" s="535"/>
      <c r="AB37" s="535"/>
      <c r="AC37" s="535"/>
      <c r="AD37" s="537"/>
      <c r="AE37" s="535"/>
      <c r="AF37" s="535"/>
      <c r="AG37" s="535"/>
      <c r="AH37" s="535"/>
      <c r="AI37" s="14">
        <f t="shared" ref="AI37" si="3">SUM(E37:AH37)</f>
        <v>13</v>
      </c>
      <c r="AJ37" s="103"/>
    </row>
    <row r="38" spans="1:36" ht="16.5">
      <c r="A38" s="46">
        <v>12</v>
      </c>
      <c r="B38" s="611" t="s">
        <v>473</v>
      </c>
      <c r="C38" s="30"/>
      <c r="D38" s="585" t="s">
        <v>271</v>
      </c>
      <c r="E38" s="535">
        <v>43</v>
      </c>
      <c r="F38" s="535">
        <v>43</v>
      </c>
      <c r="G38" s="535">
        <v>43</v>
      </c>
      <c r="H38" s="535">
        <v>43</v>
      </c>
      <c r="I38" s="180" t="s">
        <v>258</v>
      </c>
      <c r="J38" s="535">
        <v>43</v>
      </c>
      <c r="K38" s="590" t="s">
        <v>354</v>
      </c>
      <c r="L38" s="590" t="s">
        <v>354</v>
      </c>
      <c r="M38" s="590" t="s">
        <v>354</v>
      </c>
      <c r="N38" s="590" t="s">
        <v>354</v>
      </c>
      <c r="O38" s="590" t="s">
        <v>354</v>
      </c>
      <c r="P38" s="180" t="s">
        <v>258</v>
      </c>
      <c r="Q38" s="535" t="s">
        <v>354</v>
      </c>
      <c r="R38" s="535" t="s">
        <v>354</v>
      </c>
      <c r="S38" s="535" t="s">
        <v>354</v>
      </c>
      <c r="T38" s="535" t="s">
        <v>354</v>
      </c>
      <c r="U38" s="535" t="s">
        <v>354</v>
      </c>
      <c r="V38" s="535" t="s">
        <v>354</v>
      </c>
      <c r="W38" s="537" t="s">
        <v>258</v>
      </c>
      <c r="X38" s="535" t="s">
        <v>354</v>
      </c>
      <c r="Y38" s="535" t="s">
        <v>354</v>
      </c>
      <c r="Z38" s="535" t="s">
        <v>354</v>
      </c>
      <c r="AA38" s="535" t="s">
        <v>354</v>
      </c>
      <c r="AB38" s="535" t="s">
        <v>354</v>
      </c>
      <c r="AC38" s="535" t="s">
        <v>354</v>
      </c>
      <c r="AD38" s="537" t="s">
        <v>258</v>
      </c>
      <c r="AE38" s="535" t="s">
        <v>354</v>
      </c>
      <c r="AF38" s="535" t="s">
        <v>354</v>
      </c>
      <c r="AG38" s="535" t="s">
        <v>354</v>
      </c>
      <c r="AH38" s="535" t="s">
        <v>354</v>
      </c>
      <c r="AI38" s="14">
        <v>15</v>
      </c>
      <c r="AJ38" s="713">
        <v>19</v>
      </c>
    </row>
    <row r="39" spans="1:36" ht="16.5">
      <c r="A39" s="560">
        <v>13</v>
      </c>
      <c r="B39" s="611" t="s">
        <v>640</v>
      </c>
      <c r="C39" s="30" t="s">
        <v>376</v>
      </c>
      <c r="D39" s="47" t="s">
        <v>101</v>
      </c>
      <c r="E39" s="535">
        <v>1</v>
      </c>
      <c r="F39" s="535">
        <v>1</v>
      </c>
      <c r="G39" s="535">
        <v>1</v>
      </c>
      <c r="H39" s="535">
        <v>1</v>
      </c>
      <c r="I39" s="586" t="s">
        <v>258</v>
      </c>
      <c r="J39" s="1531" t="s">
        <v>559</v>
      </c>
      <c r="K39" s="1532"/>
      <c r="L39" s="1532"/>
      <c r="M39" s="1532"/>
      <c r="N39" s="1532"/>
      <c r="O39" s="1532"/>
      <c r="P39" s="537"/>
      <c r="Q39" s="535"/>
      <c r="R39" s="535"/>
      <c r="S39" s="535"/>
      <c r="T39" s="535"/>
      <c r="U39" s="535"/>
      <c r="V39" s="535"/>
      <c r="W39" s="537"/>
      <c r="X39" s="535"/>
      <c r="Y39" s="535"/>
      <c r="Z39" s="535"/>
      <c r="AA39" s="535"/>
      <c r="AB39" s="535"/>
      <c r="AC39" s="535"/>
      <c r="AD39" s="537"/>
      <c r="AE39" s="535"/>
      <c r="AF39" s="535"/>
      <c r="AG39" s="535"/>
      <c r="AH39" s="535"/>
      <c r="AI39" s="14">
        <v>15</v>
      </c>
      <c r="AJ39" s="282"/>
    </row>
    <row r="40" spans="1:36" s="12" customFormat="1" ht="16.5">
      <c r="A40" s="46">
        <v>14</v>
      </c>
      <c r="B40" s="49" t="s">
        <v>641</v>
      </c>
      <c r="C40" s="49" t="s">
        <v>381</v>
      </c>
      <c r="D40" s="47" t="s">
        <v>22</v>
      </c>
      <c r="E40" s="590" t="s">
        <v>255</v>
      </c>
      <c r="F40" s="590" t="s">
        <v>255</v>
      </c>
      <c r="G40" s="590" t="s">
        <v>255</v>
      </c>
      <c r="H40" s="590" t="s">
        <v>255</v>
      </c>
      <c r="I40" s="180" t="s">
        <v>258</v>
      </c>
      <c r="J40" s="178" t="s">
        <v>255</v>
      </c>
      <c r="K40" s="178" t="s">
        <v>255</v>
      </c>
      <c r="L40" s="178" t="s">
        <v>255</v>
      </c>
      <c r="M40" s="178" t="s">
        <v>255</v>
      </c>
      <c r="N40" s="178" t="s">
        <v>255</v>
      </c>
      <c r="O40" s="178" t="s">
        <v>255</v>
      </c>
      <c r="P40" s="537"/>
      <c r="Q40" s="178" t="s">
        <v>255</v>
      </c>
      <c r="R40" s="535">
        <v>1</v>
      </c>
      <c r="S40" s="535">
        <v>1</v>
      </c>
      <c r="T40" s="535"/>
      <c r="U40" s="535"/>
      <c r="V40" s="535"/>
      <c r="W40" s="537"/>
      <c r="X40" s="535"/>
      <c r="Y40" s="535"/>
      <c r="Z40" s="535"/>
      <c r="AA40" s="535"/>
      <c r="AB40" s="535"/>
      <c r="AC40" s="535"/>
      <c r="AD40" s="537"/>
      <c r="AE40" s="535"/>
      <c r="AF40" s="535"/>
      <c r="AG40" s="535"/>
      <c r="AH40" s="535"/>
      <c r="AI40" s="14">
        <v>15</v>
      </c>
      <c r="AJ40" s="103"/>
    </row>
    <row r="41" spans="1:36" s="12" customFormat="1" ht="18" customHeight="1">
      <c r="A41" s="559"/>
      <c r="B41" s="412" t="s">
        <v>283</v>
      </c>
      <c r="C41" s="601" t="s">
        <v>381</v>
      </c>
      <c r="D41" s="31" t="s">
        <v>242</v>
      </c>
      <c r="E41" s="535" t="s">
        <v>354</v>
      </c>
      <c r="F41" s="535" t="s">
        <v>354</v>
      </c>
      <c r="G41" s="535" t="s">
        <v>354</v>
      </c>
      <c r="H41" s="535" t="s">
        <v>354</v>
      </c>
      <c r="I41" s="537"/>
      <c r="J41" s="535" t="s">
        <v>354</v>
      </c>
      <c r="K41" s="535" t="s">
        <v>354</v>
      </c>
      <c r="L41" s="535" t="s">
        <v>354</v>
      </c>
      <c r="M41" s="535" t="s">
        <v>354</v>
      </c>
      <c r="N41" s="535" t="s">
        <v>354</v>
      </c>
      <c r="O41" s="535" t="s">
        <v>354</v>
      </c>
      <c r="P41" s="181"/>
      <c r="Q41" s="231" t="s">
        <v>354</v>
      </c>
      <c r="R41" s="231" t="s">
        <v>354</v>
      </c>
      <c r="S41" s="231" t="s">
        <v>354</v>
      </c>
      <c r="T41" s="231" t="s">
        <v>354</v>
      </c>
      <c r="U41" s="231" t="s">
        <v>354</v>
      </c>
      <c r="V41" s="231" t="s">
        <v>354</v>
      </c>
      <c r="W41" s="181"/>
      <c r="X41" s="231">
        <v>1</v>
      </c>
      <c r="Y41" s="231">
        <v>1</v>
      </c>
      <c r="Z41" s="231">
        <v>1</v>
      </c>
      <c r="AA41" s="231">
        <v>1</v>
      </c>
      <c r="AB41" s="231">
        <v>1</v>
      </c>
      <c r="AC41" s="231">
        <v>1</v>
      </c>
      <c r="AD41" s="185"/>
      <c r="AE41" s="231">
        <v>1</v>
      </c>
      <c r="AF41" s="231">
        <v>1</v>
      </c>
      <c r="AG41" s="231">
        <v>1</v>
      </c>
      <c r="AH41" s="231">
        <v>1</v>
      </c>
      <c r="AI41" s="14">
        <v>15</v>
      </c>
      <c r="AJ41" s="104"/>
    </row>
    <row r="42" spans="1:36" s="12" customFormat="1" ht="16.5">
      <c r="A42" s="560">
        <v>9</v>
      </c>
      <c r="B42" s="30" t="s">
        <v>21</v>
      </c>
      <c r="C42" s="49" t="s">
        <v>381</v>
      </c>
      <c r="D42" s="31" t="s">
        <v>450</v>
      </c>
      <c r="E42" s="590" t="s">
        <v>255</v>
      </c>
      <c r="F42" s="590" t="s">
        <v>255</v>
      </c>
      <c r="G42" s="590" t="s">
        <v>255</v>
      </c>
      <c r="H42" s="590" t="s">
        <v>255</v>
      </c>
      <c r="I42" s="180" t="s">
        <v>258</v>
      </c>
      <c r="J42" s="178" t="s">
        <v>255</v>
      </c>
      <c r="K42" s="178">
        <v>1</v>
      </c>
      <c r="L42" s="178">
        <v>1</v>
      </c>
      <c r="M42" s="178">
        <v>1</v>
      </c>
      <c r="N42" s="178">
        <v>1</v>
      </c>
      <c r="O42" s="178">
        <v>1</v>
      </c>
      <c r="P42" s="180" t="s">
        <v>258</v>
      </c>
      <c r="Q42" s="178">
        <v>1</v>
      </c>
      <c r="R42" s="178">
        <v>1</v>
      </c>
      <c r="S42" s="178">
        <v>1</v>
      </c>
      <c r="T42" s="178">
        <v>1</v>
      </c>
      <c r="U42" s="178">
        <v>1</v>
      </c>
      <c r="V42" s="178">
        <v>1</v>
      </c>
      <c r="W42" s="537" t="s">
        <v>258</v>
      </c>
      <c r="X42" s="178">
        <v>1</v>
      </c>
      <c r="Y42" s="178">
        <v>1</v>
      </c>
      <c r="Z42" s="178">
        <v>1</v>
      </c>
      <c r="AA42" s="178">
        <v>1</v>
      </c>
      <c r="AB42" s="178">
        <v>1</v>
      </c>
      <c r="AC42" s="178">
        <v>1</v>
      </c>
      <c r="AD42" s="537">
        <v>1</v>
      </c>
      <c r="AE42" s="178">
        <v>1</v>
      </c>
      <c r="AF42" s="178">
        <v>1</v>
      </c>
      <c r="AG42" s="178">
        <v>1</v>
      </c>
      <c r="AH42" s="178">
        <v>1</v>
      </c>
      <c r="AI42" s="14">
        <f>SUM(E42:AH42)</f>
        <v>22</v>
      </c>
      <c r="AJ42" s="103"/>
    </row>
    <row r="43" spans="1:36" s="12" customFormat="1" ht="16.5">
      <c r="A43" s="287">
        <v>12</v>
      </c>
      <c r="B43" s="36" t="s">
        <v>250</v>
      </c>
      <c r="C43" s="36" t="s">
        <v>376</v>
      </c>
      <c r="D43" s="54" t="s">
        <v>84</v>
      </c>
      <c r="E43" s="178"/>
      <c r="F43" s="178"/>
      <c r="G43" s="178"/>
      <c r="H43" s="178"/>
      <c r="I43" s="180"/>
      <c r="J43" s="178"/>
      <c r="K43" s="178"/>
      <c r="L43" s="178"/>
      <c r="M43" s="178"/>
      <c r="N43" s="178"/>
      <c r="O43" s="178"/>
      <c r="P43" s="180"/>
      <c r="Q43" s="178"/>
      <c r="R43" s="178"/>
      <c r="S43" s="178"/>
      <c r="T43" s="178"/>
      <c r="U43" s="178"/>
      <c r="V43" s="178"/>
      <c r="W43" s="180"/>
      <c r="X43" s="178"/>
      <c r="Y43" s="178"/>
      <c r="Z43" s="178"/>
      <c r="AA43" s="178"/>
      <c r="AB43" s="178"/>
      <c r="AC43" s="214"/>
      <c r="AD43" s="180"/>
      <c r="AE43" s="178"/>
      <c r="AF43" s="178"/>
      <c r="AG43" s="178"/>
      <c r="AH43" s="178"/>
      <c r="AI43" s="14">
        <f>SUM(E43:AH43)</f>
        <v>0</v>
      </c>
      <c r="AJ43" s="284"/>
    </row>
    <row r="44" spans="1:36" s="12" customFormat="1" ht="17.25" thickBot="1">
      <c r="A44" s="48"/>
      <c r="B44" s="58"/>
      <c r="C44" s="204"/>
      <c r="D44" s="47"/>
      <c r="E44" s="228"/>
      <c r="F44" s="228"/>
      <c r="G44" s="228"/>
      <c r="H44" s="228"/>
      <c r="I44" s="228"/>
      <c r="J44" s="228"/>
      <c r="K44" s="228"/>
      <c r="L44" s="228"/>
      <c r="M44" s="228"/>
      <c r="N44" s="228"/>
      <c r="O44" s="229"/>
      <c r="P44" s="227"/>
      <c r="Q44" s="227"/>
      <c r="R44" s="227"/>
      <c r="S44" s="227"/>
      <c r="T44" s="227"/>
      <c r="U44" s="227"/>
      <c r="V44" s="227"/>
      <c r="W44" s="227"/>
      <c r="X44" s="227"/>
      <c r="Y44" s="227"/>
      <c r="Z44" s="227"/>
      <c r="AA44" s="227"/>
      <c r="AB44" s="227"/>
      <c r="AC44" s="227"/>
      <c r="AD44" s="227"/>
      <c r="AE44" s="227"/>
      <c r="AF44" s="227"/>
      <c r="AG44" s="227"/>
      <c r="AH44" s="227"/>
      <c r="AI44" s="16"/>
      <c r="AJ44" s="104"/>
    </row>
    <row r="45" spans="1:36" s="12" customFormat="1" ht="18" customHeight="1">
      <c r="A45" s="1524" t="s">
        <v>289</v>
      </c>
      <c r="B45" s="1525"/>
      <c r="C45" s="566"/>
      <c r="D45" s="1511" t="s">
        <v>630</v>
      </c>
      <c r="E45" s="1511"/>
      <c r="F45" s="1511"/>
      <c r="G45" s="1511"/>
      <c r="H45" s="1511"/>
      <c r="I45" s="1511"/>
      <c r="J45" s="1511"/>
      <c r="K45" s="1511"/>
      <c r="L45" s="1511"/>
      <c r="M45" s="230"/>
      <c r="N45" s="230"/>
      <c r="O45" s="230"/>
      <c r="P45" s="230"/>
      <c r="Q45" s="230"/>
      <c r="R45" s="230"/>
      <c r="S45" s="230"/>
      <c r="T45" s="230"/>
      <c r="U45" s="230"/>
      <c r="V45" s="230"/>
      <c r="W45" s="230"/>
      <c r="X45" s="230"/>
      <c r="Y45" s="230"/>
      <c r="Z45" s="230"/>
      <c r="AA45" s="230"/>
      <c r="AB45" s="230"/>
      <c r="AC45" s="230"/>
      <c r="AD45" s="230"/>
      <c r="AE45" s="230"/>
      <c r="AF45" s="230"/>
      <c r="AG45" s="230"/>
      <c r="AH45" s="230"/>
      <c r="AI45" s="105"/>
      <c r="AJ45" s="298"/>
    </row>
    <row r="46" spans="1:36" s="12" customFormat="1" ht="17.25" customHeight="1">
      <c r="A46" s="292">
        <v>1</v>
      </c>
      <c r="B46" s="30" t="s">
        <v>291</v>
      </c>
      <c r="C46" s="49" t="s">
        <v>381</v>
      </c>
      <c r="D46" s="32" t="s">
        <v>88</v>
      </c>
      <c r="E46" s="178">
        <v>1</v>
      </c>
      <c r="F46" s="178">
        <v>1</v>
      </c>
      <c r="G46" s="178">
        <v>1</v>
      </c>
      <c r="H46" s="178">
        <v>1</v>
      </c>
      <c r="I46" s="180" t="s">
        <v>258</v>
      </c>
      <c r="J46" s="178">
        <v>1</v>
      </c>
      <c r="K46" s="178">
        <v>1</v>
      </c>
      <c r="L46" s="178">
        <v>1</v>
      </c>
      <c r="M46" s="178">
        <v>1</v>
      </c>
      <c r="N46" s="178">
        <v>1</v>
      </c>
      <c r="O46" s="178">
        <v>1</v>
      </c>
      <c r="P46" s="180" t="s">
        <v>258</v>
      </c>
      <c r="Q46" s="178">
        <v>1</v>
      </c>
      <c r="R46" s="178">
        <v>1</v>
      </c>
      <c r="S46" s="178">
        <v>1</v>
      </c>
      <c r="T46" s="178">
        <v>1</v>
      </c>
      <c r="U46" s="178">
        <v>1</v>
      </c>
      <c r="V46" s="178">
        <v>1</v>
      </c>
      <c r="W46" s="180" t="s">
        <v>258</v>
      </c>
      <c r="X46" s="178">
        <v>1</v>
      </c>
      <c r="Y46" s="178">
        <v>1</v>
      </c>
      <c r="Z46" s="178">
        <v>1</v>
      </c>
      <c r="AA46" s="178">
        <v>1</v>
      </c>
      <c r="AB46" s="178">
        <v>1</v>
      </c>
      <c r="AC46" s="178">
        <v>1</v>
      </c>
      <c r="AD46" s="180">
        <v>1</v>
      </c>
      <c r="AE46" s="178">
        <v>1</v>
      </c>
      <c r="AF46" s="178">
        <v>1</v>
      </c>
      <c r="AG46" s="178">
        <v>1</v>
      </c>
      <c r="AH46" s="178">
        <v>1</v>
      </c>
      <c r="AI46" s="14">
        <f t="shared" ref="AI46:AI56" si="4">SUM(E46:AH46)</f>
        <v>27</v>
      </c>
      <c r="AJ46" s="103"/>
    </row>
    <row r="47" spans="1:36" s="12" customFormat="1" ht="16.5">
      <c r="A47" s="287">
        <v>2</v>
      </c>
      <c r="B47" s="30" t="s">
        <v>294</v>
      </c>
      <c r="C47" s="49" t="s">
        <v>395</v>
      </c>
      <c r="D47" s="31" t="s">
        <v>199</v>
      </c>
      <c r="E47" s="178">
        <v>1</v>
      </c>
      <c r="F47" s="178">
        <v>1</v>
      </c>
      <c r="G47" s="178">
        <v>1</v>
      </c>
      <c r="H47" s="178">
        <v>1</v>
      </c>
      <c r="I47" s="180"/>
      <c r="J47" s="178">
        <v>1</v>
      </c>
      <c r="K47" s="178">
        <v>1</v>
      </c>
      <c r="L47" s="178">
        <v>1</v>
      </c>
      <c r="M47" s="178">
        <v>1</v>
      </c>
      <c r="N47" s="178">
        <v>1</v>
      </c>
      <c r="O47" s="178">
        <v>1</v>
      </c>
      <c r="P47" s="180"/>
      <c r="Q47" s="178">
        <v>1</v>
      </c>
      <c r="R47" s="178">
        <v>1</v>
      </c>
      <c r="S47" s="178">
        <v>1</v>
      </c>
      <c r="T47" s="178">
        <v>1</v>
      </c>
      <c r="U47" s="178">
        <v>1</v>
      </c>
      <c r="V47" s="178">
        <v>1</v>
      </c>
      <c r="W47" s="180" t="s">
        <v>258</v>
      </c>
      <c r="X47" s="178">
        <v>1</v>
      </c>
      <c r="Y47" s="178">
        <v>1</v>
      </c>
      <c r="Z47" s="178">
        <v>1</v>
      </c>
      <c r="AA47" s="178">
        <v>1</v>
      </c>
      <c r="AB47" s="178">
        <v>1</v>
      </c>
      <c r="AC47" s="178">
        <v>1</v>
      </c>
      <c r="AD47" s="180">
        <v>1</v>
      </c>
      <c r="AE47" s="178">
        <v>1</v>
      </c>
      <c r="AF47" s="178">
        <v>1</v>
      </c>
      <c r="AG47" s="178">
        <v>1</v>
      </c>
      <c r="AH47" s="178">
        <v>1</v>
      </c>
      <c r="AI47" s="101">
        <f t="shared" ref="AI47:AI54" si="5">SUM(E47:AH47)</f>
        <v>27</v>
      </c>
      <c r="AJ47" s="103"/>
    </row>
    <row r="48" spans="1:36" s="12" customFormat="1" ht="17.25" customHeight="1">
      <c r="A48" s="46">
        <v>3</v>
      </c>
      <c r="B48" s="30" t="s">
        <v>441</v>
      </c>
      <c r="C48" s="30" t="s">
        <v>398</v>
      </c>
      <c r="D48" s="138" t="s">
        <v>166</v>
      </c>
      <c r="E48" s="178">
        <v>1</v>
      </c>
      <c r="F48" s="178">
        <v>1</v>
      </c>
      <c r="G48" s="178">
        <v>1</v>
      </c>
      <c r="H48" s="178">
        <v>1</v>
      </c>
      <c r="I48" s="180"/>
      <c r="J48" s="178">
        <v>1</v>
      </c>
      <c r="K48" s="178">
        <v>1</v>
      </c>
      <c r="L48" s="178">
        <v>1</v>
      </c>
      <c r="M48" s="178">
        <v>1</v>
      </c>
      <c r="N48" s="178">
        <v>1</v>
      </c>
      <c r="O48" s="178">
        <v>1</v>
      </c>
      <c r="P48" s="180"/>
      <c r="Q48" s="178">
        <v>1</v>
      </c>
      <c r="R48" s="178">
        <v>1</v>
      </c>
      <c r="S48" s="178">
        <v>1</v>
      </c>
      <c r="T48" s="178">
        <v>1</v>
      </c>
      <c r="U48" s="178">
        <v>1</v>
      </c>
      <c r="V48" s="178">
        <v>1</v>
      </c>
      <c r="W48" s="180"/>
      <c r="X48" s="178">
        <v>1</v>
      </c>
      <c r="Y48" s="178">
        <v>1</v>
      </c>
      <c r="Z48" s="178">
        <v>1</v>
      </c>
      <c r="AA48" s="178">
        <v>1</v>
      </c>
      <c r="AB48" s="178">
        <v>1</v>
      </c>
      <c r="AC48" s="178">
        <v>1</v>
      </c>
      <c r="AD48" s="180">
        <v>1</v>
      </c>
      <c r="AE48" s="178">
        <v>1</v>
      </c>
      <c r="AF48" s="178">
        <v>1</v>
      </c>
      <c r="AG48" s="178">
        <v>1</v>
      </c>
      <c r="AH48" s="178">
        <v>1</v>
      </c>
      <c r="AI48" s="14">
        <f t="shared" si="5"/>
        <v>27</v>
      </c>
      <c r="AJ48" s="103"/>
    </row>
    <row r="49" spans="1:36" s="12" customFormat="1" ht="18" customHeight="1">
      <c r="A49" s="287">
        <v>4</v>
      </c>
      <c r="B49" s="612" t="s">
        <v>24</v>
      </c>
      <c r="C49" s="49" t="s">
        <v>376</v>
      </c>
      <c r="D49" s="578" t="s">
        <v>41</v>
      </c>
      <c r="E49" s="227" t="s">
        <v>255</v>
      </c>
      <c r="F49" s="227" t="s">
        <v>255</v>
      </c>
      <c r="G49" s="227" t="s">
        <v>255</v>
      </c>
      <c r="H49" s="227" t="s">
        <v>255</v>
      </c>
      <c r="I49" s="185"/>
      <c r="J49" s="603">
        <v>1</v>
      </c>
      <c r="K49" s="603">
        <v>1</v>
      </c>
      <c r="L49" s="603">
        <v>1</v>
      </c>
      <c r="M49" s="178">
        <v>1</v>
      </c>
      <c r="N49" s="178">
        <v>1</v>
      </c>
      <c r="O49" s="178">
        <v>1</v>
      </c>
      <c r="P49" s="180"/>
      <c r="Q49" s="178">
        <v>1</v>
      </c>
      <c r="R49" s="178">
        <v>1</v>
      </c>
      <c r="S49" s="178">
        <v>1</v>
      </c>
      <c r="T49" s="178">
        <v>1</v>
      </c>
      <c r="U49" s="178">
        <v>1</v>
      </c>
      <c r="V49" s="178">
        <v>1</v>
      </c>
      <c r="W49" s="180">
        <v>1</v>
      </c>
      <c r="X49" s="178">
        <v>1</v>
      </c>
      <c r="Y49" s="178">
        <v>1</v>
      </c>
      <c r="Z49" s="178">
        <v>1</v>
      </c>
      <c r="AA49" s="178">
        <v>1</v>
      </c>
      <c r="AB49" s="178">
        <v>1</v>
      </c>
      <c r="AC49" s="178">
        <v>1</v>
      </c>
      <c r="AD49" s="180">
        <v>1</v>
      </c>
      <c r="AE49" s="178">
        <v>1</v>
      </c>
      <c r="AF49" s="178">
        <v>1</v>
      </c>
      <c r="AG49" s="178">
        <v>1</v>
      </c>
      <c r="AH49" s="178">
        <v>1</v>
      </c>
      <c r="AI49" s="107">
        <f t="shared" si="5"/>
        <v>24</v>
      </c>
      <c r="AJ49" s="104"/>
    </row>
    <row r="50" spans="1:36" ht="19.5" customHeight="1">
      <c r="A50" s="46">
        <v>5</v>
      </c>
      <c r="B50" s="30" t="s">
        <v>329</v>
      </c>
      <c r="C50" s="30" t="s">
        <v>385</v>
      </c>
      <c r="D50" s="62" t="s">
        <v>334</v>
      </c>
      <c r="E50" s="178">
        <v>1</v>
      </c>
      <c r="F50" s="178">
        <v>1</v>
      </c>
      <c r="G50" s="178">
        <v>1</v>
      </c>
      <c r="H50" s="178">
        <v>1</v>
      </c>
      <c r="I50" s="180">
        <v>1</v>
      </c>
      <c r="J50" s="178">
        <v>1</v>
      </c>
      <c r="K50" s="178">
        <v>1</v>
      </c>
      <c r="L50" s="178">
        <v>1</v>
      </c>
      <c r="M50" s="178">
        <v>1</v>
      </c>
      <c r="N50" s="178">
        <v>1</v>
      </c>
      <c r="O50" s="178">
        <v>1</v>
      </c>
      <c r="P50" s="180">
        <v>1</v>
      </c>
      <c r="Q50" s="178">
        <v>1</v>
      </c>
      <c r="R50" s="178">
        <v>1</v>
      </c>
      <c r="S50" s="178">
        <v>1</v>
      </c>
      <c r="T50" s="178">
        <v>1</v>
      </c>
      <c r="U50" s="178">
        <v>1</v>
      </c>
      <c r="V50" s="178">
        <v>1</v>
      </c>
      <c r="W50" s="180">
        <v>1</v>
      </c>
      <c r="X50" s="178">
        <v>1</v>
      </c>
      <c r="Y50" s="178">
        <v>1</v>
      </c>
      <c r="Z50" s="178">
        <v>1</v>
      </c>
      <c r="AA50" s="178">
        <v>1</v>
      </c>
      <c r="AB50" s="178">
        <v>1</v>
      </c>
      <c r="AC50" s="178">
        <v>1</v>
      </c>
      <c r="AD50" s="180">
        <v>1</v>
      </c>
      <c r="AE50" s="178">
        <v>1</v>
      </c>
      <c r="AF50" s="178">
        <v>1</v>
      </c>
      <c r="AG50" s="178">
        <v>1</v>
      </c>
      <c r="AH50" s="178">
        <v>1</v>
      </c>
      <c r="AI50" s="14">
        <f t="shared" si="5"/>
        <v>30</v>
      </c>
      <c r="AJ50" s="284"/>
    </row>
    <row r="51" spans="1:36" s="12" customFormat="1" ht="17.25" customHeight="1">
      <c r="A51" s="287">
        <v>6</v>
      </c>
      <c r="B51" s="260" t="s">
        <v>281</v>
      </c>
      <c r="C51" s="33" t="s">
        <v>381</v>
      </c>
      <c r="D51" s="222" t="s">
        <v>35</v>
      </c>
      <c r="E51" s="178">
        <v>1</v>
      </c>
      <c r="F51" s="178">
        <v>1</v>
      </c>
      <c r="G51" s="178">
        <v>1</v>
      </c>
      <c r="H51" s="178">
        <v>1</v>
      </c>
      <c r="I51" s="180"/>
      <c r="J51" s="178">
        <v>1</v>
      </c>
      <c r="K51" s="178">
        <v>1</v>
      </c>
      <c r="L51" s="178">
        <v>1</v>
      </c>
      <c r="M51" s="178">
        <v>1</v>
      </c>
      <c r="N51" s="178">
        <v>1</v>
      </c>
      <c r="O51" s="178">
        <v>1</v>
      </c>
      <c r="P51" s="180"/>
      <c r="Q51" s="178">
        <v>1</v>
      </c>
      <c r="R51" s="178">
        <v>1</v>
      </c>
      <c r="S51" s="178">
        <v>1</v>
      </c>
      <c r="T51" s="178">
        <v>1</v>
      </c>
      <c r="U51" s="178">
        <v>1</v>
      </c>
      <c r="V51" s="178">
        <v>1</v>
      </c>
      <c r="W51" s="180">
        <v>1</v>
      </c>
      <c r="X51" s="178">
        <v>1</v>
      </c>
      <c r="Y51" s="178">
        <v>1</v>
      </c>
      <c r="Z51" s="178">
        <v>1</v>
      </c>
      <c r="AA51" s="178">
        <v>1</v>
      </c>
      <c r="AB51" s="178">
        <v>1</v>
      </c>
      <c r="AC51" s="178">
        <v>1</v>
      </c>
      <c r="AD51" s="180">
        <v>1</v>
      </c>
      <c r="AE51" s="178">
        <v>1</v>
      </c>
      <c r="AF51" s="178">
        <v>1</v>
      </c>
      <c r="AG51" s="178">
        <v>1</v>
      </c>
      <c r="AH51" s="178">
        <v>1</v>
      </c>
      <c r="AI51" s="14">
        <f t="shared" ref="AI51" si="6">SUM(E51:AH51)</f>
        <v>28</v>
      </c>
      <c r="AJ51" s="103"/>
    </row>
    <row r="52" spans="1:36" s="12" customFormat="1" ht="16.5">
      <c r="A52" s="46">
        <v>7</v>
      </c>
      <c r="B52" s="260" t="s">
        <v>280</v>
      </c>
      <c r="C52" s="30" t="s">
        <v>381</v>
      </c>
      <c r="D52" s="43" t="s">
        <v>116</v>
      </c>
      <c r="E52" s="178">
        <v>1</v>
      </c>
      <c r="F52" s="178">
        <v>1</v>
      </c>
      <c r="G52" s="178">
        <v>1</v>
      </c>
      <c r="H52" s="178">
        <v>1</v>
      </c>
      <c r="I52" s="180"/>
      <c r="J52" s="178">
        <v>1</v>
      </c>
      <c r="K52" s="178">
        <v>1</v>
      </c>
      <c r="L52" s="178">
        <v>1</v>
      </c>
      <c r="M52" s="178">
        <v>1</v>
      </c>
      <c r="N52" s="178">
        <v>1</v>
      </c>
      <c r="O52" s="178">
        <v>1</v>
      </c>
      <c r="P52" s="180"/>
      <c r="Q52" s="178">
        <v>1</v>
      </c>
      <c r="R52" s="178">
        <v>1</v>
      </c>
      <c r="S52" s="178">
        <v>1</v>
      </c>
      <c r="T52" s="178">
        <v>1</v>
      </c>
      <c r="U52" s="178">
        <v>1</v>
      </c>
      <c r="V52" s="178">
        <v>1</v>
      </c>
      <c r="W52" s="180">
        <v>1</v>
      </c>
      <c r="X52" s="178">
        <v>1</v>
      </c>
      <c r="Y52" s="178">
        <v>1</v>
      </c>
      <c r="Z52" s="178">
        <v>1</v>
      </c>
      <c r="AA52" s="178">
        <v>1</v>
      </c>
      <c r="AB52" s="178">
        <v>1</v>
      </c>
      <c r="AC52" s="178">
        <v>1</v>
      </c>
      <c r="AD52" s="180">
        <v>1</v>
      </c>
      <c r="AE52" s="178">
        <v>1</v>
      </c>
      <c r="AF52" s="178">
        <v>1</v>
      </c>
      <c r="AG52" s="178">
        <v>1</v>
      </c>
      <c r="AH52" s="178">
        <v>1</v>
      </c>
      <c r="AI52" s="14">
        <f t="shared" si="5"/>
        <v>28</v>
      </c>
      <c r="AJ52" s="104"/>
    </row>
    <row r="53" spans="1:36" s="12" customFormat="1" ht="16.5">
      <c r="A53" s="287">
        <v>8</v>
      </c>
      <c r="B53" s="30" t="s">
        <v>58</v>
      </c>
      <c r="C53" s="253" t="s">
        <v>610</v>
      </c>
      <c r="D53" s="31" t="s">
        <v>163</v>
      </c>
      <c r="E53" s="178">
        <v>1</v>
      </c>
      <c r="F53" s="178">
        <v>1</v>
      </c>
      <c r="G53" s="178">
        <v>1</v>
      </c>
      <c r="H53" s="178">
        <v>1</v>
      </c>
      <c r="I53" s="182" t="s">
        <v>258</v>
      </c>
      <c r="J53" s="178">
        <v>1</v>
      </c>
      <c r="K53" s="178">
        <v>1</v>
      </c>
      <c r="L53" s="178">
        <v>1</v>
      </c>
      <c r="M53" s="178">
        <v>1</v>
      </c>
      <c r="N53" s="178">
        <v>1</v>
      </c>
      <c r="O53" s="178">
        <v>1</v>
      </c>
      <c r="P53" s="180" t="s">
        <v>258</v>
      </c>
      <c r="Q53" s="178">
        <v>1</v>
      </c>
      <c r="R53" s="178">
        <v>1</v>
      </c>
      <c r="S53" s="178">
        <v>1</v>
      </c>
      <c r="T53" s="178">
        <v>1</v>
      </c>
      <c r="U53" s="178">
        <v>1</v>
      </c>
      <c r="V53" s="178">
        <v>1</v>
      </c>
      <c r="W53" s="182" t="s">
        <v>258</v>
      </c>
      <c r="X53" s="178">
        <v>1</v>
      </c>
      <c r="Y53" s="178">
        <v>1</v>
      </c>
      <c r="Z53" s="178">
        <v>1</v>
      </c>
      <c r="AA53" s="178">
        <v>1</v>
      </c>
      <c r="AB53" s="178">
        <v>1</v>
      </c>
      <c r="AC53" s="178">
        <v>1</v>
      </c>
      <c r="AD53" s="180" t="s">
        <v>258</v>
      </c>
      <c r="AE53" s="178">
        <v>1</v>
      </c>
      <c r="AF53" s="178">
        <v>1</v>
      </c>
      <c r="AG53" s="178">
        <v>1</v>
      </c>
      <c r="AH53" s="178">
        <v>1</v>
      </c>
      <c r="AI53" s="14">
        <f t="shared" si="5"/>
        <v>26</v>
      </c>
      <c r="AJ53" s="103"/>
    </row>
    <row r="54" spans="1:36" s="12" customFormat="1" ht="16.5">
      <c r="A54" s="608">
        <v>9</v>
      </c>
      <c r="B54" s="573" t="s">
        <v>273</v>
      </c>
      <c r="C54" s="30" t="s">
        <v>376</v>
      </c>
      <c r="D54" s="262" t="s">
        <v>41</v>
      </c>
      <c r="E54" s="178"/>
      <c r="F54" s="178"/>
      <c r="G54" s="178"/>
      <c r="H54" s="178"/>
      <c r="I54" s="180"/>
      <c r="J54" s="178" t="s">
        <v>255</v>
      </c>
      <c r="K54" s="178" t="s">
        <v>255</v>
      </c>
      <c r="L54" s="178" t="s">
        <v>255</v>
      </c>
      <c r="M54" s="178" t="s">
        <v>255</v>
      </c>
      <c r="N54" s="178" t="s">
        <v>255</v>
      </c>
      <c r="O54" s="178" t="s">
        <v>255</v>
      </c>
      <c r="P54" s="180" t="s">
        <v>258</v>
      </c>
      <c r="Q54" s="178" t="s">
        <v>255</v>
      </c>
      <c r="R54" s="178" t="s">
        <v>255</v>
      </c>
      <c r="S54" s="178" t="s">
        <v>255</v>
      </c>
      <c r="T54" s="178" t="s">
        <v>255</v>
      </c>
      <c r="U54" s="535"/>
      <c r="V54" s="178"/>
      <c r="W54" s="180"/>
      <c r="X54" s="178"/>
      <c r="Y54" s="178"/>
      <c r="Z54" s="178"/>
      <c r="AA54" s="178"/>
      <c r="AB54" s="178"/>
      <c r="AC54" s="178"/>
      <c r="AD54" s="180"/>
      <c r="AE54" s="178"/>
      <c r="AF54" s="555"/>
      <c r="AG54" s="555"/>
      <c r="AH54" s="555"/>
      <c r="AI54" s="14">
        <f t="shared" si="5"/>
        <v>0</v>
      </c>
      <c r="AJ54" s="104"/>
    </row>
    <row r="55" spans="1:36" ht="19.5" customHeight="1">
      <c r="A55" s="287">
        <v>10</v>
      </c>
      <c r="B55" s="30" t="s">
        <v>352</v>
      </c>
      <c r="C55" s="30" t="s">
        <v>385</v>
      </c>
      <c r="D55" s="62" t="s">
        <v>236</v>
      </c>
      <c r="E55" s="178">
        <v>1</v>
      </c>
      <c r="F55" s="178">
        <v>1</v>
      </c>
      <c r="G55" s="178">
        <v>1</v>
      </c>
      <c r="H55" s="178">
        <v>1</v>
      </c>
      <c r="I55" s="180">
        <v>1</v>
      </c>
      <c r="J55" s="178">
        <v>1</v>
      </c>
      <c r="K55" s="178">
        <v>1</v>
      </c>
      <c r="L55" s="178">
        <v>1</v>
      </c>
      <c r="M55" s="178">
        <v>1</v>
      </c>
      <c r="N55" s="178">
        <v>1</v>
      </c>
      <c r="O55" s="178">
        <v>1</v>
      </c>
      <c r="P55" s="180">
        <v>1</v>
      </c>
      <c r="Q55" s="178">
        <v>1</v>
      </c>
      <c r="R55" s="178">
        <v>1</v>
      </c>
      <c r="S55" s="178">
        <v>1</v>
      </c>
      <c r="T55" s="178">
        <v>1</v>
      </c>
      <c r="U55" s="178">
        <v>1</v>
      </c>
      <c r="V55" s="178">
        <v>1</v>
      </c>
      <c r="W55" s="180">
        <v>1</v>
      </c>
      <c r="X55" s="178">
        <v>1</v>
      </c>
      <c r="Y55" s="178">
        <v>1</v>
      </c>
      <c r="Z55" s="178">
        <v>1</v>
      </c>
      <c r="AA55" s="178">
        <v>1</v>
      </c>
      <c r="AB55" s="178">
        <v>1</v>
      </c>
      <c r="AC55" s="178">
        <v>1</v>
      </c>
      <c r="AD55" s="180">
        <v>1</v>
      </c>
      <c r="AE55" s="178">
        <v>1</v>
      </c>
      <c r="AF55" s="178">
        <v>1</v>
      </c>
      <c r="AG55" s="178">
        <v>1</v>
      </c>
      <c r="AH55" s="178">
        <v>1</v>
      </c>
      <c r="AI55" s="14">
        <f>SUM(E55:AH55)</f>
        <v>30</v>
      </c>
      <c r="AJ55" s="284"/>
    </row>
    <row r="56" spans="1:36" s="127" customFormat="1" ht="18">
      <c r="A56" s="46">
        <v>11</v>
      </c>
      <c r="B56" s="30"/>
      <c r="C56" s="133" t="s">
        <v>381</v>
      </c>
      <c r="D56" s="135" t="s">
        <v>106</v>
      </c>
      <c r="E56" s="178"/>
      <c r="F56" s="178"/>
      <c r="G56" s="178"/>
      <c r="H56" s="178"/>
      <c r="I56" s="180"/>
      <c r="J56" s="178"/>
      <c r="K56" s="178"/>
      <c r="L56" s="178"/>
      <c r="M56" s="178"/>
      <c r="N56" s="178"/>
      <c r="O56" s="178"/>
      <c r="P56" s="180"/>
      <c r="Q56" s="178"/>
      <c r="R56" s="178"/>
      <c r="S56" s="178"/>
      <c r="T56" s="178"/>
      <c r="U56" s="214"/>
      <c r="V56" s="178"/>
      <c r="W56" s="180"/>
      <c r="X56" s="214"/>
      <c r="Y56" s="214"/>
      <c r="Z56" s="214"/>
      <c r="AA56" s="214"/>
      <c r="AB56" s="214"/>
      <c r="AC56" s="178"/>
      <c r="AD56" s="182"/>
      <c r="AE56" s="214"/>
      <c r="AF56" s="214"/>
      <c r="AG56" s="214"/>
      <c r="AH56" s="214"/>
      <c r="AI56" s="14">
        <f t="shared" si="4"/>
        <v>0</v>
      </c>
      <c r="AJ56" s="300"/>
    </row>
    <row r="57" spans="1:36" s="12" customFormat="1" ht="16.5">
      <c r="A57" s="303"/>
      <c r="B57" s="592"/>
      <c r="C57" s="593"/>
      <c r="D57" s="594"/>
      <c r="E57" s="178"/>
      <c r="F57" s="178"/>
      <c r="G57" s="178"/>
      <c r="H57" s="178"/>
      <c r="I57" s="180"/>
      <c r="J57" s="178"/>
      <c r="K57" s="178"/>
      <c r="L57" s="178"/>
      <c r="M57" s="178"/>
      <c r="N57" s="178"/>
      <c r="O57" s="178"/>
      <c r="P57" s="180"/>
      <c r="Q57" s="178"/>
      <c r="R57" s="178"/>
      <c r="S57" s="178"/>
      <c r="T57" s="178"/>
      <c r="U57" s="178"/>
      <c r="V57" s="178"/>
      <c r="W57" s="180"/>
      <c r="X57" s="178"/>
      <c r="Y57" s="178"/>
      <c r="Z57" s="178"/>
      <c r="AA57" s="178"/>
      <c r="AB57" s="178"/>
      <c r="AC57" s="178"/>
      <c r="AD57" s="180"/>
      <c r="AE57" s="178"/>
      <c r="AF57" s="178"/>
      <c r="AG57" s="178"/>
      <c r="AH57" s="178"/>
      <c r="AI57" s="14"/>
      <c r="AJ57" s="595"/>
    </row>
    <row r="58" spans="1:36" s="12" customFormat="1" ht="22.5" customHeight="1">
      <c r="A58" s="1518" t="s">
        <v>634</v>
      </c>
      <c r="B58" s="1519"/>
      <c r="C58" s="1520"/>
      <c r="D58" s="1516" t="s">
        <v>633</v>
      </c>
      <c r="E58" s="1517"/>
      <c r="F58" s="1517"/>
      <c r="G58" s="514"/>
      <c r="H58" s="515"/>
      <c r="I58" s="515"/>
      <c r="J58" s="515"/>
      <c r="K58" s="515"/>
      <c r="L58" s="515"/>
      <c r="M58" s="515"/>
      <c r="N58" s="515"/>
      <c r="O58" s="515"/>
      <c r="P58" s="515"/>
      <c r="Q58" s="515"/>
      <c r="R58" s="515"/>
      <c r="S58" s="515"/>
      <c r="T58" s="515"/>
      <c r="U58" s="515"/>
      <c r="V58" s="515"/>
      <c r="W58" s="515"/>
      <c r="X58" s="515"/>
      <c r="Y58" s="515"/>
      <c r="Z58" s="515"/>
      <c r="AA58" s="515"/>
      <c r="AB58" s="515"/>
      <c r="AC58" s="515"/>
      <c r="AD58" s="515"/>
      <c r="AE58" s="515"/>
      <c r="AF58" s="515"/>
      <c r="AG58" s="515"/>
      <c r="AH58" s="515"/>
      <c r="AI58" s="515"/>
      <c r="AJ58" s="581"/>
    </row>
    <row r="59" spans="1:36" s="127" customFormat="1" ht="16.5">
      <c r="A59" s="292">
        <v>1</v>
      </c>
      <c r="B59" s="30" t="s">
        <v>456</v>
      </c>
      <c r="C59" s="49" t="s">
        <v>396</v>
      </c>
      <c r="D59" s="31" t="s">
        <v>45</v>
      </c>
      <c r="E59" s="579">
        <v>1</v>
      </c>
      <c r="F59" s="579">
        <v>1</v>
      </c>
      <c r="G59" s="579">
        <v>1</v>
      </c>
      <c r="H59" s="579">
        <v>1</v>
      </c>
      <c r="I59" s="580" t="s">
        <v>258</v>
      </c>
      <c r="J59" s="579">
        <v>1</v>
      </c>
      <c r="K59" s="579">
        <v>1</v>
      </c>
      <c r="L59" s="579">
        <v>1</v>
      </c>
      <c r="M59" s="579">
        <v>1</v>
      </c>
      <c r="N59" s="579">
        <v>1</v>
      </c>
      <c r="O59" s="231">
        <v>1</v>
      </c>
      <c r="P59" s="181" t="s">
        <v>258</v>
      </c>
      <c r="Q59" s="231">
        <v>1</v>
      </c>
      <c r="R59" s="231">
        <v>1</v>
      </c>
      <c r="S59" s="231">
        <v>1</v>
      </c>
      <c r="T59" s="231">
        <v>1</v>
      </c>
      <c r="U59" s="231">
        <v>1</v>
      </c>
      <c r="V59" s="231">
        <v>1</v>
      </c>
      <c r="W59" s="180">
        <v>1</v>
      </c>
      <c r="X59" s="231">
        <v>1</v>
      </c>
      <c r="Y59" s="231">
        <v>1</v>
      </c>
      <c r="Z59" s="231">
        <v>1</v>
      </c>
      <c r="AA59" s="231">
        <v>1</v>
      </c>
      <c r="AB59" s="231">
        <v>1</v>
      </c>
      <c r="AC59" s="231">
        <v>1</v>
      </c>
      <c r="AD59" s="181" t="s">
        <v>258</v>
      </c>
      <c r="AE59" s="231">
        <v>1</v>
      </c>
      <c r="AF59" s="231">
        <v>1</v>
      </c>
      <c r="AG59" s="231">
        <v>1</v>
      </c>
      <c r="AH59" s="231">
        <v>1</v>
      </c>
      <c r="AI59" s="14">
        <f>SUM(E59:AH59)</f>
        <v>27</v>
      </c>
      <c r="AJ59" s="301"/>
    </row>
    <row r="60" spans="1:36" s="12" customFormat="1" ht="16.5">
      <c r="A60" s="48">
        <v>2</v>
      </c>
      <c r="B60" s="49" t="s">
        <v>519</v>
      </c>
      <c r="C60" s="252" t="s">
        <v>385</v>
      </c>
      <c r="D60" s="43" t="s">
        <v>373</v>
      </c>
      <c r="E60" s="535">
        <v>1</v>
      </c>
      <c r="F60" s="535">
        <v>1</v>
      </c>
      <c r="G60" s="535">
        <v>1</v>
      </c>
      <c r="H60" s="535">
        <v>1</v>
      </c>
      <c r="I60" s="537" t="s">
        <v>258</v>
      </c>
      <c r="J60" s="535">
        <v>1</v>
      </c>
      <c r="K60" s="535">
        <v>1</v>
      </c>
      <c r="L60" s="535">
        <v>1</v>
      </c>
      <c r="M60" s="535">
        <v>1</v>
      </c>
      <c r="N60" s="535">
        <v>1</v>
      </c>
      <c r="O60" s="231">
        <v>1</v>
      </c>
      <c r="P60" s="181" t="s">
        <v>258</v>
      </c>
      <c r="Q60" s="231">
        <v>1</v>
      </c>
      <c r="R60" s="231">
        <v>1</v>
      </c>
      <c r="S60" s="231">
        <v>1</v>
      </c>
      <c r="T60" s="231">
        <v>1</v>
      </c>
      <c r="U60" s="231">
        <v>1</v>
      </c>
      <c r="V60" s="231">
        <v>1</v>
      </c>
      <c r="W60" s="181">
        <v>1</v>
      </c>
      <c r="X60" s="231">
        <v>1</v>
      </c>
      <c r="Y60" s="231">
        <v>1</v>
      </c>
      <c r="Z60" s="231">
        <v>1</v>
      </c>
      <c r="AA60" s="231">
        <v>1</v>
      </c>
      <c r="AB60" s="231">
        <v>1</v>
      </c>
      <c r="AC60" s="231">
        <v>1</v>
      </c>
      <c r="AD60" s="181" t="s">
        <v>258</v>
      </c>
      <c r="AE60" s="231">
        <v>1</v>
      </c>
      <c r="AF60" s="231">
        <v>1</v>
      </c>
      <c r="AG60" s="231">
        <v>1</v>
      </c>
      <c r="AH60" s="231">
        <v>1</v>
      </c>
      <c r="AI60" s="107">
        <f>SUM(E60:AH60)</f>
        <v>27</v>
      </c>
      <c r="AJ60" s="104"/>
    </row>
    <row r="61" spans="1:36" s="12" customFormat="1" ht="16.5">
      <c r="A61" s="46">
        <v>3</v>
      </c>
      <c r="B61" s="142" t="s">
        <v>525</v>
      </c>
      <c r="C61" s="49" t="s">
        <v>381</v>
      </c>
      <c r="D61" s="31" t="s">
        <v>47</v>
      </c>
      <c r="E61" s="535">
        <v>1</v>
      </c>
      <c r="F61" s="535">
        <v>1</v>
      </c>
      <c r="G61" s="535">
        <v>1</v>
      </c>
      <c r="H61" s="535">
        <v>1</v>
      </c>
      <c r="I61" s="185"/>
      <c r="J61" s="535">
        <v>1</v>
      </c>
      <c r="K61" s="535">
        <v>1</v>
      </c>
      <c r="L61" s="535">
        <v>1</v>
      </c>
      <c r="M61" s="535">
        <v>1</v>
      </c>
      <c r="N61" s="227" t="s">
        <v>255</v>
      </c>
      <c r="O61" s="178" t="s">
        <v>255</v>
      </c>
      <c r="P61" s="181" t="s">
        <v>258</v>
      </c>
      <c r="Q61" s="178" t="s">
        <v>255</v>
      </c>
      <c r="R61" s="178" t="s">
        <v>255</v>
      </c>
      <c r="S61" s="178" t="s">
        <v>255</v>
      </c>
      <c r="T61" s="178">
        <v>1</v>
      </c>
      <c r="U61" s="178">
        <v>1</v>
      </c>
      <c r="V61" s="178">
        <v>1</v>
      </c>
      <c r="W61" s="180" t="s">
        <v>258</v>
      </c>
      <c r="X61" s="231">
        <v>1</v>
      </c>
      <c r="Y61" s="231">
        <v>1</v>
      </c>
      <c r="Z61" s="231">
        <v>1</v>
      </c>
      <c r="AA61" s="231">
        <v>1</v>
      </c>
      <c r="AB61" s="231">
        <v>1</v>
      </c>
      <c r="AC61" s="231">
        <v>1</v>
      </c>
      <c r="AD61" s="181" t="s">
        <v>258</v>
      </c>
      <c r="AE61" s="231">
        <v>1</v>
      </c>
      <c r="AF61" s="231">
        <v>1</v>
      </c>
      <c r="AG61" s="231">
        <v>1</v>
      </c>
      <c r="AH61" s="231">
        <v>1</v>
      </c>
      <c r="AI61" s="101">
        <f>SUM(E61:AH61)</f>
        <v>21</v>
      </c>
      <c r="AJ61" s="103"/>
    </row>
    <row r="62" spans="1:36" s="12" customFormat="1" ht="16.5">
      <c r="A62" s="608">
        <v>4</v>
      </c>
      <c r="B62" s="572" t="s">
        <v>275</v>
      </c>
      <c r="C62" s="30" t="s">
        <v>381</v>
      </c>
      <c r="D62" s="198" t="s">
        <v>63</v>
      </c>
      <c r="E62" s="178">
        <v>1</v>
      </c>
      <c r="F62" s="178">
        <v>1</v>
      </c>
      <c r="G62" s="178">
        <v>1</v>
      </c>
      <c r="H62" s="178">
        <v>1</v>
      </c>
      <c r="I62" s="180" t="s">
        <v>258</v>
      </c>
      <c r="J62" s="178">
        <v>1</v>
      </c>
      <c r="K62" s="178">
        <v>1</v>
      </c>
      <c r="L62" s="178">
        <v>1</v>
      </c>
      <c r="M62" s="178">
        <v>1</v>
      </c>
      <c r="N62" s="589" t="s">
        <v>636</v>
      </c>
      <c r="O62" s="589" t="s">
        <v>636</v>
      </c>
      <c r="P62" s="181" t="s">
        <v>258</v>
      </c>
      <c r="Q62" s="589" t="s">
        <v>636</v>
      </c>
      <c r="R62" s="178">
        <v>1</v>
      </c>
      <c r="S62" s="178">
        <v>1</v>
      </c>
      <c r="T62" s="178">
        <v>1</v>
      </c>
      <c r="U62" s="535">
        <v>1</v>
      </c>
      <c r="V62" s="178">
        <v>1</v>
      </c>
      <c r="W62" s="180" t="s">
        <v>258</v>
      </c>
      <c r="X62" s="178">
        <v>1</v>
      </c>
      <c r="Y62" s="178">
        <v>1</v>
      </c>
      <c r="Z62" s="178">
        <v>1</v>
      </c>
      <c r="AA62" s="178">
        <v>1</v>
      </c>
      <c r="AB62" s="178">
        <v>1</v>
      </c>
      <c r="AC62" s="178">
        <v>1</v>
      </c>
      <c r="AD62" s="181" t="s">
        <v>258</v>
      </c>
      <c r="AE62" s="178">
        <v>1</v>
      </c>
      <c r="AF62" s="178">
        <v>1</v>
      </c>
      <c r="AG62" s="178">
        <v>1</v>
      </c>
      <c r="AH62" s="178">
        <v>1</v>
      </c>
      <c r="AI62" s="14">
        <f>SUM(E62:AH62)</f>
        <v>23</v>
      </c>
      <c r="AJ62" s="103"/>
    </row>
    <row r="63" spans="1:36" s="12" customFormat="1" ht="16.5">
      <c r="A63" s="48"/>
      <c r="B63" s="613"/>
      <c r="C63" s="49"/>
      <c r="D63" s="43"/>
      <c r="E63" s="227"/>
      <c r="F63" s="227"/>
      <c r="G63" s="227"/>
      <c r="H63" s="227"/>
      <c r="I63" s="227"/>
      <c r="J63" s="227"/>
      <c r="K63" s="227"/>
      <c r="L63" s="227"/>
      <c r="M63" s="227"/>
      <c r="N63" s="227"/>
      <c r="O63" s="227"/>
      <c r="P63" s="227"/>
      <c r="Q63" s="227"/>
      <c r="R63" s="227"/>
      <c r="S63" s="227"/>
      <c r="T63" s="227"/>
      <c r="U63" s="535"/>
      <c r="V63" s="227"/>
      <c r="W63" s="227"/>
      <c r="X63" s="227"/>
      <c r="Y63" s="227"/>
      <c r="Z63" s="227"/>
      <c r="AA63" s="227"/>
      <c r="AB63" s="227"/>
      <c r="AC63" s="227"/>
      <c r="AD63" s="227"/>
      <c r="AE63" s="227"/>
      <c r="AF63" s="227"/>
      <c r="AG63" s="227"/>
      <c r="AH63" s="227"/>
      <c r="AI63" s="107"/>
      <c r="AJ63" s="104"/>
    </row>
    <row r="64" spans="1:36" s="12" customFormat="1" ht="17.25" thickBot="1">
      <c r="A64" s="302"/>
      <c r="B64" s="39"/>
      <c r="C64" s="39"/>
      <c r="D64" s="40"/>
      <c r="E64" s="219"/>
      <c r="F64" s="219"/>
      <c r="G64" s="219"/>
      <c r="H64" s="219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535"/>
      <c r="V64" s="219"/>
      <c r="W64" s="219"/>
      <c r="X64" s="219"/>
      <c r="Y64" s="219"/>
      <c r="Z64" s="219"/>
      <c r="AA64" s="219"/>
      <c r="AB64" s="219"/>
      <c r="AC64" s="219"/>
      <c r="AD64" s="219"/>
      <c r="AE64" s="219"/>
      <c r="AF64" s="219"/>
      <c r="AG64" s="219"/>
      <c r="AH64" s="219"/>
      <c r="AI64" s="15"/>
      <c r="AJ64" s="294"/>
    </row>
    <row r="65" spans="1:36" s="12" customFormat="1" ht="18">
      <c r="A65" s="1521" t="s">
        <v>298</v>
      </c>
      <c r="B65" s="1522"/>
      <c r="C65" s="563"/>
      <c r="D65" s="564"/>
      <c r="E65" s="565"/>
      <c r="F65" s="556" t="s">
        <v>632</v>
      </c>
      <c r="G65" s="556"/>
      <c r="H65" s="556"/>
      <c r="I65" s="230"/>
      <c r="J65" s="230"/>
      <c r="K65" s="230"/>
      <c r="L65" s="230"/>
      <c r="M65" s="230"/>
      <c r="N65" s="230"/>
      <c r="O65" s="230"/>
      <c r="P65" s="230"/>
      <c r="Q65" s="230"/>
      <c r="R65" s="230"/>
      <c r="S65" s="230"/>
      <c r="T65" s="230"/>
      <c r="U65" s="230"/>
      <c r="V65" s="230"/>
      <c r="W65" s="230"/>
      <c r="X65" s="230"/>
      <c r="Y65" s="230"/>
      <c r="Z65" s="230"/>
      <c r="AA65" s="230"/>
      <c r="AB65" s="230"/>
      <c r="AC65" s="230"/>
      <c r="AD65" s="230"/>
      <c r="AE65" s="230"/>
      <c r="AF65" s="230"/>
      <c r="AG65" s="230"/>
      <c r="AH65" s="230"/>
      <c r="AI65" s="20"/>
      <c r="AJ65" s="298"/>
    </row>
    <row r="66" spans="1:36" s="12" customFormat="1" ht="16.5">
      <c r="A66" s="283">
        <v>1</v>
      </c>
      <c r="B66" s="30" t="s">
        <v>198</v>
      </c>
      <c r="C66" s="33" t="s">
        <v>380</v>
      </c>
      <c r="D66" s="138" t="s">
        <v>181</v>
      </c>
      <c r="E66" s="214">
        <v>1</v>
      </c>
      <c r="F66" s="214">
        <v>1</v>
      </c>
      <c r="G66" s="214">
        <v>1</v>
      </c>
      <c r="H66" s="214">
        <v>1</v>
      </c>
      <c r="I66" s="180"/>
      <c r="J66" s="214">
        <v>1</v>
      </c>
      <c r="K66" s="214">
        <v>1</v>
      </c>
      <c r="L66" s="214">
        <v>1</v>
      </c>
      <c r="M66" s="214">
        <v>1</v>
      </c>
      <c r="N66" s="214">
        <v>1</v>
      </c>
      <c r="O66" s="214">
        <v>1</v>
      </c>
      <c r="P66" s="180"/>
      <c r="Q66" s="214">
        <v>1</v>
      </c>
      <c r="R66" s="214">
        <v>1</v>
      </c>
      <c r="S66" s="214">
        <v>1</v>
      </c>
      <c r="T66" s="214">
        <v>1</v>
      </c>
      <c r="U66" s="214">
        <v>1</v>
      </c>
      <c r="V66" s="214">
        <v>1</v>
      </c>
      <c r="W66" s="180"/>
      <c r="X66" s="214">
        <v>1</v>
      </c>
      <c r="Y66" s="214">
        <v>1</v>
      </c>
      <c r="Z66" s="214">
        <v>1</v>
      </c>
      <c r="AA66" s="214">
        <v>1</v>
      </c>
      <c r="AB66" s="214">
        <v>1</v>
      </c>
      <c r="AC66" s="214">
        <v>1</v>
      </c>
      <c r="AD66" s="180"/>
      <c r="AE66" s="214">
        <v>1</v>
      </c>
      <c r="AF66" s="214">
        <v>1</v>
      </c>
      <c r="AG66" s="214">
        <v>1</v>
      </c>
      <c r="AH66" s="214">
        <v>1</v>
      </c>
      <c r="AI66" s="14">
        <f t="shared" ref="AI66:AI67" si="7">SUM(E66:AH66)</f>
        <v>26</v>
      </c>
      <c r="AJ66" s="103"/>
    </row>
    <row r="67" spans="1:36" s="12" customFormat="1" ht="16.5">
      <c r="A67" s="303">
        <v>2</v>
      </c>
      <c r="B67" s="30" t="s">
        <v>263</v>
      </c>
      <c r="C67" s="58" t="s">
        <v>383</v>
      </c>
      <c r="D67" s="59" t="s">
        <v>42</v>
      </c>
      <c r="E67" s="214">
        <v>1</v>
      </c>
      <c r="F67" s="214">
        <v>1</v>
      </c>
      <c r="G67" s="214">
        <v>1</v>
      </c>
      <c r="H67" s="214">
        <v>1</v>
      </c>
      <c r="I67" s="182" t="s">
        <v>258</v>
      </c>
      <c r="J67" s="214">
        <v>1</v>
      </c>
      <c r="K67" s="214">
        <v>1</v>
      </c>
      <c r="L67" s="214">
        <v>1</v>
      </c>
      <c r="M67" s="214">
        <v>1</v>
      </c>
      <c r="N67" s="214">
        <v>1</v>
      </c>
      <c r="O67" s="214">
        <v>1</v>
      </c>
      <c r="P67" s="182" t="s">
        <v>258</v>
      </c>
      <c r="Q67" s="214">
        <v>1</v>
      </c>
      <c r="R67" s="214">
        <v>1</v>
      </c>
      <c r="S67" s="214">
        <v>1</v>
      </c>
      <c r="T67" s="214">
        <v>1</v>
      </c>
      <c r="U67" s="214">
        <v>1</v>
      </c>
      <c r="V67" s="214">
        <v>1</v>
      </c>
      <c r="W67" s="182">
        <v>1</v>
      </c>
      <c r="X67" s="214">
        <v>1</v>
      </c>
      <c r="Y67" s="214">
        <v>1</v>
      </c>
      <c r="Z67" s="214">
        <v>1</v>
      </c>
      <c r="AA67" s="214">
        <v>1</v>
      </c>
      <c r="AB67" s="214">
        <v>1</v>
      </c>
      <c r="AC67" s="214">
        <v>1</v>
      </c>
      <c r="AD67" s="180">
        <v>1</v>
      </c>
      <c r="AE67" s="214">
        <v>1</v>
      </c>
      <c r="AF67" s="214">
        <v>1</v>
      </c>
      <c r="AG67" s="214">
        <v>1</v>
      </c>
      <c r="AH67" s="214">
        <v>1</v>
      </c>
      <c r="AI67" s="14">
        <f t="shared" si="7"/>
        <v>28</v>
      </c>
      <c r="AJ67" s="102"/>
    </row>
    <row r="68" spans="1:36" s="127" customFormat="1" ht="16.5">
      <c r="A68" s="287">
        <v>3</v>
      </c>
      <c r="B68" s="49" t="s">
        <v>295</v>
      </c>
      <c r="C68" s="137" t="s">
        <v>381</v>
      </c>
      <c r="D68" s="31" t="s">
        <v>29</v>
      </c>
      <c r="E68" s="214">
        <v>1</v>
      </c>
      <c r="F68" s="214">
        <v>1</v>
      </c>
      <c r="G68" s="214">
        <v>1</v>
      </c>
      <c r="H68" s="214">
        <v>1</v>
      </c>
      <c r="I68" s="182" t="s">
        <v>258</v>
      </c>
      <c r="J68" s="214">
        <v>1</v>
      </c>
      <c r="K68" s="214">
        <v>1</v>
      </c>
      <c r="L68" s="214">
        <v>1</v>
      </c>
      <c r="M68" s="214">
        <v>1</v>
      </c>
      <c r="N68" s="214">
        <v>1</v>
      </c>
      <c r="O68" s="214">
        <v>1</v>
      </c>
      <c r="P68" s="182" t="s">
        <v>258</v>
      </c>
      <c r="Q68" s="214">
        <v>1</v>
      </c>
      <c r="R68" s="214">
        <v>1</v>
      </c>
      <c r="S68" s="214">
        <v>1</v>
      </c>
      <c r="T68" s="214">
        <v>1</v>
      </c>
      <c r="U68" s="214">
        <v>1</v>
      </c>
      <c r="V68" s="214">
        <v>1</v>
      </c>
      <c r="W68" s="180"/>
      <c r="X68" s="214">
        <v>1</v>
      </c>
      <c r="Y68" s="214">
        <v>1</v>
      </c>
      <c r="Z68" s="214">
        <v>1</v>
      </c>
      <c r="AA68" s="214">
        <v>1</v>
      </c>
      <c r="AB68" s="214">
        <v>1</v>
      </c>
      <c r="AC68" s="214">
        <v>1</v>
      </c>
      <c r="AD68" s="180" t="s">
        <v>258</v>
      </c>
      <c r="AE68" s="214">
        <v>1</v>
      </c>
      <c r="AF68" s="214">
        <v>1</v>
      </c>
      <c r="AG68" s="214">
        <v>1</v>
      </c>
      <c r="AH68" s="214">
        <v>1</v>
      </c>
      <c r="AI68" s="14">
        <f>SUM(E68:AH68)</f>
        <v>26</v>
      </c>
      <c r="AJ68" s="301"/>
    </row>
    <row r="69" spans="1:36" s="127" customFormat="1" ht="16.5">
      <c r="A69" s="486"/>
      <c r="B69" s="217"/>
      <c r="C69" s="55"/>
      <c r="D69" s="605"/>
      <c r="E69" s="214"/>
      <c r="F69" s="214"/>
      <c r="G69" s="214"/>
      <c r="H69" s="214"/>
      <c r="I69" s="182"/>
      <c r="J69" s="214"/>
      <c r="K69" s="214"/>
      <c r="L69" s="214"/>
      <c r="M69" s="214"/>
      <c r="N69" s="214"/>
      <c r="O69" s="214"/>
      <c r="P69" s="182"/>
      <c r="Q69" s="214"/>
      <c r="R69" s="214"/>
      <c r="S69" s="214"/>
      <c r="T69" s="214"/>
      <c r="U69" s="214"/>
      <c r="V69" s="214"/>
      <c r="W69" s="182"/>
      <c r="X69" s="214"/>
      <c r="Y69" s="214"/>
      <c r="Z69" s="214"/>
      <c r="AA69" s="214"/>
      <c r="AB69" s="214"/>
      <c r="AC69" s="214"/>
      <c r="AD69" s="182"/>
      <c r="AE69" s="214"/>
      <c r="AF69" s="214"/>
      <c r="AG69" s="214"/>
      <c r="AH69" s="214"/>
      <c r="AI69" s="96"/>
      <c r="AJ69" s="604"/>
    </row>
    <row r="70" spans="1:36" s="12" customFormat="1" ht="17.25" thickBot="1">
      <c r="A70" s="57"/>
      <c r="B70" s="58"/>
      <c r="C70" s="58"/>
      <c r="D70" s="59"/>
      <c r="E70" s="226"/>
      <c r="F70" s="226"/>
      <c r="G70" s="226"/>
      <c r="H70" s="226"/>
      <c r="I70" s="226"/>
      <c r="J70" s="226"/>
      <c r="K70" s="226"/>
      <c r="L70" s="226"/>
      <c r="M70" s="226"/>
      <c r="N70" s="226"/>
      <c r="O70" s="226"/>
      <c r="P70" s="226"/>
      <c r="Q70" s="226"/>
      <c r="R70" s="226"/>
      <c r="S70" s="226"/>
      <c r="T70" s="226"/>
      <c r="U70" s="214"/>
      <c r="V70" s="226"/>
      <c r="W70" s="226"/>
      <c r="X70" s="226"/>
      <c r="Y70" s="226"/>
      <c r="Z70" s="226"/>
      <c r="AA70" s="226"/>
      <c r="AB70" s="226"/>
      <c r="AC70" s="226"/>
      <c r="AD70" s="226"/>
      <c r="AE70" s="226"/>
      <c r="AF70" s="226"/>
      <c r="AG70" s="226"/>
      <c r="AH70" s="226"/>
      <c r="AI70" s="96"/>
      <c r="AJ70" s="108"/>
    </row>
    <row r="71" spans="1:36" s="12" customFormat="1" ht="18.75">
      <c r="A71" s="1471" t="s">
        <v>299</v>
      </c>
      <c r="B71" s="1441"/>
      <c r="C71" s="551"/>
      <c r="D71" s="1483" t="s">
        <v>531</v>
      </c>
      <c r="E71" s="1484"/>
      <c r="F71" s="1484"/>
      <c r="G71" s="1484"/>
      <c r="H71" s="1484"/>
      <c r="I71" s="1485"/>
      <c r="J71" s="177"/>
      <c r="K71" s="177"/>
      <c r="L71" s="177"/>
      <c r="M71" s="177"/>
      <c r="N71" s="177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  <c r="AH71" s="177"/>
      <c r="AI71" s="105"/>
      <c r="AJ71" s="305"/>
    </row>
    <row r="72" spans="1:36" s="12" customFormat="1" ht="16.5">
      <c r="A72" s="299">
        <v>1</v>
      </c>
      <c r="B72" s="30" t="s">
        <v>33</v>
      </c>
      <c r="C72" s="30" t="s">
        <v>378</v>
      </c>
      <c r="D72" s="62" t="s">
        <v>153</v>
      </c>
      <c r="E72" s="214">
        <v>1</v>
      </c>
      <c r="F72" s="214">
        <v>1</v>
      </c>
      <c r="G72" s="214">
        <v>1</v>
      </c>
      <c r="H72" s="214">
        <v>1</v>
      </c>
      <c r="I72" s="182" t="s">
        <v>258</v>
      </c>
      <c r="J72" s="214">
        <v>1</v>
      </c>
      <c r="K72" s="214">
        <v>1</v>
      </c>
      <c r="L72" s="214">
        <v>1</v>
      </c>
      <c r="M72" s="214">
        <v>1</v>
      </c>
      <c r="N72" s="214">
        <v>1</v>
      </c>
      <c r="O72" s="214">
        <v>1</v>
      </c>
      <c r="P72" s="182" t="s">
        <v>258</v>
      </c>
      <c r="Q72" s="214">
        <v>1</v>
      </c>
      <c r="R72" s="214">
        <v>1</v>
      </c>
      <c r="S72" s="214">
        <v>1</v>
      </c>
      <c r="T72" s="214">
        <v>1</v>
      </c>
      <c r="U72" s="214">
        <v>1</v>
      </c>
      <c r="V72" s="214">
        <v>1</v>
      </c>
      <c r="W72" s="182" t="s">
        <v>258</v>
      </c>
      <c r="X72" s="214">
        <v>1</v>
      </c>
      <c r="Y72" s="214">
        <v>1</v>
      </c>
      <c r="Z72" s="214">
        <v>1</v>
      </c>
      <c r="AA72" s="214">
        <v>1</v>
      </c>
      <c r="AB72" s="214">
        <v>1</v>
      </c>
      <c r="AC72" s="214">
        <v>1</v>
      </c>
      <c r="AD72" s="180" t="s">
        <v>258</v>
      </c>
      <c r="AE72" s="214">
        <v>1</v>
      </c>
      <c r="AF72" s="214">
        <v>1</v>
      </c>
      <c r="AG72" s="214" t="s">
        <v>255</v>
      </c>
      <c r="AH72" s="214">
        <v>1</v>
      </c>
      <c r="AI72" s="14">
        <f>SUM(E72:AH72)</f>
        <v>25</v>
      </c>
      <c r="AJ72" s="284"/>
    </row>
    <row r="73" spans="1:36" s="12" customFormat="1" ht="16.5">
      <c r="A73" s="299">
        <v>2</v>
      </c>
      <c r="B73" s="30" t="s">
        <v>169</v>
      </c>
      <c r="C73" s="30" t="s">
        <v>379</v>
      </c>
      <c r="D73" s="32" t="s">
        <v>83</v>
      </c>
      <c r="E73" s="214">
        <v>1</v>
      </c>
      <c r="F73" s="214">
        <v>1</v>
      </c>
      <c r="G73" s="214">
        <v>1</v>
      </c>
      <c r="H73" s="214">
        <v>1</v>
      </c>
      <c r="I73" s="182" t="s">
        <v>258</v>
      </c>
      <c r="J73" s="214">
        <v>1</v>
      </c>
      <c r="K73" s="214">
        <v>1</v>
      </c>
      <c r="L73" s="214">
        <v>1</v>
      </c>
      <c r="M73" s="214">
        <v>1</v>
      </c>
      <c r="N73" s="214">
        <v>1</v>
      </c>
      <c r="O73" s="214">
        <v>1</v>
      </c>
      <c r="P73" s="182" t="s">
        <v>258</v>
      </c>
      <c r="Q73" s="214">
        <v>1</v>
      </c>
      <c r="R73" s="214">
        <v>1</v>
      </c>
      <c r="S73" s="214">
        <v>1</v>
      </c>
      <c r="T73" s="214">
        <v>1</v>
      </c>
      <c r="U73" s="214">
        <v>1</v>
      </c>
      <c r="V73" s="214">
        <v>1</v>
      </c>
      <c r="W73" s="182" t="s">
        <v>258</v>
      </c>
      <c r="X73" s="214">
        <v>1</v>
      </c>
      <c r="Y73" s="214">
        <v>1</v>
      </c>
      <c r="Z73" s="214">
        <v>1</v>
      </c>
      <c r="AA73" s="214">
        <v>1</v>
      </c>
      <c r="AB73" s="214">
        <v>1</v>
      </c>
      <c r="AC73" s="214">
        <v>1</v>
      </c>
      <c r="AD73" s="180">
        <v>1</v>
      </c>
      <c r="AE73" s="214">
        <v>1</v>
      </c>
      <c r="AF73" s="214">
        <v>1</v>
      </c>
      <c r="AG73" s="214">
        <v>1</v>
      </c>
      <c r="AH73" s="214">
        <v>1</v>
      </c>
      <c r="AI73" s="14">
        <f>SUM(E73:AH73)</f>
        <v>27</v>
      </c>
      <c r="AJ73" s="284"/>
    </row>
    <row r="74" spans="1:36" s="12" customFormat="1" ht="16.5">
      <c r="A74" s="299">
        <v>3</v>
      </c>
      <c r="B74" s="30" t="s">
        <v>476</v>
      </c>
      <c r="C74" s="30" t="s">
        <v>378</v>
      </c>
      <c r="D74" s="32" t="s">
        <v>56</v>
      </c>
      <c r="E74" s="214">
        <v>1</v>
      </c>
      <c r="F74" s="214">
        <v>1</v>
      </c>
      <c r="G74" s="214">
        <v>1</v>
      </c>
      <c r="H74" s="214">
        <v>1</v>
      </c>
      <c r="I74" s="182">
        <v>1</v>
      </c>
      <c r="J74" s="214">
        <v>1</v>
      </c>
      <c r="K74" s="214">
        <v>1</v>
      </c>
      <c r="L74" s="214">
        <v>1</v>
      </c>
      <c r="M74" s="214">
        <v>1</v>
      </c>
      <c r="N74" s="214">
        <v>1</v>
      </c>
      <c r="O74" s="214">
        <v>1</v>
      </c>
      <c r="P74" s="182">
        <v>1</v>
      </c>
      <c r="Q74" s="214">
        <v>1</v>
      </c>
      <c r="R74" s="214">
        <v>1</v>
      </c>
      <c r="S74" s="214">
        <v>1</v>
      </c>
      <c r="T74" s="214">
        <v>1</v>
      </c>
      <c r="U74" s="214">
        <v>1</v>
      </c>
      <c r="V74" s="214">
        <v>1</v>
      </c>
      <c r="W74" s="182">
        <v>1</v>
      </c>
      <c r="X74" s="214">
        <v>1</v>
      </c>
      <c r="Y74" s="214">
        <v>1</v>
      </c>
      <c r="Z74" s="214">
        <v>1</v>
      </c>
      <c r="AA74" s="214">
        <v>1</v>
      </c>
      <c r="AB74" s="214">
        <v>1</v>
      </c>
      <c r="AC74" s="214">
        <v>1</v>
      </c>
      <c r="AD74" s="180">
        <v>1</v>
      </c>
      <c r="AE74" s="214">
        <v>1</v>
      </c>
      <c r="AF74" s="214">
        <v>1</v>
      </c>
      <c r="AG74" s="214">
        <v>1</v>
      </c>
      <c r="AH74" s="214">
        <v>1</v>
      </c>
      <c r="AI74" s="14">
        <f t="shared" ref="AI74:AI91" si="8">SUM(E74:AH74)</f>
        <v>30</v>
      </c>
      <c r="AJ74" s="284"/>
    </row>
    <row r="75" spans="1:36" s="12" customFormat="1" ht="16.5">
      <c r="A75" s="299">
        <v>4</v>
      </c>
      <c r="B75" s="30" t="s">
        <v>94</v>
      </c>
      <c r="C75" s="30" t="s">
        <v>378</v>
      </c>
      <c r="D75" s="62" t="s">
        <v>138</v>
      </c>
      <c r="E75" s="214">
        <v>1</v>
      </c>
      <c r="F75" s="214">
        <v>1</v>
      </c>
      <c r="G75" s="214">
        <v>1</v>
      </c>
      <c r="H75" s="214">
        <v>1</v>
      </c>
      <c r="I75" s="182">
        <v>1</v>
      </c>
      <c r="J75" s="214">
        <v>1</v>
      </c>
      <c r="K75" s="214">
        <v>1</v>
      </c>
      <c r="L75" s="214">
        <v>1</v>
      </c>
      <c r="M75" s="214">
        <v>1</v>
      </c>
      <c r="N75" s="214">
        <v>1</v>
      </c>
      <c r="O75" s="214">
        <v>1</v>
      </c>
      <c r="P75" s="182">
        <v>1</v>
      </c>
      <c r="Q75" s="214">
        <v>1</v>
      </c>
      <c r="R75" s="214">
        <v>1</v>
      </c>
      <c r="S75" s="214">
        <v>1</v>
      </c>
      <c r="T75" s="214">
        <v>1</v>
      </c>
      <c r="U75" s="214">
        <v>1</v>
      </c>
      <c r="V75" s="214">
        <v>1</v>
      </c>
      <c r="W75" s="182">
        <v>1</v>
      </c>
      <c r="X75" s="214">
        <v>1</v>
      </c>
      <c r="Y75" s="214">
        <v>1</v>
      </c>
      <c r="Z75" s="214">
        <v>1</v>
      </c>
      <c r="AA75" s="214">
        <v>1</v>
      </c>
      <c r="AB75" s="214">
        <v>1</v>
      </c>
      <c r="AC75" s="214">
        <v>1</v>
      </c>
      <c r="AD75" s="180">
        <v>1</v>
      </c>
      <c r="AE75" s="214">
        <v>1</v>
      </c>
      <c r="AF75" s="214">
        <v>1</v>
      </c>
      <c r="AG75" s="214">
        <v>1</v>
      </c>
      <c r="AH75" s="214">
        <v>1</v>
      </c>
      <c r="AI75" s="14">
        <f t="shared" si="8"/>
        <v>30</v>
      </c>
      <c r="AJ75" s="284"/>
    </row>
    <row r="76" spans="1:36" s="12" customFormat="1" ht="16.5">
      <c r="A76" s="299">
        <v>5</v>
      </c>
      <c r="B76" s="142" t="s">
        <v>60</v>
      </c>
      <c r="C76" s="252" t="s">
        <v>380</v>
      </c>
      <c r="D76" s="390" t="s">
        <v>61</v>
      </c>
      <c r="E76" s="214">
        <v>1</v>
      </c>
      <c r="F76" s="214">
        <v>1</v>
      </c>
      <c r="G76" s="214">
        <v>1</v>
      </c>
      <c r="H76" s="214">
        <v>1</v>
      </c>
      <c r="I76" s="182">
        <v>1</v>
      </c>
      <c r="J76" s="214">
        <v>1</v>
      </c>
      <c r="K76" s="214">
        <v>1</v>
      </c>
      <c r="L76" s="214">
        <v>1</v>
      </c>
      <c r="M76" s="214">
        <v>1</v>
      </c>
      <c r="N76" s="214">
        <v>1</v>
      </c>
      <c r="O76" s="214">
        <v>1</v>
      </c>
      <c r="P76" s="182">
        <v>1</v>
      </c>
      <c r="Q76" s="214">
        <v>1</v>
      </c>
      <c r="R76" s="214">
        <v>1</v>
      </c>
      <c r="S76" s="214">
        <v>1</v>
      </c>
      <c r="T76" s="214">
        <v>1</v>
      </c>
      <c r="U76" s="214">
        <v>1</v>
      </c>
      <c r="V76" s="214">
        <v>1</v>
      </c>
      <c r="W76" s="182" t="s">
        <v>258</v>
      </c>
      <c r="X76" s="214">
        <v>1</v>
      </c>
      <c r="Y76" s="214">
        <v>1</v>
      </c>
      <c r="Z76" s="214">
        <v>1</v>
      </c>
      <c r="AA76" s="214">
        <v>1</v>
      </c>
      <c r="AB76" s="214">
        <v>1</v>
      </c>
      <c r="AC76" s="214">
        <v>1</v>
      </c>
      <c r="AD76" s="180" t="s">
        <v>258</v>
      </c>
      <c r="AE76" s="214">
        <v>1</v>
      </c>
      <c r="AF76" s="214">
        <v>1</v>
      </c>
      <c r="AG76" s="214">
        <v>1</v>
      </c>
      <c r="AH76" s="214">
        <v>1</v>
      </c>
      <c r="AI76" s="14">
        <f t="shared" si="8"/>
        <v>28</v>
      </c>
      <c r="AJ76" s="103"/>
    </row>
    <row r="77" spans="1:36" s="12" customFormat="1" ht="16.5">
      <c r="A77" s="299">
        <v>6</v>
      </c>
      <c r="B77" s="30" t="s">
        <v>345</v>
      </c>
      <c r="C77" s="30" t="s">
        <v>378</v>
      </c>
      <c r="D77" s="62" t="s">
        <v>57</v>
      </c>
      <c r="E77" s="214">
        <v>1</v>
      </c>
      <c r="F77" s="214">
        <v>1</v>
      </c>
      <c r="G77" s="214">
        <v>1</v>
      </c>
      <c r="H77" s="214">
        <v>1</v>
      </c>
      <c r="I77" s="182" t="s">
        <v>258</v>
      </c>
      <c r="J77" s="214">
        <v>1</v>
      </c>
      <c r="K77" s="214">
        <v>1</v>
      </c>
      <c r="L77" s="214">
        <v>1</v>
      </c>
      <c r="M77" s="214">
        <v>1</v>
      </c>
      <c r="N77" s="214">
        <v>1</v>
      </c>
      <c r="O77" s="214">
        <v>1</v>
      </c>
      <c r="P77" s="182" t="s">
        <v>258</v>
      </c>
      <c r="Q77" s="214">
        <v>1</v>
      </c>
      <c r="R77" s="214">
        <v>1</v>
      </c>
      <c r="S77" s="214">
        <v>1</v>
      </c>
      <c r="T77" s="214">
        <v>1</v>
      </c>
      <c r="U77" s="214">
        <v>1</v>
      </c>
      <c r="V77" s="214">
        <v>1</v>
      </c>
      <c r="W77" s="182" t="s">
        <v>258</v>
      </c>
      <c r="X77" s="214">
        <v>1</v>
      </c>
      <c r="Y77" s="214">
        <v>1</v>
      </c>
      <c r="Z77" s="214">
        <v>1</v>
      </c>
      <c r="AA77" s="214">
        <v>1</v>
      </c>
      <c r="AB77" s="214">
        <v>1</v>
      </c>
      <c r="AC77" s="214">
        <v>1</v>
      </c>
      <c r="AD77" s="180">
        <v>1</v>
      </c>
      <c r="AE77" s="214">
        <v>1</v>
      </c>
      <c r="AF77" s="214">
        <v>1</v>
      </c>
      <c r="AG77" s="214">
        <v>1</v>
      </c>
      <c r="AH77" s="214">
        <v>1</v>
      </c>
      <c r="AI77" s="14">
        <f t="shared" si="8"/>
        <v>27</v>
      </c>
      <c r="AJ77" s="284"/>
    </row>
    <row r="78" spans="1:36" s="12" customFormat="1" ht="16.5">
      <c r="A78" s="299">
        <v>7</v>
      </c>
      <c r="B78" s="30" t="s">
        <v>97</v>
      </c>
      <c r="C78" s="30" t="s">
        <v>390</v>
      </c>
      <c r="D78" s="62" t="s">
        <v>160</v>
      </c>
      <c r="E78" s="214">
        <v>1</v>
      </c>
      <c r="F78" s="214">
        <v>1</v>
      </c>
      <c r="G78" s="214" t="s">
        <v>354</v>
      </c>
      <c r="H78" s="214" t="s">
        <v>354</v>
      </c>
      <c r="I78" s="182" t="s">
        <v>258</v>
      </c>
      <c r="J78" s="214" t="s">
        <v>354</v>
      </c>
      <c r="K78" s="214" t="s">
        <v>354</v>
      </c>
      <c r="L78" s="214" t="s">
        <v>354</v>
      </c>
      <c r="M78" s="214" t="s">
        <v>354</v>
      </c>
      <c r="N78" s="214" t="s">
        <v>354</v>
      </c>
      <c r="O78" s="214" t="s">
        <v>354</v>
      </c>
      <c r="P78" s="182" t="s">
        <v>258</v>
      </c>
      <c r="Q78" s="214">
        <v>1</v>
      </c>
      <c r="R78" s="214" t="s">
        <v>354</v>
      </c>
      <c r="S78" s="214">
        <v>1</v>
      </c>
      <c r="T78" s="214">
        <v>1</v>
      </c>
      <c r="U78" s="214">
        <v>1</v>
      </c>
      <c r="V78" s="214">
        <v>1</v>
      </c>
      <c r="W78" s="182" t="s">
        <v>258</v>
      </c>
      <c r="X78" s="214" t="s">
        <v>354</v>
      </c>
      <c r="Y78" s="214" t="s">
        <v>354</v>
      </c>
      <c r="Z78" s="214" t="s">
        <v>354</v>
      </c>
      <c r="AA78" s="214" t="s">
        <v>354</v>
      </c>
      <c r="AB78" s="214" t="s">
        <v>354</v>
      </c>
      <c r="AC78" s="214" t="s">
        <v>354</v>
      </c>
      <c r="AD78" s="180" t="s">
        <v>258</v>
      </c>
      <c r="AE78" s="214" t="s">
        <v>354</v>
      </c>
      <c r="AF78" s="214" t="s">
        <v>354</v>
      </c>
      <c r="AG78" s="214" t="s">
        <v>354</v>
      </c>
      <c r="AH78" s="214" t="s">
        <v>354</v>
      </c>
      <c r="AI78" s="145">
        <v>15</v>
      </c>
      <c r="AJ78" s="284"/>
    </row>
    <row r="79" spans="1:36" s="12" customFormat="1" ht="16.5">
      <c r="A79" s="299">
        <v>8</v>
      </c>
      <c r="B79" s="142" t="s">
        <v>307</v>
      </c>
      <c r="C79" s="142" t="s">
        <v>391</v>
      </c>
      <c r="D79" s="143" t="s">
        <v>67</v>
      </c>
      <c r="E79" s="214">
        <v>1</v>
      </c>
      <c r="F79" s="214">
        <v>1</v>
      </c>
      <c r="G79" s="214">
        <v>1</v>
      </c>
      <c r="H79" s="214">
        <v>1</v>
      </c>
      <c r="I79" s="182" t="s">
        <v>258</v>
      </c>
      <c r="J79" s="214">
        <v>1</v>
      </c>
      <c r="K79" s="214">
        <v>1</v>
      </c>
      <c r="L79" s="214">
        <v>1</v>
      </c>
      <c r="M79" s="214">
        <v>1</v>
      </c>
      <c r="N79" s="214">
        <v>1</v>
      </c>
      <c r="O79" s="214">
        <v>1</v>
      </c>
      <c r="P79" s="182" t="s">
        <v>258</v>
      </c>
      <c r="Q79" s="214">
        <v>1</v>
      </c>
      <c r="R79" s="214">
        <v>1</v>
      </c>
      <c r="S79" s="214">
        <v>1</v>
      </c>
      <c r="T79" s="214">
        <v>1</v>
      </c>
      <c r="U79" s="214">
        <v>1</v>
      </c>
      <c r="V79" s="214">
        <v>1</v>
      </c>
      <c r="W79" s="182" t="s">
        <v>258</v>
      </c>
      <c r="X79" s="214">
        <v>1</v>
      </c>
      <c r="Y79" s="214">
        <v>1</v>
      </c>
      <c r="Z79" s="214">
        <v>1</v>
      </c>
      <c r="AA79" s="214">
        <v>1</v>
      </c>
      <c r="AB79" s="214">
        <v>1</v>
      </c>
      <c r="AC79" s="214">
        <v>1</v>
      </c>
      <c r="AD79" s="180">
        <v>1</v>
      </c>
      <c r="AE79" s="214">
        <v>1</v>
      </c>
      <c r="AF79" s="214">
        <v>1</v>
      </c>
      <c r="AG79" s="214">
        <v>1</v>
      </c>
      <c r="AH79" s="214">
        <v>1</v>
      </c>
      <c r="AI79" s="14">
        <f t="shared" si="8"/>
        <v>27</v>
      </c>
      <c r="AJ79" s="284"/>
    </row>
    <row r="80" spans="1:36" s="12" customFormat="1" ht="16.5">
      <c r="A80" s="299">
        <v>9</v>
      </c>
      <c r="B80" s="30" t="s">
        <v>305</v>
      </c>
      <c r="C80" s="30" t="s">
        <v>378</v>
      </c>
      <c r="D80" s="62" t="s">
        <v>159</v>
      </c>
      <c r="E80" s="214">
        <v>1</v>
      </c>
      <c r="F80" s="214">
        <v>1</v>
      </c>
      <c r="G80" s="214">
        <v>1</v>
      </c>
      <c r="H80" s="214">
        <v>1</v>
      </c>
      <c r="I80" s="182">
        <v>1</v>
      </c>
      <c r="J80" s="214">
        <v>1</v>
      </c>
      <c r="K80" s="214">
        <v>1</v>
      </c>
      <c r="L80" s="214">
        <v>1</v>
      </c>
      <c r="M80" s="214">
        <v>1</v>
      </c>
      <c r="N80" s="214">
        <v>1</v>
      </c>
      <c r="O80" s="214">
        <v>1</v>
      </c>
      <c r="P80" s="182" t="s">
        <v>258</v>
      </c>
      <c r="Q80" s="214">
        <v>1</v>
      </c>
      <c r="R80" s="214">
        <v>1</v>
      </c>
      <c r="S80" s="214">
        <v>1</v>
      </c>
      <c r="T80" s="214">
        <v>1</v>
      </c>
      <c r="U80" s="214">
        <v>1</v>
      </c>
      <c r="V80" s="214">
        <v>1</v>
      </c>
      <c r="W80" s="182" t="s">
        <v>258</v>
      </c>
      <c r="X80" s="214">
        <v>1</v>
      </c>
      <c r="Y80" s="214">
        <v>1</v>
      </c>
      <c r="Z80" s="214">
        <v>1</v>
      </c>
      <c r="AA80" s="214">
        <v>1</v>
      </c>
      <c r="AB80" s="214">
        <v>1</v>
      </c>
      <c r="AC80" s="214">
        <v>1</v>
      </c>
      <c r="AD80" s="180" t="s">
        <v>258</v>
      </c>
      <c r="AE80" s="214">
        <v>1</v>
      </c>
      <c r="AF80" s="214">
        <v>1</v>
      </c>
      <c r="AG80" s="214">
        <v>1</v>
      </c>
      <c r="AH80" s="214">
        <v>1</v>
      </c>
      <c r="AI80" s="14">
        <f t="shared" si="8"/>
        <v>27</v>
      </c>
      <c r="AJ80" s="284"/>
    </row>
    <row r="81" spans="1:36" s="12" customFormat="1" ht="16.5">
      <c r="A81" s="299">
        <v>10</v>
      </c>
      <c r="B81" s="30" t="s">
        <v>356</v>
      </c>
      <c r="C81" s="30" t="s">
        <v>379</v>
      </c>
      <c r="D81" s="32" t="s">
        <v>151</v>
      </c>
      <c r="E81" s="214">
        <v>1</v>
      </c>
      <c r="F81" s="214">
        <v>1</v>
      </c>
      <c r="G81" s="214">
        <v>1</v>
      </c>
      <c r="H81" s="214">
        <v>1</v>
      </c>
      <c r="I81" s="182" t="s">
        <v>258</v>
      </c>
      <c r="J81" s="214" t="s">
        <v>255</v>
      </c>
      <c r="K81" s="214" t="s">
        <v>255</v>
      </c>
      <c r="L81" s="214" t="s">
        <v>255</v>
      </c>
      <c r="M81" s="214" t="s">
        <v>255</v>
      </c>
      <c r="N81" s="214" t="s">
        <v>255</v>
      </c>
      <c r="O81" s="214" t="s">
        <v>255</v>
      </c>
      <c r="P81" s="182" t="s">
        <v>258</v>
      </c>
      <c r="Q81" s="214" t="s">
        <v>255</v>
      </c>
      <c r="R81" s="214" t="s">
        <v>255</v>
      </c>
      <c r="S81" s="214" t="s">
        <v>255</v>
      </c>
      <c r="T81" s="214" t="s">
        <v>255</v>
      </c>
      <c r="U81" s="214">
        <v>1</v>
      </c>
      <c r="V81" s="214">
        <v>1</v>
      </c>
      <c r="W81" s="182">
        <v>1</v>
      </c>
      <c r="X81" s="214">
        <v>1</v>
      </c>
      <c r="Y81" s="214">
        <v>1</v>
      </c>
      <c r="Z81" s="214">
        <v>1</v>
      </c>
      <c r="AA81" s="214">
        <v>1</v>
      </c>
      <c r="AB81" s="214">
        <v>1</v>
      </c>
      <c r="AC81" s="214">
        <v>1</v>
      </c>
      <c r="AD81" s="180">
        <v>1</v>
      </c>
      <c r="AE81" s="214">
        <v>1</v>
      </c>
      <c r="AF81" s="214">
        <v>1</v>
      </c>
      <c r="AG81" s="214">
        <v>1</v>
      </c>
      <c r="AH81" s="214">
        <v>1</v>
      </c>
      <c r="AI81" s="14">
        <f t="shared" si="8"/>
        <v>18</v>
      </c>
      <c r="AJ81" s="284"/>
    </row>
    <row r="82" spans="1:36" s="12" customFormat="1" ht="16.5">
      <c r="A82" s="299">
        <v>11</v>
      </c>
      <c r="B82" s="30" t="s">
        <v>285</v>
      </c>
      <c r="C82" s="30" t="s">
        <v>377</v>
      </c>
      <c r="D82" s="32" t="s">
        <v>39</v>
      </c>
      <c r="E82" s="214">
        <v>1</v>
      </c>
      <c r="F82" s="214">
        <v>1</v>
      </c>
      <c r="G82" s="214">
        <v>1</v>
      </c>
      <c r="H82" s="214">
        <v>1</v>
      </c>
      <c r="I82" s="182">
        <v>1</v>
      </c>
      <c r="J82" s="214">
        <v>1</v>
      </c>
      <c r="K82" s="214">
        <v>1</v>
      </c>
      <c r="L82" s="214">
        <v>1</v>
      </c>
      <c r="M82" s="214">
        <v>1</v>
      </c>
      <c r="N82" s="214">
        <v>1</v>
      </c>
      <c r="O82" s="214">
        <v>1</v>
      </c>
      <c r="P82" s="182" t="s">
        <v>258</v>
      </c>
      <c r="Q82" s="214">
        <v>1</v>
      </c>
      <c r="R82" s="214">
        <v>1</v>
      </c>
      <c r="S82" s="214">
        <v>1</v>
      </c>
      <c r="T82" s="214">
        <v>1</v>
      </c>
      <c r="U82" s="214">
        <v>1</v>
      </c>
      <c r="V82" s="214">
        <v>1</v>
      </c>
      <c r="W82" s="182" t="s">
        <v>258</v>
      </c>
      <c r="X82" s="214">
        <v>1</v>
      </c>
      <c r="Y82" s="214">
        <v>1</v>
      </c>
      <c r="Z82" s="214">
        <v>1</v>
      </c>
      <c r="AA82" s="214">
        <v>1</v>
      </c>
      <c r="AB82" s="214">
        <v>1</v>
      </c>
      <c r="AC82" s="214">
        <v>1</v>
      </c>
      <c r="AD82" s="180" t="s">
        <v>258</v>
      </c>
      <c r="AE82" s="214">
        <v>1</v>
      </c>
      <c r="AF82" s="214">
        <v>1</v>
      </c>
      <c r="AG82" s="214">
        <v>1</v>
      </c>
      <c r="AH82" s="214">
        <v>1</v>
      </c>
      <c r="AI82" s="14">
        <f t="shared" si="8"/>
        <v>27</v>
      </c>
      <c r="AJ82" s="284"/>
    </row>
    <row r="83" spans="1:36" s="12" customFormat="1" ht="16.5">
      <c r="A83" s="299">
        <v>12</v>
      </c>
      <c r="B83" s="30" t="s">
        <v>300</v>
      </c>
      <c r="C83" s="30" t="s">
        <v>389</v>
      </c>
      <c r="D83" s="62" t="s">
        <v>62</v>
      </c>
      <c r="E83" s="214">
        <v>1</v>
      </c>
      <c r="F83" s="214">
        <v>1</v>
      </c>
      <c r="G83" s="214">
        <v>1</v>
      </c>
      <c r="H83" s="214">
        <v>1</v>
      </c>
      <c r="I83" s="182">
        <v>1</v>
      </c>
      <c r="J83" s="214">
        <v>1</v>
      </c>
      <c r="K83" s="214">
        <v>1</v>
      </c>
      <c r="L83" s="214">
        <v>1</v>
      </c>
      <c r="M83" s="214">
        <v>1</v>
      </c>
      <c r="N83" s="214">
        <v>1</v>
      </c>
      <c r="O83" s="214">
        <v>1</v>
      </c>
      <c r="P83" s="182" t="s">
        <v>258</v>
      </c>
      <c r="Q83" s="214">
        <v>1</v>
      </c>
      <c r="R83" s="214">
        <v>1</v>
      </c>
      <c r="S83" s="214">
        <v>1</v>
      </c>
      <c r="T83" s="214">
        <v>1</v>
      </c>
      <c r="U83" s="214">
        <v>1</v>
      </c>
      <c r="V83" s="214">
        <v>1</v>
      </c>
      <c r="W83" s="182" t="s">
        <v>258</v>
      </c>
      <c r="X83" s="214">
        <v>1</v>
      </c>
      <c r="Y83" s="214">
        <v>1</v>
      </c>
      <c r="Z83" s="214">
        <v>1</v>
      </c>
      <c r="AA83" s="214">
        <v>1</v>
      </c>
      <c r="AB83" s="214">
        <v>1</v>
      </c>
      <c r="AC83" s="214">
        <v>1</v>
      </c>
      <c r="AD83" s="180" t="s">
        <v>258</v>
      </c>
      <c r="AE83" s="214">
        <v>1</v>
      </c>
      <c r="AF83" s="214">
        <v>1</v>
      </c>
      <c r="AG83" s="214">
        <v>1</v>
      </c>
      <c r="AH83" s="214">
        <v>1</v>
      </c>
      <c r="AI83" s="14">
        <f t="shared" si="8"/>
        <v>27</v>
      </c>
      <c r="AJ83" s="284"/>
    </row>
    <row r="84" spans="1:36" s="12" customFormat="1" ht="16.5">
      <c r="A84" s="299">
        <v>13</v>
      </c>
      <c r="B84" s="30" t="s">
        <v>301</v>
      </c>
      <c r="C84" s="30" t="s">
        <v>378</v>
      </c>
      <c r="D84" s="62" t="s">
        <v>54</v>
      </c>
      <c r="E84" s="214">
        <v>1</v>
      </c>
      <c r="F84" s="214">
        <v>1</v>
      </c>
      <c r="G84" s="214">
        <v>1</v>
      </c>
      <c r="H84" s="214">
        <v>1</v>
      </c>
      <c r="I84" s="182">
        <v>1</v>
      </c>
      <c r="J84" s="214">
        <v>1</v>
      </c>
      <c r="K84" s="214">
        <v>1</v>
      </c>
      <c r="L84" s="214">
        <v>1</v>
      </c>
      <c r="M84" s="214">
        <v>1</v>
      </c>
      <c r="N84" s="214">
        <v>1</v>
      </c>
      <c r="O84" s="214">
        <v>1</v>
      </c>
      <c r="P84" s="182" t="s">
        <v>258</v>
      </c>
      <c r="Q84" s="214" t="s">
        <v>255</v>
      </c>
      <c r="R84" s="214" t="s">
        <v>255</v>
      </c>
      <c r="S84" s="214">
        <v>1</v>
      </c>
      <c r="T84" s="214">
        <v>1</v>
      </c>
      <c r="U84" s="214">
        <v>1</v>
      </c>
      <c r="V84" s="214">
        <v>1</v>
      </c>
      <c r="W84" s="182" t="s">
        <v>258</v>
      </c>
      <c r="X84" s="214">
        <v>1</v>
      </c>
      <c r="Y84" s="214">
        <v>1</v>
      </c>
      <c r="Z84" s="214">
        <v>1</v>
      </c>
      <c r="AA84" s="214">
        <v>1</v>
      </c>
      <c r="AB84" s="214">
        <v>1</v>
      </c>
      <c r="AC84" s="214">
        <v>1</v>
      </c>
      <c r="AD84" s="180" t="s">
        <v>258</v>
      </c>
      <c r="AE84" s="214">
        <v>1</v>
      </c>
      <c r="AF84" s="214">
        <v>1</v>
      </c>
      <c r="AG84" s="214">
        <v>1</v>
      </c>
      <c r="AH84" s="214">
        <v>1</v>
      </c>
      <c r="AI84" s="14">
        <f t="shared" si="8"/>
        <v>25</v>
      </c>
      <c r="AJ84" s="284"/>
    </row>
    <row r="85" spans="1:36" s="12" customFormat="1" ht="16.5">
      <c r="A85" s="299">
        <v>14</v>
      </c>
      <c r="B85" s="30" t="s">
        <v>40</v>
      </c>
      <c r="C85" s="30" t="s">
        <v>390</v>
      </c>
      <c r="D85" s="32" t="s">
        <v>161</v>
      </c>
      <c r="E85" s="214">
        <v>1</v>
      </c>
      <c r="F85" s="214">
        <v>1</v>
      </c>
      <c r="G85" s="214">
        <v>1</v>
      </c>
      <c r="H85" s="214">
        <v>1</v>
      </c>
      <c r="I85" s="182">
        <v>1</v>
      </c>
      <c r="J85" s="214">
        <v>1</v>
      </c>
      <c r="K85" s="214">
        <v>1</v>
      </c>
      <c r="L85" s="214">
        <v>1</v>
      </c>
      <c r="M85" s="214" t="s">
        <v>354</v>
      </c>
      <c r="N85" s="214" t="s">
        <v>354</v>
      </c>
      <c r="O85" s="214" t="s">
        <v>354</v>
      </c>
      <c r="P85" s="182" t="s">
        <v>258</v>
      </c>
      <c r="Q85" s="214">
        <v>1</v>
      </c>
      <c r="R85" s="214">
        <v>1</v>
      </c>
      <c r="S85" s="214">
        <v>1</v>
      </c>
      <c r="T85" s="214">
        <v>1</v>
      </c>
      <c r="U85" s="214">
        <v>1</v>
      </c>
      <c r="V85" s="214">
        <v>1</v>
      </c>
      <c r="W85" s="182" t="s">
        <v>258</v>
      </c>
      <c r="X85" s="214" t="s">
        <v>354</v>
      </c>
      <c r="Y85" s="214" t="s">
        <v>354</v>
      </c>
      <c r="Z85" s="214" t="s">
        <v>354</v>
      </c>
      <c r="AA85" s="214" t="s">
        <v>354</v>
      </c>
      <c r="AB85" s="214" t="s">
        <v>354</v>
      </c>
      <c r="AC85" s="214" t="s">
        <v>354</v>
      </c>
      <c r="AD85" s="180" t="s">
        <v>258</v>
      </c>
      <c r="AE85" s="178" t="s">
        <v>354</v>
      </c>
      <c r="AF85" s="178">
        <v>1</v>
      </c>
      <c r="AG85" s="214">
        <v>1</v>
      </c>
      <c r="AH85" s="214">
        <v>1</v>
      </c>
      <c r="AI85" s="14">
        <f t="shared" si="8"/>
        <v>17</v>
      </c>
      <c r="AJ85" s="284"/>
    </row>
    <row r="86" spans="1:36" s="12" customFormat="1" ht="16.5">
      <c r="A86" s="299">
        <v>15</v>
      </c>
      <c r="B86" s="142" t="s">
        <v>347</v>
      </c>
      <c r="C86" s="252" t="s">
        <v>380</v>
      </c>
      <c r="D86" s="256" t="s">
        <v>162</v>
      </c>
      <c r="E86" s="214">
        <v>1</v>
      </c>
      <c r="F86" s="214">
        <v>1</v>
      </c>
      <c r="G86" s="214">
        <v>1</v>
      </c>
      <c r="H86" s="214">
        <v>1</v>
      </c>
      <c r="I86" s="182" t="s">
        <v>258</v>
      </c>
      <c r="J86" s="214">
        <v>1</v>
      </c>
      <c r="K86" s="214">
        <v>1</v>
      </c>
      <c r="L86" s="214">
        <v>1</v>
      </c>
      <c r="M86" s="214">
        <v>1</v>
      </c>
      <c r="N86" s="214">
        <v>1</v>
      </c>
      <c r="O86" s="214">
        <v>1</v>
      </c>
      <c r="P86" s="182" t="s">
        <v>258</v>
      </c>
      <c r="Q86" s="214">
        <v>1</v>
      </c>
      <c r="R86" s="214">
        <v>1</v>
      </c>
      <c r="S86" s="214">
        <v>1</v>
      </c>
      <c r="T86" s="214">
        <v>1</v>
      </c>
      <c r="U86" s="214">
        <v>1</v>
      </c>
      <c r="V86" s="214">
        <v>1</v>
      </c>
      <c r="W86" s="182" t="s">
        <v>258</v>
      </c>
      <c r="X86" s="214">
        <v>1</v>
      </c>
      <c r="Y86" s="214">
        <v>1</v>
      </c>
      <c r="Z86" s="214">
        <v>1</v>
      </c>
      <c r="AA86" s="214">
        <v>1</v>
      </c>
      <c r="AB86" s="214">
        <v>1</v>
      </c>
      <c r="AC86" s="214">
        <v>1</v>
      </c>
      <c r="AD86" s="180" t="s">
        <v>258</v>
      </c>
      <c r="AE86" s="214">
        <v>1</v>
      </c>
      <c r="AF86" s="214">
        <v>1</v>
      </c>
      <c r="AG86" s="214">
        <v>1</v>
      </c>
      <c r="AH86" s="214">
        <v>1</v>
      </c>
      <c r="AI86" s="14">
        <f>SUM(E86:AH86)</f>
        <v>26</v>
      </c>
      <c r="AJ86" s="103"/>
    </row>
    <row r="87" spans="1:36" s="12" customFormat="1" ht="16.5">
      <c r="A87" s="299">
        <v>16</v>
      </c>
      <c r="B87" s="30" t="s">
        <v>306</v>
      </c>
      <c r="C87" s="30" t="s">
        <v>378</v>
      </c>
      <c r="D87" s="62" t="s">
        <v>154</v>
      </c>
      <c r="E87" s="214">
        <v>1</v>
      </c>
      <c r="F87" s="214">
        <v>1</v>
      </c>
      <c r="G87" s="214">
        <v>1</v>
      </c>
      <c r="H87" s="214">
        <v>1</v>
      </c>
      <c r="I87" s="182">
        <v>1</v>
      </c>
      <c r="J87" s="214">
        <v>1</v>
      </c>
      <c r="K87" s="214">
        <v>1</v>
      </c>
      <c r="L87" s="214">
        <v>1</v>
      </c>
      <c r="M87" s="214">
        <v>1</v>
      </c>
      <c r="N87" s="214">
        <v>1</v>
      </c>
      <c r="O87" s="214">
        <v>1</v>
      </c>
      <c r="P87" s="182" t="s">
        <v>258</v>
      </c>
      <c r="Q87" s="214">
        <v>1</v>
      </c>
      <c r="R87" s="214">
        <v>1</v>
      </c>
      <c r="S87" s="214">
        <v>1</v>
      </c>
      <c r="T87" s="214">
        <v>1</v>
      </c>
      <c r="U87" s="214">
        <v>1</v>
      </c>
      <c r="V87" s="214">
        <v>1</v>
      </c>
      <c r="W87" s="182" t="s">
        <v>258</v>
      </c>
      <c r="X87" s="214">
        <v>1</v>
      </c>
      <c r="Y87" s="214">
        <v>1</v>
      </c>
      <c r="Z87" s="214">
        <v>1</v>
      </c>
      <c r="AA87" s="214">
        <v>1</v>
      </c>
      <c r="AB87" s="214">
        <v>1</v>
      </c>
      <c r="AC87" s="214">
        <v>1</v>
      </c>
      <c r="AD87" s="180" t="s">
        <v>258</v>
      </c>
      <c r="AE87" s="214">
        <v>1</v>
      </c>
      <c r="AF87" s="214">
        <v>1</v>
      </c>
      <c r="AG87" s="214">
        <v>1</v>
      </c>
      <c r="AH87" s="214">
        <v>1</v>
      </c>
      <c r="AI87" s="14">
        <f t="shared" si="8"/>
        <v>27</v>
      </c>
      <c r="AJ87" s="284"/>
    </row>
    <row r="88" spans="1:36" s="12" customFormat="1" ht="17.25" customHeight="1">
      <c r="A88" s="299">
        <v>17</v>
      </c>
      <c r="B88" s="30" t="s">
        <v>203</v>
      </c>
      <c r="C88" s="30" t="s">
        <v>389</v>
      </c>
      <c r="D88" s="62" t="s">
        <v>62</v>
      </c>
      <c r="E88" s="214">
        <v>1</v>
      </c>
      <c r="F88" s="214">
        <v>1</v>
      </c>
      <c r="G88" s="214">
        <v>1</v>
      </c>
      <c r="H88" s="214">
        <v>1</v>
      </c>
      <c r="I88" s="182">
        <v>1</v>
      </c>
      <c r="J88" s="214">
        <v>1</v>
      </c>
      <c r="K88" s="214">
        <v>1</v>
      </c>
      <c r="L88" s="214">
        <v>1</v>
      </c>
      <c r="M88" s="214">
        <v>1</v>
      </c>
      <c r="N88" s="214">
        <v>1</v>
      </c>
      <c r="O88" s="214">
        <v>1</v>
      </c>
      <c r="P88" s="182" t="s">
        <v>258</v>
      </c>
      <c r="Q88" s="214">
        <v>1</v>
      </c>
      <c r="R88" s="214">
        <v>1</v>
      </c>
      <c r="S88" s="214">
        <v>1</v>
      </c>
      <c r="T88" s="214">
        <v>1</v>
      </c>
      <c r="U88" s="214">
        <v>1</v>
      </c>
      <c r="V88" s="214">
        <v>1</v>
      </c>
      <c r="W88" s="182" t="s">
        <v>258</v>
      </c>
      <c r="X88" s="214">
        <v>1</v>
      </c>
      <c r="Y88" s="214">
        <v>1</v>
      </c>
      <c r="Z88" s="214">
        <v>1</v>
      </c>
      <c r="AA88" s="214">
        <v>1</v>
      </c>
      <c r="AB88" s="214">
        <v>1</v>
      </c>
      <c r="AC88" s="214">
        <v>1</v>
      </c>
      <c r="AD88" s="180" t="s">
        <v>258</v>
      </c>
      <c r="AE88" s="214">
        <v>1</v>
      </c>
      <c r="AF88" s="214">
        <v>1</v>
      </c>
      <c r="AG88" s="214">
        <v>1</v>
      </c>
      <c r="AH88" s="214">
        <v>1</v>
      </c>
      <c r="AI88" s="14">
        <f t="shared" si="8"/>
        <v>27</v>
      </c>
      <c r="AJ88" s="102"/>
    </row>
    <row r="89" spans="1:36" s="12" customFormat="1" ht="16.5">
      <c r="A89" s="299">
        <v>18</v>
      </c>
      <c r="B89" s="30" t="s">
        <v>118</v>
      </c>
      <c r="C89" s="30" t="s">
        <v>378</v>
      </c>
      <c r="D89" s="62" t="s">
        <v>59</v>
      </c>
      <c r="E89" s="214">
        <v>1</v>
      </c>
      <c r="F89" s="214">
        <v>1</v>
      </c>
      <c r="G89" s="214">
        <v>1</v>
      </c>
      <c r="H89" s="214">
        <v>1</v>
      </c>
      <c r="I89" s="182" t="s">
        <v>258</v>
      </c>
      <c r="J89" s="214">
        <v>1</v>
      </c>
      <c r="K89" s="214">
        <v>1</v>
      </c>
      <c r="L89" s="214">
        <v>1</v>
      </c>
      <c r="M89" s="214">
        <v>1</v>
      </c>
      <c r="N89" s="214">
        <v>1</v>
      </c>
      <c r="O89" s="214">
        <v>1</v>
      </c>
      <c r="P89" s="182" t="s">
        <v>258</v>
      </c>
      <c r="Q89" s="214">
        <v>1</v>
      </c>
      <c r="R89" s="214">
        <v>1</v>
      </c>
      <c r="S89" s="214">
        <v>1</v>
      </c>
      <c r="T89" s="214">
        <v>1</v>
      </c>
      <c r="U89" s="214">
        <v>1</v>
      </c>
      <c r="V89" s="214">
        <v>1</v>
      </c>
      <c r="W89" s="182" t="s">
        <v>258</v>
      </c>
      <c r="X89" s="214">
        <v>1</v>
      </c>
      <c r="Y89" s="214">
        <v>1</v>
      </c>
      <c r="Z89" s="214">
        <v>1</v>
      </c>
      <c r="AA89" s="214">
        <v>1</v>
      </c>
      <c r="AB89" s="214">
        <v>1</v>
      </c>
      <c r="AC89" s="214">
        <v>1</v>
      </c>
      <c r="AD89" s="180" t="s">
        <v>258</v>
      </c>
      <c r="AE89" s="214">
        <v>1</v>
      </c>
      <c r="AF89" s="214">
        <v>1</v>
      </c>
      <c r="AG89" s="214" t="s">
        <v>255</v>
      </c>
      <c r="AH89" s="214" t="s">
        <v>255</v>
      </c>
      <c r="AI89" s="14">
        <f t="shared" si="8"/>
        <v>24</v>
      </c>
      <c r="AJ89" s="284"/>
    </row>
    <row r="90" spans="1:36" s="12" customFormat="1" ht="16.5">
      <c r="A90" s="299">
        <v>19</v>
      </c>
      <c r="B90" s="30" t="s">
        <v>140</v>
      </c>
      <c r="C90" s="30" t="s">
        <v>378</v>
      </c>
      <c r="D90" s="62" t="s">
        <v>144</v>
      </c>
      <c r="E90" s="214">
        <v>1</v>
      </c>
      <c r="F90" s="214">
        <v>1</v>
      </c>
      <c r="G90" s="214">
        <v>1</v>
      </c>
      <c r="H90" s="214">
        <v>1</v>
      </c>
      <c r="I90" s="182" t="s">
        <v>258</v>
      </c>
      <c r="J90" s="214">
        <v>1</v>
      </c>
      <c r="K90" s="214">
        <v>1</v>
      </c>
      <c r="L90" s="214">
        <v>1</v>
      </c>
      <c r="M90" s="214" t="s">
        <v>255</v>
      </c>
      <c r="N90" s="214">
        <v>1</v>
      </c>
      <c r="O90" s="214">
        <v>1</v>
      </c>
      <c r="P90" s="182" t="s">
        <v>258</v>
      </c>
      <c r="Q90" s="214">
        <v>1</v>
      </c>
      <c r="R90" s="214">
        <v>1</v>
      </c>
      <c r="S90" s="214">
        <v>1</v>
      </c>
      <c r="T90" s="214">
        <v>1</v>
      </c>
      <c r="U90" s="214">
        <v>1</v>
      </c>
      <c r="V90" s="214">
        <v>1</v>
      </c>
      <c r="W90" s="182" t="s">
        <v>258</v>
      </c>
      <c r="X90" s="214">
        <v>1</v>
      </c>
      <c r="Y90" s="214">
        <v>1</v>
      </c>
      <c r="Z90" s="214">
        <v>1</v>
      </c>
      <c r="AA90" s="214">
        <v>1</v>
      </c>
      <c r="AB90" s="214">
        <v>1</v>
      </c>
      <c r="AC90" s="214">
        <v>1</v>
      </c>
      <c r="AD90" s="180" t="s">
        <v>258</v>
      </c>
      <c r="AE90" s="214" t="s">
        <v>354</v>
      </c>
      <c r="AF90" s="214" t="s">
        <v>354</v>
      </c>
      <c r="AG90" s="214" t="s">
        <v>354</v>
      </c>
      <c r="AH90" s="214" t="s">
        <v>354</v>
      </c>
      <c r="AI90" s="14">
        <f t="shared" si="8"/>
        <v>21</v>
      </c>
      <c r="AJ90" s="306"/>
    </row>
    <row r="91" spans="1:36" s="12" customFormat="1" ht="16.5">
      <c r="A91" s="299">
        <v>20</v>
      </c>
      <c r="B91" s="30" t="s">
        <v>302</v>
      </c>
      <c r="C91" s="30" t="s">
        <v>378</v>
      </c>
      <c r="D91" s="62" t="s">
        <v>55</v>
      </c>
      <c r="E91" s="214">
        <v>1</v>
      </c>
      <c r="F91" s="214">
        <v>1</v>
      </c>
      <c r="G91" s="214">
        <v>1</v>
      </c>
      <c r="H91" s="214">
        <v>1</v>
      </c>
      <c r="I91" s="182" t="s">
        <v>258</v>
      </c>
      <c r="J91" s="214">
        <v>1</v>
      </c>
      <c r="K91" s="214">
        <v>1</v>
      </c>
      <c r="L91" s="214">
        <v>1</v>
      </c>
      <c r="M91" s="214">
        <v>1</v>
      </c>
      <c r="N91" s="214">
        <v>1</v>
      </c>
      <c r="O91" s="214">
        <v>1</v>
      </c>
      <c r="P91" s="182" t="s">
        <v>258</v>
      </c>
      <c r="Q91" s="214">
        <v>1</v>
      </c>
      <c r="R91" s="214">
        <v>1</v>
      </c>
      <c r="S91" s="214">
        <v>1</v>
      </c>
      <c r="T91" s="214">
        <v>1</v>
      </c>
      <c r="U91" s="214">
        <v>1</v>
      </c>
      <c r="V91" s="214">
        <v>1</v>
      </c>
      <c r="W91" s="182" t="s">
        <v>258</v>
      </c>
      <c r="X91" s="214">
        <v>1</v>
      </c>
      <c r="Y91" s="214">
        <v>1</v>
      </c>
      <c r="Z91" s="214">
        <v>1</v>
      </c>
      <c r="AA91" s="214">
        <v>1</v>
      </c>
      <c r="AB91" s="214">
        <v>1</v>
      </c>
      <c r="AC91" s="214">
        <v>1</v>
      </c>
      <c r="AD91" s="180" t="s">
        <v>258</v>
      </c>
      <c r="AE91" s="214">
        <v>1</v>
      </c>
      <c r="AF91" s="214">
        <v>1</v>
      </c>
      <c r="AG91" s="214">
        <v>1</v>
      </c>
      <c r="AH91" s="214">
        <v>1</v>
      </c>
      <c r="AI91" s="14">
        <f t="shared" si="8"/>
        <v>26</v>
      </c>
      <c r="AJ91" s="306"/>
    </row>
    <row r="92" spans="1:36" s="12" customFormat="1" ht="16.5">
      <c r="A92" s="299">
        <v>21</v>
      </c>
      <c r="B92" s="30" t="s">
        <v>102</v>
      </c>
      <c r="C92" s="30" t="s">
        <v>378</v>
      </c>
      <c r="D92" s="246" t="s">
        <v>447</v>
      </c>
      <c r="E92" s="214">
        <v>1</v>
      </c>
      <c r="F92" s="214">
        <v>1</v>
      </c>
      <c r="G92" s="214">
        <v>1</v>
      </c>
      <c r="H92" s="214">
        <v>1</v>
      </c>
      <c r="I92" s="182" t="s">
        <v>258</v>
      </c>
      <c r="J92" s="214">
        <v>1</v>
      </c>
      <c r="K92" s="214">
        <v>1</v>
      </c>
      <c r="L92" s="214">
        <v>1</v>
      </c>
      <c r="M92" s="214">
        <v>1</v>
      </c>
      <c r="N92" s="214">
        <v>1</v>
      </c>
      <c r="O92" s="214">
        <v>1</v>
      </c>
      <c r="P92" s="182" t="s">
        <v>258</v>
      </c>
      <c r="Q92" s="214">
        <v>1</v>
      </c>
      <c r="R92" s="214">
        <v>1</v>
      </c>
      <c r="S92" s="214">
        <v>1</v>
      </c>
      <c r="T92" s="214">
        <v>1</v>
      </c>
      <c r="U92" s="214" t="s">
        <v>354</v>
      </c>
      <c r="V92" s="214" t="s">
        <v>354</v>
      </c>
      <c r="W92" s="182"/>
      <c r="X92" s="214" t="s">
        <v>354</v>
      </c>
      <c r="Y92" s="214" t="s">
        <v>354</v>
      </c>
      <c r="Z92" s="214" t="s">
        <v>354</v>
      </c>
      <c r="AA92" s="214" t="s">
        <v>354</v>
      </c>
      <c r="AB92" s="214" t="s">
        <v>354</v>
      </c>
      <c r="AC92" s="214" t="s">
        <v>354</v>
      </c>
      <c r="AD92" s="180"/>
      <c r="AE92" s="178" t="s">
        <v>354</v>
      </c>
      <c r="AF92" s="178" t="s">
        <v>354</v>
      </c>
      <c r="AG92" s="178" t="s">
        <v>354</v>
      </c>
      <c r="AH92" s="178" t="s">
        <v>354</v>
      </c>
      <c r="AI92" s="145">
        <v>15</v>
      </c>
      <c r="AJ92" s="284"/>
    </row>
    <row r="93" spans="1:36" s="12" customFormat="1" ht="17.25" thickBot="1">
      <c r="A93" s="307"/>
      <c r="B93" s="52"/>
      <c r="C93" s="52"/>
      <c r="D93" s="53"/>
      <c r="E93" s="232"/>
      <c r="F93" s="232"/>
      <c r="G93" s="232"/>
      <c r="H93" s="232"/>
      <c r="I93" s="232"/>
      <c r="J93" s="232"/>
      <c r="K93" s="232"/>
      <c r="L93" s="232"/>
      <c r="M93" s="232"/>
      <c r="N93" s="232"/>
      <c r="O93" s="232"/>
      <c r="P93" s="232"/>
      <c r="Q93" s="232"/>
      <c r="R93" s="232"/>
      <c r="S93" s="232"/>
      <c r="T93" s="232"/>
      <c r="U93" s="226"/>
      <c r="V93" s="232"/>
      <c r="W93" s="232"/>
      <c r="X93" s="232"/>
      <c r="Y93" s="232"/>
      <c r="Z93" s="232"/>
      <c r="AA93" s="232"/>
      <c r="AB93" s="232"/>
      <c r="AC93" s="232"/>
      <c r="AD93" s="232"/>
      <c r="AE93" s="232"/>
      <c r="AF93" s="232"/>
      <c r="AG93" s="232"/>
      <c r="AH93" s="232"/>
      <c r="AI93" s="14"/>
      <c r="AJ93" s="308"/>
    </row>
    <row r="94" spans="1:36" s="12" customFormat="1" ht="18.75">
      <c r="A94" s="1471" t="s">
        <v>308</v>
      </c>
      <c r="B94" s="1441"/>
      <c r="C94" s="551"/>
      <c r="D94" s="271" t="s">
        <v>467</v>
      </c>
      <c r="E94" s="177"/>
      <c r="F94" s="177"/>
      <c r="G94" s="177"/>
      <c r="H94" s="177"/>
      <c r="I94" s="179"/>
      <c r="J94" s="177"/>
      <c r="K94" s="177"/>
      <c r="L94" s="177"/>
      <c r="M94" s="177"/>
      <c r="N94" s="177"/>
      <c r="O94" s="177"/>
      <c r="P94" s="179"/>
      <c r="Q94" s="177"/>
      <c r="R94" s="177"/>
      <c r="S94" s="177"/>
      <c r="T94" s="177"/>
      <c r="U94" s="177"/>
      <c r="V94" s="177">
        <v>1</v>
      </c>
      <c r="W94" s="179"/>
      <c r="X94" s="177"/>
      <c r="Y94" s="177"/>
      <c r="Z94" s="177"/>
      <c r="AA94" s="177"/>
      <c r="AB94" s="177"/>
      <c r="AC94" s="177"/>
      <c r="AD94" s="179"/>
      <c r="AE94" s="177"/>
      <c r="AF94" s="177"/>
      <c r="AG94" s="177"/>
      <c r="AH94" s="177"/>
      <c r="AI94" s="105"/>
      <c r="AJ94" s="305"/>
    </row>
    <row r="95" spans="1:36" s="12" customFormat="1" ht="16.5">
      <c r="A95" s="299">
        <v>1</v>
      </c>
      <c r="B95" s="30" t="s">
        <v>68</v>
      </c>
      <c r="C95" s="30" t="s">
        <v>382</v>
      </c>
      <c r="D95" s="32" t="s">
        <v>69</v>
      </c>
      <c r="E95" s="214">
        <v>1</v>
      </c>
      <c r="F95" s="214">
        <v>1</v>
      </c>
      <c r="G95" s="214">
        <v>1</v>
      </c>
      <c r="H95" s="214">
        <v>1</v>
      </c>
      <c r="I95" s="182">
        <v>1</v>
      </c>
      <c r="J95" s="214">
        <v>1</v>
      </c>
      <c r="K95" s="214">
        <v>1</v>
      </c>
      <c r="L95" s="214">
        <v>1</v>
      </c>
      <c r="M95" s="214">
        <v>1</v>
      </c>
      <c r="N95" s="214">
        <v>1</v>
      </c>
      <c r="O95" s="214">
        <v>1</v>
      </c>
      <c r="P95" s="182">
        <v>1</v>
      </c>
      <c r="Q95" s="214">
        <v>1</v>
      </c>
      <c r="R95" s="214">
        <v>1</v>
      </c>
      <c r="S95" s="214">
        <v>1</v>
      </c>
      <c r="T95" s="214">
        <v>1</v>
      </c>
      <c r="U95" s="214">
        <v>1</v>
      </c>
      <c r="V95" s="214">
        <v>1</v>
      </c>
      <c r="W95" s="182" t="s">
        <v>258</v>
      </c>
      <c r="X95" s="214">
        <v>1</v>
      </c>
      <c r="Y95" s="214">
        <v>1</v>
      </c>
      <c r="Z95" s="214">
        <v>1</v>
      </c>
      <c r="AA95" s="214">
        <v>1</v>
      </c>
      <c r="AB95" s="214">
        <v>1</v>
      </c>
      <c r="AC95" s="214">
        <v>1</v>
      </c>
      <c r="AD95" s="182" t="s">
        <v>258</v>
      </c>
      <c r="AE95" s="178">
        <v>1</v>
      </c>
      <c r="AF95" s="178">
        <v>1</v>
      </c>
      <c r="AG95" s="178">
        <v>1</v>
      </c>
      <c r="AH95" s="178">
        <v>1</v>
      </c>
      <c r="AI95" s="14">
        <f>SUM(E95:AH95)</f>
        <v>28</v>
      </c>
      <c r="AJ95" s="284"/>
    </row>
    <row r="96" spans="1:36" s="12" customFormat="1" ht="16.5">
      <c r="A96" s="299">
        <v>2</v>
      </c>
      <c r="B96" s="30" t="s">
        <v>309</v>
      </c>
      <c r="C96" s="30" t="s">
        <v>388</v>
      </c>
      <c r="D96" s="32" t="s">
        <v>165</v>
      </c>
      <c r="E96" s="214">
        <v>1</v>
      </c>
      <c r="F96" s="214">
        <v>1</v>
      </c>
      <c r="G96" s="214">
        <v>1</v>
      </c>
      <c r="H96" s="214">
        <v>1</v>
      </c>
      <c r="I96" s="182" t="s">
        <v>258</v>
      </c>
      <c r="J96" s="214">
        <v>1</v>
      </c>
      <c r="K96" s="214">
        <v>1</v>
      </c>
      <c r="L96" s="214">
        <v>1</v>
      </c>
      <c r="M96" s="214">
        <v>1</v>
      </c>
      <c r="N96" s="214">
        <v>1</v>
      </c>
      <c r="O96" s="214" t="s">
        <v>255</v>
      </c>
      <c r="P96" s="182" t="s">
        <v>258</v>
      </c>
      <c r="Q96" s="214">
        <v>1</v>
      </c>
      <c r="R96" s="214">
        <v>1</v>
      </c>
      <c r="S96" s="214">
        <v>1</v>
      </c>
      <c r="T96" s="214">
        <v>1</v>
      </c>
      <c r="U96" s="214">
        <v>1</v>
      </c>
      <c r="V96" s="214">
        <v>1</v>
      </c>
      <c r="W96" s="182" t="s">
        <v>258</v>
      </c>
      <c r="X96" s="214">
        <v>1</v>
      </c>
      <c r="Y96" s="214">
        <v>1</v>
      </c>
      <c r="Z96" s="214">
        <v>1</v>
      </c>
      <c r="AA96" s="214">
        <v>1</v>
      </c>
      <c r="AB96" s="214">
        <v>1</v>
      </c>
      <c r="AC96" s="214">
        <v>1</v>
      </c>
      <c r="AD96" s="182" t="s">
        <v>258</v>
      </c>
      <c r="AE96" s="178">
        <v>1</v>
      </c>
      <c r="AF96" s="178">
        <v>1</v>
      </c>
      <c r="AG96" s="178">
        <v>1</v>
      </c>
      <c r="AH96" s="178">
        <v>1</v>
      </c>
      <c r="AI96" s="14">
        <f>SUM(E96:AH96)</f>
        <v>25</v>
      </c>
      <c r="AJ96" s="284"/>
    </row>
    <row r="97" spans="1:36" s="12" customFormat="1" ht="16.5">
      <c r="A97" s="299">
        <v>3</v>
      </c>
      <c r="B97" s="30" t="s">
        <v>71</v>
      </c>
      <c r="C97" s="30" t="s">
        <v>394</v>
      </c>
      <c r="D97" s="32" t="s">
        <v>72</v>
      </c>
      <c r="E97" s="214">
        <v>1</v>
      </c>
      <c r="F97" s="214">
        <v>1</v>
      </c>
      <c r="G97" s="214">
        <v>1</v>
      </c>
      <c r="H97" s="214">
        <v>1</v>
      </c>
      <c r="I97" s="182" t="s">
        <v>258</v>
      </c>
      <c r="J97" s="214">
        <v>1</v>
      </c>
      <c r="K97" s="214">
        <v>1</v>
      </c>
      <c r="L97" s="214">
        <v>1</v>
      </c>
      <c r="M97" s="214">
        <v>1</v>
      </c>
      <c r="N97" s="214">
        <v>1</v>
      </c>
      <c r="O97" s="214">
        <v>1</v>
      </c>
      <c r="P97" s="182" t="s">
        <v>258</v>
      </c>
      <c r="Q97" s="214">
        <v>1</v>
      </c>
      <c r="R97" s="214">
        <v>1</v>
      </c>
      <c r="S97" s="214">
        <v>1</v>
      </c>
      <c r="T97" s="214">
        <v>1</v>
      </c>
      <c r="U97" s="214">
        <v>1</v>
      </c>
      <c r="V97" s="214">
        <v>1</v>
      </c>
      <c r="W97" s="182">
        <v>1</v>
      </c>
      <c r="X97" s="214">
        <v>1</v>
      </c>
      <c r="Y97" s="214">
        <v>1</v>
      </c>
      <c r="Z97" s="214">
        <v>1</v>
      </c>
      <c r="AA97" s="214">
        <v>1</v>
      </c>
      <c r="AB97" s="214">
        <v>1</v>
      </c>
      <c r="AC97" s="214">
        <v>1</v>
      </c>
      <c r="AD97" s="182" t="s">
        <v>258</v>
      </c>
      <c r="AE97" s="178">
        <v>1</v>
      </c>
      <c r="AF97" s="178">
        <v>1</v>
      </c>
      <c r="AG97" s="178">
        <v>1</v>
      </c>
      <c r="AH97" s="178">
        <v>1</v>
      </c>
      <c r="AI97" s="14">
        <f>SUM(E97:AH97)</f>
        <v>27</v>
      </c>
      <c r="AJ97" s="284"/>
    </row>
    <row r="98" spans="1:36" s="12" customFormat="1" ht="16.5">
      <c r="A98" s="299">
        <v>4</v>
      </c>
      <c r="B98" s="30" t="s">
        <v>452</v>
      </c>
      <c r="C98" s="30" t="s">
        <v>387</v>
      </c>
      <c r="D98" s="32" t="s">
        <v>70</v>
      </c>
      <c r="E98" s="214" t="s">
        <v>254</v>
      </c>
      <c r="F98" s="214" t="s">
        <v>254</v>
      </c>
      <c r="G98" s="214" t="s">
        <v>254</v>
      </c>
      <c r="H98" s="214" t="s">
        <v>254</v>
      </c>
      <c r="I98" s="182"/>
      <c r="J98" s="214" t="s">
        <v>254</v>
      </c>
      <c r="K98" s="214" t="s">
        <v>254</v>
      </c>
      <c r="L98" s="214" t="s">
        <v>254</v>
      </c>
      <c r="M98" s="214" t="s">
        <v>254</v>
      </c>
      <c r="N98" s="214">
        <v>1</v>
      </c>
      <c r="O98" s="178">
        <v>1</v>
      </c>
      <c r="P98" s="182" t="s">
        <v>258</v>
      </c>
      <c r="Q98" s="214" t="s">
        <v>254</v>
      </c>
      <c r="R98" s="214" t="s">
        <v>254</v>
      </c>
      <c r="S98" s="214" t="s">
        <v>254</v>
      </c>
      <c r="T98" s="214">
        <v>1</v>
      </c>
      <c r="U98" s="214">
        <v>1</v>
      </c>
      <c r="V98" s="214">
        <v>1</v>
      </c>
      <c r="W98" s="182" t="s">
        <v>258</v>
      </c>
      <c r="X98" s="214">
        <v>1</v>
      </c>
      <c r="Y98" s="214">
        <v>1</v>
      </c>
      <c r="Z98" s="214">
        <v>1</v>
      </c>
      <c r="AA98" s="214">
        <v>1</v>
      </c>
      <c r="AB98" s="214">
        <v>1</v>
      </c>
      <c r="AC98" s="214">
        <v>1</v>
      </c>
      <c r="AD98" s="182">
        <v>1</v>
      </c>
      <c r="AE98" s="178">
        <v>1</v>
      </c>
      <c r="AF98" s="178">
        <v>1</v>
      </c>
      <c r="AG98" s="178">
        <v>1</v>
      </c>
      <c r="AH98" s="178">
        <v>1</v>
      </c>
      <c r="AI98" s="14">
        <f>SUM(E98:AH98)</f>
        <v>16</v>
      </c>
      <c r="AJ98" s="284"/>
    </row>
    <row r="99" spans="1:36" s="12" customFormat="1" ht="17.25" thickBot="1">
      <c r="A99" s="311"/>
      <c r="B99" s="58"/>
      <c r="C99" s="52"/>
      <c r="D99" s="53"/>
      <c r="E99" s="232"/>
      <c r="F99" s="232"/>
      <c r="G99" s="232"/>
      <c r="H99" s="232"/>
      <c r="I99" s="186"/>
      <c r="J99" s="232"/>
      <c r="K99" s="232"/>
      <c r="L99" s="232"/>
      <c r="M99" s="232"/>
      <c r="N99" s="232"/>
      <c r="O99" s="232"/>
      <c r="P99" s="186"/>
      <c r="Q99" s="232"/>
      <c r="R99" s="232"/>
      <c r="S99" s="232"/>
      <c r="T99" s="232"/>
      <c r="U99" s="591"/>
      <c r="V99" s="232"/>
      <c r="W99" s="186"/>
      <c r="X99" s="232"/>
      <c r="Y99" s="232"/>
      <c r="Z99" s="232"/>
      <c r="AA99" s="232"/>
      <c r="AB99" s="232"/>
      <c r="AC99" s="232"/>
      <c r="AD99" s="186"/>
      <c r="AE99" s="232"/>
      <c r="AF99" s="232"/>
      <c r="AG99" s="232"/>
      <c r="AH99" s="232"/>
      <c r="AI99" s="16"/>
      <c r="AJ99" s="308"/>
    </row>
    <row r="100" spans="1:36" s="12" customFormat="1" ht="18.75">
      <c r="A100" s="1473" t="s">
        <v>367</v>
      </c>
      <c r="B100" s="1439"/>
      <c r="C100" s="206"/>
      <c r="D100" s="270" t="s">
        <v>516</v>
      </c>
      <c r="E100" s="554"/>
      <c r="F100" s="554"/>
      <c r="G100" s="554"/>
      <c r="H100" s="554"/>
      <c r="I100" s="554"/>
      <c r="J100" s="554"/>
      <c r="K100" s="554"/>
      <c r="L100" s="554"/>
      <c r="M100" s="554"/>
      <c r="N100" s="554"/>
      <c r="O100" s="554"/>
      <c r="P100" s="554"/>
      <c r="Q100" s="554"/>
      <c r="R100" s="554"/>
      <c r="S100" s="554"/>
      <c r="T100" s="554"/>
      <c r="U100" s="232"/>
      <c r="V100" s="543"/>
      <c r="W100" s="543"/>
      <c r="X100" s="543"/>
      <c r="Y100" s="554"/>
      <c r="Z100" s="554"/>
      <c r="AA100" s="554"/>
      <c r="AB100" s="554"/>
      <c r="AC100" s="554"/>
      <c r="AD100" s="554"/>
      <c r="AE100" s="554"/>
      <c r="AF100" s="554"/>
      <c r="AG100" s="554"/>
      <c r="AH100" s="554"/>
      <c r="AI100" s="20"/>
      <c r="AJ100" s="310"/>
    </row>
    <row r="101" spans="1:36" s="12" customFormat="1" ht="16.5">
      <c r="A101" s="299">
        <v>1</v>
      </c>
      <c r="B101" s="30" t="s">
        <v>321</v>
      </c>
      <c r="C101" s="30" t="s">
        <v>385</v>
      </c>
      <c r="D101" s="62" t="s">
        <v>38</v>
      </c>
      <c r="E101" s="178">
        <v>1</v>
      </c>
      <c r="F101" s="178">
        <v>1</v>
      </c>
      <c r="G101" s="178">
        <v>1</v>
      </c>
      <c r="H101" s="178">
        <v>1</v>
      </c>
      <c r="I101" s="180" t="s">
        <v>258</v>
      </c>
      <c r="J101" s="178">
        <v>1</v>
      </c>
      <c r="K101" s="178">
        <v>1</v>
      </c>
      <c r="L101" s="178">
        <v>1</v>
      </c>
      <c r="M101" s="178">
        <v>1</v>
      </c>
      <c r="N101" s="178">
        <v>1</v>
      </c>
      <c r="O101" s="178">
        <v>1</v>
      </c>
      <c r="P101" s="180" t="s">
        <v>258</v>
      </c>
      <c r="Q101" s="178">
        <v>1</v>
      </c>
      <c r="R101" s="178">
        <v>1</v>
      </c>
      <c r="S101" s="178">
        <v>1</v>
      </c>
      <c r="T101" s="178">
        <v>1</v>
      </c>
      <c r="U101" s="178">
        <v>1</v>
      </c>
      <c r="V101" s="178">
        <v>1</v>
      </c>
      <c r="W101" s="180" t="s">
        <v>258</v>
      </c>
      <c r="X101" s="178">
        <v>1</v>
      </c>
      <c r="Y101" s="178">
        <v>1</v>
      </c>
      <c r="Z101" s="178">
        <v>1</v>
      </c>
      <c r="AA101" s="178">
        <v>1</v>
      </c>
      <c r="AB101" s="178">
        <v>1</v>
      </c>
      <c r="AC101" s="178">
        <v>1</v>
      </c>
      <c r="AD101" s="180" t="s">
        <v>258</v>
      </c>
      <c r="AE101" s="178">
        <v>1</v>
      </c>
      <c r="AF101" s="178">
        <v>1</v>
      </c>
      <c r="AG101" s="178">
        <v>1</v>
      </c>
      <c r="AH101" s="178">
        <v>1</v>
      </c>
      <c r="AI101" s="14">
        <f>SUM(E101:AH101)</f>
        <v>26</v>
      </c>
      <c r="AJ101" s="284"/>
    </row>
    <row r="102" spans="1:36" s="12" customFormat="1" ht="17.25" thickBot="1">
      <c r="A102" s="311">
        <v>2</v>
      </c>
      <c r="B102" s="33" t="s">
        <v>286</v>
      </c>
      <c r="C102" s="30" t="s">
        <v>385</v>
      </c>
      <c r="D102" s="171" t="s">
        <v>368</v>
      </c>
      <c r="E102" s="214">
        <v>1</v>
      </c>
      <c r="F102" s="214">
        <v>1</v>
      </c>
      <c r="G102" s="214">
        <v>1</v>
      </c>
      <c r="H102" s="214">
        <v>1</v>
      </c>
      <c r="I102" s="182" t="s">
        <v>258</v>
      </c>
      <c r="J102" s="214">
        <v>1</v>
      </c>
      <c r="K102" s="214">
        <v>1</v>
      </c>
      <c r="L102" s="214">
        <v>1</v>
      </c>
      <c r="M102" s="214">
        <v>1</v>
      </c>
      <c r="N102" s="214">
        <v>1</v>
      </c>
      <c r="O102" s="214">
        <v>1</v>
      </c>
      <c r="P102" s="182" t="s">
        <v>258</v>
      </c>
      <c r="Q102" s="214">
        <v>1</v>
      </c>
      <c r="R102" s="214">
        <v>1</v>
      </c>
      <c r="S102" s="214">
        <v>1</v>
      </c>
      <c r="T102" s="214">
        <v>1</v>
      </c>
      <c r="U102" s="214">
        <v>1</v>
      </c>
      <c r="V102" s="214">
        <v>1</v>
      </c>
      <c r="W102" s="182" t="s">
        <v>258</v>
      </c>
      <c r="X102" s="214">
        <v>1</v>
      </c>
      <c r="Y102" s="214">
        <v>1</v>
      </c>
      <c r="Z102" s="214">
        <v>1</v>
      </c>
      <c r="AA102" s="214">
        <v>1</v>
      </c>
      <c r="AB102" s="214">
        <v>1</v>
      </c>
      <c r="AC102" s="214">
        <v>1</v>
      </c>
      <c r="AD102" s="180" t="s">
        <v>258</v>
      </c>
      <c r="AE102" s="214">
        <v>1</v>
      </c>
      <c r="AF102" s="214">
        <v>1</v>
      </c>
      <c r="AG102" s="214">
        <v>1</v>
      </c>
      <c r="AH102" s="214">
        <v>1</v>
      </c>
      <c r="AI102" s="14">
        <f>SUM(E102:AH102)</f>
        <v>26</v>
      </c>
      <c r="AJ102" s="308"/>
    </row>
    <row r="103" spans="1:36" s="12" customFormat="1" ht="16.5">
      <c r="A103" s="1473" t="s">
        <v>335</v>
      </c>
      <c r="B103" s="1439"/>
      <c r="C103" s="206"/>
      <c r="D103" s="65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54"/>
      <c r="P103" s="554"/>
      <c r="Q103" s="554"/>
      <c r="R103" s="554"/>
      <c r="S103" s="554"/>
      <c r="T103" s="554"/>
      <c r="U103" s="588"/>
      <c r="V103" s="554"/>
      <c r="W103" s="607"/>
      <c r="X103" s="554"/>
      <c r="Y103" s="554"/>
      <c r="Z103" s="554"/>
      <c r="AA103" s="554"/>
      <c r="AB103" s="554"/>
      <c r="AC103" s="554"/>
      <c r="AD103" s="554"/>
      <c r="AE103" s="554"/>
      <c r="AF103" s="554"/>
      <c r="AG103" s="554"/>
      <c r="AH103" s="554"/>
      <c r="AI103" s="20"/>
      <c r="AJ103" s="310"/>
    </row>
    <row r="104" spans="1:36" ht="16.5">
      <c r="A104" s="299">
        <v>1</v>
      </c>
      <c r="B104" s="30" t="s">
        <v>319</v>
      </c>
      <c r="C104" s="30" t="s">
        <v>382</v>
      </c>
      <c r="D104" s="62" t="s">
        <v>77</v>
      </c>
      <c r="E104" s="178">
        <v>1</v>
      </c>
      <c r="F104" s="178">
        <v>1</v>
      </c>
      <c r="G104" s="178">
        <v>1</v>
      </c>
      <c r="H104" s="178">
        <v>1</v>
      </c>
      <c r="I104" s="180" t="s">
        <v>258</v>
      </c>
      <c r="J104" s="178">
        <v>1</v>
      </c>
      <c r="K104" s="178">
        <v>1</v>
      </c>
      <c r="L104" s="178">
        <v>1</v>
      </c>
      <c r="M104" s="178">
        <v>1</v>
      </c>
      <c r="N104" s="178">
        <v>1</v>
      </c>
      <c r="O104" s="178">
        <v>1</v>
      </c>
      <c r="P104" s="180" t="s">
        <v>258</v>
      </c>
      <c r="Q104" s="178">
        <v>1</v>
      </c>
      <c r="R104" s="178">
        <v>1</v>
      </c>
      <c r="S104" s="178">
        <v>1</v>
      </c>
      <c r="T104" s="178">
        <v>1</v>
      </c>
      <c r="U104" s="178">
        <v>1</v>
      </c>
      <c r="V104" s="178">
        <v>1</v>
      </c>
      <c r="W104" s="180" t="s">
        <v>258</v>
      </c>
      <c r="X104" s="178">
        <v>1</v>
      </c>
      <c r="Y104" s="178">
        <v>1</v>
      </c>
      <c r="Z104" s="178">
        <v>1</v>
      </c>
      <c r="AA104" s="178">
        <v>1</v>
      </c>
      <c r="AB104" s="178">
        <v>1</v>
      </c>
      <c r="AC104" s="178">
        <v>1</v>
      </c>
      <c r="AD104" s="180" t="s">
        <v>258</v>
      </c>
      <c r="AE104" s="178">
        <v>1</v>
      </c>
      <c r="AF104" s="178">
        <v>1</v>
      </c>
      <c r="AG104" s="178">
        <v>1</v>
      </c>
      <c r="AH104" s="178">
        <v>1</v>
      </c>
      <c r="AI104" s="14">
        <f>SUM(E104:AH104)</f>
        <v>26</v>
      </c>
      <c r="AJ104" s="284"/>
    </row>
    <row r="105" spans="1:36" s="12" customFormat="1" ht="16.5">
      <c r="A105" s="299">
        <v>2</v>
      </c>
      <c r="B105" s="30" t="s">
        <v>320</v>
      </c>
      <c r="C105" s="30" t="s">
        <v>383</v>
      </c>
      <c r="D105" s="62" t="s">
        <v>403</v>
      </c>
      <c r="E105" s="214">
        <v>1</v>
      </c>
      <c r="F105" s="214">
        <v>1</v>
      </c>
      <c r="G105" s="214">
        <v>1</v>
      </c>
      <c r="H105" s="214">
        <v>1</v>
      </c>
      <c r="I105" s="182" t="s">
        <v>258</v>
      </c>
      <c r="J105" s="214">
        <v>1</v>
      </c>
      <c r="K105" s="214">
        <v>1</v>
      </c>
      <c r="L105" s="214">
        <v>1</v>
      </c>
      <c r="M105" s="214">
        <v>1</v>
      </c>
      <c r="N105" s="214">
        <v>1</v>
      </c>
      <c r="O105" s="214">
        <v>1</v>
      </c>
      <c r="P105" s="182">
        <v>1</v>
      </c>
      <c r="Q105" s="214">
        <v>1</v>
      </c>
      <c r="R105" s="214">
        <v>1</v>
      </c>
      <c r="S105" s="214">
        <v>1</v>
      </c>
      <c r="T105" s="214">
        <v>1</v>
      </c>
      <c r="U105" s="214">
        <v>1</v>
      </c>
      <c r="V105" s="214">
        <v>1</v>
      </c>
      <c r="W105" s="180">
        <v>1</v>
      </c>
      <c r="X105" s="178">
        <v>1</v>
      </c>
      <c r="Y105" s="178">
        <v>1</v>
      </c>
      <c r="Z105" s="178">
        <v>1</v>
      </c>
      <c r="AA105" s="178">
        <v>1</v>
      </c>
      <c r="AB105" s="178">
        <v>1</v>
      </c>
      <c r="AC105" s="178">
        <v>1</v>
      </c>
      <c r="AD105" s="182">
        <v>1</v>
      </c>
      <c r="AE105" s="178">
        <v>1</v>
      </c>
      <c r="AF105" s="178">
        <v>1</v>
      </c>
      <c r="AG105" s="178">
        <v>1</v>
      </c>
      <c r="AH105" s="178">
        <v>1</v>
      </c>
      <c r="AI105" s="14">
        <f t="shared" ref="AI105:AI117" si="9">SUM(E105:AH105)</f>
        <v>29</v>
      </c>
      <c r="AJ105" s="284"/>
    </row>
    <row r="106" spans="1:36" ht="19.5" customHeight="1">
      <c r="A106" s="299">
        <v>3</v>
      </c>
      <c r="B106" s="142" t="s">
        <v>408</v>
      </c>
      <c r="C106" s="30" t="s">
        <v>385</v>
      </c>
      <c r="D106" s="62" t="s">
        <v>114</v>
      </c>
      <c r="E106" s="214">
        <v>1</v>
      </c>
      <c r="F106" s="214">
        <v>1</v>
      </c>
      <c r="G106" s="214">
        <v>1</v>
      </c>
      <c r="H106" s="214">
        <v>1</v>
      </c>
      <c r="I106" s="182">
        <v>1</v>
      </c>
      <c r="J106" s="214">
        <v>1</v>
      </c>
      <c r="K106" s="214">
        <v>1</v>
      </c>
      <c r="L106" s="214">
        <v>1</v>
      </c>
      <c r="M106" s="214">
        <v>1</v>
      </c>
      <c r="N106" s="214">
        <v>1</v>
      </c>
      <c r="O106" s="214">
        <v>1</v>
      </c>
      <c r="P106" s="182">
        <v>1</v>
      </c>
      <c r="Q106" s="214">
        <v>1</v>
      </c>
      <c r="R106" s="214">
        <v>1</v>
      </c>
      <c r="S106" s="214">
        <v>1</v>
      </c>
      <c r="T106" s="214">
        <v>1</v>
      </c>
      <c r="U106" s="214">
        <v>1</v>
      </c>
      <c r="V106" s="214">
        <v>1</v>
      </c>
      <c r="W106" s="180">
        <v>1</v>
      </c>
      <c r="X106" s="178">
        <v>1</v>
      </c>
      <c r="Y106" s="178">
        <v>1</v>
      </c>
      <c r="Z106" s="178">
        <v>1</v>
      </c>
      <c r="AA106" s="178">
        <v>1</v>
      </c>
      <c r="AB106" s="178">
        <v>1</v>
      </c>
      <c r="AC106" s="178">
        <v>1</v>
      </c>
      <c r="AD106" s="182">
        <v>1</v>
      </c>
      <c r="AE106" s="178">
        <v>1</v>
      </c>
      <c r="AF106" s="178">
        <v>1</v>
      </c>
      <c r="AG106" s="178">
        <v>1</v>
      </c>
      <c r="AH106" s="178">
        <v>1</v>
      </c>
      <c r="AI106" s="14">
        <f>SUM(E106:AH106)</f>
        <v>30</v>
      </c>
      <c r="AJ106" s="312"/>
    </row>
    <row r="107" spans="1:36" s="12" customFormat="1" ht="16.5">
      <c r="A107" s="299">
        <v>4</v>
      </c>
      <c r="B107" s="30" t="s">
        <v>407</v>
      </c>
      <c r="C107" s="30" t="s">
        <v>385</v>
      </c>
      <c r="D107" s="552" t="s">
        <v>117</v>
      </c>
      <c r="E107" s="214">
        <v>1</v>
      </c>
      <c r="F107" s="214">
        <v>1</v>
      </c>
      <c r="G107" s="214">
        <v>1</v>
      </c>
      <c r="H107" s="214">
        <v>1</v>
      </c>
      <c r="I107" s="182">
        <v>1</v>
      </c>
      <c r="J107" s="214">
        <v>1</v>
      </c>
      <c r="K107" s="214">
        <v>1</v>
      </c>
      <c r="L107" s="214">
        <v>1</v>
      </c>
      <c r="M107" s="214">
        <v>1</v>
      </c>
      <c r="N107" s="214">
        <v>1</v>
      </c>
      <c r="O107" s="214">
        <v>1</v>
      </c>
      <c r="P107" s="182">
        <v>1</v>
      </c>
      <c r="Q107" s="214">
        <v>1</v>
      </c>
      <c r="R107" s="214">
        <v>1</v>
      </c>
      <c r="S107" s="214">
        <v>1</v>
      </c>
      <c r="T107" s="214">
        <v>1</v>
      </c>
      <c r="U107" s="214">
        <v>1</v>
      </c>
      <c r="V107" s="214">
        <v>1</v>
      </c>
      <c r="W107" s="180">
        <v>1</v>
      </c>
      <c r="X107" s="178">
        <v>1</v>
      </c>
      <c r="Y107" s="178">
        <v>1</v>
      </c>
      <c r="Z107" s="178">
        <v>1</v>
      </c>
      <c r="AA107" s="178">
        <v>1</v>
      </c>
      <c r="AB107" s="178">
        <v>1</v>
      </c>
      <c r="AC107" s="178">
        <v>1</v>
      </c>
      <c r="AD107" s="180">
        <v>1</v>
      </c>
      <c r="AE107" s="178">
        <v>1</v>
      </c>
      <c r="AF107" s="178">
        <v>1</v>
      </c>
      <c r="AG107" s="178">
        <v>1</v>
      </c>
      <c r="AH107" s="178">
        <v>1</v>
      </c>
      <c r="AI107" s="14">
        <f>SUM(E107:AH107)</f>
        <v>30</v>
      </c>
      <c r="AJ107" s="103"/>
    </row>
    <row r="108" spans="1:36" s="12" customFormat="1" ht="20.25" customHeight="1">
      <c r="A108" s="299">
        <v>5</v>
      </c>
      <c r="B108" s="30" t="s">
        <v>529</v>
      </c>
      <c r="C108" s="217" t="s">
        <v>405</v>
      </c>
      <c r="D108" s="552" t="s">
        <v>73</v>
      </c>
      <c r="E108" s="214">
        <v>1</v>
      </c>
      <c r="F108" s="214">
        <v>1</v>
      </c>
      <c r="G108" s="214">
        <v>1</v>
      </c>
      <c r="H108" s="214">
        <v>1</v>
      </c>
      <c r="I108" s="182" t="s">
        <v>258</v>
      </c>
      <c r="J108" s="214">
        <v>1</v>
      </c>
      <c r="K108" s="214">
        <v>1</v>
      </c>
      <c r="L108" s="214">
        <v>1</v>
      </c>
      <c r="M108" s="214">
        <v>1</v>
      </c>
      <c r="N108" s="214">
        <v>1</v>
      </c>
      <c r="O108" s="214">
        <v>1</v>
      </c>
      <c r="P108" s="182" t="s">
        <v>258</v>
      </c>
      <c r="Q108" s="214">
        <v>1</v>
      </c>
      <c r="R108" s="214">
        <v>1</v>
      </c>
      <c r="S108" s="214">
        <v>1</v>
      </c>
      <c r="T108" s="214">
        <v>1</v>
      </c>
      <c r="U108" s="214">
        <v>1</v>
      </c>
      <c r="V108" s="214">
        <v>1</v>
      </c>
      <c r="W108" s="182" t="s">
        <v>258</v>
      </c>
      <c r="X108" s="178">
        <v>1</v>
      </c>
      <c r="Y108" s="178">
        <v>1</v>
      </c>
      <c r="Z108" s="178">
        <v>1</v>
      </c>
      <c r="AA108" s="178">
        <v>1</v>
      </c>
      <c r="AB108" s="178">
        <v>1</v>
      </c>
      <c r="AC108" s="178">
        <v>1</v>
      </c>
      <c r="AD108" s="180">
        <v>1</v>
      </c>
      <c r="AE108" s="178">
        <v>1</v>
      </c>
      <c r="AF108" s="178">
        <v>1</v>
      </c>
      <c r="AG108" s="178">
        <v>1</v>
      </c>
      <c r="AH108" s="178">
        <v>1</v>
      </c>
      <c r="AI108" s="14">
        <f t="shared" si="9"/>
        <v>27</v>
      </c>
      <c r="AJ108" s="284"/>
    </row>
    <row r="109" spans="1:36" ht="16.5">
      <c r="A109" s="299">
        <v>6</v>
      </c>
      <c r="B109" s="30" t="s">
        <v>355</v>
      </c>
      <c r="C109" s="411" t="s">
        <v>385</v>
      </c>
      <c r="D109" s="412" t="s">
        <v>506</v>
      </c>
      <c r="E109" s="214">
        <v>1</v>
      </c>
      <c r="F109" s="214">
        <v>1</v>
      </c>
      <c r="G109" s="214">
        <v>1</v>
      </c>
      <c r="H109" s="214">
        <v>1</v>
      </c>
      <c r="I109" s="182">
        <v>1</v>
      </c>
      <c r="J109" s="214">
        <v>1</v>
      </c>
      <c r="K109" s="214">
        <v>1</v>
      </c>
      <c r="L109" s="214">
        <v>1</v>
      </c>
      <c r="M109" s="214">
        <v>1</v>
      </c>
      <c r="N109" s="214">
        <v>1</v>
      </c>
      <c r="O109" s="214">
        <v>1</v>
      </c>
      <c r="P109" s="182">
        <v>1</v>
      </c>
      <c r="Q109" s="214">
        <v>1</v>
      </c>
      <c r="R109" s="214">
        <v>1</v>
      </c>
      <c r="S109" s="214">
        <v>1</v>
      </c>
      <c r="T109" s="214">
        <v>1</v>
      </c>
      <c r="U109" s="214">
        <v>1</v>
      </c>
      <c r="V109" s="214">
        <v>1</v>
      </c>
      <c r="W109" s="182" t="s">
        <v>258</v>
      </c>
      <c r="X109" s="178">
        <v>1</v>
      </c>
      <c r="Y109" s="178">
        <v>1</v>
      </c>
      <c r="Z109" s="178">
        <v>1</v>
      </c>
      <c r="AA109" s="178">
        <v>1</v>
      </c>
      <c r="AB109" s="178">
        <v>1</v>
      </c>
      <c r="AC109" s="178">
        <v>1</v>
      </c>
      <c r="AD109" s="180" t="s">
        <v>258</v>
      </c>
      <c r="AE109" s="178">
        <v>1</v>
      </c>
      <c r="AF109" s="178">
        <v>1</v>
      </c>
      <c r="AG109" s="178">
        <v>1</v>
      </c>
      <c r="AH109" s="178">
        <v>1</v>
      </c>
      <c r="AI109" s="14">
        <f t="shared" si="9"/>
        <v>28</v>
      </c>
      <c r="AJ109" s="284"/>
    </row>
    <row r="110" spans="1:36" ht="16.5">
      <c r="A110" s="299">
        <v>7</v>
      </c>
      <c r="B110" s="30" t="s">
        <v>326</v>
      </c>
      <c r="C110" s="30" t="s">
        <v>404</v>
      </c>
      <c r="D110" s="62" t="s">
        <v>185</v>
      </c>
      <c r="E110" s="214">
        <v>1</v>
      </c>
      <c r="F110" s="214">
        <v>1</v>
      </c>
      <c r="G110" s="214">
        <v>1</v>
      </c>
      <c r="H110" s="214">
        <v>1</v>
      </c>
      <c r="I110" s="182" t="s">
        <v>258</v>
      </c>
      <c r="J110" s="214">
        <v>1</v>
      </c>
      <c r="K110" s="214">
        <v>1</v>
      </c>
      <c r="L110" s="214">
        <v>1</v>
      </c>
      <c r="M110" s="214">
        <v>1</v>
      </c>
      <c r="N110" s="214">
        <v>1</v>
      </c>
      <c r="O110" s="214">
        <v>1</v>
      </c>
      <c r="P110" s="182">
        <v>1</v>
      </c>
      <c r="Q110" s="214">
        <v>1</v>
      </c>
      <c r="R110" s="214">
        <v>1</v>
      </c>
      <c r="S110" s="214">
        <v>1</v>
      </c>
      <c r="T110" s="214">
        <v>1</v>
      </c>
      <c r="U110" s="214">
        <v>1</v>
      </c>
      <c r="V110" s="214">
        <v>1</v>
      </c>
      <c r="W110" s="182" t="s">
        <v>258</v>
      </c>
      <c r="X110" s="178">
        <v>1</v>
      </c>
      <c r="Y110" s="178">
        <v>1</v>
      </c>
      <c r="Z110" s="178">
        <v>1</v>
      </c>
      <c r="AA110" s="178">
        <v>1</v>
      </c>
      <c r="AB110" s="178">
        <v>1</v>
      </c>
      <c r="AC110" s="178">
        <v>1</v>
      </c>
      <c r="AD110" s="180" t="s">
        <v>258</v>
      </c>
      <c r="AE110" s="178">
        <v>1</v>
      </c>
      <c r="AF110" s="178">
        <v>1</v>
      </c>
      <c r="AG110" s="178">
        <v>1</v>
      </c>
      <c r="AH110" s="178">
        <v>1</v>
      </c>
      <c r="AI110" s="14">
        <f t="shared" si="9"/>
        <v>27</v>
      </c>
      <c r="AJ110" s="284"/>
    </row>
    <row r="111" spans="1:36" ht="16.5" customHeight="1">
      <c r="A111" s="299">
        <v>8</v>
      </c>
      <c r="B111" s="30" t="s">
        <v>328</v>
      </c>
      <c r="C111" s="30" t="s">
        <v>385</v>
      </c>
      <c r="D111" s="32" t="s">
        <v>19</v>
      </c>
      <c r="E111" s="214">
        <v>1</v>
      </c>
      <c r="F111" s="214">
        <v>1</v>
      </c>
      <c r="G111" s="214">
        <v>1</v>
      </c>
      <c r="H111" s="214">
        <v>1</v>
      </c>
      <c r="I111" s="182" t="s">
        <v>258</v>
      </c>
      <c r="J111" s="214">
        <v>1</v>
      </c>
      <c r="K111" s="214">
        <v>1</v>
      </c>
      <c r="L111" s="214">
        <v>1</v>
      </c>
      <c r="M111" s="214">
        <v>1</v>
      </c>
      <c r="N111" s="214">
        <v>1</v>
      </c>
      <c r="O111" s="214">
        <v>1</v>
      </c>
      <c r="P111" s="182" t="s">
        <v>258</v>
      </c>
      <c r="Q111" s="214">
        <v>1</v>
      </c>
      <c r="R111" s="214">
        <v>1</v>
      </c>
      <c r="S111" s="214">
        <v>1</v>
      </c>
      <c r="T111" s="214">
        <v>1</v>
      </c>
      <c r="U111" s="214">
        <v>1</v>
      </c>
      <c r="V111" s="214">
        <v>1</v>
      </c>
      <c r="W111" s="180" t="s">
        <v>258</v>
      </c>
      <c r="X111" s="178">
        <v>1</v>
      </c>
      <c r="Y111" s="178">
        <v>1</v>
      </c>
      <c r="Z111" s="178">
        <v>1</v>
      </c>
      <c r="AA111" s="178">
        <v>1</v>
      </c>
      <c r="AB111" s="178">
        <v>1</v>
      </c>
      <c r="AC111" s="178">
        <v>1</v>
      </c>
      <c r="AD111" s="182" t="s">
        <v>258</v>
      </c>
      <c r="AE111" s="178">
        <v>1</v>
      </c>
      <c r="AF111" s="178">
        <v>1</v>
      </c>
      <c r="AG111" s="178">
        <v>1</v>
      </c>
      <c r="AH111" s="178">
        <v>1</v>
      </c>
      <c r="AI111" s="14">
        <f t="shared" si="9"/>
        <v>26</v>
      </c>
      <c r="AJ111" s="284"/>
    </row>
    <row r="112" spans="1:36" ht="16.5" customHeight="1">
      <c r="A112" s="299"/>
      <c r="B112" s="30" t="s">
        <v>653</v>
      </c>
      <c r="C112" s="49" t="s">
        <v>600</v>
      </c>
      <c r="D112" s="31" t="s">
        <v>115</v>
      </c>
      <c r="E112" s="214"/>
      <c r="F112" s="214"/>
      <c r="G112" s="214"/>
      <c r="H112" s="214"/>
      <c r="I112" s="182"/>
      <c r="J112" s="214"/>
      <c r="K112" s="214"/>
      <c r="L112" s="214"/>
      <c r="M112" s="214"/>
      <c r="N112" s="214"/>
      <c r="O112" s="214"/>
      <c r="P112" s="182"/>
      <c r="Q112" s="214"/>
      <c r="R112" s="214"/>
      <c r="S112" s="214"/>
      <c r="T112" s="214"/>
      <c r="U112" s="214"/>
      <c r="V112" s="214"/>
      <c r="W112" s="180"/>
      <c r="X112" s="178"/>
      <c r="Y112" s="178"/>
      <c r="Z112" s="178"/>
      <c r="AA112" s="178"/>
      <c r="AB112" s="178"/>
      <c r="AC112" s="178"/>
      <c r="AD112" s="182"/>
      <c r="AE112" s="178"/>
      <c r="AF112" s="178"/>
      <c r="AG112" s="178"/>
      <c r="AH112" s="178"/>
      <c r="AI112" s="14"/>
      <c r="AJ112" s="284"/>
    </row>
    <row r="113" spans="1:36" s="12" customFormat="1" ht="16.5">
      <c r="A113" s="299">
        <v>9</v>
      </c>
      <c r="B113" s="30" t="s">
        <v>401</v>
      </c>
      <c r="C113" s="49" t="s">
        <v>411</v>
      </c>
      <c r="D113" s="31" t="s">
        <v>37</v>
      </c>
      <c r="E113" s="214">
        <v>1</v>
      </c>
      <c r="F113" s="214">
        <v>1</v>
      </c>
      <c r="G113" s="214">
        <v>1</v>
      </c>
      <c r="H113" s="214">
        <v>1</v>
      </c>
      <c r="I113" s="182" t="s">
        <v>258</v>
      </c>
      <c r="J113" s="214">
        <v>1</v>
      </c>
      <c r="K113" s="214">
        <v>1</v>
      </c>
      <c r="L113" s="214">
        <v>1</v>
      </c>
      <c r="M113" s="214">
        <v>1</v>
      </c>
      <c r="N113" s="214">
        <v>1</v>
      </c>
      <c r="O113" s="214">
        <v>1</v>
      </c>
      <c r="P113" s="182" t="s">
        <v>258</v>
      </c>
      <c r="Q113" s="214">
        <v>1</v>
      </c>
      <c r="R113" s="214">
        <v>1</v>
      </c>
      <c r="S113" s="214">
        <v>1</v>
      </c>
      <c r="T113" s="214">
        <v>1</v>
      </c>
      <c r="U113" s="214">
        <v>1</v>
      </c>
      <c r="V113" s="214">
        <v>1</v>
      </c>
      <c r="W113" s="180" t="s">
        <v>258</v>
      </c>
      <c r="X113" s="178">
        <v>1</v>
      </c>
      <c r="Y113" s="178">
        <v>1</v>
      </c>
      <c r="Z113" s="178">
        <v>1</v>
      </c>
      <c r="AA113" s="178">
        <v>1</v>
      </c>
      <c r="AB113" s="178">
        <v>1</v>
      </c>
      <c r="AC113" s="178">
        <v>1</v>
      </c>
      <c r="AD113" s="182" t="s">
        <v>258</v>
      </c>
      <c r="AE113" s="178">
        <v>1</v>
      </c>
      <c r="AF113" s="178">
        <v>1</v>
      </c>
      <c r="AG113" s="178">
        <v>1</v>
      </c>
      <c r="AH113" s="178">
        <v>1</v>
      </c>
      <c r="AI113" s="101">
        <f>SUM(E113:AH113)</f>
        <v>26</v>
      </c>
      <c r="AJ113" s="103"/>
    </row>
    <row r="114" spans="1:36" s="127" customFormat="1" ht="16.5">
      <c r="A114" s="299">
        <v>10</v>
      </c>
      <c r="B114" s="30" t="s">
        <v>296</v>
      </c>
      <c r="C114" s="30" t="s">
        <v>384</v>
      </c>
      <c r="D114" s="62" t="s">
        <v>44</v>
      </c>
      <c r="E114" s="214">
        <v>1</v>
      </c>
      <c r="F114" s="214">
        <v>1</v>
      </c>
      <c r="G114" s="214">
        <v>1</v>
      </c>
      <c r="H114" s="214">
        <v>1</v>
      </c>
      <c r="I114" s="182" t="s">
        <v>258</v>
      </c>
      <c r="J114" s="214">
        <v>1</v>
      </c>
      <c r="K114" s="214">
        <v>1</v>
      </c>
      <c r="L114" s="214">
        <v>1</v>
      </c>
      <c r="M114" s="214">
        <v>1</v>
      </c>
      <c r="N114" s="214">
        <v>1</v>
      </c>
      <c r="O114" s="214">
        <v>1</v>
      </c>
      <c r="P114" s="182" t="s">
        <v>258</v>
      </c>
      <c r="Q114" s="214">
        <v>1</v>
      </c>
      <c r="R114" s="214">
        <v>1</v>
      </c>
      <c r="S114" s="214">
        <v>1</v>
      </c>
      <c r="T114" s="214">
        <v>1</v>
      </c>
      <c r="U114" s="214">
        <v>1</v>
      </c>
      <c r="V114" s="214">
        <v>1</v>
      </c>
      <c r="W114" s="180" t="s">
        <v>258</v>
      </c>
      <c r="X114" s="178">
        <v>1</v>
      </c>
      <c r="Y114" s="178">
        <v>1</v>
      </c>
      <c r="Z114" s="178">
        <v>1</v>
      </c>
      <c r="AA114" s="178">
        <v>1</v>
      </c>
      <c r="AB114" s="178">
        <v>1</v>
      </c>
      <c r="AC114" s="178">
        <v>1</v>
      </c>
      <c r="AD114" s="182" t="s">
        <v>258</v>
      </c>
      <c r="AE114" s="178">
        <v>1</v>
      </c>
      <c r="AF114" s="178">
        <v>1</v>
      </c>
      <c r="AG114" s="178">
        <v>1</v>
      </c>
      <c r="AH114" s="178">
        <v>1</v>
      </c>
      <c r="AI114" s="14">
        <f>SUM(E114:AH114)</f>
        <v>26</v>
      </c>
      <c r="AJ114" s="300"/>
    </row>
    <row r="115" spans="1:36" s="127" customFormat="1" ht="16.5">
      <c r="A115" s="299">
        <v>11</v>
      </c>
      <c r="B115" s="30" t="s">
        <v>361</v>
      </c>
      <c r="C115" s="254" t="s">
        <v>384</v>
      </c>
      <c r="D115" s="32" t="s">
        <v>517</v>
      </c>
      <c r="E115" s="214">
        <v>1</v>
      </c>
      <c r="F115" s="214">
        <v>1</v>
      </c>
      <c r="G115" s="214">
        <v>1</v>
      </c>
      <c r="H115" s="214">
        <v>1</v>
      </c>
      <c r="I115" s="182" t="s">
        <v>258</v>
      </c>
      <c r="J115" s="214">
        <v>1</v>
      </c>
      <c r="K115" s="214">
        <v>1</v>
      </c>
      <c r="L115" s="214">
        <v>1</v>
      </c>
      <c r="M115" s="214">
        <v>1</v>
      </c>
      <c r="N115" s="214">
        <v>1</v>
      </c>
      <c r="O115" s="214">
        <v>1</v>
      </c>
      <c r="P115" s="182" t="s">
        <v>258</v>
      </c>
      <c r="Q115" s="214">
        <v>1</v>
      </c>
      <c r="R115" s="214">
        <v>1</v>
      </c>
      <c r="S115" s="214">
        <v>1</v>
      </c>
      <c r="T115" s="214">
        <v>1</v>
      </c>
      <c r="U115" s="214">
        <v>1</v>
      </c>
      <c r="V115" s="214">
        <v>1</v>
      </c>
      <c r="W115" s="180" t="s">
        <v>258</v>
      </c>
      <c r="X115" s="178">
        <v>1</v>
      </c>
      <c r="Y115" s="178">
        <v>1</v>
      </c>
      <c r="Z115" s="178">
        <v>1</v>
      </c>
      <c r="AA115" s="178">
        <v>1</v>
      </c>
      <c r="AB115" s="178">
        <v>1</v>
      </c>
      <c r="AC115" s="178">
        <v>1</v>
      </c>
      <c r="AD115" s="182" t="s">
        <v>258</v>
      </c>
      <c r="AE115" s="178">
        <v>1</v>
      </c>
      <c r="AF115" s="178">
        <v>1</v>
      </c>
      <c r="AG115" s="178">
        <v>1</v>
      </c>
      <c r="AH115" s="178">
        <v>1</v>
      </c>
      <c r="AI115" s="14">
        <f t="shared" ref="AI115" si="10">SUM(E115:AH115)</f>
        <v>26</v>
      </c>
      <c r="AJ115" s="300"/>
    </row>
    <row r="116" spans="1:36" ht="17.25" customHeight="1">
      <c r="A116" s="299">
        <v>12</v>
      </c>
      <c r="B116" s="30" t="s">
        <v>440</v>
      </c>
      <c r="C116" s="30" t="s">
        <v>383</v>
      </c>
      <c r="D116" s="62" t="s">
        <v>175</v>
      </c>
      <c r="E116" s="214">
        <v>1</v>
      </c>
      <c r="F116" s="214">
        <v>1</v>
      </c>
      <c r="G116" s="214">
        <v>1</v>
      </c>
      <c r="H116" s="214">
        <v>1</v>
      </c>
      <c r="I116" s="182">
        <v>1</v>
      </c>
      <c r="J116" s="214">
        <v>1</v>
      </c>
      <c r="K116" s="214">
        <v>1</v>
      </c>
      <c r="L116" s="214">
        <v>1</v>
      </c>
      <c r="M116" s="214">
        <v>1</v>
      </c>
      <c r="N116" s="214">
        <v>1</v>
      </c>
      <c r="O116" s="214">
        <v>1</v>
      </c>
      <c r="P116" s="182">
        <v>1</v>
      </c>
      <c r="Q116" s="214">
        <v>1</v>
      </c>
      <c r="R116" s="214">
        <v>1</v>
      </c>
      <c r="S116" s="214">
        <v>1</v>
      </c>
      <c r="T116" s="214">
        <v>1</v>
      </c>
      <c r="U116" s="214">
        <v>1</v>
      </c>
      <c r="V116" s="214">
        <v>1</v>
      </c>
      <c r="W116" s="180">
        <v>1</v>
      </c>
      <c r="X116" s="178">
        <v>1</v>
      </c>
      <c r="Y116" s="178">
        <v>1</v>
      </c>
      <c r="Z116" s="178">
        <v>1</v>
      </c>
      <c r="AA116" s="178">
        <v>1</v>
      </c>
      <c r="AB116" s="178">
        <v>1</v>
      </c>
      <c r="AC116" s="178">
        <v>1</v>
      </c>
      <c r="AD116" s="182">
        <v>1</v>
      </c>
      <c r="AE116" s="178">
        <v>1</v>
      </c>
      <c r="AF116" s="178">
        <v>1</v>
      </c>
      <c r="AG116" s="178">
        <v>1</v>
      </c>
      <c r="AH116" s="178">
        <v>1</v>
      </c>
      <c r="AI116" s="14">
        <f t="shared" si="9"/>
        <v>30</v>
      </c>
      <c r="AJ116" s="284"/>
    </row>
    <row r="117" spans="1:36" ht="19.5" customHeight="1" thickBot="1">
      <c r="A117" s="299">
        <v>13</v>
      </c>
      <c r="B117" s="49" t="s">
        <v>332</v>
      </c>
      <c r="C117" s="30" t="s">
        <v>404</v>
      </c>
      <c r="D117" s="552" t="s">
        <v>167</v>
      </c>
      <c r="E117" s="214">
        <v>1</v>
      </c>
      <c r="F117" s="214">
        <v>1</v>
      </c>
      <c r="G117" s="214">
        <v>1</v>
      </c>
      <c r="H117" s="214">
        <v>1</v>
      </c>
      <c r="I117" s="182" t="s">
        <v>258</v>
      </c>
      <c r="J117" s="214">
        <v>1</v>
      </c>
      <c r="K117" s="214">
        <v>1</v>
      </c>
      <c r="L117" s="214">
        <v>1</v>
      </c>
      <c r="M117" s="214">
        <v>1</v>
      </c>
      <c r="N117" s="214">
        <v>1</v>
      </c>
      <c r="O117" s="214">
        <v>1</v>
      </c>
      <c r="P117" s="182" t="s">
        <v>258</v>
      </c>
      <c r="Q117" s="214">
        <v>1</v>
      </c>
      <c r="R117" s="214">
        <v>1</v>
      </c>
      <c r="S117" s="214">
        <v>1</v>
      </c>
      <c r="T117" s="214">
        <v>1</v>
      </c>
      <c r="U117" s="214">
        <v>1</v>
      </c>
      <c r="V117" s="214">
        <v>1</v>
      </c>
      <c r="W117" s="180" t="s">
        <v>258</v>
      </c>
      <c r="X117" s="178">
        <v>1</v>
      </c>
      <c r="Y117" s="178">
        <v>1</v>
      </c>
      <c r="Z117" s="178">
        <v>1</v>
      </c>
      <c r="AA117" s="178">
        <v>1</v>
      </c>
      <c r="AB117" s="178">
        <v>1</v>
      </c>
      <c r="AC117" s="178">
        <v>1</v>
      </c>
      <c r="AD117" s="182" t="s">
        <v>258</v>
      </c>
      <c r="AE117" s="178">
        <v>1</v>
      </c>
      <c r="AF117" s="178">
        <v>1</v>
      </c>
      <c r="AG117" s="178">
        <v>1</v>
      </c>
      <c r="AH117" s="178">
        <v>1</v>
      </c>
      <c r="AI117" s="14">
        <f t="shared" si="9"/>
        <v>26</v>
      </c>
      <c r="AJ117" s="313"/>
    </row>
    <row r="118" spans="1:36" ht="16.5">
      <c r="A118" s="1471" t="s">
        <v>336</v>
      </c>
      <c r="B118" s="1441"/>
      <c r="C118" s="551"/>
      <c r="D118" s="67"/>
      <c r="E118" s="234"/>
      <c r="F118" s="234"/>
      <c r="G118" s="234"/>
      <c r="H118" s="234"/>
      <c r="I118" s="234"/>
      <c r="J118" s="234"/>
      <c r="K118" s="234"/>
      <c r="L118" s="234"/>
      <c r="M118" s="234"/>
      <c r="N118" s="234"/>
      <c r="O118" s="234"/>
      <c r="P118" s="234"/>
      <c r="Q118" s="234"/>
      <c r="R118" s="234"/>
      <c r="S118" s="234"/>
      <c r="T118" s="234"/>
      <c r="U118" s="234"/>
      <c r="V118" s="234"/>
      <c r="W118" s="234"/>
      <c r="X118" s="234"/>
      <c r="Y118" s="234"/>
      <c r="Z118" s="234"/>
      <c r="AA118" s="234"/>
      <c r="AB118" s="234"/>
      <c r="AC118" s="234"/>
      <c r="AD118" s="234"/>
      <c r="AE118" s="234"/>
      <c r="AF118" s="234"/>
      <c r="AG118" s="234"/>
      <c r="AH118" s="234"/>
      <c r="AI118" s="105"/>
      <c r="AJ118" s="314"/>
    </row>
    <row r="119" spans="1:36" ht="16.5">
      <c r="A119" s="292">
        <v>1</v>
      </c>
      <c r="B119" s="69"/>
      <c r="C119" s="69"/>
      <c r="D119" s="70" t="s">
        <v>120</v>
      </c>
      <c r="E119" s="178"/>
      <c r="F119" s="178"/>
      <c r="G119" s="178"/>
      <c r="H119" s="178"/>
      <c r="I119" s="180"/>
      <c r="J119" s="178"/>
      <c r="K119" s="178"/>
      <c r="L119" s="178"/>
      <c r="M119" s="178"/>
      <c r="N119" s="178"/>
      <c r="O119" s="178"/>
      <c r="P119" s="180"/>
      <c r="Q119" s="178"/>
      <c r="R119" s="178"/>
      <c r="S119" s="178"/>
      <c r="T119" s="178"/>
      <c r="U119" s="178"/>
      <c r="V119" s="178"/>
      <c r="W119" s="180"/>
      <c r="X119" s="178"/>
      <c r="Y119" s="178"/>
      <c r="Z119" s="178"/>
      <c r="AA119" s="178"/>
      <c r="AB119" s="178"/>
      <c r="AC119" s="178"/>
      <c r="AD119" s="180"/>
      <c r="AE119" s="178"/>
      <c r="AF119" s="178"/>
      <c r="AG119" s="178"/>
      <c r="AH119" s="178"/>
      <c r="AI119" s="14"/>
      <c r="AJ119" s="315"/>
    </row>
    <row r="120" spans="1:36" ht="16.5">
      <c r="A120" s="292">
        <v>2</v>
      </c>
      <c r="B120" s="69" t="s">
        <v>124</v>
      </c>
      <c r="C120" s="69"/>
      <c r="D120" s="70" t="s">
        <v>142</v>
      </c>
      <c r="E120" s="214">
        <v>1</v>
      </c>
      <c r="F120" s="214">
        <v>1</v>
      </c>
      <c r="G120" s="214">
        <v>1</v>
      </c>
      <c r="H120" s="214">
        <v>1</v>
      </c>
      <c r="I120" s="182" t="s">
        <v>258</v>
      </c>
      <c r="J120" s="214">
        <v>1</v>
      </c>
      <c r="K120" s="214">
        <v>1</v>
      </c>
      <c r="L120" s="214">
        <v>1</v>
      </c>
      <c r="M120" s="214">
        <v>1</v>
      </c>
      <c r="N120" s="214">
        <v>1</v>
      </c>
      <c r="O120" s="214">
        <v>1</v>
      </c>
      <c r="P120" s="182" t="s">
        <v>258</v>
      </c>
      <c r="Q120" s="214">
        <v>1</v>
      </c>
      <c r="R120" s="214">
        <v>1</v>
      </c>
      <c r="S120" s="214">
        <v>1</v>
      </c>
      <c r="T120" s="214">
        <v>1</v>
      </c>
      <c r="U120" s="214">
        <v>1</v>
      </c>
      <c r="V120" s="214">
        <v>1</v>
      </c>
      <c r="W120" s="180" t="s">
        <v>258</v>
      </c>
      <c r="X120" s="214">
        <v>1</v>
      </c>
      <c r="Y120" s="214">
        <v>1</v>
      </c>
      <c r="Z120" s="214">
        <v>1</v>
      </c>
      <c r="AA120" s="214">
        <v>1</v>
      </c>
      <c r="AB120" s="214">
        <v>1</v>
      </c>
      <c r="AC120" s="214">
        <v>1</v>
      </c>
      <c r="AD120" s="180" t="s">
        <v>258</v>
      </c>
      <c r="AE120" s="214">
        <v>1</v>
      </c>
      <c r="AF120" s="214">
        <v>1</v>
      </c>
      <c r="AG120" s="214">
        <v>1</v>
      </c>
      <c r="AH120" s="214">
        <v>1</v>
      </c>
      <c r="AI120" s="14">
        <f>SUM(E120:AH120)</f>
        <v>26</v>
      </c>
      <c r="AJ120" s="315"/>
    </row>
    <row r="121" spans="1:36" ht="17.25" thickBot="1">
      <c r="A121" s="316">
        <v>3</v>
      </c>
      <c r="B121" s="317" t="s">
        <v>454</v>
      </c>
      <c r="C121" s="317"/>
      <c r="D121" s="318" t="s">
        <v>174</v>
      </c>
      <c r="E121" s="214">
        <v>1</v>
      </c>
      <c r="F121" s="214">
        <v>1</v>
      </c>
      <c r="G121" s="214">
        <v>1</v>
      </c>
      <c r="H121" s="214">
        <v>1</v>
      </c>
      <c r="I121" s="182" t="s">
        <v>258</v>
      </c>
      <c r="J121" s="214">
        <v>1</v>
      </c>
      <c r="K121" s="214">
        <v>1</v>
      </c>
      <c r="L121" s="214">
        <v>1</v>
      </c>
      <c r="M121" s="214">
        <v>1</v>
      </c>
      <c r="N121" s="214">
        <v>1</v>
      </c>
      <c r="O121" s="214">
        <v>1</v>
      </c>
      <c r="P121" s="182" t="s">
        <v>258</v>
      </c>
      <c r="Q121" s="214">
        <v>1</v>
      </c>
      <c r="R121" s="214">
        <v>1</v>
      </c>
      <c r="S121" s="214">
        <v>1</v>
      </c>
      <c r="T121" s="214">
        <v>1</v>
      </c>
      <c r="U121" s="214">
        <v>1</v>
      </c>
      <c r="V121" s="214">
        <v>1</v>
      </c>
      <c r="W121" s="180" t="s">
        <v>258</v>
      </c>
      <c r="X121" s="214">
        <v>1</v>
      </c>
      <c r="Y121" s="214">
        <v>1</v>
      </c>
      <c r="Z121" s="214">
        <v>1</v>
      </c>
      <c r="AA121" s="214">
        <v>1</v>
      </c>
      <c r="AB121" s="214">
        <v>1</v>
      </c>
      <c r="AC121" s="214">
        <v>1</v>
      </c>
      <c r="AD121" s="180" t="s">
        <v>258</v>
      </c>
      <c r="AE121" s="214">
        <v>1</v>
      </c>
      <c r="AF121" s="214">
        <v>1</v>
      </c>
      <c r="AG121" s="214">
        <v>1</v>
      </c>
      <c r="AH121" s="214">
        <v>1</v>
      </c>
      <c r="AI121" s="321">
        <f>SUM(E121:AH121)</f>
        <v>26</v>
      </c>
      <c r="AJ121" s="322"/>
    </row>
    <row r="122" spans="1:36" ht="16.5" thickTop="1">
      <c r="A122" s="200"/>
      <c r="B122" s="201"/>
      <c r="C122" s="201"/>
    </row>
  </sheetData>
  <autoFilter ref="A1:AJ20">
    <filterColumn colId="0" showButton="0"/>
    <filterColumn colId="1" showButton="0"/>
    <filterColumn colId="2" hiddenButton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</autoFilter>
  <mergeCells count="25">
    <mergeCell ref="M21:S21"/>
    <mergeCell ref="A45:B45"/>
    <mergeCell ref="D45:L45"/>
    <mergeCell ref="A1:AJ1"/>
    <mergeCell ref="A2:AJ2"/>
    <mergeCell ref="A3:B3"/>
    <mergeCell ref="A4:B4"/>
    <mergeCell ref="A5:A6"/>
    <mergeCell ref="B5:B6"/>
    <mergeCell ref="D5:D6"/>
    <mergeCell ref="AJ5:AJ6"/>
    <mergeCell ref="A7:B7"/>
    <mergeCell ref="A24:D24"/>
    <mergeCell ref="A27:B27"/>
    <mergeCell ref="D27:I27"/>
    <mergeCell ref="J39:O39"/>
    <mergeCell ref="D58:F58"/>
    <mergeCell ref="A58:C58"/>
    <mergeCell ref="A118:B118"/>
    <mergeCell ref="A65:B65"/>
    <mergeCell ref="A71:B71"/>
    <mergeCell ref="D71:I71"/>
    <mergeCell ref="A94:B94"/>
    <mergeCell ref="A100:B100"/>
    <mergeCell ref="A103:B103"/>
  </mergeCells>
  <conditionalFormatting sqref="B13:C13">
    <cfRule type="duplicateValues" dxfId="350" priority="24"/>
  </conditionalFormatting>
  <conditionalFormatting sqref="B121:C121">
    <cfRule type="duplicateValues" dxfId="349" priority="23"/>
  </conditionalFormatting>
  <conditionalFormatting sqref="B118:C121">
    <cfRule type="duplicateValues" dxfId="348" priority="22"/>
  </conditionalFormatting>
  <conditionalFormatting sqref="B102:C102">
    <cfRule type="duplicateValues" dxfId="347" priority="21"/>
  </conditionalFormatting>
  <conditionalFormatting sqref="C96">
    <cfRule type="duplicateValues" dxfId="346" priority="20"/>
  </conditionalFormatting>
  <conditionalFormatting sqref="B20">
    <cfRule type="duplicateValues" dxfId="345" priority="19"/>
  </conditionalFormatting>
  <conditionalFormatting sqref="B107:C107">
    <cfRule type="duplicateValues" dxfId="344" priority="18"/>
  </conditionalFormatting>
  <conditionalFormatting sqref="C107">
    <cfRule type="duplicateValues" dxfId="343" priority="17"/>
  </conditionalFormatting>
  <conditionalFormatting sqref="B118:C121">
    <cfRule type="duplicateValues" dxfId="342" priority="15"/>
    <cfRule type="duplicateValues" dxfId="341" priority="16"/>
  </conditionalFormatting>
  <conditionalFormatting sqref="C38:C39 C11">
    <cfRule type="duplicateValues" dxfId="340" priority="13"/>
  </conditionalFormatting>
  <conditionalFormatting sqref="B108">
    <cfRule type="duplicateValues" dxfId="339" priority="10"/>
  </conditionalFormatting>
  <conditionalFormatting sqref="B30">
    <cfRule type="duplicateValues" dxfId="338" priority="7"/>
  </conditionalFormatting>
  <conditionalFormatting sqref="B35:C35">
    <cfRule type="duplicateValues" dxfId="337" priority="6"/>
  </conditionalFormatting>
  <conditionalFormatting sqref="B113">
    <cfRule type="duplicateValues" dxfId="336" priority="5"/>
  </conditionalFormatting>
  <conditionalFormatting sqref="C49 C26">
    <cfRule type="duplicateValues" dxfId="335" priority="4"/>
  </conditionalFormatting>
  <conditionalFormatting sqref="B21:C23">
    <cfRule type="duplicateValues" dxfId="334" priority="2"/>
  </conditionalFormatting>
  <conditionalFormatting sqref="C41 B32:C32">
    <cfRule type="duplicateValues" dxfId="333" priority="428"/>
  </conditionalFormatting>
  <conditionalFormatting sqref="C66 C57 C43 C30">
    <cfRule type="duplicateValues" dxfId="332" priority="475"/>
  </conditionalFormatting>
  <conditionalFormatting sqref="B116:C117 B50:C50 B57:C57 B43:C43 B55:C55 B101:C102 B104:C112 B59:C59 B30:C30">
    <cfRule type="duplicateValues" dxfId="331" priority="485"/>
  </conditionalFormatting>
  <conditionalFormatting sqref="B118:C185 B95:C100 B8:C12 B56:C56 B51:C54 B72:C92 B113:C115 B14:C20 C13 B66:C69 C30 C57 C43 B46:C48 C49 B60:C63 B29:C29 B31:C37 B40 C38:C41 B42:C42 B44:C44">
    <cfRule type="duplicateValues" dxfId="330" priority="498"/>
  </conditionalFormatting>
  <conditionalFormatting sqref="B118:C1048576 C57 B56:C56 B103:C103 B40 C30 B1:C23 B29:C29 B51:C54 B60:C100 B113:C115 B31:C37 C43:C49 B27:B28 C26:C28 B44:B48 C38:C41 B42:C42">
    <cfRule type="duplicateValues" dxfId="329" priority="522"/>
  </conditionalFormatting>
  <conditionalFormatting sqref="C59">
    <cfRule type="duplicateValues" dxfId="328" priority="532"/>
  </conditionalFormatting>
  <printOptions horizontalCentered="1" verticalCentered="1"/>
  <pageMargins left="0" right="0" top="0" bottom="0" header="0.3" footer="0"/>
  <pageSetup scale="48" orientation="landscape" r:id="rId1"/>
  <rowBreaks count="1" manualBreakCount="1">
    <brk id="64" max="35" man="1"/>
  </rowBreaks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00FF99"/>
  </sheetPr>
  <dimension ref="A1:AI157"/>
  <sheetViews>
    <sheetView view="pageBreakPreview" zoomScale="45" zoomScaleNormal="55" zoomScaleSheetLayoutView="45" workbookViewId="0">
      <pane ySplit="7" topLeftCell="A128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4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3.570312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3.42578125" style="168" customWidth="1"/>
    <col min="18" max="18" width="13.7109375" style="168" bestFit="1" customWidth="1"/>
    <col min="19" max="19" width="21.7109375" style="168" bestFit="1" customWidth="1"/>
    <col min="20" max="20" width="14.28515625" style="168" customWidth="1"/>
    <col min="21" max="21" width="12.7109375" style="168" customWidth="1"/>
    <col min="22" max="22" width="12.28515625" style="114" customWidth="1"/>
    <col min="23" max="24" width="9.7109375" style="114" customWidth="1"/>
    <col min="25" max="25" width="11.140625" style="114" customWidth="1"/>
    <col min="26" max="26" width="25.5703125" style="114" customWidth="1"/>
    <col min="27" max="27" width="26.570312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5" t="s">
        <v>243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5"/>
      <c r="O1" s="1395"/>
      <c r="P1" s="1395"/>
      <c r="Q1" s="1395"/>
      <c r="R1" s="1395"/>
      <c r="S1" s="1395"/>
      <c r="T1" s="1395"/>
      <c r="U1" s="1395"/>
      <c r="V1" s="1395"/>
      <c r="W1" s="1395"/>
      <c r="X1" s="1395"/>
      <c r="Y1" s="1395"/>
      <c r="Z1" s="1395"/>
      <c r="AA1" s="1395"/>
      <c r="AB1" s="1395"/>
      <c r="AC1" s="1395"/>
      <c r="AD1" s="1395"/>
      <c r="AE1" s="1395"/>
      <c r="AF1" s="1395"/>
      <c r="AG1" s="1395"/>
      <c r="AH1" s="1395"/>
      <c r="AI1" s="1395"/>
    </row>
    <row r="2" spans="1:35" s="120" customFormat="1" ht="38.25" customHeight="1" thickBot="1">
      <c r="A2" s="1396" t="s">
        <v>259</v>
      </c>
      <c r="B2" s="1396"/>
      <c r="C2" s="1396"/>
      <c r="D2" s="1396"/>
      <c r="E2" s="1396"/>
      <c r="F2" s="1396"/>
      <c r="G2" s="1396"/>
      <c r="H2" s="1396"/>
      <c r="I2" s="1396"/>
      <c r="J2" s="1396"/>
      <c r="K2" s="1396"/>
      <c r="L2" s="1396"/>
      <c r="M2" s="1396"/>
      <c r="N2" s="1396"/>
      <c r="O2" s="1396"/>
      <c r="P2" s="1396"/>
      <c r="Q2" s="1396"/>
      <c r="R2" s="1396"/>
      <c r="S2" s="1396"/>
      <c r="T2" s="1396"/>
      <c r="U2" s="1396"/>
      <c r="V2" s="1396"/>
      <c r="W2" s="1396"/>
      <c r="X2" s="1396"/>
      <c r="Y2" s="1396"/>
      <c r="Z2" s="1396"/>
      <c r="AA2" s="1396"/>
      <c r="AB2" s="1396"/>
      <c r="AC2" s="1396"/>
      <c r="AD2" s="1396"/>
      <c r="AE2" s="1396"/>
      <c r="AF2" s="1396"/>
      <c r="AG2" s="1396"/>
      <c r="AH2" s="1396"/>
      <c r="AI2" s="1396"/>
    </row>
    <row r="3" spans="1:35" s="120" customFormat="1" ht="38.25" customHeight="1">
      <c r="A3" s="1395" t="s">
        <v>343</v>
      </c>
      <c r="B3" s="1395"/>
      <c r="C3" s="1395"/>
      <c r="D3" s="614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397"/>
      <c r="AG3" s="121"/>
      <c r="AH3" s="122"/>
      <c r="AI3" s="122"/>
    </row>
    <row r="4" spans="1:35" s="120" customFormat="1" ht="38.25" customHeight="1" thickBot="1">
      <c r="A4" s="1432" t="s">
        <v>642</v>
      </c>
      <c r="B4" s="1432"/>
      <c r="C4" s="1432"/>
      <c r="D4" s="152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4"/>
      <c r="AC4" s="124"/>
      <c r="AD4" s="124"/>
      <c r="AE4" s="124"/>
      <c r="AF4" s="1398"/>
      <c r="AG4" s="124"/>
      <c r="AH4" s="125"/>
      <c r="AI4" s="125"/>
    </row>
    <row r="5" spans="1:35" ht="33.75" customHeight="1">
      <c r="A5" s="1399" t="s">
        <v>261</v>
      </c>
      <c r="B5" s="1402" t="s">
        <v>244</v>
      </c>
      <c r="C5" s="1405" t="s">
        <v>0</v>
      </c>
      <c r="D5" s="1405" t="s">
        <v>245</v>
      </c>
      <c r="E5" s="1408" t="s">
        <v>1</v>
      </c>
      <c r="F5" s="1409"/>
      <c r="G5" s="1409"/>
      <c r="H5" s="1409"/>
      <c r="I5" s="1410"/>
      <c r="J5" s="1414" t="s">
        <v>2</v>
      </c>
      <c r="K5" s="1414"/>
      <c r="L5" s="1414"/>
      <c r="M5" s="1414"/>
      <c r="N5" s="1414"/>
      <c r="O5" s="1414"/>
      <c r="P5" s="1414"/>
      <c r="Q5" s="1414"/>
      <c r="R5" s="1414"/>
      <c r="S5" s="1414"/>
      <c r="T5" s="1414"/>
      <c r="U5" s="1414"/>
      <c r="V5" s="1415" t="s">
        <v>8</v>
      </c>
      <c r="W5" s="1414" t="s">
        <v>4</v>
      </c>
      <c r="X5" s="1414"/>
      <c r="Y5" s="1414"/>
      <c r="Z5" s="1415" t="s">
        <v>338</v>
      </c>
      <c r="AA5" s="1419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100.5" customHeight="1">
      <c r="A6" s="1400"/>
      <c r="B6" s="1403"/>
      <c r="C6" s="1406"/>
      <c r="D6" s="1406"/>
      <c r="E6" s="1411"/>
      <c r="F6" s="1412"/>
      <c r="G6" s="1412"/>
      <c r="H6" s="1412"/>
      <c r="I6" s="1413"/>
      <c r="J6" s="1422" t="s">
        <v>227</v>
      </c>
      <c r="K6" s="1423"/>
      <c r="L6" s="1418" t="s">
        <v>5</v>
      </c>
      <c r="M6" s="1418"/>
      <c r="N6" s="1424" t="s">
        <v>223</v>
      </c>
      <c r="O6" s="1425"/>
      <c r="P6" s="1418" t="s">
        <v>6</v>
      </c>
      <c r="Q6" s="1418"/>
      <c r="R6" s="1418" t="s">
        <v>7</v>
      </c>
      <c r="S6" s="1418"/>
      <c r="T6" s="1418" t="s">
        <v>219</v>
      </c>
      <c r="U6" s="1418"/>
      <c r="V6" s="1416"/>
      <c r="W6" s="1418"/>
      <c r="X6" s="1418"/>
      <c r="Y6" s="1418"/>
      <c r="Z6" s="1416"/>
      <c r="AA6" s="1420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1"/>
      <c r="B7" s="1404"/>
      <c r="C7" s="1407"/>
      <c r="D7" s="1407"/>
      <c r="E7" s="240" t="s">
        <v>9</v>
      </c>
      <c r="F7" s="240" t="s">
        <v>10</v>
      </c>
      <c r="G7" s="615" t="s">
        <v>11</v>
      </c>
      <c r="H7" s="615" t="s">
        <v>12</v>
      </c>
      <c r="I7" s="615" t="s">
        <v>13</v>
      </c>
      <c r="J7" s="615" t="s">
        <v>14</v>
      </c>
      <c r="K7" s="615" t="s">
        <v>15</v>
      </c>
      <c r="L7" s="615" t="s">
        <v>14</v>
      </c>
      <c r="M7" s="615" t="s">
        <v>16</v>
      </c>
      <c r="N7" s="615" t="s">
        <v>14</v>
      </c>
      <c r="O7" s="615" t="s">
        <v>16</v>
      </c>
      <c r="P7" s="615" t="s">
        <v>14</v>
      </c>
      <c r="Q7" s="615" t="s">
        <v>16</v>
      </c>
      <c r="R7" s="615" t="s">
        <v>14</v>
      </c>
      <c r="S7" s="615" t="s">
        <v>220</v>
      </c>
      <c r="T7" s="615" t="s">
        <v>221</v>
      </c>
      <c r="U7" s="615" t="s">
        <v>3</v>
      </c>
      <c r="V7" s="1417"/>
      <c r="W7" s="153" t="s">
        <v>17</v>
      </c>
      <c r="X7" s="153" t="s">
        <v>218</v>
      </c>
      <c r="Y7" s="153" t="s">
        <v>13</v>
      </c>
      <c r="Z7" s="1417"/>
      <c r="AA7" s="1421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360">
        <v>1</v>
      </c>
      <c r="B8" s="364" t="s">
        <v>33</v>
      </c>
      <c r="C8" s="361" t="s">
        <v>176</v>
      </c>
      <c r="D8" s="361" t="s">
        <v>153</v>
      </c>
      <c r="E8" s="355">
        <v>30</v>
      </c>
      <c r="F8" s="361">
        <v>240</v>
      </c>
      <c r="G8" s="361">
        <v>75</v>
      </c>
      <c r="H8" s="361">
        <v>9.375</v>
      </c>
      <c r="I8" s="361">
        <v>2250</v>
      </c>
      <c r="J8" s="362"/>
      <c r="K8" s="362"/>
      <c r="L8" s="362">
        <v>4</v>
      </c>
      <c r="M8" s="362" t="s">
        <v>126</v>
      </c>
      <c r="N8" s="362">
        <v>1</v>
      </c>
      <c r="O8" s="357" t="s">
        <v>170</v>
      </c>
      <c r="P8" s="362"/>
      <c r="Q8" s="362"/>
      <c r="R8" s="362"/>
      <c r="S8" s="362"/>
      <c r="T8" s="362"/>
      <c r="U8" s="362"/>
      <c r="V8" s="355">
        <f t="shared" ref="V8:V73" si="0">J8+L8+N8+P8+R8+T8</f>
        <v>5</v>
      </c>
      <c r="W8" s="355">
        <f t="shared" ref="W8:W73" si="1">E8-V8</f>
        <v>25</v>
      </c>
      <c r="X8" s="361">
        <f t="shared" ref="X8:X73" si="2">W8*8</f>
        <v>200</v>
      </c>
      <c r="Y8" s="361">
        <f t="shared" ref="Y8:Y73" si="3">X8*H8</f>
        <v>1875</v>
      </c>
      <c r="Z8" s="361">
        <f t="shared" ref="Z8:Z73" si="4">Y8</f>
        <v>1875</v>
      </c>
      <c r="AA8" s="363"/>
    </row>
    <row r="9" spans="1:35" s="160" customFormat="1" ht="30" customHeight="1">
      <c r="A9" s="354">
        <v>2</v>
      </c>
      <c r="B9" s="364" t="s">
        <v>479</v>
      </c>
      <c r="C9" s="364" t="s">
        <v>18</v>
      </c>
      <c r="D9" s="364" t="s">
        <v>70</v>
      </c>
      <c r="E9" s="365">
        <v>30</v>
      </c>
      <c r="F9" s="364">
        <v>240</v>
      </c>
      <c r="G9" s="364">
        <v>55</v>
      </c>
      <c r="H9" s="364">
        <v>6.875</v>
      </c>
      <c r="I9" s="364">
        <v>1650</v>
      </c>
      <c r="J9" s="362"/>
      <c r="K9" s="362"/>
      <c r="L9" s="362">
        <v>4</v>
      </c>
      <c r="M9" s="362" t="s">
        <v>126</v>
      </c>
      <c r="N9" s="362"/>
      <c r="O9" s="357"/>
      <c r="P9" s="362"/>
      <c r="Q9" s="356"/>
      <c r="R9" s="362"/>
      <c r="S9" s="362"/>
      <c r="T9" s="362">
        <v>9</v>
      </c>
      <c r="U9" s="362" t="s">
        <v>652</v>
      </c>
      <c r="V9" s="355">
        <f>J9+L9+N9+P9+R9+T9</f>
        <v>13</v>
      </c>
      <c r="W9" s="355">
        <f>E9-V9</f>
        <v>17</v>
      </c>
      <c r="X9" s="361">
        <f>W9*8</f>
        <v>136</v>
      </c>
      <c r="Y9" s="361">
        <f>X9*H9</f>
        <v>935</v>
      </c>
      <c r="Z9" s="361">
        <f t="shared" si="4"/>
        <v>935</v>
      </c>
      <c r="AA9" s="363"/>
    </row>
    <row r="10" spans="1:35" s="160" customFormat="1" ht="30" customHeight="1">
      <c r="A10" s="354">
        <v>3</v>
      </c>
      <c r="B10" s="364" t="s">
        <v>643</v>
      </c>
      <c r="C10" s="364" t="s">
        <v>18</v>
      </c>
      <c r="D10" s="361" t="s">
        <v>112</v>
      </c>
      <c r="E10" s="355">
        <v>30</v>
      </c>
      <c r="F10" s="361">
        <v>240</v>
      </c>
      <c r="G10" s="361">
        <v>55</v>
      </c>
      <c r="H10" s="361">
        <v>6.875</v>
      </c>
      <c r="I10" s="361">
        <v>1650</v>
      </c>
      <c r="J10" s="362"/>
      <c r="K10" s="362"/>
      <c r="L10" s="362"/>
      <c r="M10" s="362"/>
      <c r="N10" s="362"/>
      <c r="O10" s="357"/>
      <c r="P10" s="362"/>
      <c r="Q10" s="362"/>
      <c r="R10" s="362"/>
      <c r="S10" s="362"/>
      <c r="T10" s="362"/>
      <c r="U10" s="362"/>
      <c r="V10" s="355">
        <f>J10+L10+N10+P10+R10+T10</f>
        <v>0</v>
      </c>
      <c r="W10" s="355">
        <f>E10-V10</f>
        <v>30</v>
      </c>
      <c r="X10" s="361">
        <f>W10*8</f>
        <v>240</v>
      </c>
      <c r="Y10" s="361">
        <f>X10*H10</f>
        <v>1650</v>
      </c>
      <c r="Z10" s="361">
        <f>Y10</f>
        <v>1650</v>
      </c>
      <c r="AA10" s="363"/>
    </row>
    <row r="11" spans="1:35" s="160" customFormat="1" ht="30" customHeight="1">
      <c r="A11" s="354">
        <v>4</v>
      </c>
      <c r="B11" s="364" t="s">
        <v>319</v>
      </c>
      <c r="C11" s="364" t="s">
        <v>18</v>
      </c>
      <c r="D11" s="361" t="s">
        <v>77</v>
      </c>
      <c r="E11" s="355">
        <v>30</v>
      </c>
      <c r="F11" s="361">
        <v>240</v>
      </c>
      <c r="G11" s="361">
        <v>55</v>
      </c>
      <c r="H11" s="361">
        <v>6.875</v>
      </c>
      <c r="I11" s="361">
        <v>1650</v>
      </c>
      <c r="J11" s="362"/>
      <c r="K11" s="362"/>
      <c r="L11" s="362">
        <v>4</v>
      </c>
      <c r="M11" s="362" t="s">
        <v>126</v>
      </c>
      <c r="N11" s="362"/>
      <c r="O11" s="357"/>
      <c r="P11" s="362"/>
      <c r="Q11" s="362"/>
      <c r="R11" s="362"/>
      <c r="S11" s="362"/>
      <c r="T11" s="362"/>
      <c r="U11" s="362"/>
      <c r="V11" s="355">
        <f>J11+L11+N11+P11+R11+T11</f>
        <v>4</v>
      </c>
      <c r="W11" s="355">
        <f>E11-V11</f>
        <v>26</v>
      </c>
      <c r="X11" s="361">
        <f>W11*8</f>
        <v>208</v>
      </c>
      <c r="Y11" s="361">
        <f>X11*H11</f>
        <v>1430</v>
      </c>
      <c r="Z11" s="361">
        <f>Y11</f>
        <v>1430</v>
      </c>
      <c r="AA11" s="149"/>
    </row>
    <row r="12" spans="1:35" s="160" customFormat="1" ht="30" customHeight="1">
      <c r="A12" s="354">
        <v>5</v>
      </c>
      <c r="B12" s="364" t="s">
        <v>320</v>
      </c>
      <c r="C12" s="364" t="s">
        <v>18</v>
      </c>
      <c r="D12" s="364" t="s">
        <v>44</v>
      </c>
      <c r="E12" s="365">
        <v>30</v>
      </c>
      <c r="F12" s="364">
        <v>240</v>
      </c>
      <c r="G12" s="364">
        <v>55</v>
      </c>
      <c r="H12" s="364">
        <v>6.875</v>
      </c>
      <c r="I12" s="364">
        <v>1650</v>
      </c>
      <c r="J12" s="362"/>
      <c r="K12" s="362"/>
      <c r="L12" s="362"/>
      <c r="M12" s="362"/>
      <c r="N12" s="362"/>
      <c r="O12" s="357"/>
      <c r="P12" s="362"/>
      <c r="Q12" s="362"/>
      <c r="R12" s="362"/>
      <c r="S12" s="362"/>
      <c r="T12" s="362"/>
      <c r="U12" s="362"/>
      <c r="V12" s="355">
        <f t="shared" si="0"/>
        <v>0</v>
      </c>
      <c r="W12" s="355">
        <f t="shared" si="1"/>
        <v>30</v>
      </c>
      <c r="X12" s="361">
        <f t="shared" si="2"/>
        <v>240</v>
      </c>
      <c r="Y12" s="361">
        <f t="shared" si="3"/>
        <v>1650</v>
      </c>
      <c r="Z12" s="361">
        <f t="shared" si="4"/>
        <v>1650</v>
      </c>
      <c r="AA12" s="363"/>
    </row>
    <row r="13" spans="1:35" s="160" customFormat="1" ht="30" customHeight="1">
      <c r="A13" s="354">
        <v>6</v>
      </c>
      <c r="B13" s="364" t="s">
        <v>472</v>
      </c>
      <c r="C13" s="369" t="s">
        <v>176</v>
      </c>
      <c r="D13" s="364" t="s">
        <v>470</v>
      </c>
      <c r="E13" s="365">
        <v>30</v>
      </c>
      <c r="F13" s="364">
        <v>240</v>
      </c>
      <c r="G13" s="364">
        <v>75</v>
      </c>
      <c r="H13" s="364">
        <v>9.375</v>
      </c>
      <c r="I13" s="364">
        <v>2250</v>
      </c>
      <c r="J13" s="362"/>
      <c r="K13" s="366"/>
      <c r="L13" s="362">
        <v>4</v>
      </c>
      <c r="M13" s="362" t="s">
        <v>126</v>
      </c>
      <c r="N13" s="362"/>
      <c r="O13" s="357"/>
      <c r="P13" s="362"/>
      <c r="Q13" s="362"/>
      <c r="R13" s="362"/>
      <c r="S13" s="370"/>
      <c r="T13" s="362"/>
      <c r="U13" s="362"/>
      <c r="V13" s="355">
        <f>J13+L13+N13+P13+R13+T13</f>
        <v>4</v>
      </c>
      <c r="W13" s="355">
        <f>E13-V13</f>
        <v>26</v>
      </c>
      <c r="X13" s="361">
        <f>W13*8</f>
        <v>208</v>
      </c>
      <c r="Y13" s="361">
        <f>X13*H13</f>
        <v>1950</v>
      </c>
      <c r="Z13" s="361">
        <f t="shared" si="4"/>
        <v>1950</v>
      </c>
      <c r="AA13" s="363"/>
    </row>
    <row r="14" spans="1:35" s="160" customFormat="1" ht="30" customHeight="1">
      <c r="A14" s="354">
        <v>7</v>
      </c>
      <c r="B14" s="364" t="s">
        <v>68</v>
      </c>
      <c r="C14" s="364" t="s">
        <v>18</v>
      </c>
      <c r="D14" s="367" t="s">
        <v>69</v>
      </c>
      <c r="E14" s="365">
        <v>30</v>
      </c>
      <c r="F14" s="364">
        <v>240</v>
      </c>
      <c r="G14" s="364">
        <v>55</v>
      </c>
      <c r="H14" s="364">
        <v>6.875</v>
      </c>
      <c r="I14" s="364">
        <v>1650</v>
      </c>
      <c r="J14" s="362"/>
      <c r="K14" s="362"/>
      <c r="L14" s="362">
        <v>2</v>
      </c>
      <c r="M14" s="362" t="s">
        <v>130</v>
      </c>
      <c r="N14" s="362"/>
      <c r="O14" s="357"/>
      <c r="P14" s="362"/>
      <c r="Q14" s="362"/>
      <c r="R14" s="362"/>
      <c r="S14" s="362"/>
      <c r="T14" s="362"/>
      <c r="U14" s="362"/>
      <c r="V14" s="355">
        <f t="shared" si="0"/>
        <v>2</v>
      </c>
      <c r="W14" s="355">
        <f t="shared" si="1"/>
        <v>28</v>
      </c>
      <c r="X14" s="361">
        <f t="shared" si="2"/>
        <v>224</v>
      </c>
      <c r="Y14" s="361">
        <f t="shared" si="3"/>
        <v>1540</v>
      </c>
      <c r="Z14" s="361">
        <f t="shared" si="4"/>
        <v>1540</v>
      </c>
      <c r="AA14" s="363"/>
    </row>
    <row r="15" spans="1:35" s="160" customFormat="1" ht="30" customHeight="1">
      <c r="A15" s="354">
        <v>8</v>
      </c>
      <c r="B15" s="364" t="s">
        <v>321</v>
      </c>
      <c r="C15" s="364" t="s">
        <v>18</v>
      </c>
      <c r="D15" s="374" t="s">
        <v>38</v>
      </c>
      <c r="E15" s="365">
        <v>30</v>
      </c>
      <c r="F15" s="361">
        <v>240</v>
      </c>
      <c r="G15" s="361">
        <v>55</v>
      </c>
      <c r="H15" s="361">
        <v>6.875</v>
      </c>
      <c r="I15" s="361">
        <v>1650</v>
      </c>
      <c r="J15" s="362"/>
      <c r="K15" s="362"/>
      <c r="L15" s="362">
        <v>4</v>
      </c>
      <c r="M15" s="362" t="s">
        <v>126</v>
      </c>
      <c r="N15" s="362"/>
      <c r="O15" s="357"/>
      <c r="P15" s="362"/>
      <c r="Q15" s="362"/>
      <c r="R15" s="362"/>
      <c r="S15" s="362"/>
      <c r="T15" s="362"/>
      <c r="U15" s="362"/>
      <c r="V15" s="355">
        <f t="shared" si="0"/>
        <v>4</v>
      </c>
      <c r="W15" s="355">
        <f t="shared" si="1"/>
        <v>26</v>
      </c>
      <c r="X15" s="361">
        <f t="shared" si="2"/>
        <v>208</v>
      </c>
      <c r="Y15" s="361">
        <f t="shared" si="3"/>
        <v>1430</v>
      </c>
      <c r="Z15" s="361">
        <f t="shared" si="4"/>
        <v>1430</v>
      </c>
      <c r="AA15" s="363"/>
    </row>
    <row r="16" spans="1:35" s="160" customFormat="1" ht="30" customHeight="1">
      <c r="A16" s="354">
        <v>9</v>
      </c>
      <c r="B16" s="364" t="s">
        <v>272</v>
      </c>
      <c r="C16" s="364" t="s">
        <v>176</v>
      </c>
      <c r="D16" s="364" t="s">
        <v>47</v>
      </c>
      <c r="E16" s="365">
        <v>30</v>
      </c>
      <c r="F16" s="361">
        <v>240</v>
      </c>
      <c r="G16" s="361">
        <v>75</v>
      </c>
      <c r="H16" s="361">
        <v>9.375</v>
      </c>
      <c r="I16" s="361">
        <v>2250</v>
      </c>
      <c r="J16" s="362"/>
      <c r="K16" s="362"/>
      <c r="L16" s="362">
        <v>4</v>
      </c>
      <c r="M16" s="362" t="s">
        <v>126</v>
      </c>
      <c r="N16" s="362">
        <v>5</v>
      </c>
      <c r="O16" s="357" t="s">
        <v>646</v>
      </c>
      <c r="P16" s="362"/>
      <c r="Q16" s="362"/>
      <c r="R16" s="362"/>
      <c r="S16" s="362"/>
      <c r="T16" s="362"/>
      <c r="U16" s="362"/>
      <c r="V16" s="355">
        <f t="shared" si="0"/>
        <v>9</v>
      </c>
      <c r="W16" s="355">
        <f t="shared" si="1"/>
        <v>21</v>
      </c>
      <c r="X16" s="361">
        <f t="shared" si="2"/>
        <v>168</v>
      </c>
      <c r="Y16" s="361">
        <f t="shared" si="3"/>
        <v>1575</v>
      </c>
      <c r="Z16" s="361">
        <f t="shared" si="4"/>
        <v>1575</v>
      </c>
      <c r="AA16" s="363"/>
    </row>
    <row r="17" spans="1:27" s="160" customFormat="1" ht="30" customHeight="1">
      <c r="A17" s="354">
        <v>10</v>
      </c>
      <c r="B17" s="364" t="s">
        <v>169</v>
      </c>
      <c r="C17" s="364" t="s">
        <v>176</v>
      </c>
      <c r="D17" s="364" t="s">
        <v>83</v>
      </c>
      <c r="E17" s="365">
        <v>30</v>
      </c>
      <c r="F17" s="361">
        <v>240</v>
      </c>
      <c r="G17" s="361">
        <v>75</v>
      </c>
      <c r="H17" s="361">
        <v>9.375</v>
      </c>
      <c r="I17" s="361">
        <v>2250</v>
      </c>
      <c r="J17" s="362"/>
      <c r="K17" s="370"/>
      <c r="L17" s="362">
        <v>3</v>
      </c>
      <c r="M17" s="362" t="s">
        <v>648</v>
      </c>
      <c r="N17" s="362"/>
      <c r="O17" s="357"/>
      <c r="P17" s="362"/>
      <c r="Q17" s="362"/>
      <c r="R17" s="362"/>
      <c r="S17" s="357"/>
      <c r="T17" s="362"/>
      <c r="U17" s="362"/>
      <c r="V17" s="355">
        <f>J17+L17+N17+P17+R17+T17</f>
        <v>3</v>
      </c>
      <c r="W17" s="355">
        <f>E17-V17</f>
        <v>27</v>
      </c>
      <c r="X17" s="361">
        <f>W17*8</f>
        <v>216</v>
      </c>
      <c r="Y17" s="361">
        <f>X17*H17</f>
        <v>2025</v>
      </c>
      <c r="Z17" s="361">
        <f t="shared" si="4"/>
        <v>2025</v>
      </c>
      <c r="AA17" s="363"/>
    </row>
    <row r="18" spans="1:27" s="160" customFormat="1" ht="30" customHeight="1">
      <c r="A18" s="354">
        <v>11</v>
      </c>
      <c r="B18" s="364" t="s">
        <v>291</v>
      </c>
      <c r="C18" s="364" t="s">
        <v>176</v>
      </c>
      <c r="D18" s="364" t="s">
        <v>88</v>
      </c>
      <c r="E18" s="365">
        <v>30</v>
      </c>
      <c r="F18" s="361">
        <v>240</v>
      </c>
      <c r="G18" s="361">
        <v>75</v>
      </c>
      <c r="H18" s="361">
        <v>9.375</v>
      </c>
      <c r="I18" s="361">
        <v>2250</v>
      </c>
      <c r="J18" s="362"/>
      <c r="K18" s="362"/>
      <c r="L18" s="362">
        <v>3</v>
      </c>
      <c r="M18" s="362" t="s">
        <v>648</v>
      </c>
      <c r="N18" s="362"/>
      <c r="O18" s="357"/>
      <c r="P18" s="362"/>
      <c r="Q18" s="362"/>
      <c r="R18" s="362"/>
      <c r="S18" s="362"/>
      <c r="T18" s="362"/>
      <c r="U18" s="362"/>
      <c r="V18" s="355">
        <f t="shared" si="0"/>
        <v>3</v>
      </c>
      <c r="W18" s="355">
        <f t="shared" si="1"/>
        <v>27</v>
      </c>
      <c r="X18" s="361">
        <f t="shared" si="2"/>
        <v>216</v>
      </c>
      <c r="Y18" s="361">
        <f t="shared" si="3"/>
        <v>2025</v>
      </c>
      <c r="Z18" s="361">
        <f t="shared" si="4"/>
        <v>2025</v>
      </c>
      <c r="AA18" s="363"/>
    </row>
    <row r="19" spans="1:27" s="160" customFormat="1" ht="30" customHeight="1">
      <c r="A19" s="354">
        <v>12</v>
      </c>
      <c r="B19" s="364" t="s">
        <v>124</v>
      </c>
      <c r="C19" s="364" t="s">
        <v>207</v>
      </c>
      <c r="D19" s="364" t="s">
        <v>142</v>
      </c>
      <c r="E19" s="365">
        <v>30</v>
      </c>
      <c r="F19" s="361">
        <v>240</v>
      </c>
      <c r="G19" s="361">
        <v>35</v>
      </c>
      <c r="H19" s="361">
        <v>4.375</v>
      </c>
      <c r="I19" s="361">
        <v>1050</v>
      </c>
      <c r="J19" s="362"/>
      <c r="K19" s="362"/>
      <c r="L19" s="362">
        <v>4</v>
      </c>
      <c r="M19" s="362" t="s">
        <v>126</v>
      </c>
      <c r="N19" s="362"/>
      <c r="O19" s="357"/>
      <c r="P19" s="362"/>
      <c r="Q19" s="362"/>
      <c r="R19" s="362"/>
      <c r="S19" s="362"/>
      <c r="T19" s="362"/>
      <c r="U19" s="357"/>
      <c r="V19" s="355">
        <f t="shared" si="0"/>
        <v>4</v>
      </c>
      <c r="W19" s="355">
        <f t="shared" si="1"/>
        <v>26</v>
      </c>
      <c r="X19" s="361">
        <f t="shared" si="2"/>
        <v>208</v>
      </c>
      <c r="Y19" s="361">
        <f t="shared" si="3"/>
        <v>910</v>
      </c>
      <c r="Z19" s="361">
        <f t="shared" si="4"/>
        <v>910</v>
      </c>
      <c r="AA19" s="363"/>
    </row>
    <row r="20" spans="1:27" s="160" customFormat="1" ht="30" customHeight="1">
      <c r="A20" s="354">
        <v>13</v>
      </c>
      <c r="B20" s="364" t="s">
        <v>283</v>
      </c>
      <c r="C20" s="364" t="s">
        <v>176</v>
      </c>
      <c r="D20" s="364" t="s">
        <v>242</v>
      </c>
      <c r="E20" s="365">
        <v>30</v>
      </c>
      <c r="F20" s="361">
        <v>240</v>
      </c>
      <c r="G20" s="361">
        <v>75</v>
      </c>
      <c r="H20" s="361">
        <v>9.375</v>
      </c>
      <c r="I20" s="361">
        <v>2250</v>
      </c>
      <c r="J20" s="362"/>
      <c r="K20" s="362"/>
      <c r="L20" s="362"/>
      <c r="M20" s="362"/>
      <c r="N20" s="362"/>
      <c r="O20" s="357"/>
      <c r="P20" s="362"/>
      <c r="Q20" s="362"/>
      <c r="R20" s="362">
        <v>15</v>
      </c>
      <c r="S20" s="362" t="s">
        <v>433</v>
      </c>
      <c r="T20" s="362"/>
      <c r="U20" s="362"/>
      <c r="V20" s="355">
        <f t="shared" si="0"/>
        <v>15</v>
      </c>
      <c r="W20" s="355">
        <f t="shared" si="1"/>
        <v>15</v>
      </c>
      <c r="X20" s="361">
        <f t="shared" si="2"/>
        <v>120</v>
      </c>
      <c r="Y20" s="361">
        <f t="shared" si="3"/>
        <v>1125</v>
      </c>
      <c r="Z20" s="361">
        <f t="shared" si="4"/>
        <v>1125</v>
      </c>
      <c r="AA20" s="363"/>
    </row>
    <row r="21" spans="1:27" s="160" customFormat="1" ht="30" customHeight="1">
      <c r="A21" s="354">
        <v>14</v>
      </c>
      <c r="B21" s="364" t="s">
        <v>284</v>
      </c>
      <c r="C21" s="364" t="s">
        <v>176</v>
      </c>
      <c r="D21" s="364" t="s">
        <v>56</v>
      </c>
      <c r="E21" s="365">
        <v>30</v>
      </c>
      <c r="F21" s="364">
        <v>240</v>
      </c>
      <c r="G21" s="364">
        <v>75</v>
      </c>
      <c r="H21" s="364">
        <v>9.375</v>
      </c>
      <c r="I21" s="364">
        <v>2250</v>
      </c>
      <c r="J21" s="362"/>
      <c r="K21" s="362"/>
      <c r="L21" s="362">
        <v>3</v>
      </c>
      <c r="M21" s="362" t="s">
        <v>648</v>
      </c>
      <c r="N21" s="362"/>
      <c r="O21" s="357"/>
      <c r="P21" s="362"/>
      <c r="Q21" s="362"/>
      <c r="R21" s="362"/>
      <c r="S21" s="362"/>
      <c r="T21" s="362"/>
      <c r="U21" s="362"/>
      <c r="V21" s="355">
        <f t="shared" si="0"/>
        <v>3</v>
      </c>
      <c r="W21" s="355">
        <f t="shared" si="1"/>
        <v>27</v>
      </c>
      <c r="X21" s="361">
        <f t="shared" si="2"/>
        <v>216</v>
      </c>
      <c r="Y21" s="361">
        <f t="shared" si="3"/>
        <v>2025</v>
      </c>
      <c r="Z21" s="361">
        <f t="shared" si="4"/>
        <v>2025</v>
      </c>
      <c r="AA21" s="363"/>
    </row>
    <row r="22" spans="1:27" s="160" customFormat="1" ht="30" customHeight="1">
      <c r="A22" s="354">
        <v>15</v>
      </c>
      <c r="B22" s="364" t="s">
        <v>282</v>
      </c>
      <c r="C22" s="361" t="s">
        <v>31</v>
      </c>
      <c r="D22" s="361" t="s">
        <v>43</v>
      </c>
      <c r="E22" s="355">
        <v>30</v>
      </c>
      <c r="F22" s="361">
        <v>240</v>
      </c>
      <c r="G22" s="361">
        <v>60</v>
      </c>
      <c r="H22" s="361">
        <v>7.5</v>
      </c>
      <c r="I22" s="361">
        <v>1800</v>
      </c>
      <c r="J22" s="362">
        <v>22</v>
      </c>
      <c r="K22" s="362" t="s">
        <v>571</v>
      </c>
      <c r="L22" s="362">
        <v>1</v>
      </c>
      <c r="M22" s="362">
        <v>5</v>
      </c>
      <c r="N22" s="362"/>
      <c r="O22" s="357"/>
      <c r="P22" s="362"/>
      <c r="Q22" s="362"/>
      <c r="R22" s="362"/>
      <c r="S22" s="362"/>
      <c r="T22" s="362"/>
      <c r="U22" s="362"/>
      <c r="V22" s="355">
        <f t="shared" si="0"/>
        <v>23</v>
      </c>
      <c r="W22" s="355">
        <f t="shared" si="1"/>
        <v>7</v>
      </c>
      <c r="X22" s="361">
        <f t="shared" si="2"/>
        <v>56</v>
      </c>
      <c r="Y22" s="361">
        <f t="shared" si="3"/>
        <v>420</v>
      </c>
      <c r="Z22" s="361">
        <f t="shared" si="4"/>
        <v>420</v>
      </c>
      <c r="AA22" s="149"/>
    </row>
    <row r="23" spans="1:27" s="160" customFormat="1" ht="30" customHeight="1">
      <c r="A23" s="354">
        <v>16</v>
      </c>
      <c r="B23" s="364" t="s">
        <v>292</v>
      </c>
      <c r="C23" s="364" t="s">
        <v>176</v>
      </c>
      <c r="D23" s="367" t="s">
        <v>90</v>
      </c>
      <c r="E23" s="365">
        <v>30</v>
      </c>
      <c r="F23" s="361">
        <v>240</v>
      </c>
      <c r="G23" s="361">
        <v>75</v>
      </c>
      <c r="H23" s="361">
        <v>9.375</v>
      </c>
      <c r="I23" s="361">
        <v>2250</v>
      </c>
      <c r="J23" s="362"/>
      <c r="K23" s="362"/>
      <c r="L23" s="362">
        <v>2</v>
      </c>
      <c r="M23" s="362" t="s">
        <v>128</v>
      </c>
      <c r="N23" s="362"/>
      <c r="O23" s="357"/>
      <c r="P23" s="362"/>
      <c r="Q23" s="362"/>
      <c r="R23" s="362"/>
      <c r="S23" s="362"/>
      <c r="T23" s="362"/>
      <c r="U23" s="362"/>
      <c r="V23" s="355">
        <f t="shared" si="0"/>
        <v>2</v>
      </c>
      <c r="W23" s="355">
        <f t="shared" si="1"/>
        <v>28</v>
      </c>
      <c r="X23" s="361">
        <f t="shared" si="2"/>
        <v>224</v>
      </c>
      <c r="Y23" s="361">
        <f t="shared" si="3"/>
        <v>2100</v>
      </c>
      <c r="Z23" s="361">
        <f t="shared" si="4"/>
        <v>2100</v>
      </c>
      <c r="AA23" s="363"/>
    </row>
    <row r="24" spans="1:27" s="160" customFormat="1" ht="30" customHeight="1">
      <c r="A24" s="354">
        <v>17</v>
      </c>
      <c r="B24" s="364" t="s">
        <v>94</v>
      </c>
      <c r="C24" s="364" t="s">
        <v>176</v>
      </c>
      <c r="D24" s="364" t="s">
        <v>138</v>
      </c>
      <c r="E24" s="365">
        <v>30</v>
      </c>
      <c r="F24" s="361">
        <v>240</v>
      </c>
      <c r="G24" s="361">
        <v>75</v>
      </c>
      <c r="H24" s="361">
        <v>9.375</v>
      </c>
      <c r="I24" s="361">
        <v>2250</v>
      </c>
      <c r="J24" s="362"/>
      <c r="K24" s="362"/>
      <c r="L24" s="362">
        <v>3</v>
      </c>
      <c r="M24" s="362" t="s">
        <v>648</v>
      </c>
      <c r="N24" s="362"/>
      <c r="O24" s="357"/>
      <c r="P24" s="362"/>
      <c r="Q24" s="362"/>
      <c r="R24" s="362"/>
      <c r="S24" s="362"/>
      <c r="T24" s="362"/>
      <c r="U24" s="362"/>
      <c r="V24" s="355">
        <f t="shared" si="0"/>
        <v>3</v>
      </c>
      <c r="W24" s="355">
        <f t="shared" si="1"/>
        <v>27</v>
      </c>
      <c r="X24" s="361">
        <f t="shared" si="2"/>
        <v>216</v>
      </c>
      <c r="Y24" s="361">
        <f t="shared" si="3"/>
        <v>2025</v>
      </c>
      <c r="Z24" s="361">
        <f t="shared" si="4"/>
        <v>2025</v>
      </c>
      <c r="AA24" s="363"/>
    </row>
    <row r="25" spans="1:27" s="160" customFormat="1" ht="30" customHeight="1">
      <c r="A25" s="354">
        <v>18</v>
      </c>
      <c r="B25" s="364" t="s">
        <v>60</v>
      </c>
      <c r="C25" s="364" t="s">
        <v>176</v>
      </c>
      <c r="D25" s="364" t="s">
        <v>61</v>
      </c>
      <c r="E25" s="365">
        <v>30</v>
      </c>
      <c r="F25" s="361">
        <v>240</v>
      </c>
      <c r="G25" s="361">
        <v>75</v>
      </c>
      <c r="H25" s="361">
        <v>9.375</v>
      </c>
      <c r="I25" s="361">
        <v>2250</v>
      </c>
      <c r="J25" s="362"/>
      <c r="K25" s="362"/>
      <c r="L25" s="362">
        <v>2</v>
      </c>
      <c r="M25" s="362" t="s">
        <v>128</v>
      </c>
      <c r="N25" s="362"/>
      <c r="O25" s="357"/>
      <c r="P25" s="362"/>
      <c r="Q25" s="362"/>
      <c r="R25" s="362"/>
      <c r="S25" s="362"/>
      <c r="T25" s="362"/>
      <c r="U25" s="362"/>
      <c r="V25" s="355">
        <f t="shared" si="0"/>
        <v>2</v>
      </c>
      <c r="W25" s="355">
        <f t="shared" si="1"/>
        <v>28</v>
      </c>
      <c r="X25" s="361">
        <f t="shared" si="2"/>
        <v>224</v>
      </c>
      <c r="Y25" s="361">
        <f t="shared" si="3"/>
        <v>2100</v>
      </c>
      <c r="Z25" s="361">
        <f t="shared" si="4"/>
        <v>2100</v>
      </c>
      <c r="AA25" s="363"/>
    </row>
    <row r="26" spans="1:27" s="160" customFormat="1" ht="30" customHeight="1">
      <c r="A26" s="354">
        <v>19</v>
      </c>
      <c r="B26" s="364" t="s">
        <v>290</v>
      </c>
      <c r="C26" s="364" t="s">
        <v>176</v>
      </c>
      <c r="D26" s="364" t="s">
        <v>32</v>
      </c>
      <c r="E26" s="365">
        <v>30</v>
      </c>
      <c r="F26" s="361">
        <v>240</v>
      </c>
      <c r="G26" s="361">
        <v>75</v>
      </c>
      <c r="H26" s="361">
        <v>9.375</v>
      </c>
      <c r="I26" s="361">
        <v>2250</v>
      </c>
      <c r="J26" s="362"/>
      <c r="K26" s="362"/>
      <c r="L26" s="362">
        <v>2</v>
      </c>
      <c r="M26" s="362" t="s">
        <v>128</v>
      </c>
      <c r="N26" s="362"/>
      <c r="O26" s="357"/>
      <c r="P26" s="362"/>
      <c r="Q26" s="362"/>
      <c r="R26" s="362"/>
      <c r="S26" s="362"/>
      <c r="T26" s="362"/>
      <c r="U26" s="362"/>
      <c r="V26" s="355">
        <f t="shared" si="0"/>
        <v>2</v>
      </c>
      <c r="W26" s="355">
        <f t="shared" si="1"/>
        <v>28</v>
      </c>
      <c r="X26" s="361">
        <f t="shared" si="2"/>
        <v>224</v>
      </c>
      <c r="Y26" s="361">
        <f t="shared" si="3"/>
        <v>2100</v>
      </c>
      <c r="Z26" s="361">
        <f t="shared" si="4"/>
        <v>2100</v>
      </c>
      <c r="AA26" s="363"/>
    </row>
    <row r="27" spans="1:27" s="160" customFormat="1" ht="30" customHeight="1">
      <c r="A27" s="354">
        <v>20</v>
      </c>
      <c r="B27" s="364" t="s">
        <v>275</v>
      </c>
      <c r="C27" s="364" t="s">
        <v>176</v>
      </c>
      <c r="D27" s="364" t="s">
        <v>63</v>
      </c>
      <c r="E27" s="365">
        <v>30</v>
      </c>
      <c r="F27" s="361">
        <v>240</v>
      </c>
      <c r="G27" s="361">
        <v>75</v>
      </c>
      <c r="H27" s="361">
        <v>9.375</v>
      </c>
      <c r="I27" s="361">
        <v>2250</v>
      </c>
      <c r="J27" s="362"/>
      <c r="K27" s="362"/>
      <c r="L27" s="362">
        <v>4</v>
      </c>
      <c r="M27" s="362" t="s">
        <v>126</v>
      </c>
      <c r="N27" s="362"/>
      <c r="O27" s="357"/>
      <c r="P27" s="362"/>
      <c r="Q27" s="362"/>
      <c r="R27" s="362"/>
      <c r="S27" s="362"/>
      <c r="T27" s="417">
        <v>11</v>
      </c>
      <c r="U27" s="630" t="s">
        <v>655</v>
      </c>
      <c r="V27" s="355">
        <f t="shared" si="0"/>
        <v>15</v>
      </c>
      <c r="W27" s="355">
        <f t="shared" si="1"/>
        <v>15</v>
      </c>
      <c r="X27" s="361">
        <f t="shared" si="2"/>
        <v>120</v>
      </c>
      <c r="Y27" s="361">
        <f t="shared" si="3"/>
        <v>1125</v>
      </c>
      <c r="Z27" s="361">
        <f t="shared" si="4"/>
        <v>1125</v>
      </c>
      <c r="AA27" s="363"/>
    </row>
    <row r="28" spans="1:27" s="160" customFormat="1" ht="30" customHeight="1">
      <c r="A28" s="354">
        <v>21</v>
      </c>
      <c r="B28" s="364" t="s">
        <v>304</v>
      </c>
      <c r="C28" s="364" t="s">
        <v>176</v>
      </c>
      <c r="D28" s="364" t="s">
        <v>57</v>
      </c>
      <c r="E28" s="365">
        <v>30</v>
      </c>
      <c r="F28" s="361">
        <v>240</v>
      </c>
      <c r="G28" s="361">
        <v>75</v>
      </c>
      <c r="H28" s="361">
        <v>9.375</v>
      </c>
      <c r="I28" s="361">
        <v>2250</v>
      </c>
      <c r="J28" s="362"/>
      <c r="K28" s="362"/>
      <c r="L28" s="362">
        <v>3</v>
      </c>
      <c r="M28" s="362" t="s">
        <v>648</v>
      </c>
      <c r="N28" s="362"/>
      <c r="O28" s="357"/>
      <c r="P28" s="362"/>
      <c r="Q28" s="362"/>
      <c r="R28" s="362"/>
      <c r="S28" s="362"/>
      <c r="T28" s="362"/>
      <c r="U28" s="362"/>
      <c r="V28" s="355">
        <f t="shared" si="0"/>
        <v>3</v>
      </c>
      <c r="W28" s="355">
        <f t="shared" si="1"/>
        <v>27</v>
      </c>
      <c r="X28" s="361">
        <f t="shared" si="2"/>
        <v>216</v>
      </c>
      <c r="Y28" s="361">
        <f t="shared" si="3"/>
        <v>2025</v>
      </c>
      <c r="Z28" s="361">
        <f t="shared" si="4"/>
        <v>2025</v>
      </c>
      <c r="AA28" s="363"/>
    </row>
    <row r="29" spans="1:27" s="160" customFormat="1" ht="30" customHeight="1">
      <c r="A29" s="354">
        <v>22</v>
      </c>
      <c r="B29" s="364" t="s">
        <v>46</v>
      </c>
      <c r="C29" s="364" t="s">
        <v>176</v>
      </c>
      <c r="D29" s="372" t="s">
        <v>20</v>
      </c>
      <c r="E29" s="355">
        <v>30</v>
      </c>
      <c r="F29" s="361">
        <v>240</v>
      </c>
      <c r="G29" s="361">
        <v>75</v>
      </c>
      <c r="H29" s="361">
        <v>9.375</v>
      </c>
      <c r="I29" s="361">
        <v>2250</v>
      </c>
      <c r="J29" s="362"/>
      <c r="K29" s="362"/>
      <c r="L29" s="362">
        <v>4</v>
      </c>
      <c r="M29" s="362" t="s">
        <v>126</v>
      </c>
      <c r="N29" s="362"/>
      <c r="O29" s="357"/>
      <c r="P29" s="362"/>
      <c r="Q29" s="362"/>
      <c r="R29" s="362"/>
      <c r="S29" s="362"/>
      <c r="T29" s="362"/>
      <c r="U29" s="362"/>
      <c r="V29" s="355">
        <f t="shared" si="0"/>
        <v>4</v>
      </c>
      <c r="W29" s="355">
        <f t="shared" si="1"/>
        <v>26</v>
      </c>
      <c r="X29" s="361">
        <f t="shared" si="2"/>
        <v>208</v>
      </c>
      <c r="Y29" s="361">
        <f t="shared" si="3"/>
        <v>1950</v>
      </c>
      <c r="Z29" s="361">
        <f t="shared" si="4"/>
        <v>1950</v>
      </c>
      <c r="AA29" s="363"/>
    </row>
    <row r="30" spans="1:27" s="160" customFormat="1" ht="36" customHeight="1">
      <c r="A30" s="354">
        <v>23</v>
      </c>
      <c r="B30" s="409" t="s">
        <v>323</v>
      </c>
      <c r="C30" s="364" t="s">
        <v>18</v>
      </c>
      <c r="D30" s="374" t="s">
        <v>114</v>
      </c>
      <c r="E30" s="365">
        <v>30</v>
      </c>
      <c r="F30" s="364">
        <v>240</v>
      </c>
      <c r="G30" s="364">
        <v>55</v>
      </c>
      <c r="H30" s="364">
        <v>6.875</v>
      </c>
      <c r="I30" s="364">
        <v>1650</v>
      </c>
      <c r="J30" s="362"/>
      <c r="K30" s="362"/>
      <c r="L30" s="362"/>
      <c r="M30" s="362"/>
      <c r="N30" s="362"/>
      <c r="O30" s="357"/>
      <c r="P30" s="362"/>
      <c r="Q30" s="362"/>
      <c r="R30" s="362"/>
      <c r="S30" s="362"/>
      <c r="T30" s="362"/>
      <c r="U30" s="362"/>
      <c r="V30" s="355">
        <f>J30+L30+N30+P30+R30+T30</f>
        <v>0</v>
      </c>
      <c r="W30" s="355">
        <f>E30-V30</f>
        <v>30</v>
      </c>
      <c r="X30" s="361">
        <f>W30*8</f>
        <v>240</v>
      </c>
      <c r="Y30" s="361">
        <f t="shared" si="3"/>
        <v>1650</v>
      </c>
      <c r="Z30" s="361">
        <f t="shared" si="4"/>
        <v>1650</v>
      </c>
      <c r="AA30" s="363"/>
    </row>
    <row r="31" spans="1:27" s="160" customFormat="1" ht="30" customHeight="1">
      <c r="A31" s="354">
        <v>24</v>
      </c>
      <c r="B31" s="364" t="s">
        <v>477</v>
      </c>
      <c r="C31" s="364" t="s">
        <v>176</v>
      </c>
      <c r="D31" s="369" t="s">
        <v>239</v>
      </c>
      <c r="E31" s="365">
        <v>30</v>
      </c>
      <c r="F31" s="364">
        <v>240</v>
      </c>
      <c r="G31" s="364">
        <v>75</v>
      </c>
      <c r="H31" s="364">
        <v>9.375</v>
      </c>
      <c r="I31" s="364">
        <v>2250</v>
      </c>
      <c r="J31" s="362"/>
      <c r="K31" s="370"/>
      <c r="L31" s="362"/>
      <c r="M31" s="362"/>
      <c r="N31" s="362"/>
      <c r="O31" s="357"/>
      <c r="P31" s="362"/>
      <c r="Q31" s="362"/>
      <c r="R31" s="362">
        <v>11</v>
      </c>
      <c r="S31" s="362" t="s">
        <v>647</v>
      </c>
      <c r="T31" s="362"/>
      <c r="U31" s="362"/>
      <c r="V31" s="355">
        <f>J31+L31+N31+P31+R31+T31</f>
        <v>11</v>
      </c>
      <c r="W31" s="355">
        <f>E31-V31</f>
        <v>19</v>
      </c>
      <c r="X31" s="361">
        <f>W31*8</f>
        <v>152</v>
      </c>
      <c r="Y31" s="361">
        <f>X31*H31</f>
        <v>1425</v>
      </c>
      <c r="Z31" s="361">
        <f t="shared" si="4"/>
        <v>1425</v>
      </c>
      <c r="AA31" s="363"/>
    </row>
    <row r="32" spans="1:27" s="160" customFormat="1" ht="30" customHeight="1">
      <c r="A32" s="354">
        <v>25</v>
      </c>
      <c r="B32" s="364" t="s">
        <v>97</v>
      </c>
      <c r="C32" s="369" t="s">
        <v>176</v>
      </c>
      <c r="D32" s="361" t="s">
        <v>160</v>
      </c>
      <c r="E32" s="355">
        <v>30</v>
      </c>
      <c r="F32" s="361">
        <v>240</v>
      </c>
      <c r="G32" s="361">
        <v>75</v>
      </c>
      <c r="H32" s="361">
        <v>9.375</v>
      </c>
      <c r="I32" s="361">
        <v>2250</v>
      </c>
      <c r="J32" s="362"/>
      <c r="K32" s="362"/>
      <c r="L32" s="362">
        <v>4</v>
      </c>
      <c r="M32" s="362" t="s">
        <v>126</v>
      </c>
      <c r="N32" s="362"/>
      <c r="O32" s="357"/>
      <c r="P32" s="362"/>
      <c r="Q32" s="362"/>
      <c r="R32" s="362"/>
      <c r="S32" s="362"/>
      <c r="T32" s="362"/>
      <c r="U32" s="362"/>
      <c r="V32" s="355">
        <f t="shared" si="0"/>
        <v>4</v>
      </c>
      <c r="W32" s="355">
        <f t="shared" si="1"/>
        <v>26</v>
      </c>
      <c r="X32" s="361">
        <f t="shared" si="2"/>
        <v>208</v>
      </c>
      <c r="Y32" s="361">
        <f t="shared" si="3"/>
        <v>1950</v>
      </c>
      <c r="Z32" s="361">
        <f t="shared" si="4"/>
        <v>1950</v>
      </c>
      <c r="AA32" s="363"/>
    </row>
    <row r="33" spans="1:27" s="160" customFormat="1" ht="30" customHeight="1">
      <c r="A33" s="354">
        <v>26</v>
      </c>
      <c r="B33" s="364" t="s">
        <v>294</v>
      </c>
      <c r="C33" s="364" t="s">
        <v>267</v>
      </c>
      <c r="D33" s="361" t="s">
        <v>199</v>
      </c>
      <c r="E33" s="355">
        <v>30</v>
      </c>
      <c r="F33" s="361">
        <v>240</v>
      </c>
      <c r="G33" s="361">
        <v>60</v>
      </c>
      <c r="H33" s="361">
        <v>7.5</v>
      </c>
      <c r="I33" s="361">
        <v>1800</v>
      </c>
      <c r="J33" s="362"/>
      <c r="K33" s="362"/>
      <c r="L33" s="362">
        <v>3</v>
      </c>
      <c r="M33" s="362" t="s">
        <v>648</v>
      </c>
      <c r="N33" s="362"/>
      <c r="O33" s="357"/>
      <c r="P33" s="362"/>
      <c r="Q33" s="362"/>
      <c r="R33" s="362"/>
      <c r="S33" s="362"/>
      <c r="T33" s="362"/>
      <c r="U33" s="362"/>
      <c r="V33" s="355">
        <f t="shared" si="0"/>
        <v>3</v>
      </c>
      <c r="W33" s="355">
        <f t="shared" si="1"/>
        <v>27</v>
      </c>
      <c r="X33" s="361">
        <f t="shared" si="2"/>
        <v>216</v>
      </c>
      <c r="Y33" s="361">
        <f t="shared" si="3"/>
        <v>1620</v>
      </c>
      <c r="Z33" s="361">
        <f t="shared" si="4"/>
        <v>1620</v>
      </c>
      <c r="AA33" s="363"/>
    </row>
    <row r="34" spans="1:27" s="160" customFormat="1" ht="30" customHeight="1">
      <c r="A34" s="354">
        <v>27</v>
      </c>
      <c r="B34" s="364" t="s">
        <v>317</v>
      </c>
      <c r="C34" s="364" t="s">
        <v>176</v>
      </c>
      <c r="D34" s="372" t="s">
        <v>348</v>
      </c>
      <c r="E34" s="355">
        <v>30</v>
      </c>
      <c r="F34" s="361">
        <v>240</v>
      </c>
      <c r="G34" s="364">
        <v>75</v>
      </c>
      <c r="H34" s="361">
        <v>9.375</v>
      </c>
      <c r="I34" s="361">
        <v>2250</v>
      </c>
      <c r="J34" s="362"/>
      <c r="K34" s="362"/>
      <c r="L34" s="362"/>
      <c r="M34" s="362"/>
      <c r="N34" s="362"/>
      <c r="O34" s="357"/>
      <c r="P34" s="362"/>
      <c r="Q34" s="362"/>
      <c r="R34" s="362"/>
      <c r="S34" s="362"/>
      <c r="T34" s="362"/>
      <c r="U34" s="362"/>
      <c r="V34" s="355">
        <f t="shared" si="0"/>
        <v>0</v>
      </c>
      <c r="W34" s="355">
        <f t="shared" si="1"/>
        <v>30</v>
      </c>
      <c r="X34" s="361">
        <f t="shared" si="2"/>
        <v>240</v>
      </c>
      <c r="Y34" s="361">
        <f t="shared" si="3"/>
        <v>2250</v>
      </c>
      <c r="Z34" s="361">
        <f t="shared" si="4"/>
        <v>2250</v>
      </c>
      <c r="AA34" s="363"/>
    </row>
    <row r="35" spans="1:27" s="160" customFormat="1" ht="30" customHeight="1">
      <c r="A35" s="354">
        <v>28</v>
      </c>
      <c r="B35" s="364" t="s">
        <v>58</v>
      </c>
      <c r="C35" s="364" t="s">
        <v>176</v>
      </c>
      <c r="D35" s="364" t="s">
        <v>163</v>
      </c>
      <c r="E35" s="355">
        <v>30</v>
      </c>
      <c r="F35" s="361">
        <v>240</v>
      </c>
      <c r="G35" s="361">
        <v>75</v>
      </c>
      <c r="H35" s="361">
        <v>9.375</v>
      </c>
      <c r="I35" s="361">
        <v>2250</v>
      </c>
      <c r="J35" s="362"/>
      <c r="K35" s="362"/>
      <c r="L35" s="362">
        <v>4</v>
      </c>
      <c r="M35" s="362" t="s">
        <v>126</v>
      </c>
      <c r="N35" s="362"/>
      <c r="O35" s="357"/>
      <c r="P35" s="362"/>
      <c r="Q35" s="362"/>
      <c r="R35" s="362"/>
      <c r="S35" s="362"/>
      <c r="T35" s="362"/>
      <c r="U35" s="362"/>
      <c r="V35" s="355">
        <f t="shared" si="0"/>
        <v>4</v>
      </c>
      <c r="W35" s="355">
        <f t="shared" si="1"/>
        <v>26</v>
      </c>
      <c r="X35" s="361">
        <f t="shared" si="2"/>
        <v>208</v>
      </c>
      <c r="Y35" s="361">
        <f t="shared" si="3"/>
        <v>1950</v>
      </c>
      <c r="Z35" s="361">
        <f t="shared" si="4"/>
        <v>1950</v>
      </c>
      <c r="AA35" s="363"/>
    </row>
    <row r="36" spans="1:27" s="160" customFormat="1" ht="30" customHeight="1">
      <c r="A36" s="354">
        <v>29</v>
      </c>
      <c r="B36" s="364" t="s">
        <v>279</v>
      </c>
      <c r="C36" s="361" t="s">
        <v>176</v>
      </c>
      <c r="D36" s="361" t="s">
        <v>79</v>
      </c>
      <c r="E36" s="355">
        <v>30</v>
      </c>
      <c r="F36" s="361">
        <v>240</v>
      </c>
      <c r="G36" s="361">
        <v>75</v>
      </c>
      <c r="H36" s="361">
        <v>9.375</v>
      </c>
      <c r="I36" s="361">
        <v>2250</v>
      </c>
      <c r="J36" s="362"/>
      <c r="K36" s="362"/>
      <c r="L36" s="362">
        <v>2</v>
      </c>
      <c r="M36" s="362" t="s">
        <v>128</v>
      </c>
      <c r="N36" s="362"/>
      <c r="O36" s="357"/>
      <c r="P36" s="362"/>
      <c r="Q36" s="362"/>
      <c r="R36" s="362"/>
      <c r="S36" s="362"/>
      <c r="T36" s="362"/>
      <c r="U36" s="362"/>
      <c r="V36" s="355">
        <f t="shared" si="0"/>
        <v>2</v>
      </c>
      <c r="W36" s="355">
        <f t="shared" si="1"/>
        <v>28</v>
      </c>
      <c r="X36" s="361">
        <f t="shared" si="2"/>
        <v>224</v>
      </c>
      <c r="Y36" s="361">
        <f>X36*H36</f>
        <v>2100</v>
      </c>
      <c r="Z36" s="361">
        <f t="shared" si="4"/>
        <v>2100</v>
      </c>
      <c r="AA36" s="363"/>
    </row>
    <row r="37" spans="1:27" s="160" customFormat="1" ht="30" customHeight="1">
      <c r="A37" s="354">
        <v>30</v>
      </c>
      <c r="B37" s="364" t="s">
        <v>48</v>
      </c>
      <c r="C37" s="361" t="s">
        <v>176</v>
      </c>
      <c r="D37" s="361" t="s">
        <v>49</v>
      </c>
      <c r="E37" s="355">
        <v>30</v>
      </c>
      <c r="F37" s="361">
        <v>240</v>
      </c>
      <c r="G37" s="361">
        <v>75</v>
      </c>
      <c r="H37" s="361">
        <v>9.375</v>
      </c>
      <c r="I37" s="361">
        <v>2250</v>
      </c>
      <c r="J37" s="362"/>
      <c r="K37" s="362"/>
      <c r="L37" s="362">
        <v>1</v>
      </c>
      <c r="M37" s="362">
        <v>5</v>
      </c>
      <c r="N37" s="362"/>
      <c r="O37" s="357"/>
      <c r="P37" s="362"/>
      <c r="Q37" s="362"/>
      <c r="R37" s="362"/>
      <c r="S37" s="362"/>
      <c r="T37" s="362">
        <v>1</v>
      </c>
      <c r="U37" s="362">
        <v>9</v>
      </c>
      <c r="V37" s="355">
        <f t="shared" si="0"/>
        <v>2</v>
      </c>
      <c r="W37" s="355">
        <f t="shared" si="1"/>
        <v>28</v>
      </c>
      <c r="X37" s="361">
        <f t="shared" si="2"/>
        <v>224</v>
      </c>
      <c r="Y37" s="361">
        <f t="shared" si="3"/>
        <v>2100</v>
      </c>
      <c r="Z37" s="361">
        <f t="shared" si="4"/>
        <v>2100</v>
      </c>
      <c r="AA37" s="363"/>
    </row>
    <row r="38" spans="1:27" s="160" customFormat="1" ht="30" customHeight="1">
      <c r="A38" s="354">
        <v>31</v>
      </c>
      <c r="B38" s="364" t="s">
        <v>309</v>
      </c>
      <c r="C38" s="361" t="s">
        <v>18</v>
      </c>
      <c r="D38" s="361" t="s">
        <v>165</v>
      </c>
      <c r="E38" s="355">
        <v>30</v>
      </c>
      <c r="F38" s="361">
        <v>240</v>
      </c>
      <c r="G38" s="361">
        <v>55</v>
      </c>
      <c r="H38" s="361">
        <v>6.875</v>
      </c>
      <c r="I38" s="361">
        <v>1650</v>
      </c>
      <c r="J38" s="362"/>
      <c r="K38" s="362"/>
      <c r="L38" s="362">
        <v>4</v>
      </c>
      <c r="M38" s="362" t="s">
        <v>126</v>
      </c>
      <c r="N38" s="362">
        <v>1</v>
      </c>
      <c r="O38" s="357" t="s">
        <v>202</v>
      </c>
      <c r="P38" s="362"/>
      <c r="Q38" s="362"/>
      <c r="R38" s="362"/>
      <c r="S38" s="362"/>
      <c r="T38" s="362"/>
      <c r="U38" s="362"/>
      <c r="V38" s="355">
        <f t="shared" si="0"/>
        <v>5</v>
      </c>
      <c r="W38" s="355">
        <f t="shared" si="1"/>
        <v>25</v>
      </c>
      <c r="X38" s="361">
        <f t="shared" si="2"/>
        <v>200</v>
      </c>
      <c r="Y38" s="361">
        <f t="shared" si="3"/>
        <v>1375</v>
      </c>
      <c r="Z38" s="361">
        <f t="shared" si="4"/>
        <v>1375</v>
      </c>
      <c r="AA38" s="363"/>
    </row>
    <row r="39" spans="1:27" s="160" customFormat="1" ht="30" customHeight="1">
      <c r="A39" s="354">
        <v>32</v>
      </c>
      <c r="B39" s="364" t="s">
        <v>307</v>
      </c>
      <c r="C39" s="361" t="s">
        <v>176</v>
      </c>
      <c r="D39" s="361" t="s">
        <v>67</v>
      </c>
      <c r="E39" s="355">
        <v>30</v>
      </c>
      <c r="F39" s="361">
        <v>240</v>
      </c>
      <c r="G39" s="361">
        <v>75</v>
      </c>
      <c r="H39" s="361">
        <v>9.375</v>
      </c>
      <c r="I39" s="361">
        <v>2250</v>
      </c>
      <c r="J39" s="362"/>
      <c r="K39" s="362"/>
      <c r="L39" s="362">
        <v>3</v>
      </c>
      <c r="M39" s="362" t="s">
        <v>648</v>
      </c>
      <c r="N39" s="362"/>
      <c r="O39" s="357"/>
      <c r="P39" s="362"/>
      <c r="Q39" s="362"/>
      <c r="R39" s="362"/>
      <c r="S39" s="362"/>
      <c r="T39" s="362"/>
      <c r="U39" s="362"/>
      <c r="V39" s="355">
        <f t="shared" si="0"/>
        <v>3</v>
      </c>
      <c r="W39" s="355">
        <f t="shared" si="1"/>
        <v>27</v>
      </c>
      <c r="X39" s="361">
        <f t="shared" si="2"/>
        <v>216</v>
      </c>
      <c r="Y39" s="361">
        <f t="shared" si="3"/>
        <v>2025</v>
      </c>
      <c r="Z39" s="361">
        <f t="shared" si="4"/>
        <v>2025</v>
      </c>
      <c r="AA39" s="363"/>
    </row>
    <row r="40" spans="1:27" s="160" customFormat="1" ht="30" customHeight="1">
      <c r="A40" s="354">
        <v>33</v>
      </c>
      <c r="B40" s="364" t="s">
        <v>305</v>
      </c>
      <c r="C40" s="361" t="s">
        <v>176</v>
      </c>
      <c r="D40" s="361" t="s">
        <v>159</v>
      </c>
      <c r="E40" s="355">
        <v>30</v>
      </c>
      <c r="F40" s="361">
        <v>240</v>
      </c>
      <c r="G40" s="361">
        <v>75</v>
      </c>
      <c r="H40" s="361">
        <v>9.375</v>
      </c>
      <c r="I40" s="361">
        <v>2250</v>
      </c>
      <c r="J40" s="362"/>
      <c r="K40" s="362"/>
      <c r="L40" s="362">
        <v>3</v>
      </c>
      <c r="M40" s="362" t="s">
        <v>648</v>
      </c>
      <c r="N40" s="362"/>
      <c r="O40" s="357"/>
      <c r="P40" s="362"/>
      <c r="Q40" s="362"/>
      <c r="R40" s="362"/>
      <c r="S40" s="362"/>
      <c r="T40" s="362"/>
      <c r="U40" s="362"/>
      <c r="V40" s="355">
        <f>J40+L40+N40+P40+R40+T40</f>
        <v>3</v>
      </c>
      <c r="W40" s="355">
        <f>E40-V40</f>
        <v>27</v>
      </c>
      <c r="X40" s="361">
        <f>W40*8</f>
        <v>216</v>
      </c>
      <c r="Y40" s="361">
        <f>X40*H40</f>
        <v>2025</v>
      </c>
      <c r="Z40" s="361">
        <f t="shared" si="4"/>
        <v>2025</v>
      </c>
      <c r="AA40" s="363"/>
    </row>
    <row r="41" spans="1:27" s="160" customFormat="1" ht="27.75" customHeight="1">
      <c r="A41" s="354">
        <v>34</v>
      </c>
      <c r="B41" s="364" t="s">
        <v>360</v>
      </c>
      <c r="C41" s="361" t="s">
        <v>176</v>
      </c>
      <c r="D41" s="361" t="s">
        <v>151</v>
      </c>
      <c r="E41" s="355">
        <v>30</v>
      </c>
      <c r="F41" s="361">
        <v>240</v>
      </c>
      <c r="G41" s="361">
        <v>75</v>
      </c>
      <c r="H41" s="361">
        <v>9.375</v>
      </c>
      <c r="I41" s="361">
        <v>2250</v>
      </c>
      <c r="J41" s="362"/>
      <c r="K41" s="370"/>
      <c r="L41" s="362">
        <v>2</v>
      </c>
      <c r="M41" s="362" t="s">
        <v>139</v>
      </c>
      <c r="N41" s="362">
        <v>10</v>
      </c>
      <c r="O41" s="357" t="s">
        <v>649</v>
      </c>
      <c r="P41" s="362"/>
      <c r="Q41" s="362"/>
      <c r="R41" s="362"/>
      <c r="S41" s="362"/>
      <c r="T41" s="362"/>
      <c r="U41" s="362"/>
      <c r="V41" s="355">
        <f t="shared" si="0"/>
        <v>12</v>
      </c>
      <c r="W41" s="355">
        <f t="shared" si="1"/>
        <v>18</v>
      </c>
      <c r="X41" s="361">
        <f t="shared" si="2"/>
        <v>144</v>
      </c>
      <c r="Y41" s="361">
        <f t="shared" si="3"/>
        <v>1350</v>
      </c>
      <c r="Z41" s="361">
        <f t="shared" si="4"/>
        <v>1350</v>
      </c>
      <c r="AA41" s="363"/>
    </row>
    <row r="42" spans="1:27" s="160" customFormat="1" ht="30" customHeight="1">
      <c r="A42" s="250"/>
      <c r="B42" s="461"/>
      <c r="C42" s="334"/>
      <c r="D42" s="334"/>
      <c r="E42" s="250"/>
      <c r="F42" s="334"/>
      <c r="G42" s="334"/>
      <c r="H42" s="334"/>
      <c r="I42" s="334"/>
      <c r="J42" s="335"/>
      <c r="K42" s="335"/>
      <c r="L42" s="335"/>
      <c r="M42" s="335"/>
      <c r="N42" s="335"/>
      <c r="O42" s="336"/>
      <c r="P42" s="335"/>
      <c r="Q42" s="335"/>
      <c r="R42" s="335"/>
      <c r="S42" s="335"/>
      <c r="T42" s="335"/>
      <c r="U42" s="335"/>
      <c r="V42" s="250"/>
      <c r="W42" s="250"/>
      <c r="X42" s="334"/>
      <c r="Y42" s="334"/>
      <c r="Z42" s="334"/>
      <c r="AA42" s="337"/>
    </row>
    <row r="43" spans="1:27" s="160" customFormat="1" ht="44.25" customHeight="1">
      <c r="A43" s="250"/>
      <c r="B43" s="1427" t="s">
        <v>483</v>
      </c>
      <c r="C43" s="1427"/>
      <c r="D43" s="1427"/>
      <c r="E43" s="341"/>
      <c r="F43" s="341"/>
      <c r="G43" s="341"/>
      <c r="H43" s="341"/>
      <c r="I43" s="341"/>
      <c r="J43" s="622"/>
      <c r="K43" s="622"/>
      <c r="L43" s="616"/>
      <c r="M43" s="616"/>
      <c r="N43" s="1427" t="s">
        <v>484</v>
      </c>
      <c r="O43" s="1427"/>
      <c r="P43" s="1427"/>
      <c r="Q43" s="1427"/>
      <c r="R43" s="1427"/>
      <c r="S43" s="616"/>
      <c r="T43" s="616"/>
      <c r="U43" s="616"/>
      <c r="V43" s="341"/>
      <c r="W43" s="341"/>
      <c r="X43" s="1433" t="s">
        <v>485</v>
      </c>
      <c r="Y43" s="1433"/>
      <c r="Z43" s="1433"/>
      <c r="AA43" s="1433"/>
    </row>
    <row r="44" spans="1:27" s="160" customFormat="1" ht="44.25" customHeight="1">
      <c r="A44" s="250"/>
      <c r="B44" s="1427" t="s">
        <v>482</v>
      </c>
      <c r="C44" s="1427"/>
      <c r="D44" s="1427"/>
      <c r="E44" s="341"/>
      <c r="F44" s="341"/>
      <c r="G44" s="341"/>
      <c r="H44" s="341"/>
      <c r="I44" s="341"/>
      <c r="J44" s="616"/>
      <c r="K44" s="616"/>
      <c r="L44" s="616"/>
      <c r="M44" s="616"/>
      <c r="N44" s="1427" t="s">
        <v>482</v>
      </c>
      <c r="O44" s="1427"/>
      <c r="P44" s="1427"/>
      <c r="Q44" s="1427"/>
      <c r="R44" s="616"/>
      <c r="S44" s="616"/>
      <c r="T44" s="616"/>
      <c r="U44" s="616"/>
      <c r="V44" s="341"/>
      <c r="W44" s="341"/>
      <c r="X44" s="1427" t="s">
        <v>482</v>
      </c>
      <c r="Y44" s="1427"/>
      <c r="Z44" s="1427"/>
      <c r="AA44" s="1427"/>
    </row>
    <row r="45" spans="1:27" s="160" customFormat="1" ht="24" customHeight="1">
      <c r="A45" s="250"/>
      <c r="B45" s="1427"/>
      <c r="C45" s="1427"/>
      <c r="D45" s="1427"/>
      <c r="E45" s="341"/>
      <c r="F45" s="341"/>
      <c r="G45" s="341"/>
      <c r="H45" s="341"/>
      <c r="I45" s="341"/>
      <c r="J45" s="616"/>
      <c r="K45" s="616"/>
      <c r="L45" s="616"/>
      <c r="M45" s="616"/>
      <c r="N45" s="1434">
        <v>1</v>
      </c>
      <c r="O45" s="1434"/>
      <c r="P45" s="1434"/>
      <c r="Q45" s="1434"/>
      <c r="R45" s="616"/>
      <c r="S45" s="616"/>
      <c r="T45" s="616"/>
      <c r="U45" s="616"/>
      <c r="V45" s="341"/>
      <c r="W45" s="341"/>
      <c r="X45" s="1427"/>
      <c r="Y45" s="1427"/>
      <c r="Z45" s="1427"/>
      <c r="AA45" s="1427"/>
    </row>
    <row r="46" spans="1:27" s="160" customFormat="1" ht="30" customHeight="1">
      <c r="A46" s="354">
        <v>35</v>
      </c>
      <c r="B46" s="365" t="s">
        <v>285</v>
      </c>
      <c r="C46" s="355" t="s">
        <v>176</v>
      </c>
      <c r="D46" s="355" t="s">
        <v>39</v>
      </c>
      <c r="E46" s="355">
        <v>30</v>
      </c>
      <c r="F46" s="355">
        <v>240</v>
      </c>
      <c r="G46" s="355">
        <v>75</v>
      </c>
      <c r="H46" s="355">
        <v>9.375</v>
      </c>
      <c r="I46" s="355">
        <v>2250</v>
      </c>
      <c r="J46" s="356"/>
      <c r="K46" s="356"/>
      <c r="L46" s="362">
        <v>3</v>
      </c>
      <c r="M46" s="362" t="s">
        <v>132</v>
      </c>
      <c r="N46" s="362"/>
      <c r="O46" s="357"/>
      <c r="P46" s="362"/>
      <c r="Q46" s="362"/>
      <c r="R46" s="356"/>
      <c r="S46" s="356"/>
      <c r="T46" s="356"/>
      <c r="U46" s="356"/>
      <c r="V46" s="355">
        <f t="shared" si="0"/>
        <v>3</v>
      </c>
      <c r="W46" s="355">
        <f t="shared" si="1"/>
        <v>27</v>
      </c>
      <c r="X46" s="355">
        <f t="shared" si="2"/>
        <v>216</v>
      </c>
      <c r="Y46" s="355">
        <f t="shared" si="3"/>
        <v>2025</v>
      </c>
      <c r="Z46" s="355">
        <f t="shared" si="4"/>
        <v>2025</v>
      </c>
      <c r="AA46" s="155"/>
    </row>
    <row r="47" spans="1:27" s="160" customFormat="1" ht="30" customHeight="1">
      <c r="A47" s="354">
        <v>36</v>
      </c>
      <c r="B47" s="364" t="s">
        <v>325</v>
      </c>
      <c r="C47" s="364" t="s">
        <v>18</v>
      </c>
      <c r="D47" s="364" t="s">
        <v>536</v>
      </c>
      <c r="E47" s="355">
        <v>30</v>
      </c>
      <c r="F47" s="361">
        <v>240</v>
      </c>
      <c r="G47" s="361">
        <v>55</v>
      </c>
      <c r="H47" s="361">
        <v>6.875</v>
      </c>
      <c r="I47" s="361">
        <v>1650</v>
      </c>
      <c r="J47" s="362"/>
      <c r="K47" s="362"/>
      <c r="L47" s="362">
        <v>3</v>
      </c>
      <c r="M47" s="362" t="s">
        <v>132</v>
      </c>
      <c r="N47" s="362"/>
      <c r="O47" s="357"/>
      <c r="P47" s="362"/>
      <c r="Q47" s="362"/>
      <c r="R47" s="362"/>
      <c r="S47" s="362"/>
      <c r="T47" s="362"/>
      <c r="U47" s="362"/>
      <c r="V47" s="355">
        <f>J47+L47+N47+P47+R47+T47</f>
        <v>3</v>
      </c>
      <c r="W47" s="355">
        <f>E47-V47</f>
        <v>27</v>
      </c>
      <c r="X47" s="361">
        <f>W47*8</f>
        <v>216</v>
      </c>
      <c r="Y47" s="361">
        <f>X47*H47</f>
        <v>1485</v>
      </c>
      <c r="Z47" s="361">
        <f t="shared" si="4"/>
        <v>1485</v>
      </c>
      <c r="AA47" s="149"/>
    </row>
    <row r="48" spans="1:27" s="160" customFormat="1" ht="30" customHeight="1">
      <c r="A48" s="354">
        <v>37</v>
      </c>
      <c r="B48" s="364" t="s">
        <v>28</v>
      </c>
      <c r="C48" s="361" t="s">
        <v>176</v>
      </c>
      <c r="D48" s="361" t="s">
        <v>95</v>
      </c>
      <c r="E48" s="355">
        <v>30</v>
      </c>
      <c r="F48" s="361">
        <v>240</v>
      </c>
      <c r="G48" s="361">
        <v>75</v>
      </c>
      <c r="H48" s="361">
        <v>9.375</v>
      </c>
      <c r="I48" s="361">
        <v>2250</v>
      </c>
      <c r="J48" s="362"/>
      <c r="K48" s="362"/>
      <c r="L48" s="362">
        <v>2</v>
      </c>
      <c r="M48" s="362" t="s">
        <v>128</v>
      </c>
      <c r="N48" s="362"/>
      <c r="O48" s="357"/>
      <c r="P48" s="362"/>
      <c r="Q48" s="362"/>
      <c r="R48" s="362"/>
      <c r="S48" s="362"/>
      <c r="T48" s="362"/>
      <c r="U48" s="362"/>
      <c r="V48" s="355">
        <f t="shared" si="0"/>
        <v>2</v>
      </c>
      <c r="W48" s="355">
        <f t="shared" si="1"/>
        <v>28</v>
      </c>
      <c r="X48" s="361">
        <f t="shared" si="2"/>
        <v>224</v>
      </c>
      <c r="Y48" s="361">
        <f t="shared" si="3"/>
        <v>2100</v>
      </c>
      <c r="Z48" s="361">
        <f t="shared" si="4"/>
        <v>2100</v>
      </c>
      <c r="AA48" s="149"/>
    </row>
    <row r="49" spans="1:27" s="160" customFormat="1" ht="30" customHeight="1">
      <c r="A49" s="354">
        <v>38</v>
      </c>
      <c r="B49" s="364" t="s">
        <v>300</v>
      </c>
      <c r="C49" s="364" t="s">
        <v>176</v>
      </c>
      <c r="D49" s="364" t="s">
        <v>62</v>
      </c>
      <c r="E49" s="365">
        <v>30</v>
      </c>
      <c r="F49" s="364">
        <v>240</v>
      </c>
      <c r="G49" s="364">
        <v>75</v>
      </c>
      <c r="H49" s="364">
        <v>9.375</v>
      </c>
      <c r="I49" s="364">
        <v>2250</v>
      </c>
      <c r="J49" s="376"/>
      <c r="K49" s="376"/>
      <c r="L49" s="362">
        <v>3</v>
      </c>
      <c r="M49" s="362" t="s">
        <v>132</v>
      </c>
      <c r="N49" s="362"/>
      <c r="O49" s="357"/>
      <c r="P49" s="362"/>
      <c r="Q49" s="362"/>
      <c r="R49" s="376"/>
      <c r="S49" s="376"/>
      <c r="T49" s="376"/>
      <c r="U49" s="376"/>
      <c r="V49" s="365">
        <f t="shared" si="0"/>
        <v>3</v>
      </c>
      <c r="W49" s="365">
        <f t="shared" si="1"/>
        <v>27</v>
      </c>
      <c r="X49" s="364">
        <f t="shared" si="2"/>
        <v>216</v>
      </c>
      <c r="Y49" s="364">
        <f t="shared" si="3"/>
        <v>2025</v>
      </c>
      <c r="Z49" s="364">
        <f t="shared" si="4"/>
        <v>2025</v>
      </c>
      <c r="AA49" s="245"/>
    </row>
    <row r="50" spans="1:27" s="160" customFormat="1" ht="30" customHeight="1">
      <c r="A50" s="354">
        <v>39</v>
      </c>
      <c r="B50" s="364" t="s">
        <v>87</v>
      </c>
      <c r="C50" s="361" t="s">
        <v>176</v>
      </c>
      <c r="D50" s="364" t="s">
        <v>34</v>
      </c>
      <c r="E50" s="355">
        <v>30</v>
      </c>
      <c r="F50" s="361">
        <v>240</v>
      </c>
      <c r="G50" s="361">
        <v>75</v>
      </c>
      <c r="H50" s="361">
        <v>9.375</v>
      </c>
      <c r="I50" s="361">
        <v>2250</v>
      </c>
      <c r="J50" s="362"/>
      <c r="K50" s="362"/>
      <c r="L50" s="362">
        <v>2</v>
      </c>
      <c r="M50" s="362" t="s">
        <v>128</v>
      </c>
      <c r="N50" s="362"/>
      <c r="O50" s="357"/>
      <c r="P50" s="362"/>
      <c r="Q50" s="362"/>
      <c r="R50" s="362"/>
      <c r="S50" s="362"/>
      <c r="T50" s="362"/>
      <c r="U50" s="362"/>
      <c r="V50" s="355">
        <f t="shared" si="0"/>
        <v>2</v>
      </c>
      <c r="W50" s="355">
        <f t="shared" si="1"/>
        <v>28</v>
      </c>
      <c r="X50" s="361">
        <f t="shared" si="2"/>
        <v>224</v>
      </c>
      <c r="Y50" s="361">
        <f t="shared" si="3"/>
        <v>2100</v>
      </c>
      <c r="Z50" s="361">
        <f t="shared" si="4"/>
        <v>2100</v>
      </c>
      <c r="AA50" s="149"/>
    </row>
    <row r="51" spans="1:27" s="160" customFormat="1" ht="33.75" customHeight="1">
      <c r="A51" s="354">
        <v>40</v>
      </c>
      <c r="B51" s="364" t="s">
        <v>71</v>
      </c>
      <c r="C51" s="361" t="s">
        <v>267</v>
      </c>
      <c r="D51" s="361" t="s">
        <v>72</v>
      </c>
      <c r="E51" s="355">
        <v>30</v>
      </c>
      <c r="F51" s="361">
        <v>240</v>
      </c>
      <c r="G51" s="361">
        <v>60</v>
      </c>
      <c r="H51" s="361">
        <v>7.5</v>
      </c>
      <c r="I51" s="361">
        <v>1800</v>
      </c>
      <c r="J51" s="362"/>
      <c r="K51" s="362"/>
      <c r="L51" s="362">
        <v>3</v>
      </c>
      <c r="M51" s="362" t="s">
        <v>129</v>
      </c>
      <c r="N51" s="362"/>
      <c r="O51" s="357"/>
      <c r="P51" s="362"/>
      <c r="Q51" s="362"/>
      <c r="R51" s="362"/>
      <c r="S51" s="362"/>
      <c r="T51" s="362"/>
      <c r="U51" s="362"/>
      <c r="V51" s="355">
        <f t="shared" si="0"/>
        <v>3</v>
      </c>
      <c r="W51" s="355">
        <f t="shared" si="1"/>
        <v>27</v>
      </c>
      <c r="X51" s="361">
        <f t="shared" si="2"/>
        <v>216</v>
      </c>
      <c r="Y51" s="361">
        <f t="shared" si="3"/>
        <v>1620</v>
      </c>
      <c r="Z51" s="361">
        <f t="shared" si="4"/>
        <v>1620</v>
      </c>
      <c r="AA51" s="149"/>
    </row>
    <row r="52" spans="1:27" s="160" customFormat="1" ht="36" customHeight="1">
      <c r="A52" s="354">
        <v>41</v>
      </c>
      <c r="B52" s="364" t="s">
        <v>286</v>
      </c>
      <c r="C52" s="361" t="s">
        <v>18</v>
      </c>
      <c r="D52" s="410" t="s">
        <v>368</v>
      </c>
      <c r="E52" s="355">
        <v>30</v>
      </c>
      <c r="F52" s="361">
        <v>240</v>
      </c>
      <c r="G52" s="361">
        <v>55</v>
      </c>
      <c r="H52" s="361">
        <v>6.875</v>
      </c>
      <c r="I52" s="361">
        <v>1650</v>
      </c>
      <c r="J52" s="362"/>
      <c r="K52" s="362"/>
      <c r="L52" s="362">
        <v>4</v>
      </c>
      <c r="M52" s="362" t="s">
        <v>126</v>
      </c>
      <c r="N52" s="362"/>
      <c r="O52" s="357"/>
      <c r="P52" s="362"/>
      <c r="Q52" s="362"/>
      <c r="R52" s="362"/>
      <c r="S52" s="362"/>
      <c r="T52" s="362"/>
      <c r="U52" s="362"/>
      <c r="V52" s="355">
        <f t="shared" si="0"/>
        <v>4</v>
      </c>
      <c r="W52" s="355">
        <f t="shared" si="1"/>
        <v>26</v>
      </c>
      <c r="X52" s="361">
        <f t="shared" si="2"/>
        <v>208</v>
      </c>
      <c r="Y52" s="361">
        <f t="shared" si="3"/>
        <v>1430</v>
      </c>
      <c r="Z52" s="361">
        <f t="shared" si="4"/>
        <v>1430</v>
      </c>
      <c r="AA52" s="149"/>
    </row>
    <row r="53" spans="1:27" s="160" customFormat="1" ht="36" customHeight="1">
      <c r="A53" s="354">
        <v>42</v>
      </c>
      <c r="B53" s="364" t="s">
        <v>454</v>
      </c>
      <c r="C53" s="364" t="s">
        <v>207</v>
      </c>
      <c r="D53" s="364" t="s">
        <v>174</v>
      </c>
      <c r="E53" s="365">
        <v>30</v>
      </c>
      <c r="F53" s="364">
        <v>240</v>
      </c>
      <c r="G53" s="364">
        <v>35</v>
      </c>
      <c r="H53" s="364">
        <v>4.375</v>
      </c>
      <c r="I53" s="364">
        <v>1050</v>
      </c>
      <c r="J53" s="362"/>
      <c r="K53" s="362"/>
      <c r="L53" s="362">
        <v>4</v>
      </c>
      <c r="M53" s="362" t="s">
        <v>126</v>
      </c>
      <c r="N53" s="362"/>
      <c r="O53" s="357"/>
      <c r="P53" s="362"/>
      <c r="Q53" s="362"/>
      <c r="R53" s="362"/>
      <c r="S53" s="362"/>
      <c r="T53" s="362"/>
      <c r="U53" s="362"/>
      <c r="V53" s="355">
        <f>J53+L53+N53+P53+R53+T53</f>
        <v>4</v>
      </c>
      <c r="W53" s="355">
        <f>E53-V53</f>
        <v>26</v>
      </c>
      <c r="X53" s="361">
        <f>W53*8</f>
        <v>208</v>
      </c>
      <c r="Y53" s="361">
        <f>X53*H53</f>
        <v>910</v>
      </c>
      <c r="Z53" s="361">
        <f t="shared" si="4"/>
        <v>910</v>
      </c>
      <c r="AA53" s="149"/>
    </row>
    <row r="54" spans="1:27" s="160" customFormat="1" ht="30" customHeight="1">
      <c r="A54" s="354">
        <v>43</v>
      </c>
      <c r="B54" s="364" t="s">
        <v>198</v>
      </c>
      <c r="C54" s="361" t="s">
        <v>176</v>
      </c>
      <c r="D54" s="361" t="s">
        <v>181</v>
      </c>
      <c r="E54" s="355">
        <v>30</v>
      </c>
      <c r="F54" s="361">
        <v>240</v>
      </c>
      <c r="G54" s="361">
        <v>75</v>
      </c>
      <c r="H54" s="361">
        <v>9.375</v>
      </c>
      <c r="I54" s="361">
        <v>2250</v>
      </c>
      <c r="J54" s="362"/>
      <c r="K54" s="362"/>
      <c r="L54" s="362">
        <v>4</v>
      </c>
      <c r="M54" s="362" t="s">
        <v>126</v>
      </c>
      <c r="N54" s="362"/>
      <c r="O54" s="357"/>
      <c r="P54" s="362"/>
      <c r="Q54" s="362"/>
      <c r="R54" s="362"/>
      <c r="S54" s="357"/>
      <c r="T54" s="362"/>
      <c r="U54" s="362"/>
      <c r="V54" s="355">
        <f t="shared" si="0"/>
        <v>4</v>
      </c>
      <c r="W54" s="355">
        <f t="shared" si="1"/>
        <v>26</v>
      </c>
      <c r="X54" s="361">
        <f t="shared" si="2"/>
        <v>208</v>
      </c>
      <c r="Y54" s="361">
        <f t="shared" si="3"/>
        <v>1950</v>
      </c>
      <c r="Z54" s="361">
        <f t="shared" si="4"/>
        <v>1950</v>
      </c>
      <c r="AA54" s="149"/>
    </row>
    <row r="55" spans="1:27" s="160" customFormat="1" ht="30" customHeight="1">
      <c r="A55" s="354">
        <v>44</v>
      </c>
      <c r="B55" s="364" t="s">
        <v>262</v>
      </c>
      <c r="C55" s="361" t="s">
        <v>176</v>
      </c>
      <c r="D55" s="361" t="s">
        <v>241</v>
      </c>
      <c r="E55" s="355">
        <v>30</v>
      </c>
      <c r="F55" s="361">
        <v>240</v>
      </c>
      <c r="G55" s="361">
        <v>75</v>
      </c>
      <c r="H55" s="361">
        <v>9.375</v>
      </c>
      <c r="I55" s="361">
        <v>2250</v>
      </c>
      <c r="J55" s="362"/>
      <c r="K55" s="362"/>
      <c r="L55" s="362">
        <v>4</v>
      </c>
      <c r="M55" s="362" t="s">
        <v>126</v>
      </c>
      <c r="N55" s="362">
        <v>2</v>
      </c>
      <c r="O55" s="357" t="s">
        <v>351</v>
      </c>
      <c r="P55" s="362"/>
      <c r="Q55" s="362"/>
      <c r="R55" s="362"/>
      <c r="S55" s="362"/>
      <c r="T55" s="362"/>
      <c r="U55" s="362"/>
      <c r="V55" s="355">
        <f t="shared" si="0"/>
        <v>6</v>
      </c>
      <c r="W55" s="355">
        <f t="shared" si="1"/>
        <v>24</v>
      </c>
      <c r="X55" s="361">
        <f t="shared" si="2"/>
        <v>192</v>
      </c>
      <c r="Y55" s="361">
        <f t="shared" si="3"/>
        <v>1800</v>
      </c>
      <c r="Z55" s="361">
        <f t="shared" si="4"/>
        <v>1800</v>
      </c>
      <c r="AA55" s="149"/>
    </row>
    <row r="56" spans="1:27" s="160" customFormat="1" ht="30" customHeight="1">
      <c r="A56" s="354">
        <v>45</v>
      </c>
      <c r="B56" s="364" t="s">
        <v>341</v>
      </c>
      <c r="C56" s="364" t="s">
        <v>176</v>
      </c>
      <c r="D56" s="364" t="s">
        <v>506</v>
      </c>
      <c r="E56" s="355">
        <v>30</v>
      </c>
      <c r="F56" s="361">
        <v>240</v>
      </c>
      <c r="G56" s="364">
        <v>75</v>
      </c>
      <c r="H56" s="361">
        <v>9.375</v>
      </c>
      <c r="I56" s="361">
        <v>1650</v>
      </c>
      <c r="J56" s="362"/>
      <c r="K56" s="362"/>
      <c r="L56" s="362">
        <v>2</v>
      </c>
      <c r="M56" s="362" t="s">
        <v>130</v>
      </c>
      <c r="N56" s="362"/>
      <c r="O56" s="357"/>
      <c r="P56" s="362"/>
      <c r="Q56" s="362"/>
      <c r="R56" s="362"/>
      <c r="S56" s="362"/>
      <c r="T56" s="362"/>
      <c r="U56" s="362"/>
      <c r="V56" s="355">
        <f t="shared" si="0"/>
        <v>2</v>
      </c>
      <c r="W56" s="355">
        <f t="shared" si="1"/>
        <v>28</v>
      </c>
      <c r="X56" s="361">
        <f t="shared" si="2"/>
        <v>224</v>
      </c>
      <c r="Y56" s="361">
        <f t="shared" si="3"/>
        <v>2100</v>
      </c>
      <c r="Z56" s="361">
        <f t="shared" si="4"/>
        <v>2100</v>
      </c>
      <c r="AA56" s="149"/>
    </row>
    <row r="57" spans="1:27" s="160" customFormat="1" ht="30" customHeight="1">
      <c r="A57" s="354">
        <v>46</v>
      </c>
      <c r="B57" s="364" t="s">
        <v>21</v>
      </c>
      <c r="C57" s="364" t="s">
        <v>176</v>
      </c>
      <c r="D57" s="379" t="s">
        <v>238</v>
      </c>
      <c r="E57" s="355">
        <v>30</v>
      </c>
      <c r="F57" s="361">
        <v>240</v>
      </c>
      <c r="G57" s="361">
        <v>75</v>
      </c>
      <c r="H57" s="361">
        <v>9.375</v>
      </c>
      <c r="I57" s="361">
        <v>2250</v>
      </c>
      <c r="J57" s="362"/>
      <c r="K57" s="362"/>
      <c r="L57" s="362">
        <v>4</v>
      </c>
      <c r="M57" s="362" t="s">
        <v>126</v>
      </c>
      <c r="N57" s="362">
        <v>3</v>
      </c>
      <c r="O57" s="357" t="s">
        <v>217</v>
      </c>
      <c r="P57" s="362"/>
      <c r="Q57" s="362"/>
      <c r="R57" s="362"/>
      <c r="S57" s="362"/>
      <c r="T57" s="362"/>
      <c r="U57" s="370"/>
      <c r="V57" s="355">
        <f t="shared" si="0"/>
        <v>7</v>
      </c>
      <c r="W57" s="355">
        <f t="shared" si="1"/>
        <v>23</v>
      </c>
      <c r="X57" s="361">
        <f t="shared" si="2"/>
        <v>184</v>
      </c>
      <c r="Y57" s="361">
        <f t="shared" si="3"/>
        <v>1725</v>
      </c>
      <c r="Z57" s="361">
        <f t="shared" si="4"/>
        <v>1725</v>
      </c>
      <c r="AA57" s="149"/>
    </row>
    <row r="58" spans="1:27" s="160" customFormat="1" ht="33" customHeight="1">
      <c r="A58" s="354">
        <v>47</v>
      </c>
      <c r="B58" s="364" t="s">
        <v>250</v>
      </c>
      <c r="C58" s="361" t="s">
        <v>176</v>
      </c>
      <c r="D58" s="364" t="s">
        <v>84</v>
      </c>
      <c r="E58" s="355">
        <v>30</v>
      </c>
      <c r="F58" s="361">
        <v>240</v>
      </c>
      <c r="G58" s="361">
        <v>75</v>
      </c>
      <c r="H58" s="361">
        <v>9.375</v>
      </c>
      <c r="I58" s="361">
        <v>2250</v>
      </c>
      <c r="J58" s="362"/>
      <c r="K58" s="362"/>
      <c r="L58" s="362">
        <v>4</v>
      </c>
      <c r="M58" s="362" t="s">
        <v>126</v>
      </c>
      <c r="N58" s="362"/>
      <c r="O58" s="357"/>
      <c r="P58" s="362"/>
      <c r="Q58" s="362"/>
      <c r="R58" s="362"/>
      <c r="S58" s="362"/>
      <c r="T58" s="417">
        <v>11</v>
      </c>
      <c r="U58" s="417" t="s">
        <v>656</v>
      </c>
      <c r="V58" s="355">
        <f t="shared" si="0"/>
        <v>15</v>
      </c>
      <c r="W58" s="355">
        <f t="shared" si="1"/>
        <v>15</v>
      </c>
      <c r="X58" s="361">
        <f t="shared" si="2"/>
        <v>120</v>
      </c>
      <c r="Y58" s="361">
        <f t="shared" si="3"/>
        <v>1125</v>
      </c>
      <c r="Z58" s="361">
        <f t="shared" si="4"/>
        <v>1125</v>
      </c>
      <c r="AA58" s="149"/>
    </row>
    <row r="59" spans="1:27" s="160" customFormat="1" ht="30" customHeight="1">
      <c r="A59" s="354">
        <v>48</v>
      </c>
      <c r="B59" s="364" t="s">
        <v>301</v>
      </c>
      <c r="C59" s="361" t="s">
        <v>176</v>
      </c>
      <c r="D59" s="364" t="s">
        <v>54</v>
      </c>
      <c r="E59" s="355">
        <v>30</v>
      </c>
      <c r="F59" s="361">
        <v>240</v>
      </c>
      <c r="G59" s="361">
        <v>75</v>
      </c>
      <c r="H59" s="361">
        <v>9.375</v>
      </c>
      <c r="I59" s="361">
        <v>2250</v>
      </c>
      <c r="J59" s="362"/>
      <c r="K59" s="362"/>
      <c r="L59" s="362">
        <v>3</v>
      </c>
      <c r="M59" s="362" t="s">
        <v>132</v>
      </c>
      <c r="N59" s="362">
        <v>2</v>
      </c>
      <c r="O59" s="357" t="s">
        <v>650</v>
      </c>
      <c r="P59" s="362"/>
      <c r="Q59" s="362"/>
      <c r="R59" s="362"/>
      <c r="S59" s="362"/>
      <c r="T59" s="362"/>
      <c r="U59" s="362"/>
      <c r="V59" s="355">
        <f t="shared" si="0"/>
        <v>5</v>
      </c>
      <c r="W59" s="355">
        <f t="shared" si="1"/>
        <v>25</v>
      </c>
      <c r="X59" s="361">
        <f t="shared" si="2"/>
        <v>200</v>
      </c>
      <c r="Y59" s="361">
        <f t="shared" si="3"/>
        <v>1875</v>
      </c>
      <c r="Z59" s="361">
        <f t="shared" si="4"/>
        <v>1875</v>
      </c>
      <c r="AA59" s="149"/>
    </row>
    <row r="60" spans="1:27" s="160" customFormat="1" ht="30" customHeight="1">
      <c r="A60" s="354">
        <v>49</v>
      </c>
      <c r="B60" s="118" t="s">
        <v>326</v>
      </c>
      <c r="C60" s="361" t="s">
        <v>18</v>
      </c>
      <c r="D60" s="361" t="s">
        <v>185</v>
      </c>
      <c r="E60" s="355">
        <v>30</v>
      </c>
      <c r="F60" s="361">
        <v>240</v>
      </c>
      <c r="G60" s="361">
        <v>55</v>
      </c>
      <c r="H60" s="361">
        <v>6.875</v>
      </c>
      <c r="I60" s="361">
        <v>1650</v>
      </c>
      <c r="J60" s="362"/>
      <c r="K60" s="362"/>
      <c r="L60" s="362">
        <v>3</v>
      </c>
      <c r="M60" s="362" t="s">
        <v>132</v>
      </c>
      <c r="N60" s="362"/>
      <c r="O60" s="357"/>
      <c r="P60" s="362"/>
      <c r="Q60" s="362"/>
      <c r="R60" s="362"/>
      <c r="S60" s="362"/>
      <c r="T60" s="362"/>
      <c r="U60" s="362"/>
      <c r="V60" s="355">
        <f t="shared" si="0"/>
        <v>3</v>
      </c>
      <c r="W60" s="355">
        <f>E60-V60</f>
        <v>27</v>
      </c>
      <c r="X60" s="361">
        <f>W60*8</f>
        <v>216</v>
      </c>
      <c r="Y60" s="361">
        <f>X60*H60</f>
        <v>1485</v>
      </c>
      <c r="Z60" s="361">
        <f t="shared" si="4"/>
        <v>1485</v>
      </c>
      <c r="AA60" s="149"/>
    </row>
    <row r="61" spans="1:27" s="160" customFormat="1" ht="30" customHeight="1">
      <c r="A61" s="354">
        <v>50</v>
      </c>
      <c r="B61" s="415" t="s">
        <v>24</v>
      </c>
      <c r="C61" s="364" t="s">
        <v>176</v>
      </c>
      <c r="D61" s="369" t="s">
        <v>41</v>
      </c>
      <c r="E61" s="355">
        <v>30</v>
      </c>
      <c r="F61" s="361">
        <v>240</v>
      </c>
      <c r="G61" s="361">
        <v>75</v>
      </c>
      <c r="H61" s="361">
        <v>9.375</v>
      </c>
      <c r="I61" s="361">
        <v>2250</v>
      </c>
      <c r="J61" s="362"/>
      <c r="K61" s="362"/>
      <c r="L61" s="362">
        <v>2</v>
      </c>
      <c r="M61" s="362" t="s">
        <v>139</v>
      </c>
      <c r="N61" s="362">
        <v>4</v>
      </c>
      <c r="O61" s="357" t="s">
        <v>119</v>
      </c>
      <c r="P61" s="362"/>
      <c r="Q61" s="362"/>
      <c r="R61" s="362"/>
      <c r="S61" s="362"/>
      <c r="T61" s="362"/>
      <c r="U61" s="362"/>
      <c r="V61" s="355">
        <f t="shared" si="0"/>
        <v>6</v>
      </c>
      <c r="W61" s="355">
        <f>E61-V61</f>
        <v>24</v>
      </c>
      <c r="X61" s="361">
        <f>W61*8</f>
        <v>192</v>
      </c>
      <c r="Y61" s="361">
        <f>X61*H61</f>
        <v>1800</v>
      </c>
      <c r="Z61" s="361">
        <f t="shared" si="4"/>
        <v>1800</v>
      </c>
      <c r="AA61" s="149"/>
    </row>
    <row r="62" spans="1:27" s="160" customFormat="1" ht="30" customHeight="1">
      <c r="A62" s="354">
        <v>51</v>
      </c>
      <c r="B62" s="364" t="s">
        <v>548</v>
      </c>
      <c r="C62" s="364" t="s">
        <v>18</v>
      </c>
      <c r="D62" s="361" t="s">
        <v>73</v>
      </c>
      <c r="E62" s="355">
        <v>30</v>
      </c>
      <c r="F62" s="361">
        <v>240</v>
      </c>
      <c r="G62" s="361">
        <v>55</v>
      </c>
      <c r="H62" s="361">
        <v>6.875</v>
      </c>
      <c r="I62" s="361">
        <v>1650</v>
      </c>
      <c r="J62" s="362"/>
      <c r="K62" s="362"/>
      <c r="L62" s="362">
        <v>3</v>
      </c>
      <c r="M62" s="362" t="s">
        <v>648</v>
      </c>
      <c r="N62" s="362"/>
      <c r="O62" s="357"/>
      <c r="P62" s="362"/>
      <c r="Q62" s="362"/>
      <c r="R62" s="362"/>
      <c r="S62" s="362"/>
      <c r="T62" s="362"/>
      <c r="U62" s="362"/>
      <c r="V62" s="355">
        <f>J62+L62+N62+P62+R62+T62</f>
        <v>3</v>
      </c>
      <c r="W62" s="355">
        <f>E62-V62</f>
        <v>27</v>
      </c>
      <c r="X62" s="361">
        <f>W62*8</f>
        <v>216</v>
      </c>
      <c r="Y62" s="361">
        <f>X62*H62</f>
        <v>1485</v>
      </c>
      <c r="Z62" s="361">
        <f t="shared" si="4"/>
        <v>1485</v>
      </c>
      <c r="AA62" s="149"/>
    </row>
    <row r="63" spans="1:27" s="160" customFormat="1" ht="30" customHeight="1">
      <c r="A63" s="354">
        <v>52</v>
      </c>
      <c r="B63" s="364" t="s">
        <v>519</v>
      </c>
      <c r="C63" s="364" t="s">
        <v>18</v>
      </c>
      <c r="D63" s="364" t="s">
        <v>373</v>
      </c>
      <c r="E63" s="355">
        <v>30</v>
      </c>
      <c r="F63" s="361">
        <v>240</v>
      </c>
      <c r="G63" s="361">
        <v>55</v>
      </c>
      <c r="H63" s="361">
        <v>6.875</v>
      </c>
      <c r="I63" s="361">
        <v>1650</v>
      </c>
      <c r="J63" s="362"/>
      <c r="K63" s="362"/>
      <c r="L63" s="362">
        <v>3</v>
      </c>
      <c r="M63" s="362" t="s">
        <v>648</v>
      </c>
      <c r="N63" s="362"/>
      <c r="O63" s="357"/>
      <c r="P63" s="362"/>
      <c r="Q63" s="362"/>
      <c r="R63" s="362"/>
      <c r="S63" s="362"/>
      <c r="T63" s="362"/>
      <c r="U63" s="362"/>
      <c r="V63" s="355">
        <f>J63+L63+N63+P63+R63+T63</f>
        <v>3</v>
      </c>
      <c r="W63" s="355">
        <f>E63-V63</f>
        <v>27</v>
      </c>
      <c r="X63" s="361">
        <f>W63*8</f>
        <v>216</v>
      </c>
      <c r="Y63" s="361">
        <f>X63*H63</f>
        <v>1485</v>
      </c>
      <c r="Z63" s="361">
        <f t="shared" si="4"/>
        <v>1485</v>
      </c>
      <c r="AA63" s="149"/>
    </row>
    <row r="64" spans="1:27" s="160" customFormat="1" ht="30" customHeight="1">
      <c r="A64" s="354">
        <v>53</v>
      </c>
      <c r="B64" s="364" t="s">
        <v>40</v>
      </c>
      <c r="C64" s="369" t="s">
        <v>176</v>
      </c>
      <c r="D64" s="361" t="s">
        <v>161</v>
      </c>
      <c r="E64" s="355">
        <v>30</v>
      </c>
      <c r="F64" s="361">
        <v>240</v>
      </c>
      <c r="G64" s="361">
        <v>75</v>
      </c>
      <c r="H64" s="361">
        <v>9.375</v>
      </c>
      <c r="I64" s="361">
        <v>2250</v>
      </c>
      <c r="J64" s="362"/>
      <c r="K64" s="362"/>
      <c r="L64" s="362">
        <v>4</v>
      </c>
      <c r="M64" s="362" t="s">
        <v>126</v>
      </c>
      <c r="N64" s="362"/>
      <c r="O64" s="357"/>
      <c r="P64" s="362"/>
      <c r="Q64" s="362"/>
      <c r="R64" s="362"/>
      <c r="S64" s="362"/>
      <c r="T64" s="362"/>
      <c r="U64" s="362"/>
      <c r="V64" s="355">
        <f t="shared" si="0"/>
        <v>4</v>
      </c>
      <c r="W64" s="355">
        <f t="shared" si="1"/>
        <v>26</v>
      </c>
      <c r="X64" s="361">
        <f t="shared" si="2"/>
        <v>208</v>
      </c>
      <c r="Y64" s="361">
        <f t="shared" si="3"/>
        <v>1950</v>
      </c>
      <c r="Z64" s="361">
        <f t="shared" si="4"/>
        <v>1950</v>
      </c>
      <c r="AA64" s="149"/>
    </row>
    <row r="65" spans="1:30" s="160" customFormat="1" ht="30" customHeight="1">
      <c r="A65" s="354">
        <v>54</v>
      </c>
      <c r="B65" s="364" t="s">
        <v>303</v>
      </c>
      <c r="C65" s="361" t="s">
        <v>176</v>
      </c>
      <c r="D65" s="361" t="s">
        <v>162</v>
      </c>
      <c r="E65" s="355">
        <v>30</v>
      </c>
      <c r="F65" s="361">
        <v>240</v>
      </c>
      <c r="G65" s="361">
        <v>75</v>
      </c>
      <c r="H65" s="361">
        <v>9.375</v>
      </c>
      <c r="I65" s="361">
        <v>2250</v>
      </c>
      <c r="J65" s="362"/>
      <c r="K65" s="362"/>
      <c r="L65" s="362">
        <v>4</v>
      </c>
      <c r="M65" s="362" t="s">
        <v>126</v>
      </c>
      <c r="N65" s="362"/>
      <c r="O65" s="357"/>
      <c r="P65" s="362"/>
      <c r="Q65" s="362"/>
      <c r="R65" s="362"/>
      <c r="S65" s="362"/>
      <c r="T65" s="362"/>
      <c r="U65" s="362"/>
      <c r="V65" s="355">
        <f t="shared" si="0"/>
        <v>4</v>
      </c>
      <c r="W65" s="355">
        <f t="shared" si="1"/>
        <v>26</v>
      </c>
      <c r="X65" s="361">
        <f t="shared" si="2"/>
        <v>208</v>
      </c>
      <c r="Y65" s="361">
        <f t="shared" si="3"/>
        <v>1950</v>
      </c>
      <c r="Z65" s="361">
        <f t="shared" si="4"/>
        <v>1950</v>
      </c>
      <c r="AA65" s="149"/>
    </row>
    <row r="66" spans="1:30" s="160" customFormat="1" ht="30" customHeight="1">
      <c r="A66" s="354">
        <v>55</v>
      </c>
      <c r="B66" s="364" t="s">
        <v>277</v>
      </c>
      <c r="C66" s="369" t="s">
        <v>176</v>
      </c>
      <c r="D66" s="369" t="s">
        <v>78</v>
      </c>
      <c r="E66" s="355">
        <v>30</v>
      </c>
      <c r="F66" s="361">
        <v>240</v>
      </c>
      <c r="G66" s="361">
        <v>75</v>
      </c>
      <c r="H66" s="361">
        <v>9.375</v>
      </c>
      <c r="I66" s="361">
        <v>2250</v>
      </c>
      <c r="J66" s="362"/>
      <c r="K66" s="362"/>
      <c r="L66" s="362">
        <v>4</v>
      </c>
      <c r="M66" s="362" t="s">
        <v>126</v>
      </c>
      <c r="N66" s="362"/>
      <c r="O66" s="357"/>
      <c r="P66" s="362"/>
      <c r="Q66" s="362"/>
      <c r="R66" s="362"/>
      <c r="S66" s="370"/>
      <c r="T66" s="362"/>
      <c r="U66" s="362"/>
      <c r="V66" s="355">
        <f t="shared" si="0"/>
        <v>4</v>
      </c>
      <c r="W66" s="355">
        <f t="shared" si="1"/>
        <v>26</v>
      </c>
      <c r="X66" s="361">
        <f t="shared" si="2"/>
        <v>208</v>
      </c>
      <c r="Y66" s="361">
        <f t="shared" si="3"/>
        <v>1950</v>
      </c>
      <c r="Z66" s="361">
        <f t="shared" si="4"/>
        <v>1950</v>
      </c>
      <c r="AA66" s="149"/>
    </row>
    <row r="67" spans="1:30" s="160" customFormat="1" ht="30" customHeight="1">
      <c r="A67" s="354">
        <v>56</v>
      </c>
      <c r="B67" s="364" t="s">
        <v>306</v>
      </c>
      <c r="C67" s="361" t="s">
        <v>176</v>
      </c>
      <c r="D67" s="378" t="s">
        <v>154</v>
      </c>
      <c r="E67" s="355">
        <v>30</v>
      </c>
      <c r="F67" s="361">
        <v>240</v>
      </c>
      <c r="G67" s="361">
        <v>75</v>
      </c>
      <c r="H67" s="361">
        <v>9.375</v>
      </c>
      <c r="I67" s="361">
        <v>2250</v>
      </c>
      <c r="J67" s="362"/>
      <c r="K67" s="362"/>
      <c r="L67" s="362">
        <v>3</v>
      </c>
      <c r="M67" s="362" t="s">
        <v>648</v>
      </c>
      <c r="N67" s="362"/>
      <c r="O67" s="357"/>
      <c r="P67" s="362"/>
      <c r="Q67" s="362"/>
      <c r="R67" s="362"/>
      <c r="S67" s="362"/>
      <c r="T67" s="362"/>
      <c r="U67" s="362"/>
      <c r="V67" s="355">
        <f>J67+L67+N67+P67+R67+T67</f>
        <v>3</v>
      </c>
      <c r="W67" s="355">
        <f>E67-V67</f>
        <v>27</v>
      </c>
      <c r="X67" s="361">
        <f>W67*8</f>
        <v>216</v>
      </c>
      <c r="Y67" s="361">
        <f>X67*H67</f>
        <v>2025</v>
      </c>
      <c r="Z67" s="361">
        <f t="shared" si="4"/>
        <v>2025</v>
      </c>
      <c r="AA67" s="149"/>
    </row>
    <row r="68" spans="1:30" s="160" customFormat="1" ht="30" customHeight="1">
      <c r="A68" s="354">
        <v>57</v>
      </c>
      <c r="B68" s="364" t="s">
        <v>248</v>
      </c>
      <c r="C68" s="361" t="s">
        <v>176</v>
      </c>
      <c r="D68" s="361" t="s">
        <v>53</v>
      </c>
      <c r="E68" s="355">
        <v>30</v>
      </c>
      <c r="F68" s="361">
        <v>240</v>
      </c>
      <c r="G68" s="361">
        <v>75</v>
      </c>
      <c r="H68" s="361">
        <v>9.375</v>
      </c>
      <c r="I68" s="361">
        <v>2250</v>
      </c>
      <c r="J68" s="362"/>
      <c r="K68" s="362"/>
      <c r="L68" s="362">
        <v>4</v>
      </c>
      <c r="M68" s="362" t="s">
        <v>126</v>
      </c>
      <c r="N68" s="362">
        <v>2</v>
      </c>
      <c r="O68" s="357" t="s">
        <v>133</v>
      </c>
      <c r="P68" s="362"/>
      <c r="Q68" s="362"/>
      <c r="R68" s="362"/>
      <c r="S68" s="362"/>
      <c r="T68" s="362"/>
      <c r="U68" s="362"/>
      <c r="V68" s="355">
        <f t="shared" si="0"/>
        <v>6</v>
      </c>
      <c r="W68" s="355">
        <f t="shared" si="1"/>
        <v>24</v>
      </c>
      <c r="X68" s="361">
        <f t="shared" si="2"/>
        <v>192</v>
      </c>
      <c r="Y68" s="361">
        <f t="shared" si="3"/>
        <v>1800</v>
      </c>
      <c r="Z68" s="361">
        <f t="shared" si="4"/>
        <v>1800</v>
      </c>
      <c r="AA68" s="149"/>
    </row>
    <row r="69" spans="1:30" s="160" customFormat="1" ht="30" customHeight="1">
      <c r="A69" s="354">
        <v>58</v>
      </c>
      <c r="B69" s="364" t="s">
        <v>280</v>
      </c>
      <c r="C69" s="361" t="s">
        <v>176</v>
      </c>
      <c r="D69" s="361" t="s">
        <v>116</v>
      </c>
      <c r="E69" s="355">
        <v>30</v>
      </c>
      <c r="F69" s="361">
        <v>240</v>
      </c>
      <c r="G69" s="361">
        <v>75</v>
      </c>
      <c r="H69" s="361">
        <v>9.375</v>
      </c>
      <c r="I69" s="361">
        <v>2250</v>
      </c>
      <c r="J69" s="362"/>
      <c r="K69" s="362"/>
      <c r="L69" s="362">
        <v>2</v>
      </c>
      <c r="M69" s="362" t="s">
        <v>139</v>
      </c>
      <c r="N69" s="362"/>
      <c r="O69" s="357"/>
      <c r="P69" s="362"/>
      <c r="Q69" s="362"/>
      <c r="R69" s="362"/>
      <c r="S69" s="362"/>
      <c r="T69" s="362"/>
      <c r="U69" s="362"/>
      <c r="V69" s="355">
        <f t="shared" si="0"/>
        <v>2</v>
      </c>
      <c r="W69" s="355">
        <f t="shared" si="1"/>
        <v>28</v>
      </c>
      <c r="X69" s="361">
        <f t="shared" si="2"/>
        <v>224</v>
      </c>
      <c r="Y69" s="361">
        <f t="shared" si="3"/>
        <v>2100</v>
      </c>
      <c r="Z69" s="361">
        <f t="shared" si="4"/>
        <v>2100</v>
      </c>
      <c r="AA69" s="149"/>
    </row>
    <row r="70" spans="1:30" s="160" customFormat="1" ht="30" customHeight="1">
      <c r="A70" s="354">
        <v>59</v>
      </c>
      <c r="B70" s="364" t="s">
        <v>64</v>
      </c>
      <c r="C70" s="361" t="s">
        <v>176</v>
      </c>
      <c r="D70" s="361" t="s">
        <v>65</v>
      </c>
      <c r="E70" s="355">
        <v>30</v>
      </c>
      <c r="F70" s="361">
        <v>240</v>
      </c>
      <c r="G70" s="361">
        <v>75</v>
      </c>
      <c r="H70" s="361">
        <v>9.375</v>
      </c>
      <c r="I70" s="361">
        <v>2250</v>
      </c>
      <c r="J70" s="362"/>
      <c r="K70" s="362"/>
      <c r="L70" s="362">
        <v>4</v>
      </c>
      <c r="M70" s="362" t="s">
        <v>126</v>
      </c>
      <c r="N70" s="362">
        <v>1</v>
      </c>
      <c r="O70" s="357" t="s">
        <v>233</v>
      </c>
      <c r="P70" s="362"/>
      <c r="Q70" s="362"/>
      <c r="R70" s="362"/>
      <c r="S70" s="362"/>
      <c r="T70" s="362"/>
      <c r="U70" s="362"/>
      <c r="V70" s="355">
        <f t="shared" si="0"/>
        <v>5</v>
      </c>
      <c r="W70" s="355">
        <f t="shared" si="1"/>
        <v>25</v>
      </c>
      <c r="X70" s="361">
        <f t="shared" si="2"/>
        <v>200</v>
      </c>
      <c r="Y70" s="361">
        <f t="shared" si="3"/>
        <v>1875</v>
      </c>
      <c r="Z70" s="361">
        <f t="shared" si="4"/>
        <v>1875</v>
      </c>
      <c r="AA70" s="149"/>
    </row>
    <row r="71" spans="1:30" s="160" customFormat="1" ht="30" customHeight="1">
      <c r="A71" s="354">
        <v>60</v>
      </c>
      <c r="B71" s="369" t="s">
        <v>654</v>
      </c>
      <c r="C71" s="361" t="s">
        <v>18</v>
      </c>
      <c r="D71" s="413" t="s">
        <v>115</v>
      </c>
      <c r="E71" s="355">
        <v>30</v>
      </c>
      <c r="F71" s="361">
        <v>240</v>
      </c>
      <c r="G71" s="361">
        <v>55</v>
      </c>
      <c r="H71" s="361">
        <v>6.875</v>
      </c>
      <c r="I71" s="361">
        <v>1650</v>
      </c>
      <c r="J71" s="362"/>
      <c r="K71" s="362"/>
      <c r="L71" s="362"/>
      <c r="M71" s="362"/>
      <c r="N71" s="362"/>
      <c r="O71" s="357"/>
      <c r="P71" s="362"/>
      <c r="Q71" s="362"/>
      <c r="R71" s="362"/>
      <c r="S71" s="362"/>
      <c r="T71" s="362"/>
      <c r="U71" s="362"/>
      <c r="V71" s="365">
        <f t="shared" ref="V71" si="5">J71+L71+N71+P71+R71+T71</f>
        <v>0</v>
      </c>
      <c r="W71" s="365">
        <f t="shared" ref="W71" si="6">E71-V71</f>
        <v>30</v>
      </c>
      <c r="X71" s="364">
        <f t="shared" ref="X71" si="7">W71*8</f>
        <v>240</v>
      </c>
      <c r="Y71" s="364">
        <f t="shared" ref="Y71" si="8">X71*H71</f>
        <v>1650</v>
      </c>
      <c r="Z71" s="361">
        <f t="shared" ref="Z71" si="9">Y71</f>
        <v>1650</v>
      </c>
      <c r="AA71" s="149"/>
    </row>
    <row r="72" spans="1:30" s="160" customFormat="1" ht="30" customHeight="1">
      <c r="A72" s="354">
        <v>61</v>
      </c>
      <c r="B72" s="364" t="s">
        <v>188</v>
      </c>
      <c r="C72" s="361" t="s">
        <v>176</v>
      </c>
      <c r="D72" s="361" t="s">
        <v>30</v>
      </c>
      <c r="E72" s="355">
        <v>30</v>
      </c>
      <c r="F72" s="361">
        <v>240</v>
      </c>
      <c r="G72" s="361">
        <v>75</v>
      </c>
      <c r="H72" s="361">
        <v>9.375</v>
      </c>
      <c r="I72" s="361">
        <v>2250</v>
      </c>
      <c r="J72" s="362"/>
      <c r="K72" s="362"/>
      <c r="L72" s="362">
        <v>1</v>
      </c>
      <c r="M72" s="362">
        <v>26</v>
      </c>
      <c r="N72" s="362"/>
      <c r="O72" s="357"/>
      <c r="P72" s="362"/>
      <c r="Q72" s="362"/>
      <c r="R72" s="362"/>
      <c r="S72" s="362"/>
      <c r="T72" s="362"/>
      <c r="U72" s="362"/>
      <c r="V72" s="355">
        <f t="shared" si="0"/>
        <v>1</v>
      </c>
      <c r="W72" s="355">
        <f t="shared" si="1"/>
        <v>29</v>
      </c>
      <c r="X72" s="361">
        <f t="shared" si="2"/>
        <v>232</v>
      </c>
      <c r="Y72" s="361">
        <f t="shared" si="3"/>
        <v>2175</v>
      </c>
      <c r="Z72" s="361">
        <f t="shared" si="4"/>
        <v>2175</v>
      </c>
      <c r="AA72" s="149"/>
    </row>
    <row r="73" spans="1:30" s="160" customFormat="1" ht="30" customHeight="1">
      <c r="A73" s="354">
        <v>62</v>
      </c>
      <c r="B73" s="364" t="s">
        <v>328</v>
      </c>
      <c r="C73" s="361" t="s">
        <v>18</v>
      </c>
      <c r="D73" s="413" t="s">
        <v>19</v>
      </c>
      <c r="E73" s="355">
        <v>30</v>
      </c>
      <c r="F73" s="361">
        <v>240</v>
      </c>
      <c r="G73" s="361">
        <v>55</v>
      </c>
      <c r="H73" s="361">
        <v>6.875</v>
      </c>
      <c r="I73" s="361">
        <v>1650</v>
      </c>
      <c r="J73" s="362"/>
      <c r="K73" s="362"/>
      <c r="L73" s="362">
        <v>3</v>
      </c>
      <c r="M73" s="362" t="s">
        <v>131</v>
      </c>
      <c r="N73" s="362">
        <v>3</v>
      </c>
      <c r="O73" s="357" t="s">
        <v>657</v>
      </c>
      <c r="P73" s="362"/>
      <c r="Q73" s="362"/>
      <c r="R73" s="362"/>
      <c r="S73" s="370"/>
      <c r="T73" s="362"/>
      <c r="U73" s="362"/>
      <c r="V73" s="355">
        <f t="shared" si="0"/>
        <v>6</v>
      </c>
      <c r="W73" s="355">
        <f t="shared" si="1"/>
        <v>24</v>
      </c>
      <c r="X73" s="361">
        <f t="shared" si="2"/>
        <v>192</v>
      </c>
      <c r="Y73" s="361">
        <f t="shared" si="3"/>
        <v>1320</v>
      </c>
      <c r="Z73" s="361">
        <f t="shared" si="4"/>
        <v>1320</v>
      </c>
      <c r="AA73" s="149"/>
    </row>
    <row r="74" spans="1:30" s="160" customFormat="1" ht="30" customHeight="1">
      <c r="A74" s="354">
        <v>63</v>
      </c>
      <c r="B74" s="364" t="s">
        <v>206</v>
      </c>
      <c r="C74" s="361" t="s">
        <v>176</v>
      </c>
      <c r="D74" s="361" t="s">
        <v>91</v>
      </c>
      <c r="E74" s="355">
        <v>30</v>
      </c>
      <c r="F74" s="361">
        <v>240</v>
      </c>
      <c r="G74" s="361">
        <v>75</v>
      </c>
      <c r="H74" s="361">
        <v>9.375</v>
      </c>
      <c r="I74" s="361">
        <v>2250</v>
      </c>
      <c r="J74" s="362"/>
      <c r="K74" s="362"/>
      <c r="L74" s="362">
        <v>3</v>
      </c>
      <c r="M74" s="362" t="s">
        <v>131</v>
      </c>
      <c r="N74" s="362"/>
      <c r="O74" s="357"/>
      <c r="P74" s="362"/>
      <c r="Q74" s="362"/>
      <c r="R74" s="362"/>
      <c r="S74" s="362"/>
      <c r="T74" s="362"/>
      <c r="U74" s="362"/>
      <c r="V74" s="355">
        <f t="shared" ref="V74:V79" si="10">J74+L74+N74+P74+R74+T74</f>
        <v>3</v>
      </c>
      <c r="W74" s="355">
        <f t="shared" ref="W74:W79" si="11">E74-V74</f>
        <v>27</v>
      </c>
      <c r="X74" s="361">
        <f t="shared" ref="X74:X100" si="12">W74*8</f>
        <v>216</v>
      </c>
      <c r="Y74" s="361">
        <f t="shared" ref="Y74:Y100" si="13">X74*H74</f>
        <v>2025</v>
      </c>
      <c r="Z74" s="361">
        <f t="shared" ref="Z74:Z100" si="14">Y74</f>
        <v>2025</v>
      </c>
      <c r="AA74" s="149"/>
    </row>
    <row r="75" spans="1:30" s="160" customFormat="1" ht="30" customHeight="1">
      <c r="A75" s="354">
        <v>64</v>
      </c>
      <c r="B75" s="364" t="s">
        <v>203</v>
      </c>
      <c r="C75" s="361" t="s">
        <v>176</v>
      </c>
      <c r="D75" s="361" t="s">
        <v>62</v>
      </c>
      <c r="E75" s="355">
        <v>30</v>
      </c>
      <c r="F75" s="361">
        <v>240</v>
      </c>
      <c r="G75" s="361">
        <v>75</v>
      </c>
      <c r="H75" s="361">
        <v>9.375</v>
      </c>
      <c r="I75" s="361">
        <v>2250</v>
      </c>
      <c r="J75" s="362"/>
      <c r="K75" s="362"/>
      <c r="L75" s="362">
        <v>3</v>
      </c>
      <c r="M75" s="362" t="s">
        <v>648</v>
      </c>
      <c r="N75" s="362"/>
      <c r="O75" s="357"/>
      <c r="P75" s="362"/>
      <c r="Q75" s="362"/>
      <c r="R75" s="362"/>
      <c r="S75" s="362"/>
      <c r="T75" s="362"/>
      <c r="U75" s="362"/>
      <c r="V75" s="355">
        <f t="shared" si="10"/>
        <v>3</v>
      </c>
      <c r="W75" s="355">
        <f t="shared" si="11"/>
        <v>27</v>
      </c>
      <c r="X75" s="361">
        <f>W75*8</f>
        <v>216</v>
      </c>
      <c r="Y75" s="361">
        <f>X75*H75</f>
        <v>2025</v>
      </c>
      <c r="Z75" s="361">
        <f t="shared" si="14"/>
        <v>2025</v>
      </c>
      <c r="AA75" s="149"/>
    </row>
    <row r="76" spans="1:30" s="160" customFormat="1" ht="30" customHeight="1">
      <c r="A76" s="354">
        <v>65</v>
      </c>
      <c r="B76" s="623" t="s">
        <v>369</v>
      </c>
      <c r="C76" s="361" t="s">
        <v>18</v>
      </c>
      <c r="D76" s="621" t="s">
        <v>27</v>
      </c>
      <c r="E76" s="361">
        <v>30</v>
      </c>
      <c r="F76" s="361">
        <v>240</v>
      </c>
      <c r="G76" s="361">
        <v>55</v>
      </c>
      <c r="H76" s="361">
        <v>6.875</v>
      </c>
      <c r="I76" s="361">
        <v>1650</v>
      </c>
      <c r="J76" s="362"/>
      <c r="K76" s="362"/>
      <c r="L76" s="362">
        <v>3</v>
      </c>
      <c r="M76" s="362" t="s">
        <v>131</v>
      </c>
      <c r="N76" s="362"/>
      <c r="O76" s="357"/>
      <c r="P76" s="362"/>
      <c r="Q76" s="362"/>
      <c r="R76" s="362"/>
      <c r="S76" s="362"/>
      <c r="T76" s="362"/>
      <c r="U76" s="362"/>
      <c r="V76" s="355">
        <f t="shared" si="10"/>
        <v>3</v>
      </c>
      <c r="W76" s="355">
        <f t="shared" si="11"/>
        <v>27</v>
      </c>
      <c r="X76" s="361">
        <f>W76*8</f>
        <v>216</v>
      </c>
      <c r="Y76" s="361">
        <f>X76*H76</f>
        <v>1485</v>
      </c>
      <c r="Z76" s="361">
        <f t="shared" si="14"/>
        <v>1485</v>
      </c>
      <c r="AA76" s="149"/>
    </row>
    <row r="77" spans="1:30" s="160" customFormat="1" ht="30" customHeight="1">
      <c r="A77" s="354">
        <v>66</v>
      </c>
      <c r="B77" s="624" t="s">
        <v>552</v>
      </c>
      <c r="C77" s="355" t="s">
        <v>18</v>
      </c>
      <c r="D77" s="620" t="s">
        <v>111</v>
      </c>
      <c r="E77" s="355">
        <v>30</v>
      </c>
      <c r="F77" s="355">
        <v>240</v>
      </c>
      <c r="G77" s="361">
        <v>55</v>
      </c>
      <c r="H77" s="361">
        <v>6.875</v>
      </c>
      <c r="I77" s="361">
        <v>1650</v>
      </c>
      <c r="J77" s="362"/>
      <c r="K77" s="362"/>
      <c r="L77" s="362">
        <v>4</v>
      </c>
      <c r="M77" s="362" t="s">
        <v>126</v>
      </c>
      <c r="N77" s="362">
        <v>1</v>
      </c>
      <c r="O77" s="357" t="s">
        <v>202</v>
      </c>
      <c r="P77" s="362"/>
      <c r="Q77" s="362"/>
      <c r="R77" s="362"/>
      <c r="S77" s="362"/>
      <c r="T77" s="362"/>
      <c r="U77" s="362"/>
      <c r="V77" s="355">
        <f t="shared" ref="V77" si="15">J77+L77+N77+P77+R77+T77</f>
        <v>5</v>
      </c>
      <c r="W77" s="355">
        <f t="shared" ref="W77" si="16">E77-V77</f>
        <v>25</v>
      </c>
      <c r="X77" s="361">
        <f>W77*8</f>
        <v>200</v>
      </c>
      <c r="Y77" s="361">
        <f>X77*H77</f>
        <v>1375</v>
      </c>
      <c r="Z77" s="361">
        <f t="shared" ref="Z77" si="17">Y77</f>
        <v>1375</v>
      </c>
      <c r="AA77" s="149"/>
    </row>
    <row r="78" spans="1:30" s="160" customFormat="1" ht="30" customHeight="1">
      <c r="A78" s="354">
        <v>67</v>
      </c>
      <c r="B78" s="364" t="s">
        <v>118</v>
      </c>
      <c r="C78" s="361" t="s">
        <v>176</v>
      </c>
      <c r="D78" s="361" t="s">
        <v>59</v>
      </c>
      <c r="E78" s="355">
        <v>30</v>
      </c>
      <c r="F78" s="361">
        <v>240</v>
      </c>
      <c r="G78" s="361">
        <v>75</v>
      </c>
      <c r="H78" s="361">
        <v>9.375</v>
      </c>
      <c r="I78" s="361">
        <v>2250</v>
      </c>
      <c r="J78" s="362"/>
      <c r="K78" s="362"/>
      <c r="L78" s="362">
        <v>4</v>
      </c>
      <c r="M78" s="362" t="s">
        <v>651</v>
      </c>
      <c r="N78" s="362">
        <v>2</v>
      </c>
      <c r="O78" s="357" t="s">
        <v>147</v>
      </c>
      <c r="P78" s="362"/>
      <c r="Q78" s="362"/>
      <c r="R78" s="362"/>
      <c r="S78" s="362"/>
      <c r="T78" s="362"/>
      <c r="U78" s="362"/>
      <c r="V78" s="355">
        <f t="shared" si="10"/>
        <v>6</v>
      </c>
      <c r="W78" s="355">
        <f t="shared" si="11"/>
        <v>24</v>
      </c>
      <c r="X78" s="361">
        <f t="shared" si="12"/>
        <v>192</v>
      </c>
      <c r="Y78" s="361">
        <f t="shared" si="13"/>
        <v>1800</v>
      </c>
      <c r="Z78" s="361">
        <f t="shared" si="14"/>
        <v>1800</v>
      </c>
      <c r="AA78" s="149"/>
    </row>
    <row r="79" spans="1:30" s="160" customFormat="1" ht="30" customHeight="1">
      <c r="A79" s="354">
        <v>68</v>
      </c>
      <c r="B79" s="364" t="s">
        <v>296</v>
      </c>
      <c r="C79" s="361" t="s">
        <v>18</v>
      </c>
      <c r="D79" s="368" t="s">
        <v>44</v>
      </c>
      <c r="E79" s="355">
        <v>30</v>
      </c>
      <c r="F79" s="361">
        <v>240</v>
      </c>
      <c r="G79" s="361">
        <v>55</v>
      </c>
      <c r="H79" s="361">
        <v>6.875</v>
      </c>
      <c r="I79" s="361">
        <v>1650</v>
      </c>
      <c r="J79" s="362"/>
      <c r="K79" s="362"/>
      <c r="L79" s="362">
        <v>3</v>
      </c>
      <c r="M79" s="362" t="s">
        <v>132</v>
      </c>
      <c r="N79" s="362"/>
      <c r="O79" s="357"/>
      <c r="P79" s="362"/>
      <c r="Q79" s="362"/>
      <c r="R79" s="362"/>
      <c r="S79" s="362"/>
      <c r="T79" s="362"/>
      <c r="U79" s="362"/>
      <c r="V79" s="355">
        <f t="shared" si="10"/>
        <v>3</v>
      </c>
      <c r="W79" s="355">
        <f t="shared" si="11"/>
        <v>27</v>
      </c>
      <c r="X79" s="361">
        <f t="shared" si="12"/>
        <v>216</v>
      </c>
      <c r="Y79" s="361">
        <f t="shared" si="13"/>
        <v>1485</v>
      </c>
      <c r="Z79" s="361">
        <f t="shared" si="14"/>
        <v>1485</v>
      </c>
      <c r="AA79" s="149"/>
      <c r="AD79" s="353"/>
    </row>
    <row r="80" spans="1:30" s="160" customFormat="1" ht="24.75" customHeight="1">
      <c r="A80" s="250"/>
      <c r="B80" s="461"/>
      <c r="C80" s="334"/>
      <c r="D80" s="334"/>
      <c r="E80" s="250"/>
      <c r="F80" s="334"/>
      <c r="G80" s="334"/>
      <c r="H80" s="334"/>
      <c r="I80" s="334"/>
      <c r="J80" s="335"/>
      <c r="K80" s="335"/>
      <c r="L80" s="335"/>
      <c r="M80" s="335"/>
      <c r="N80" s="335"/>
      <c r="O80" s="336"/>
      <c r="P80" s="335"/>
      <c r="Q80" s="335"/>
      <c r="R80" s="335"/>
      <c r="S80" s="335"/>
      <c r="T80" s="335"/>
      <c r="U80" s="335"/>
      <c r="V80" s="250"/>
      <c r="W80" s="250"/>
      <c r="X80" s="334"/>
      <c r="Y80" s="334"/>
      <c r="Z80" s="334"/>
      <c r="AA80" s="337"/>
    </row>
    <row r="81" spans="1:27" s="160" customFormat="1" ht="36.75" customHeight="1">
      <c r="A81" s="250"/>
      <c r="B81" s="1427" t="s">
        <v>483</v>
      </c>
      <c r="C81" s="1427"/>
      <c r="D81" s="1427"/>
      <c r="E81" s="341"/>
      <c r="F81" s="341"/>
      <c r="G81" s="341"/>
      <c r="H81" s="341"/>
      <c r="I81" s="341"/>
      <c r="J81" s="616"/>
      <c r="K81" s="616"/>
      <c r="L81" s="616"/>
      <c r="M81" s="616"/>
      <c r="N81" s="1427" t="s">
        <v>484</v>
      </c>
      <c r="O81" s="1427"/>
      <c r="P81" s="1427"/>
      <c r="Q81" s="1427"/>
      <c r="R81" s="1427"/>
      <c r="S81" s="616"/>
      <c r="T81" s="616"/>
      <c r="U81" s="616"/>
      <c r="V81" s="341"/>
      <c r="W81" s="341"/>
      <c r="X81" s="1427" t="s">
        <v>485</v>
      </c>
      <c r="Y81" s="1427"/>
      <c r="Z81" s="1427"/>
      <c r="AA81" s="1427"/>
    </row>
    <row r="82" spans="1:27" s="160" customFormat="1" ht="46.5" customHeight="1">
      <c r="A82" s="250"/>
      <c r="B82" s="1427" t="s">
        <v>482</v>
      </c>
      <c r="C82" s="1427"/>
      <c r="D82" s="1427"/>
      <c r="E82" s="341"/>
      <c r="F82" s="341"/>
      <c r="G82" s="341"/>
      <c r="H82" s="341"/>
      <c r="I82" s="341"/>
      <c r="J82" s="616"/>
      <c r="K82" s="616"/>
      <c r="L82" s="616"/>
      <c r="M82" s="616"/>
      <c r="N82" s="1427" t="s">
        <v>482</v>
      </c>
      <c r="O82" s="1427"/>
      <c r="P82" s="1427"/>
      <c r="Q82" s="1427"/>
      <c r="R82" s="616"/>
      <c r="S82" s="616"/>
      <c r="T82" s="616"/>
      <c r="U82" s="616"/>
      <c r="V82" s="341"/>
      <c r="W82" s="341"/>
      <c r="X82" s="1427" t="s">
        <v>482</v>
      </c>
      <c r="Y82" s="1427"/>
      <c r="Z82" s="1427"/>
      <c r="AA82" s="1427"/>
    </row>
    <row r="83" spans="1:27" s="160" customFormat="1" ht="22.5" customHeight="1">
      <c r="A83" s="250"/>
      <c r="B83" s="462"/>
      <c r="C83" s="250"/>
      <c r="D83" s="250"/>
      <c r="E83" s="250"/>
      <c r="F83" s="250"/>
      <c r="G83" s="250"/>
      <c r="H83" s="250"/>
      <c r="I83" s="250"/>
      <c r="J83" s="338"/>
      <c r="K83" s="338"/>
      <c r="L83" s="338"/>
      <c r="M83" s="338"/>
      <c r="N83" s="1480"/>
      <c r="O83" s="1480"/>
      <c r="P83" s="1480"/>
      <c r="Q83" s="1480"/>
      <c r="R83" s="338"/>
      <c r="S83" s="338"/>
      <c r="T83" s="338"/>
      <c r="U83" s="338"/>
      <c r="V83" s="250"/>
      <c r="W83" s="250"/>
      <c r="X83" s="250"/>
      <c r="Y83" s="250"/>
      <c r="Z83" s="250"/>
      <c r="AA83" s="340"/>
    </row>
    <row r="84" spans="1:27" s="160" customFormat="1" ht="30" customHeight="1">
      <c r="A84" s="360">
        <v>69</v>
      </c>
      <c r="B84" s="364" t="s">
        <v>444</v>
      </c>
      <c r="C84" s="361" t="s">
        <v>18</v>
      </c>
      <c r="D84" s="361" t="s">
        <v>334</v>
      </c>
      <c r="E84" s="361">
        <v>30</v>
      </c>
      <c r="F84" s="361">
        <v>240</v>
      </c>
      <c r="G84" s="361">
        <v>55</v>
      </c>
      <c r="H84" s="361">
        <v>6.875</v>
      </c>
      <c r="I84" s="361">
        <v>1650</v>
      </c>
      <c r="J84" s="362"/>
      <c r="K84" s="362"/>
      <c r="L84" s="362"/>
      <c r="M84" s="362"/>
      <c r="N84" s="362"/>
      <c r="O84" s="357"/>
      <c r="P84" s="362"/>
      <c r="Q84" s="362"/>
      <c r="R84" s="362"/>
      <c r="S84" s="362"/>
      <c r="T84" s="362"/>
      <c r="U84" s="362"/>
      <c r="V84" s="361">
        <f t="shared" ref="V84:V100" si="18">J84+L84+N84+P84+R84+T84</f>
        <v>0</v>
      </c>
      <c r="W84" s="361">
        <f t="shared" ref="W84:W100" si="19">E84-V84</f>
        <v>30</v>
      </c>
      <c r="X84" s="361">
        <f>W84*8</f>
        <v>240</v>
      </c>
      <c r="Y84" s="361">
        <f>X84*H84</f>
        <v>1650</v>
      </c>
      <c r="Z84" s="361">
        <f t="shared" si="14"/>
        <v>1650</v>
      </c>
      <c r="AA84" s="149"/>
    </row>
    <row r="85" spans="1:27" s="160" customFormat="1" ht="30" customHeight="1">
      <c r="A85" s="360">
        <v>70</v>
      </c>
      <c r="B85" s="364" t="s">
        <v>26</v>
      </c>
      <c r="C85" s="355" t="s">
        <v>31</v>
      </c>
      <c r="D85" s="361" t="s">
        <v>37</v>
      </c>
      <c r="E85" s="365">
        <v>30</v>
      </c>
      <c r="F85" s="364">
        <v>240</v>
      </c>
      <c r="G85" s="364">
        <v>60</v>
      </c>
      <c r="H85" s="364">
        <v>7.5</v>
      </c>
      <c r="I85" s="364">
        <v>1800</v>
      </c>
      <c r="J85" s="362"/>
      <c r="K85" s="362"/>
      <c r="L85" s="362">
        <v>2</v>
      </c>
      <c r="M85" s="362" t="s">
        <v>128</v>
      </c>
      <c r="N85" s="362"/>
      <c r="O85" s="357"/>
      <c r="P85" s="362"/>
      <c r="Q85" s="362"/>
      <c r="R85" s="362"/>
      <c r="S85" s="418"/>
      <c r="T85" s="362"/>
      <c r="U85" s="362"/>
      <c r="V85" s="355">
        <f t="shared" si="18"/>
        <v>2</v>
      </c>
      <c r="W85" s="355">
        <f t="shared" si="19"/>
        <v>28</v>
      </c>
      <c r="X85" s="361">
        <f>W85*8</f>
        <v>224</v>
      </c>
      <c r="Y85" s="361">
        <f>X85*H85</f>
        <v>1680</v>
      </c>
      <c r="Z85" s="361">
        <f t="shared" si="14"/>
        <v>1680</v>
      </c>
      <c r="AA85" s="149"/>
    </row>
    <row r="86" spans="1:27" s="160" customFormat="1" ht="30" customHeight="1">
      <c r="A86" s="354">
        <v>71</v>
      </c>
      <c r="B86" s="364" t="s">
        <v>140</v>
      </c>
      <c r="C86" s="361" t="s">
        <v>176</v>
      </c>
      <c r="D86" s="361" t="s">
        <v>144</v>
      </c>
      <c r="E86" s="355">
        <v>30</v>
      </c>
      <c r="F86" s="361">
        <v>240</v>
      </c>
      <c r="G86" s="361">
        <v>75</v>
      </c>
      <c r="H86" s="361">
        <v>9.375</v>
      </c>
      <c r="I86" s="361">
        <v>2250</v>
      </c>
      <c r="J86" s="362"/>
      <c r="K86" s="362"/>
      <c r="L86" s="362">
        <v>4</v>
      </c>
      <c r="M86" s="362" t="s">
        <v>126</v>
      </c>
      <c r="N86" s="362">
        <v>1</v>
      </c>
      <c r="O86" s="357" t="s">
        <v>196</v>
      </c>
      <c r="P86" s="362"/>
      <c r="Q86" s="362"/>
      <c r="R86" s="362"/>
      <c r="S86" s="362"/>
      <c r="T86" s="362"/>
      <c r="U86" s="362"/>
      <c r="V86" s="355">
        <f t="shared" si="18"/>
        <v>5</v>
      </c>
      <c r="W86" s="355">
        <f t="shared" si="19"/>
        <v>25</v>
      </c>
      <c r="X86" s="361">
        <f t="shared" si="12"/>
        <v>200</v>
      </c>
      <c r="Y86" s="361">
        <f t="shared" si="13"/>
        <v>1875</v>
      </c>
      <c r="Z86" s="361">
        <f t="shared" si="14"/>
        <v>1875</v>
      </c>
      <c r="AA86" s="149"/>
    </row>
    <row r="87" spans="1:27" s="160" customFormat="1" ht="30" customHeight="1">
      <c r="A87" s="360">
        <v>72</v>
      </c>
      <c r="B87" s="364" t="s">
        <v>51</v>
      </c>
      <c r="C87" s="361" t="s">
        <v>176</v>
      </c>
      <c r="D87" s="361" t="s">
        <v>52</v>
      </c>
      <c r="E87" s="355">
        <v>30</v>
      </c>
      <c r="F87" s="361">
        <v>240</v>
      </c>
      <c r="G87" s="361">
        <v>75</v>
      </c>
      <c r="H87" s="361">
        <v>9.375</v>
      </c>
      <c r="I87" s="361">
        <v>2250</v>
      </c>
      <c r="J87" s="362"/>
      <c r="K87" s="362"/>
      <c r="L87" s="362">
        <v>4</v>
      </c>
      <c r="M87" s="362" t="s">
        <v>126</v>
      </c>
      <c r="N87" s="362">
        <v>1</v>
      </c>
      <c r="O87" s="357" t="s">
        <v>366</v>
      </c>
      <c r="P87" s="362"/>
      <c r="Q87" s="362"/>
      <c r="R87" s="362"/>
      <c r="S87" s="362"/>
      <c r="T87" s="362"/>
      <c r="U87" s="362"/>
      <c r="V87" s="355">
        <f t="shared" si="18"/>
        <v>5</v>
      </c>
      <c r="W87" s="355">
        <f t="shared" si="19"/>
        <v>25</v>
      </c>
      <c r="X87" s="361">
        <f t="shared" si="12"/>
        <v>200</v>
      </c>
      <c r="Y87" s="361">
        <f t="shared" si="13"/>
        <v>1875</v>
      </c>
      <c r="Z87" s="361">
        <f t="shared" si="14"/>
        <v>1875</v>
      </c>
      <c r="AA87" s="149"/>
    </row>
    <row r="88" spans="1:27" s="160" customFormat="1" ht="30" customHeight="1">
      <c r="A88" s="354">
        <v>73</v>
      </c>
      <c r="B88" s="364" t="s">
        <v>302</v>
      </c>
      <c r="C88" s="361" t="s">
        <v>176</v>
      </c>
      <c r="D88" s="361" t="s">
        <v>55</v>
      </c>
      <c r="E88" s="355">
        <v>30</v>
      </c>
      <c r="F88" s="361">
        <v>240</v>
      </c>
      <c r="G88" s="361">
        <v>75</v>
      </c>
      <c r="H88" s="361">
        <v>9.375</v>
      </c>
      <c r="I88" s="361">
        <v>2250</v>
      </c>
      <c r="J88" s="362"/>
      <c r="K88" s="362"/>
      <c r="L88" s="362">
        <v>4</v>
      </c>
      <c r="M88" s="362" t="s">
        <v>126</v>
      </c>
      <c r="N88" s="362"/>
      <c r="O88" s="357"/>
      <c r="P88" s="362"/>
      <c r="Q88" s="362"/>
      <c r="R88" s="362"/>
      <c r="S88" s="362"/>
      <c r="T88" s="362"/>
      <c r="U88" s="362"/>
      <c r="V88" s="355">
        <f t="shared" si="18"/>
        <v>4</v>
      </c>
      <c r="W88" s="355">
        <f t="shared" si="19"/>
        <v>26</v>
      </c>
      <c r="X88" s="361">
        <f t="shared" si="12"/>
        <v>208</v>
      </c>
      <c r="Y88" s="361">
        <f t="shared" si="13"/>
        <v>1950</v>
      </c>
      <c r="Z88" s="361">
        <f t="shared" si="14"/>
        <v>1950</v>
      </c>
      <c r="AA88" s="149"/>
    </row>
    <row r="89" spans="1:27" s="160" customFormat="1" ht="30" customHeight="1">
      <c r="A89" s="360">
        <v>74</v>
      </c>
      <c r="B89" s="408" t="s">
        <v>247</v>
      </c>
      <c r="C89" s="364" t="s">
        <v>176</v>
      </c>
      <c r="D89" s="369" t="s">
        <v>98</v>
      </c>
      <c r="E89" s="365">
        <v>30</v>
      </c>
      <c r="F89" s="364">
        <v>240</v>
      </c>
      <c r="G89" s="364">
        <v>75</v>
      </c>
      <c r="H89" s="364">
        <v>9.375</v>
      </c>
      <c r="I89" s="364">
        <v>2250</v>
      </c>
      <c r="J89" s="362"/>
      <c r="K89" s="362"/>
      <c r="L89" s="362">
        <v>4</v>
      </c>
      <c r="M89" s="362" t="s">
        <v>126</v>
      </c>
      <c r="N89" s="362">
        <v>1</v>
      </c>
      <c r="O89" s="357" t="s">
        <v>366</v>
      </c>
      <c r="P89" s="362"/>
      <c r="Q89" s="362"/>
      <c r="R89" s="362"/>
      <c r="S89" s="362"/>
      <c r="T89" s="362"/>
      <c r="U89" s="362"/>
      <c r="V89" s="355">
        <f t="shared" si="18"/>
        <v>5</v>
      </c>
      <c r="W89" s="355">
        <f t="shared" si="19"/>
        <v>25</v>
      </c>
      <c r="X89" s="361">
        <f t="shared" si="12"/>
        <v>200</v>
      </c>
      <c r="Y89" s="361">
        <f t="shared" si="13"/>
        <v>1875</v>
      </c>
      <c r="Z89" s="361">
        <f t="shared" si="14"/>
        <v>1875</v>
      </c>
      <c r="AA89" s="149"/>
    </row>
    <row r="90" spans="1:27" s="160" customFormat="1" ht="30" customHeight="1">
      <c r="A90" s="354">
        <v>75</v>
      </c>
      <c r="B90" s="364" t="s">
        <v>281</v>
      </c>
      <c r="C90" s="361" t="s">
        <v>176</v>
      </c>
      <c r="D90" s="361" t="s">
        <v>35</v>
      </c>
      <c r="E90" s="355">
        <v>30</v>
      </c>
      <c r="F90" s="361">
        <v>240</v>
      </c>
      <c r="G90" s="361">
        <v>75</v>
      </c>
      <c r="H90" s="361">
        <v>9.375</v>
      </c>
      <c r="I90" s="361">
        <v>2250</v>
      </c>
      <c r="J90" s="362"/>
      <c r="K90" s="362"/>
      <c r="L90" s="362">
        <v>2</v>
      </c>
      <c r="M90" s="362" t="s">
        <v>139</v>
      </c>
      <c r="N90" s="362"/>
      <c r="O90" s="357"/>
      <c r="P90" s="362"/>
      <c r="Q90" s="362"/>
      <c r="R90" s="362"/>
      <c r="S90" s="362"/>
      <c r="T90" s="362"/>
      <c r="U90" s="362"/>
      <c r="V90" s="355">
        <f t="shared" si="18"/>
        <v>2</v>
      </c>
      <c r="W90" s="355">
        <f t="shared" si="19"/>
        <v>28</v>
      </c>
      <c r="X90" s="361">
        <f t="shared" si="12"/>
        <v>224</v>
      </c>
      <c r="Y90" s="361">
        <f t="shared" si="13"/>
        <v>2100</v>
      </c>
      <c r="Z90" s="361">
        <f t="shared" si="14"/>
        <v>2100</v>
      </c>
      <c r="AA90" s="149"/>
    </row>
    <row r="91" spans="1:27" s="160" customFormat="1" ht="30" customHeight="1">
      <c r="A91" s="360">
        <v>76</v>
      </c>
      <c r="B91" s="364" t="s">
        <v>481</v>
      </c>
      <c r="C91" s="364" t="s">
        <v>18</v>
      </c>
      <c r="D91" s="364" t="s">
        <v>45</v>
      </c>
      <c r="E91" s="365">
        <v>30</v>
      </c>
      <c r="F91" s="364">
        <v>240</v>
      </c>
      <c r="G91" s="364">
        <v>55</v>
      </c>
      <c r="H91" s="364">
        <v>6.875</v>
      </c>
      <c r="I91" s="364">
        <v>1650</v>
      </c>
      <c r="J91" s="362"/>
      <c r="K91" s="362"/>
      <c r="L91" s="362">
        <v>3</v>
      </c>
      <c r="M91" s="362" t="s">
        <v>648</v>
      </c>
      <c r="N91" s="362"/>
      <c r="O91" s="357"/>
      <c r="P91" s="362"/>
      <c r="Q91" s="362"/>
      <c r="R91" s="362"/>
      <c r="S91" s="362"/>
      <c r="T91" s="362"/>
      <c r="U91" s="362"/>
      <c r="V91" s="355">
        <f t="shared" si="18"/>
        <v>3</v>
      </c>
      <c r="W91" s="355">
        <f t="shared" si="19"/>
        <v>27</v>
      </c>
      <c r="X91" s="361">
        <f>W91*8</f>
        <v>216</v>
      </c>
      <c r="Y91" s="361">
        <f>X91*H91</f>
        <v>1485</v>
      </c>
      <c r="Z91" s="361">
        <f>Y91</f>
        <v>1485</v>
      </c>
      <c r="AA91" s="149"/>
    </row>
    <row r="92" spans="1:27" s="160" customFormat="1" ht="36.75" customHeight="1">
      <c r="A92" s="354">
        <v>77</v>
      </c>
      <c r="B92" s="364" t="s">
        <v>102</v>
      </c>
      <c r="C92" s="361" t="s">
        <v>176</v>
      </c>
      <c r="D92" s="369" t="s">
        <v>271</v>
      </c>
      <c r="E92" s="355">
        <v>30</v>
      </c>
      <c r="F92" s="361">
        <v>240</v>
      </c>
      <c r="G92" s="361">
        <v>75</v>
      </c>
      <c r="H92" s="361">
        <v>9.375</v>
      </c>
      <c r="I92" s="361">
        <v>2250</v>
      </c>
      <c r="J92" s="362"/>
      <c r="K92" s="362"/>
      <c r="L92" s="362"/>
      <c r="M92" s="362"/>
      <c r="N92" s="362"/>
      <c r="O92" s="357"/>
      <c r="P92" s="362"/>
      <c r="Q92" s="362"/>
      <c r="R92" s="362">
        <v>15</v>
      </c>
      <c r="S92" s="449" t="s">
        <v>565</v>
      </c>
      <c r="T92" s="362"/>
      <c r="U92" s="362"/>
      <c r="V92" s="355">
        <f t="shared" si="18"/>
        <v>15</v>
      </c>
      <c r="W92" s="355">
        <f t="shared" si="19"/>
        <v>15</v>
      </c>
      <c r="X92" s="361">
        <f t="shared" si="12"/>
        <v>120</v>
      </c>
      <c r="Y92" s="361">
        <f t="shared" si="13"/>
        <v>1125</v>
      </c>
      <c r="Z92" s="361">
        <f t="shared" si="14"/>
        <v>1125</v>
      </c>
      <c r="AA92" s="149"/>
    </row>
    <row r="93" spans="1:27" s="160" customFormat="1" ht="30" customHeight="1">
      <c r="A93" s="360">
        <v>78</v>
      </c>
      <c r="B93" s="364" t="s">
        <v>331</v>
      </c>
      <c r="C93" s="361" t="s">
        <v>18</v>
      </c>
      <c r="D93" s="361" t="s">
        <v>175</v>
      </c>
      <c r="E93" s="355">
        <v>30</v>
      </c>
      <c r="F93" s="361">
        <v>240</v>
      </c>
      <c r="G93" s="361">
        <v>55</v>
      </c>
      <c r="H93" s="361">
        <v>6.875</v>
      </c>
      <c r="I93" s="361">
        <v>1650</v>
      </c>
      <c r="J93" s="362"/>
      <c r="K93" s="362"/>
      <c r="L93" s="362"/>
      <c r="M93" s="362"/>
      <c r="N93" s="362"/>
      <c r="O93" s="357"/>
      <c r="P93" s="362"/>
      <c r="Q93" s="362"/>
      <c r="R93" s="362"/>
      <c r="S93" s="362"/>
      <c r="T93" s="362"/>
      <c r="U93" s="362"/>
      <c r="V93" s="355">
        <f t="shared" si="18"/>
        <v>0</v>
      </c>
      <c r="W93" s="355">
        <f t="shared" si="19"/>
        <v>30</v>
      </c>
      <c r="X93" s="361">
        <f>W93*8</f>
        <v>240</v>
      </c>
      <c r="Y93" s="361">
        <f>X93*H93</f>
        <v>1650</v>
      </c>
      <c r="Z93" s="361">
        <f>Y93</f>
        <v>1650</v>
      </c>
      <c r="AA93" s="149"/>
    </row>
    <row r="94" spans="1:27" s="160" customFormat="1" ht="31.5" customHeight="1">
      <c r="A94" s="354">
        <v>79</v>
      </c>
      <c r="B94" s="364" t="s">
        <v>263</v>
      </c>
      <c r="C94" s="361" t="s">
        <v>18</v>
      </c>
      <c r="D94" s="361" t="s">
        <v>42</v>
      </c>
      <c r="E94" s="355">
        <v>30</v>
      </c>
      <c r="F94" s="361">
        <v>240</v>
      </c>
      <c r="G94" s="361">
        <v>55</v>
      </c>
      <c r="H94" s="361">
        <v>6.875</v>
      </c>
      <c r="I94" s="361">
        <v>1650</v>
      </c>
      <c r="J94" s="362"/>
      <c r="K94" s="362"/>
      <c r="L94" s="362">
        <v>1</v>
      </c>
      <c r="M94" s="362">
        <v>5</v>
      </c>
      <c r="N94" s="362"/>
      <c r="O94" s="357"/>
      <c r="P94" s="362"/>
      <c r="Q94" s="362"/>
      <c r="R94" s="362"/>
      <c r="S94" s="362"/>
      <c r="T94" s="362"/>
      <c r="U94" s="381"/>
      <c r="V94" s="355">
        <f t="shared" si="18"/>
        <v>1</v>
      </c>
      <c r="W94" s="355">
        <f t="shared" si="19"/>
        <v>29</v>
      </c>
      <c r="X94" s="361">
        <f>W94*8</f>
        <v>232</v>
      </c>
      <c r="Y94" s="361">
        <f>X94*H94</f>
        <v>1595</v>
      </c>
      <c r="Z94" s="361">
        <f>Y94</f>
        <v>1595</v>
      </c>
      <c r="AA94" s="149"/>
    </row>
    <row r="95" spans="1:27" s="160" customFormat="1" ht="34.5" customHeight="1">
      <c r="A95" s="360">
        <v>80</v>
      </c>
      <c r="B95" s="364" t="s">
        <v>332</v>
      </c>
      <c r="C95" s="361" t="s">
        <v>18</v>
      </c>
      <c r="D95" s="369" t="s">
        <v>167</v>
      </c>
      <c r="E95" s="355">
        <v>30</v>
      </c>
      <c r="F95" s="361">
        <v>240</v>
      </c>
      <c r="G95" s="361">
        <v>55</v>
      </c>
      <c r="H95" s="361">
        <v>6.875</v>
      </c>
      <c r="I95" s="361">
        <v>1650</v>
      </c>
      <c r="J95" s="362"/>
      <c r="K95" s="362"/>
      <c r="L95" s="362">
        <v>4</v>
      </c>
      <c r="M95" s="362" t="s">
        <v>126</v>
      </c>
      <c r="N95" s="362"/>
      <c r="O95" s="357"/>
      <c r="P95" s="362"/>
      <c r="Q95" s="362"/>
      <c r="R95" s="362"/>
      <c r="S95" s="362"/>
      <c r="T95" s="362"/>
      <c r="U95" s="362"/>
      <c r="V95" s="355">
        <f>J95+L95+N95+P95+R95+T95</f>
        <v>4</v>
      </c>
      <c r="W95" s="355">
        <f>E95-V95</f>
        <v>26</v>
      </c>
      <c r="X95" s="361">
        <f>W95*8</f>
        <v>208</v>
      </c>
      <c r="Y95" s="382">
        <f>X95*H95</f>
        <v>1430</v>
      </c>
      <c r="Z95" s="361">
        <f>Y95</f>
        <v>1430</v>
      </c>
      <c r="AA95" s="149"/>
    </row>
    <row r="96" spans="1:27" s="160" customFormat="1" ht="30" customHeight="1">
      <c r="A96" s="354">
        <v>81</v>
      </c>
      <c r="B96" s="364" t="s">
        <v>278</v>
      </c>
      <c r="C96" s="361" t="s">
        <v>176</v>
      </c>
      <c r="D96" s="361" t="s">
        <v>50</v>
      </c>
      <c r="E96" s="355">
        <v>30</v>
      </c>
      <c r="F96" s="361">
        <v>240</v>
      </c>
      <c r="G96" s="361">
        <v>75</v>
      </c>
      <c r="H96" s="361">
        <v>9.375</v>
      </c>
      <c r="I96" s="361">
        <v>2250</v>
      </c>
      <c r="J96" s="362"/>
      <c r="K96" s="362"/>
      <c r="L96" s="362">
        <v>2</v>
      </c>
      <c r="M96" s="362" t="s">
        <v>128</v>
      </c>
      <c r="N96" s="362"/>
      <c r="O96" s="357"/>
      <c r="P96" s="362"/>
      <c r="Q96" s="362"/>
      <c r="R96" s="362"/>
      <c r="S96" s="362"/>
      <c r="T96" s="362">
        <v>1</v>
      </c>
      <c r="U96" s="362">
        <v>16</v>
      </c>
      <c r="V96" s="355">
        <f t="shared" si="18"/>
        <v>3</v>
      </c>
      <c r="W96" s="355">
        <f t="shared" si="19"/>
        <v>27</v>
      </c>
      <c r="X96" s="361">
        <f t="shared" si="12"/>
        <v>216</v>
      </c>
      <c r="Y96" s="361">
        <f t="shared" si="13"/>
        <v>2025</v>
      </c>
      <c r="Z96" s="361">
        <f t="shared" si="14"/>
        <v>2025</v>
      </c>
      <c r="AA96" s="149"/>
    </row>
    <row r="97" spans="1:35" s="160" customFormat="1" ht="30" customHeight="1">
      <c r="A97" s="360">
        <v>82</v>
      </c>
      <c r="B97" s="364" t="s">
        <v>644</v>
      </c>
      <c r="C97" s="361" t="s">
        <v>176</v>
      </c>
      <c r="D97" s="361" t="s">
        <v>101</v>
      </c>
      <c r="E97" s="355">
        <v>30</v>
      </c>
      <c r="F97" s="361">
        <v>240</v>
      </c>
      <c r="G97" s="361">
        <v>75</v>
      </c>
      <c r="H97" s="361">
        <v>9.375</v>
      </c>
      <c r="I97" s="361">
        <v>2250</v>
      </c>
      <c r="J97" s="362">
        <v>26</v>
      </c>
      <c r="K97" s="362" t="s">
        <v>645</v>
      </c>
      <c r="L97" s="362"/>
      <c r="M97" s="362"/>
      <c r="N97" s="362"/>
      <c r="O97" s="357"/>
      <c r="P97" s="362"/>
      <c r="Q97" s="362"/>
      <c r="R97" s="362"/>
      <c r="S97" s="362"/>
      <c r="T97" s="362"/>
      <c r="U97" s="362"/>
      <c r="V97" s="355">
        <f t="shared" ref="V97" si="20">J97+L97+N97+P97+R97+T97</f>
        <v>26</v>
      </c>
      <c r="W97" s="355">
        <f t="shared" ref="W97" si="21">E97-V97</f>
        <v>4</v>
      </c>
      <c r="X97" s="361">
        <f t="shared" ref="X97" si="22">W97*8</f>
        <v>32</v>
      </c>
      <c r="Y97" s="361">
        <f t="shared" ref="Y97" si="23">X97*H97</f>
        <v>300</v>
      </c>
      <c r="Z97" s="361">
        <f t="shared" ref="Z97" si="24">Y97</f>
        <v>300</v>
      </c>
      <c r="AA97" s="149"/>
    </row>
    <row r="98" spans="1:35" s="160" customFormat="1" ht="30" customHeight="1">
      <c r="A98" s="354">
        <v>83</v>
      </c>
      <c r="B98" s="364" t="s">
        <v>352</v>
      </c>
      <c r="C98" s="361" t="s">
        <v>18</v>
      </c>
      <c r="D98" s="361" t="s">
        <v>236</v>
      </c>
      <c r="E98" s="355">
        <v>30</v>
      </c>
      <c r="F98" s="361">
        <v>240</v>
      </c>
      <c r="G98" s="361">
        <v>55</v>
      </c>
      <c r="H98" s="361">
        <v>6.875</v>
      </c>
      <c r="I98" s="361">
        <v>1650</v>
      </c>
      <c r="J98" s="362"/>
      <c r="K98" s="362"/>
      <c r="L98" s="362"/>
      <c r="M98" s="362"/>
      <c r="N98" s="362"/>
      <c r="O98" s="357"/>
      <c r="P98" s="362"/>
      <c r="Q98" s="362"/>
      <c r="R98" s="362"/>
      <c r="S98" s="362"/>
      <c r="T98" s="362"/>
      <c r="U98" s="362"/>
      <c r="V98" s="355">
        <f t="shared" si="18"/>
        <v>0</v>
      </c>
      <c r="W98" s="355">
        <f t="shared" si="19"/>
        <v>30</v>
      </c>
      <c r="X98" s="361">
        <f t="shared" si="12"/>
        <v>240</v>
      </c>
      <c r="Y98" s="361">
        <f t="shared" si="13"/>
        <v>1650</v>
      </c>
      <c r="Z98" s="361">
        <f t="shared" si="14"/>
        <v>1650</v>
      </c>
      <c r="AA98" s="149"/>
    </row>
    <row r="99" spans="1:35" s="160" customFormat="1" ht="30" customHeight="1">
      <c r="A99" s="360">
        <v>84</v>
      </c>
      <c r="B99" s="364" t="s">
        <v>288</v>
      </c>
      <c r="C99" s="361" t="s">
        <v>176</v>
      </c>
      <c r="D99" s="361" t="s">
        <v>240</v>
      </c>
      <c r="E99" s="355">
        <v>30</v>
      </c>
      <c r="F99" s="361">
        <v>240</v>
      </c>
      <c r="G99" s="361">
        <v>75</v>
      </c>
      <c r="H99" s="361">
        <v>9.375</v>
      </c>
      <c r="I99" s="361">
        <v>2250</v>
      </c>
      <c r="J99" s="362"/>
      <c r="K99" s="362"/>
      <c r="L99" s="362">
        <v>4</v>
      </c>
      <c r="M99" s="362" t="s">
        <v>126</v>
      </c>
      <c r="N99" s="362"/>
      <c r="O99" s="357"/>
      <c r="P99" s="362"/>
      <c r="Q99" s="362"/>
      <c r="R99" s="362"/>
      <c r="S99" s="370"/>
      <c r="T99" s="362"/>
      <c r="U99" s="362"/>
      <c r="V99" s="355">
        <f t="shared" si="18"/>
        <v>4</v>
      </c>
      <c r="W99" s="355">
        <f t="shared" si="19"/>
        <v>26</v>
      </c>
      <c r="X99" s="361">
        <f t="shared" si="12"/>
        <v>208</v>
      </c>
      <c r="Y99" s="361">
        <f t="shared" si="13"/>
        <v>1950</v>
      </c>
      <c r="Z99" s="361">
        <f t="shared" si="14"/>
        <v>1950</v>
      </c>
      <c r="AA99" s="149"/>
    </row>
    <row r="100" spans="1:35" s="160" customFormat="1" ht="30" customHeight="1" thickBot="1">
      <c r="A100" s="354">
        <v>85</v>
      </c>
      <c r="B100" s="364" t="s">
        <v>295</v>
      </c>
      <c r="C100" s="364" t="s">
        <v>176</v>
      </c>
      <c r="D100" s="361" t="s">
        <v>29</v>
      </c>
      <c r="E100" s="355">
        <v>30</v>
      </c>
      <c r="F100" s="361">
        <v>240</v>
      </c>
      <c r="G100" s="361">
        <v>75</v>
      </c>
      <c r="H100" s="361">
        <v>9.375</v>
      </c>
      <c r="I100" s="361">
        <v>2250</v>
      </c>
      <c r="J100" s="362"/>
      <c r="K100" s="362"/>
      <c r="L100" s="362">
        <v>4</v>
      </c>
      <c r="M100" s="362" t="s">
        <v>126</v>
      </c>
      <c r="N100" s="362"/>
      <c r="O100" s="357"/>
      <c r="P100" s="362"/>
      <c r="Q100" s="362"/>
      <c r="R100" s="362"/>
      <c r="S100" s="362"/>
      <c r="T100" s="362"/>
      <c r="U100" s="362"/>
      <c r="V100" s="355">
        <f t="shared" si="18"/>
        <v>4</v>
      </c>
      <c r="W100" s="355">
        <f t="shared" si="19"/>
        <v>26</v>
      </c>
      <c r="X100" s="382">
        <f t="shared" si="12"/>
        <v>208</v>
      </c>
      <c r="Y100" s="382">
        <f t="shared" si="13"/>
        <v>1950</v>
      </c>
      <c r="Z100" s="382">
        <f t="shared" si="14"/>
        <v>1950</v>
      </c>
      <c r="AA100" s="149"/>
    </row>
    <row r="101" spans="1:35" ht="34.5" customHeight="1" thickBot="1">
      <c r="A101" s="383"/>
      <c r="B101" s="416"/>
      <c r="C101" s="384"/>
      <c r="D101" s="384"/>
      <c r="E101" s="384"/>
      <c r="F101" s="384"/>
      <c r="G101" s="384"/>
      <c r="H101" s="384"/>
      <c r="I101" s="384"/>
      <c r="J101" s="385"/>
      <c r="K101" s="385"/>
      <c r="L101" s="385"/>
      <c r="M101" s="385"/>
      <c r="N101" s="385"/>
      <c r="O101" s="385"/>
      <c r="P101" s="385"/>
      <c r="Q101" s="385"/>
      <c r="R101" s="385"/>
      <c r="S101" s="385"/>
      <c r="T101" s="385"/>
      <c r="U101" s="385"/>
      <c r="V101" s="384"/>
      <c r="W101" s="384"/>
      <c r="X101" s="1481" t="s">
        <v>208</v>
      </c>
      <c r="Y101" s="1482"/>
      <c r="Z101" s="386">
        <f>SUM(Z8:Z100)</f>
        <v>145490</v>
      </c>
      <c r="AA101" s="159"/>
      <c r="AB101" s="150"/>
      <c r="AC101" s="150"/>
      <c r="AD101" s="352"/>
      <c r="AE101" s="150"/>
      <c r="AF101" s="150"/>
      <c r="AG101" s="150"/>
      <c r="AH101" s="150"/>
      <c r="AI101" s="150"/>
    </row>
    <row r="102" spans="1:35" ht="37.5" customHeight="1" thickBot="1">
      <c r="A102" s="383"/>
      <c r="B102" s="416" t="s">
        <v>342</v>
      </c>
      <c r="C102" s="119"/>
      <c r="D102" s="384"/>
      <c r="E102" s="384"/>
      <c r="F102" s="384"/>
      <c r="G102" s="384"/>
      <c r="H102" s="384"/>
      <c r="I102" s="384"/>
      <c r="J102" s="385"/>
      <c r="K102" s="385"/>
      <c r="L102" s="385"/>
      <c r="M102" s="385"/>
      <c r="N102" s="385"/>
      <c r="O102" s="385"/>
      <c r="P102" s="385"/>
      <c r="Q102" s="385"/>
      <c r="R102" s="385"/>
      <c r="S102" s="385"/>
      <c r="T102" s="385"/>
      <c r="U102" s="385"/>
      <c r="V102" s="384"/>
      <c r="W102" s="384"/>
      <c r="X102" s="384"/>
      <c r="Y102" s="384"/>
      <c r="Z102" s="384"/>
      <c r="AA102" s="159"/>
      <c r="AB102" s="150"/>
      <c r="AC102" s="150"/>
      <c r="AD102" s="160"/>
      <c r="AE102" s="150"/>
      <c r="AF102" s="150"/>
      <c r="AG102" s="150"/>
      <c r="AH102" s="150"/>
      <c r="AI102" s="150"/>
    </row>
    <row r="103" spans="1:35" s="160" customFormat="1" ht="27.75" customHeight="1">
      <c r="A103" s="250"/>
      <c r="B103" s="461"/>
      <c r="C103" s="334"/>
      <c r="D103" s="334"/>
      <c r="E103" s="250"/>
      <c r="F103" s="334"/>
      <c r="G103" s="334"/>
      <c r="H103" s="334"/>
      <c r="I103" s="334"/>
      <c r="J103" s="335"/>
      <c r="K103" s="335"/>
      <c r="L103" s="335"/>
      <c r="M103" s="335"/>
      <c r="N103" s="335"/>
      <c r="O103" s="336"/>
      <c r="P103" s="335"/>
      <c r="Q103" s="335"/>
      <c r="R103" s="335"/>
      <c r="S103" s="335"/>
      <c r="T103" s="335"/>
      <c r="U103" s="335"/>
      <c r="V103" s="250"/>
      <c r="W103" s="250"/>
      <c r="X103" s="334"/>
      <c r="Y103" s="334"/>
      <c r="Z103" s="334"/>
      <c r="AA103" s="337"/>
    </row>
    <row r="104" spans="1:35" s="160" customFormat="1" ht="27.75" customHeight="1">
      <c r="A104" s="250"/>
      <c r="B104" s="462"/>
      <c r="C104" s="250"/>
      <c r="D104" s="250"/>
      <c r="E104" s="250"/>
      <c r="F104" s="250"/>
      <c r="G104" s="250"/>
      <c r="H104" s="250"/>
      <c r="I104" s="250"/>
      <c r="J104" s="338"/>
      <c r="K104" s="338"/>
      <c r="L104" s="338"/>
      <c r="M104" s="338"/>
      <c r="N104" s="338"/>
      <c r="O104" s="339"/>
      <c r="P104" s="338"/>
      <c r="Q104" s="338"/>
      <c r="R104" s="338"/>
      <c r="S104" s="338"/>
      <c r="T104" s="338"/>
      <c r="U104" s="338"/>
      <c r="V104" s="250"/>
      <c r="W104" s="250"/>
      <c r="X104" s="250"/>
      <c r="Y104" s="250"/>
      <c r="Z104" s="250"/>
      <c r="AA104" s="340"/>
    </row>
    <row r="105" spans="1:35" s="160" customFormat="1" ht="27.75" customHeight="1">
      <c r="A105" s="250"/>
      <c r="B105" s="462"/>
      <c r="C105" s="250"/>
      <c r="D105" s="250"/>
      <c r="E105" s="250"/>
      <c r="F105" s="250"/>
      <c r="G105" s="250"/>
      <c r="H105" s="250"/>
      <c r="I105" s="250"/>
      <c r="J105" s="338"/>
      <c r="K105" s="338"/>
      <c r="L105" s="338"/>
      <c r="M105" s="338"/>
      <c r="N105" s="338"/>
      <c r="O105" s="339"/>
      <c r="P105" s="338"/>
      <c r="Q105" s="338"/>
      <c r="R105" s="338"/>
      <c r="S105" s="338"/>
      <c r="T105" s="338"/>
      <c r="U105" s="338"/>
      <c r="V105" s="250"/>
      <c r="W105" s="250"/>
      <c r="X105" s="250"/>
      <c r="Y105" s="250"/>
      <c r="Z105" s="250"/>
      <c r="AA105" s="340"/>
    </row>
    <row r="106" spans="1:35" s="160" customFormat="1" ht="27.75" customHeight="1">
      <c r="A106" s="250"/>
      <c r="B106" s="462"/>
      <c r="C106" s="250"/>
      <c r="D106" s="250"/>
      <c r="E106" s="250"/>
      <c r="F106" s="250"/>
      <c r="G106" s="250"/>
      <c r="H106" s="250"/>
      <c r="I106" s="250"/>
      <c r="J106" s="338"/>
      <c r="K106" s="338"/>
      <c r="L106" s="338"/>
      <c r="M106" s="338"/>
      <c r="N106" s="338"/>
      <c r="O106" s="339"/>
      <c r="P106" s="338"/>
      <c r="Q106" s="338"/>
      <c r="R106" s="338"/>
      <c r="S106" s="338"/>
      <c r="T106" s="338"/>
      <c r="U106" s="338"/>
      <c r="V106" s="250"/>
      <c r="W106" s="250"/>
      <c r="X106" s="250"/>
      <c r="Y106" s="250"/>
      <c r="Z106" s="250"/>
      <c r="AA106" s="340"/>
    </row>
    <row r="107" spans="1:35" s="160" customFormat="1" ht="54.75" customHeight="1">
      <c r="A107" s="250"/>
      <c r="B107" s="1427" t="s">
        <v>483</v>
      </c>
      <c r="C107" s="1427"/>
      <c r="D107" s="1427"/>
      <c r="E107" s="341"/>
      <c r="F107" s="341"/>
      <c r="G107" s="341"/>
      <c r="H107" s="341"/>
      <c r="I107" s="341"/>
      <c r="J107" s="616"/>
      <c r="K107" s="616"/>
      <c r="L107" s="616"/>
      <c r="M107" s="616"/>
      <c r="N107" s="1427" t="s">
        <v>484</v>
      </c>
      <c r="O107" s="1427"/>
      <c r="P107" s="1427"/>
      <c r="Q107" s="1427"/>
      <c r="R107" s="1427"/>
      <c r="S107" s="616"/>
      <c r="T107" s="616"/>
      <c r="U107" s="616"/>
      <c r="V107" s="341"/>
      <c r="W107" s="341"/>
      <c r="X107" s="1427" t="s">
        <v>485</v>
      </c>
      <c r="Y107" s="1427"/>
      <c r="Z107" s="1427"/>
      <c r="AA107" s="1427"/>
    </row>
    <row r="108" spans="1:35" s="160" customFormat="1" ht="60" customHeight="1">
      <c r="A108" s="250"/>
      <c r="B108" s="1427" t="s">
        <v>482</v>
      </c>
      <c r="C108" s="1427"/>
      <c r="D108" s="1427"/>
      <c r="E108" s="341"/>
      <c r="F108" s="341"/>
      <c r="G108" s="341"/>
      <c r="H108" s="341"/>
      <c r="I108" s="341"/>
      <c r="J108" s="616"/>
      <c r="K108" s="616"/>
      <c r="L108" s="616"/>
      <c r="M108" s="616"/>
      <c r="N108" s="1427" t="s">
        <v>482</v>
      </c>
      <c r="O108" s="1427"/>
      <c r="P108" s="1427"/>
      <c r="Q108" s="1427"/>
      <c r="R108" s="616"/>
      <c r="S108" s="616"/>
      <c r="T108" s="616"/>
      <c r="U108" s="616"/>
      <c r="V108" s="341"/>
      <c r="W108" s="341"/>
      <c r="X108" s="1427" t="s">
        <v>482</v>
      </c>
      <c r="Y108" s="1427"/>
      <c r="Z108" s="1427"/>
      <c r="AA108" s="1427"/>
    </row>
    <row r="109" spans="1:35" ht="45" customHeight="1">
      <c r="N109" s="1435">
        <v>3</v>
      </c>
      <c r="O109" s="1435"/>
      <c r="P109" s="1435"/>
      <c r="Q109" s="1435"/>
    </row>
    <row r="129" spans="1:27" ht="18.75" thickBot="1"/>
    <row r="130" spans="1:27" ht="30" customHeight="1">
      <c r="A130" s="471">
        <v>1</v>
      </c>
      <c r="B130" s="474" t="s">
        <v>582</v>
      </c>
      <c r="C130" s="361" t="s">
        <v>176</v>
      </c>
      <c r="D130" s="475" t="s">
        <v>23</v>
      </c>
      <c r="E130" s="355">
        <v>30</v>
      </c>
      <c r="F130" s="361">
        <v>240</v>
      </c>
      <c r="G130" s="361">
        <v>75</v>
      </c>
      <c r="H130" s="361">
        <v>9.375</v>
      </c>
      <c r="I130" s="361">
        <v>2250</v>
      </c>
      <c r="J130" s="362"/>
      <c r="K130" s="362"/>
      <c r="L130" s="362"/>
      <c r="M130" s="362"/>
      <c r="N130" s="362"/>
      <c r="O130" s="357"/>
      <c r="P130" s="362"/>
      <c r="Q130" s="362"/>
      <c r="R130" s="362"/>
      <c r="S130" s="370"/>
      <c r="T130" s="362"/>
      <c r="U130" s="362"/>
      <c r="V130" s="355">
        <f t="shared" ref="V130:V142" si="25">J130+L130+N130+P130+R130+T130</f>
        <v>0</v>
      </c>
      <c r="W130" s="355">
        <f t="shared" ref="W130:W142" si="26">E130-V130</f>
        <v>30</v>
      </c>
      <c r="X130" s="361">
        <f t="shared" ref="X130:X142" si="27">W130*8</f>
        <v>240</v>
      </c>
      <c r="Y130" s="361">
        <f t="shared" ref="Y130:Y142" si="28">X130*H130</f>
        <v>2250</v>
      </c>
      <c r="Z130" s="361">
        <f t="shared" ref="Z130:Z142" si="29">Y130</f>
        <v>2250</v>
      </c>
      <c r="AA130" s="464"/>
    </row>
    <row r="131" spans="1:27" ht="30" customHeight="1">
      <c r="A131" s="472">
        <v>2</v>
      </c>
      <c r="B131" s="474" t="s">
        <v>583</v>
      </c>
      <c r="C131" s="361" t="s">
        <v>176</v>
      </c>
      <c r="D131" s="476" t="s">
        <v>96</v>
      </c>
      <c r="E131" s="355">
        <v>30</v>
      </c>
      <c r="F131" s="361">
        <v>240</v>
      </c>
      <c r="G131" s="361">
        <v>75</v>
      </c>
      <c r="H131" s="361">
        <v>9.375</v>
      </c>
      <c r="I131" s="361">
        <v>2250</v>
      </c>
      <c r="J131" s="362"/>
      <c r="K131" s="362"/>
      <c r="L131" s="362"/>
      <c r="M131" s="362"/>
      <c r="N131" s="362"/>
      <c r="O131" s="357"/>
      <c r="P131" s="362"/>
      <c r="Q131" s="362"/>
      <c r="R131" s="362"/>
      <c r="S131" s="362"/>
      <c r="T131" s="362"/>
      <c r="U131" s="362"/>
      <c r="V131" s="355">
        <f t="shared" si="25"/>
        <v>0</v>
      </c>
      <c r="W131" s="355">
        <f t="shared" si="26"/>
        <v>30</v>
      </c>
      <c r="X131" s="361">
        <f t="shared" si="27"/>
        <v>240</v>
      </c>
      <c r="Y131" s="361">
        <f t="shared" si="28"/>
        <v>2250</v>
      </c>
      <c r="Z131" s="361">
        <f t="shared" si="29"/>
        <v>2250</v>
      </c>
      <c r="AA131" s="465"/>
    </row>
    <row r="132" spans="1:27" ht="30" customHeight="1">
      <c r="A132" s="472">
        <v>3</v>
      </c>
      <c r="B132" s="474" t="s">
        <v>231</v>
      </c>
      <c r="C132" s="361" t="s">
        <v>176</v>
      </c>
      <c r="D132" s="477" t="s">
        <v>271</v>
      </c>
      <c r="E132" s="355">
        <v>30</v>
      </c>
      <c r="F132" s="361">
        <v>240</v>
      </c>
      <c r="G132" s="361">
        <v>75</v>
      </c>
      <c r="H132" s="361">
        <v>9.375</v>
      </c>
      <c r="I132" s="361">
        <v>2250</v>
      </c>
      <c r="J132" s="362"/>
      <c r="K132" s="362"/>
      <c r="L132" s="362"/>
      <c r="M132" s="362"/>
      <c r="N132" s="362"/>
      <c r="O132" s="357"/>
      <c r="P132" s="362"/>
      <c r="Q132" s="362"/>
      <c r="R132" s="362"/>
      <c r="S132" s="362"/>
      <c r="T132" s="362"/>
      <c r="U132" s="362"/>
      <c r="V132" s="355">
        <f t="shared" si="25"/>
        <v>0</v>
      </c>
      <c r="W132" s="355">
        <f t="shared" si="26"/>
        <v>30</v>
      </c>
      <c r="X132" s="361">
        <f t="shared" si="27"/>
        <v>240</v>
      </c>
      <c r="Y132" s="361">
        <f t="shared" si="28"/>
        <v>2250</v>
      </c>
      <c r="Z132" s="361">
        <f t="shared" si="29"/>
        <v>2250</v>
      </c>
      <c r="AA132" s="465"/>
    </row>
    <row r="133" spans="1:27" ht="30" customHeight="1">
      <c r="A133" s="472">
        <v>4</v>
      </c>
      <c r="B133" s="474" t="s">
        <v>36</v>
      </c>
      <c r="C133" s="361" t="s">
        <v>176</v>
      </c>
      <c r="D133" s="476" t="s">
        <v>93</v>
      </c>
      <c r="E133" s="355">
        <v>30</v>
      </c>
      <c r="F133" s="361">
        <v>240</v>
      </c>
      <c r="G133" s="361">
        <v>75</v>
      </c>
      <c r="H133" s="361">
        <v>9.375</v>
      </c>
      <c r="I133" s="361">
        <v>2250</v>
      </c>
      <c r="J133" s="362"/>
      <c r="K133" s="362"/>
      <c r="L133" s="362"/>
      <c r="M133" s="362"/>
      <c r="N133" s="362"/>
      <c r="O133" s="357"/>
      <c r="P133" s="362"/>
      <c r="Q133" s="362"/>
      <c r="R133" s="362"/>
      <c r="S133" s="362"/>
      <c r="T133" s="362"/>
      <c r="U133" s="362"/>
      <c r="V133" s="355">
        <f t="shared" si="25"/>
        <v>0</v>
      </c>
      <c r="W133" s="355">
        <f t="shared" si="26"/>
        <v>30</v>
      </c>
      <c r="X133" s="361">
        <f t="shared" si="27"/>
        <v>240</v>
      </c>
      <c r="Y133" s="361">
        <f t="shared" si="28"/>
        <v>2250</v>
      </c>
      <c r="Z133" s="361">
        <f t="shared" si="29"/>
        <v>2250</v>
      </c>
      <c r="AA133" s="465"/>
    </row>
    <row r="134" spans="1:27" ht="30" customHeight="1">
      <c r="A134" s="472">
        <v>5</v>
      </c>
      <c r="B134" s="474" t="s">
        <v>585</v>
      </c>
      <c r="C134" s="361" t="s">
        <v>176</v>
      </c>
      <c r="D134" s="476" t="s">
        <v>100</v>
      </c>
      <c r="E134" s="355">
        <v>30</v>
      </c>
      <c r="F134" s="361">
        <v>240</v>
      </c>
      <c r="G134" s="361">
        <v>75</v>
      </c>
      <c r="H134" s="361">
        <v>9.375</v>
      </c>
      <c r="I134" s="361">
        <v>2250</v>
      </c>
      <c r="J134" s="362"/>
      <c r="K134" s="362"/>
      <c r="L134" s="362"/>
      <c r="M134" s="362"/>
      <c r="N134" s="362"/>
      <c r="O134" s="357"/>
      <c r="P134" s="362"/>
      <c r="Q134" s="362"/>
      <c r="R134" s="362"/>
      <c r="S134" s="370"/>
      <c r="T134" s="362"/>
      <c r="U134" s="362"/>
      <c r="V134" s="355">
        <f t="shared" si="25"/>
        <v>0</v>
      </c>
      <c r="W134" s="355">
        <f t="shared" si="26"/>
        <v>30</v>
      </c>
      <c r="X134" s="361">
        <f t="shared" si="27"/>
        <v>240</v>
      </c>
      <c r="Y134" s="361">
        <f t="shared" si="28"/>
        <v>2250</v>
      </c>
      <c r="Z134" s="361">
        <f t="shared" si="29"/>
        <v>2250</v>
      </c>
      <c r="AA134" s="465"/>
    </row>
    <row r="135" spans="1:27" ht="30" customHeight="1">
      <c r="A135" s="472">
        <v>6</v>
      </c>
      <c r="B135" s="474" t="s">
        <v>251</v>
      </c>
      <c r="C135" s="361" t="s">
        <v>176</v>
      </c>
      <c r="D135" s="476" t="s">
        <v>103</v>
      </c>
      <c r="E135" s="355">
        <v>30</v>
      </c>
      <c r="F135" s="361">
        <v>240</v>
      </c>
      <c r="G135" s="361">
        <v>75</v>
      </c>
      <c r="H135" s="361">
        <v>9.375</v>
      </c>
      <c r="I135" s="361">
        <v>2250</v>
      </c>
      <c r="J135" s="362"/>
      <c r="K135" s="362"/>
      <c r="L135" s="362"/>
      <c r="M135" s="362"/>
      <c r="N135" s="362"/>
      <c r="O135" s="357"/>
      <c r="P135" s="362"/>
      <c r="Q135" s="362"/>
      <c r="R135" s="362"/>
      <c r="S135" s="362"/>
      <c r="T135" s="362"/>
      <c r="U135" s="362"/>
      <c r="V135" s="355">
        <f t="shared" si="25"/>
        <v>0</v>
      </c>
      <c r="W135" s="355">
        <f t="shared" si="26"/>
        <v>30</v>
      </c>
      <c r="X135" s="361">
        <f t="shared" si="27"/>
        <v>240</v>
      </c>
      <c r="Y135" s="361">
        <f t="shared" si="28"/>
        <v>2250</v>
      </c>
      <c r="Z135" s="361">
        <f t="shared" si="29"/>
        <v>2250</v>
      </c>
      <c r="AA135" s="465"/>
    </row>
    <row r="136" spans="1:27" ht="30" customHeight="1">
      <c r="A136" s="472">
        <v>7</v>
      </c>
      <c r="B136" s="474" t="s">
        <v>246</v>
      </c>
      <c r="C136" s="361" t="s">
        <v>176</v>
      </c>
      <c r="D136" s="476" t="s">
        <v>25</v>
      </c>
      <c r="E136" s="355">
        <v>30</v>
      </c>
      <c r="F136" s="361">
        <v>240</v>
      </c>
      <c r="G136" s="361">
        <v>75</v>
      </c>
      <c r="H136" s="361">
        <v>9.375</v>
      </c>
      <c r="I136" s="361">
        <v>2250</v>
      </c>
      <c r="J136" s="362"/>
      <c r="K136" s="362"/>
      <c r="L136" s="362"/>
      <c r="M136" s="362"/>
      <c r="N136" s="362"/>
      <c r="O136" s="357"/>
      <c r="P136" s="362"/>
      <c r="Q136" s="362"/>
      <c r="R136" s="362"/>
      <c r="S136" s="370"/>
      <c r="T136" s="362"/>
      <c r="U136" s="362"/>
      <c r="V136" s="355">
        <f t="shared" si="25"/>
        <v>0</v>
      </c>
      <c r="W136" s="355">
        <f t="shared" si="26"/>
        <v>30</v>
      </c>
      <c r="X136" s="361">
        <f t="shared" si="27"/>
        <v>240</v>
      </c>
      <c r="Y136" s="361">
        <f t="shared" si="28"/>
        <v>2250</v>
      </c>
      <c r="Z136" s="361">
        <f t="shared" si="29"/>
        <v>2250</v>
      </c>
      <c r="AA136" s="465"/>
    </row>
    <row r="137" spans="1:27" ht="30" customHeight="1">
      <c r="A137" s="472">
        <v>8</v>
      </c>
      <c r="B137" s="474" t="s">
        <v>588</v>
      </c>
      <c r="C137" s="361" t="s">
        <v>18</v>
      </c>
      <c r="D137" s="476" t="s">
        <v>81</v>
      </c>
      <c r="E137" s="355">
        <v>30</v>
      </c>
      <c r="F137" s="361">
        <v>240</v>
      </c>
      <c r="G137" s="361">
        <v>55</v>
      </c>
      <c r="H137" s="361">
        <v>6.875</v>
      </c>
      <c r="I137" s="361">
        <v>1650</v>
      </c>
      <c r="J137" s="362"/>
      <c r="K137" s="362"/>
      <c r="L137" s="362"/>
      <c r="M137" s="362"/>
      <c r="N137" s="362"/>
      <c r="O137" s="357"/>
      <c r="P137" s="362"/>
      <c r="Q137" s="362"/>
      <c r="R137" s="362"/>
      <c r="S137" s="362"/>
      <c r="T137" s="362"/>
      <c r="U137" s="362"/>
      <c r="V137" s="355">
        <f t="shared" si="25"/>
        <v>0</v>
      </c>
      <c r="W137" s="355">
        <f t="shared" si="26"/>
        <v>30</v>
      </c>
      <c r="X137" s="361">
        <f t="shared" si="27"/>
        <v>240</v>
      </c>
      <c r="Y137" s="361">
        <f t="shared" si="28"/>
        <v>1650</v>
      </c>
      <c r="Z137" s="361">
        <f t="shared" si="29"/>
        <v>1650</v>
      </c>
      <c r="AA137" s="465"/>
    </row>
    <row r="138" spans="1:27" ht="30" customHeight="1">
      <c r="A138" s="472">
        <v>9</v>
      </c>
      <c r="B138" s="474" t="s">
        <v>589</v>
      </c>
      <c r="C138" s="361" t="s">
        <v>18</v>
      </c>
      <c r="D138" s="476" t="s">
        <v>107</v>
      </c>
      <c r="E138" s="355">
        <v>30</v>
      </c>
      <c r="F138" s="361">
        <v>240</v>
      </c>
      <c r="G138" s="361">
        <v>55</v>
      </c>
      <c r="H138" s="361">
        <v>6.875</v>
      </c>
      <c r="I138" s="361">
        <v>1650</v>
      </c>
      <c r="J138" s="362"/>
      <c r="K138" s="362"/>
      <c r="L138" s="362"/>
      <c r="M138" s="362"/>
      <c r="N138" s="362"/>
      <c r="O138" s="357"/>
      <c r="P138" s="362"/>
      <c r="Q138" s="362"/>
      <c r="R138" s="362"/>
      <c r="S138" s="362"/>
      <c r="T138" s="362"/>
      <c r="U138" s="362"/>
      <c r="V138" s="355">
        <f t="shared" si="25"/>
        <v>0</v>
      </c>
      <c r="W138" s="355">
        <f t="shared" si="26"/>
        <v>30</v>
      </c>
      <c r="X138" s="361">
        <f t="shared" si="27"/>
        <v>240</v>
      </c>
      <c r="Y138" s="361">
        <f t="shared" si="28"/>
        <v>1650</v>
      </c>
      <c r="Z138" s="361">
        <f t="shared" si="29"/>
        <v>1650</v>
      </c>
      <c r="AA138" s="465"/>
    </row>
    <row r="139" spans="1:27" ht="30" customHeight="1">
      <c r="A139" s="472">
        <v>10</v>
      </c>
      <c r="B139" s="474" t="s">
        <v>264</v>
      </c>
      <c r="C139" s="361" t="s">
        <v>18</v>
      </c>
      <c r="D139" s="476" t="s">
        <v>149</v>
      </c>
      <c r="E139" s="355">
        <v>30</v>
      </c>
      <c r="F139" s="361">
        <v>240</v>
      </c>
      <c r="G139" s="361">
        <v>55</v>
      </c>
      <c r="H139" s="361">
        <v>6.875</v>
      </c>
      <c r="I139" s="361">
        <v>1650</v>
      </c>
      <c r="J139" s="362"/>
      <c r="K139" s="362"/>
      <c r="L139" s="362"/>
      <c r="M139" s="362"/>
      <c r="N139" s="362"/>
      <c r="O139" s="357"/>
      <c r="P139" s="362"/>
      <c r="Q139" s="362"/>
      <c r="R139" s="362"/>
      <c r="S139" s="362"/>
      <c r="T139" s="362"/>
      <c r="U139" s="362"/>
      <c r="V139" s="355">
        <f t="shared" si="25"/>
        <v>0</v>
      </c>
      <c r="W139" s="355">
        <f t="shared" si="26"/>
        <v>30</v>
      </c>
      <c r="X139" s="361">
        <f t="shared" si="27"/>
        <v>240</v>
      </c>
      <c r="Y139" s="361">
        <f t="shared" si="28"/>
        <v>1650</v>
      </c>
      <c r="Z139" s="361">
        <f t="shared" si="29"/>
        <v>1650</v>
      </c>
      <c r="AA139" s="465"/>
    </row>
    <row r="140" spans="1:27" ht="30" customHeight="1">
      <c r="A140" s="472">
        <v>11</v>
      </c>
      <c r="B140" s="474" t="s">
        <v>74</v>
      </c>
      <c r="C140" s="361" t="s">
        <v>18</v>
      </c>
      <c r="D140" s="476" t="s">
        <v>109</v>
      </c>
      <c r="E140" s="355">
        <v>30</v>
      </c>
      <c r="F140" s="361">
        <v>240</v>
      </c>
      <c r="G140" s="361">
        <v>55</v>
      </c>
      <c r="H140" s="361">
        <v>6.875</v>
      </c>
      <c r="I140" s="361">
        <v>1650</v>
      </c>
      <c r="J140" s="362"/>
      <c r="K140" s="362"/>
      <c r="L140" s="362"/>
      <c r="M140" s="362"/>
      <c r="N140" s="362"/>
      <c r="O140" s="357"/>
      <c r="P140" s="362"/>
      <c r="Q140" s="362"/>
      <c r="R140" s="362"/>
      <c r="S140" s="362"/>
      <c r="T140" s="362"/>
      <c r="U140" s="362"/>
      <c r="V140" s="355">
        <f t="shared" si="25"/>
        <v>0</v>
      </c>
      <c r="W140" s="355">
        <f t="shared" si="26"/>
        <v>30</v>
      </c>
      <c r="X140" s="361">
        <f t="shared" si="27"/>
        <v>240</v>
      </c>
      <c r="Y140" s="361">
        <f t="shared" si="28"/>
        <v>1650</v>
      </c>
      <c r="Z140" s="361">
        <f t="shared" si="29"/>
        <v>1650</v>
      </c>
      <c r="AA140" s="465"/>
    </row>
    <row r="141" spans="1:27" ht="30" customHeight="1">
      <c r="A141" s="472">
        <v>12</v>
      </c>
      <c r="B141" s="474" t="s">
        <v>252</v>
      </c>
      <c r="C141" s="361" t="s">
        <v>18</v>
      </c>
      <c r="D141" s="476" t="s">
        <v>76</v>
      </c>
      <c r="E141" s="355">
        <v>30</v>
      </c>
      <c r="F141" s="361">
        <v>240</v>
      </c>
      <c r="G141" s="361">
        <v>55</v>
      </c>
      <c r="H141" s="361">
        <v>6.875</v>
      </c>
      <c r="I141" s="361">
        <v>1650</v>
      </c>
      <c r="J141" s="362"/>
      <c r="K141" s="362"/>
      <c r="L141" s="362"/>
      <c r="M141" s="362"/>
      <c r="N141" s="362"/>
      <c r="O141" s="357"/>
      <c r="P141" s="362"/>
      <c r="Q141" s="362"/>
      <c r="R141" s="362"/>
      <c r="S141" s="362"/>
      <c r="T141" s="362"/>
      <c r="U141" s="362"/>
      <c r="V141" s="355">
        <f t="shared" si="25"/>
        <v>0</v>
      </c>
      <c r="W141" s="355">
        <f t="shared" si="26"/>
        <v>30</v>
      </c>
      <c r="X141" s="361">
        <f t="shared" si="27"/>
        <v>240</v>
      </c>
      <c r="Y141" s="361">
        <f t="shared" si="28"/>
        <v>1650</v>
      </c>
      <c r="Z141" s="361">
        <f t="shared" si="29"/>
        <v>1650</v>
      </c>
      <c r="AA141" s="465"/>
    </row>
    <row r="142" spans="1:27" ht="30" customHeight="1" thickBot="1">
      <c r="A142" s="472">
        <v>13</v>
      </c>
      <c r="B142" s="474" t="s">
        <v>594</v>
      </c>
      <c r="C142" s="361" t="s">
        <v>18</v>
      </c>
      <c r="D142" s="476" t="s">
        <v>115</v>
      </c>
      <c r="E142" s="355">
        <v>30</v>
      </c>
      <c r="F142" s="361">
        <v>240</v>
      </c>
      <c r="G142" s="361">
        <v>55</v>
      </c>
      <c r="H142" s="361">
        <v>6.875</v>
      </c>
      <c r="I142" s="361">
        <v>1650</v>
      </c>
      <c r="J142" s="362"/>
      <c r="K142" s="362"/>
      <c r="L142" s="362"/>
      <c r="M142" s="362"/>
      <c r="N142" s="362"/>
      <c r="O142" s="357"/>
      <c r="P142" s="362"/>
      <c r="Q142" s="362"/>
      <c r="R142" s="362"/>
      <c r="S142" s="362"/>
      <c r="T142" s="362"/>
      <c r="U142" s="362"/>
      <c r="V142" s="355">
        <f t="shared" si="25"/>
        <v>0</v>
      </c>
      <c r="W142" s="355">
        <f t="shared" si="26"/>
        <v>30</v>
      </c>
      <c r="X142" s="361">
        <f t="shared" si="27"/>
        <v>240</v>
      </c>
      <c r="Y142" s="361">
        <f t="shared" si="28"/>
        <v>1650</v>
      </c>
      <c r="Z142" s="361">
        <f t="shared" si="29"/>
        <v>1650</v>
      </c>
      <c r="AA142" s="465"/>
    </row>
    <row r="143" spans="1:27" ht="30" customHeight="1" thickBot="1">
      <c r="A143" s="466"/>
      <c r="B143" s="470"/>
      <c r="C143" s="467"/>
      <c r="D143" s="478"/>
      <c r="E143" s="467"/>
      <c r="F143" s="467"/>
      <c r="G143" s="467"/>
      <c r="H143" s="467"/>
      <c r="I143" s="467"/>
      <c r="J143" s="468"/>
      <c r="K143" s="468"/>
      <c r="L143" s="468"/>
      <c r="M143" s="468"/>
      <c r="N143" s="468"/>
      <c r="O143" s="468"/>
      <c r="P143" s="468"/>
      <c r="Q143" s="468"/>
      <c r="R143" s="468"/>
      <c r="S143" s="468"/>
      <c r="T143" s="468"/>
      <c r="U143" s="468"/>
      <c r="V143" s="467"/>
      <c r="W143" s="467"/>
      <c r="X143" s="1481" t="s">
        <v>208</v>
      </c>
      <c r="Y143" s="1482"/>
      <c r="Z143" s="386">
        <f>SUM(Z130:Z142)</f>
        <v>25650</v>
      </c>
      <c r="AA143" s="469"/>
    </row>
    <row r="144" spans="1:27" ht="30" customHeight="1"/>
    <row r="145" spans="1:27" ht="30" customHeight="1"/>
    <row r="146" spans="1:27" ht="30" customHeight="1"/>
    <row r="147" spans="1:27" ht="30" customHeight="1"/>
    <row r="148" spans="1:27" ht="30" customHeight="1"/>
    <row r="149" spans="1:27" ht="30" customHeight="1"/>
    <row r="150" spans="1:27" s="160" customFormat="1" ht="54.75" customHeight="1">
      <c r="A150" s="250"/>
      <c r="B150" s="1427" t="s">
        <v>483</v>
      </c>
      <c r="C150" s="1427"/>
      <c r="D150" s="1427"/>
      <c r="E150" s="341"/>
      <c r="F150" s="341"/>
      <c r="G150" s="341"/>
      <c r="H150" s="341"/>
      <c r="I150" s="341"/>
      <c r="J150" s="616"/>
      <c r="K150" s="616"/>
      <c r="L150" s="616"/>
      <c r="M150" s="616"/>
      <c r="N150" s="1427" t="s">
        <v>484</v>
      </c>
      <c r="O150" s="1427"/>
      <c r="P150" s="1427"/>
      <c r="Q150" s="1427"/>
      <c r="R150" s="1427"/>
      <c r="S150" s="616"/>
      <c r="T150" s="616"/>
      <c r="U150" s="616"/>
      <c r="V150" s="341"/>
      <c r="W150" s="341"/>
      <c r="X150" s="1427" t="s">
        <v>485</v>
      </c>
      <c r="Y150" s="1427"/>
      <c r="Z150" s="1427"/>
      <c r="AA150" s="1427"/>
    </row>
    <row r="151" spans="1:27" s="160" customFormat="1" ht="60" customHeight="1">
      <c r="A151" s="250"/>
      <c r="B151" s="1427" t="s">
        <v>482</v>
      </c>
      <c r="C151" s="1427"/>
      <c r="D151" s="1427"/>
      <c r="E151" s="341"/>
      <c r="F151" s="341"/>
      <c r="G151" s="341"/>
      <c r="H151" s="341"/>
      <c r="I151" s="341"/>
      <c r="J151" s="616"/>
      <c r="K151" s="616"/>
      <c r="L151" s="616"/>
      <c r="M151" s="616"/>
      <c r="N151" s="1427" t="s">
        <v>482</v>
      </c>
      <c r="O151" s="1427"/>
      <c r="P151" s="1427"/>
      <c r="Q151" s="1427"/>
      <c r="R151" s="616"/>
      <c r="S151" s="616"/>
      <c r="T151" s="616"/>
      <c r="U151" s="616"/>
      <c r="V151" s="341"/>
      <c r="W151" s="341"/>
      <c r="X151" s="1427" t="s">
        <v>482</v>
      </c>
      <c r="Y151" s="1427"/>
      <c r="Z151" s="1427"/>
      <c r="AA151" s="1427"/>
    </row>
    <row r="152" spans="1:27" ht="45" customHeight="1">
      <c r="N152" s="1435"/>
      <c r="O152" s="1435"/>
      <c r="P152" s="1435"/>
      <c r="Q152" s="1435"/>
    </row>
    <row r="153" spans="1:27" ht="30" customHeight="1"/>
    <row r="154" spans="1:27" ht="30" customHeight="1"/>
    <row r="155" spans="1:27" ht="30" customHeight="1"/>
    <row r="156" spans="1:27" ht="30" customHeight="1"/>
    <row r="157" spans="1:27" ht="30" customHeight="1"/>
  </sheetData>
  <mergeCells count="53">
    <mergeCell ref="B151:D151"/>
    <mergeCell ref="N151:Q151"/>
    <mergeCell ref="X151:AA151"/>
    <mergeCell ref="N152:Q152"/>
    <mergeCell ref="B108:D108"/>
    <mergeCell ref="N108:Q108"/>
    <mergeCell ref="X108:AA108"/>
    <mergeCell ref="N109:Q109"/>
    <mergeCell ref="X143:Y143"/>
    <mergeCell ref="B150:D150"/>
    <mergeCell ref="N150:R150"/>
    <mergeCell ref="X150:AA150"/>
    <mergeCell ref="B107:D107"/>
    <mergeCell ref="N107:R107"/>
    <mergeCell ref="X107:AA107"/>
    <mergeCell ref="B45:D45"/>
    <mergeCell ref="N45:Q45"/>
    <mergeCell ref="X45:AA45"/>
    <mergeCell ref="B81:D81"/>
    <mergeCell ref="N81:R81"/>
    <mergeCell ref="X81:AA81"/>
    <mergeCell ref="B82:D82"/>
    <mergeCell ref="N82:Q82"/>
    <mergeCell ref="X82:AA82"/>
    <mergeCell ref="N83:Q83"/>
    <mergeCell ref="X101:Y101"/>
    <mergeCell ref="B43:D43"/>
    <mergeCell ref="N43:R43"/>
    <mergeCell ref="X43:AA43"/>
    <mergeCell ref="B44:D44"/>
    <mergeCell ref="N44:Q44"/>
    <mergeCell ref="X44:AA44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J5:U5"/>
    <mergeCell ref="A5:A7"/>
    <mergeCell ref="B5:B7"/>
    <mergeCell ref="C5:C7"/>
    <mergeCell ref="D5:D7"/>
    <mergeCell ref="E5:I6"/>
    <mergeCell ref="A1:AI1"/>
    <mergeCell ref="A2:AI2"/>
    <mergeCell ref="A3:C3"/>
    <mergeCell ref="AF3:AF4"/>
    <mergeCell ref="A4:C4"/>
  </mergeCells>
  <conditionalFormatting sqref="B1:C4">
    <cfRule type="duplicateValues" dxfId="327" priority="6"/>
  </conditionalFormatting>
  <conditionalFormatting sqref="B76:B77">
    <cfRule type="duplicateValues" dxfId="326" priority="5"/>
  </conditionalFormatting>
  <conditionalFormatting sqref="B60:B61">
    <cfRule type="duplicateValues" dxfId="325" priority="4"/>
  </conditionalFormatting>
  <conditionalFormatting sqref="B89">
    <cfRule type="duplicateValues" dxfId="324" priority="3"/>
  </conditionalFormatting>
  <conditionalFormatting sqref="B30">
    <cfRule type="duplicateValues" dxfId="323" priority="2"/>
  </conditionalFormatting>
  <conditionalFormatting sqref="B130:B142">
    <cfRule type="duplicateValues" dxfId="322" priority="1"/>
  </conditionalFormatting>
  <printOptions horizontalCentered="1" verticalCentered="1"/>
  <pageMargins left="0" right="0" top="0" bottom="0" header="0.23" footer="0"/>
  <pageSetup paperSize="9" scale="35" orientation="landscape" r:id="rId1"/>
  <rowBreaks count="3" manualBreakCount="3">
    <brk id="45" max="26" man="1"/>
    <brk id="83" max="26" man="1"/>
    <brk id="129" max="26" man="1"/>
  </rowBreaks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FF00FF"/>
  </sheetPr>
  <dimension ref="A1:AI39"/>
  <sheetViews>
    <sheetView view="pageBreakPreview" zoomScale="45" zoomScaleNormal="55" zoomScaleSheetLayoutView="45" workbookViewId="0">
      <pane ySplit="7" topLeftCell="A8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4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.5703125" style="114" customWidth="1"/>
    <col min="10" max="10" width="10" style="168" customWidth="1"/>
    <col min="11" max="11" width="13.5703125" style="168" customWidth="1"/>
    <col min="12" max="12" width="12" style="168" customWidth="1"/>
    <col min="13" max="13" width="24.5703125" style="168" customWidth="1"/>
    <col min="14" max="14" width="12.5703125" style="168" customWidth="1"/>
    <col min="15" max="15" width="21.5703125" style="168" customWidth="1"/>
    <col min="16" max="16" width="12" style="168" customWidth="1"/>
    <col min="17" max="17" width="11.85546875" style="168" customWidth="1"/>
    <col min="18" max="18" width="13.7109375" style="168" bestFit="1" customWidth="1"/>
    <col min="19" max="19" width="19.85546875" style="168" customWidth="1"/>
    <col min="20" max="20" width="14.28515625" style="168" customWidth="1"/>
    <col min="21" max="21" width="12.7109375" style="168" customWidth="1"/>
    <col min="22" max="22" width="12.28515625" style="114" customWidth="1"/>
    <col min="23" max="24" width="9.7109375" style="114" customWidth="1"/>
    <col min="25" max="25" width="11.140625" style="114" customWidth="1"/>
    <col min="26" max="26" width="22.42578125" style="114" customWidth="1"/>
    <col min="27" max="27" width="24.710937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5" t="s">
        <v>243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5"/>
      <c r="O1" s="1395"/>
      <c r="P1" s="1395"/>
      <c r="Q1" s="1395"/>
      <c r="R1" s="1395"/>
      <c r="S1" s="1395"/>
      <c r="T1" s="1395"/>
      <c r="U1" s="1395"/>
      <c r="V1" s="1395"/>
      <c r="W1" s="1395"/>
      <c r="X1" s="1395"/>
      <c r="Y1" s="1395"/>
      <c r="Z1" s="1395"/>
      <c r="AA1" s="1395"/>
      <c r="AB1" s="1395"/>
      <c r="AC1" s="1395"/>
      <c r="AD1" s="1395"/>
      <c r="AE1" s="1395"/>
      <c r="AF1" s="1395"/>
      <c r="AG1" s="1395"/>
      <c r="AH1" s="1395"/>
      <c r="AI1" s="1395"/>
    </row>
    <row r="2" spans="1:35" s="120" customFormat="1" ht="38.25" customHeight="1" thickBot="1">
      <c r="A2" s="1396" t="s">
        <v>259</v>
      </c>
      <c r="B2" s="1396"/>
      <c r="C2" s="1396"/>
      <c r="D2" s="1396"/>
      <c r="E2" s="1396"/>
      <c r="F2" s="1396"/>
      <c r="G2" s="1396"/>
      <c r="H2" s="1396"/>
      <c r="I2" s="1396"/>
      <c r="J2" s="1396"/>
      <c r="K2" s="1396"/>
      <c r="L2" s="1396"/>
      <c r="M2" s="1396"/>
      <c r="N2" s="1396"/>
      <c r="O2" s="1396"/>
      <c r="P2" s="1396"/>
      <c r="Q2" s="1396"/>
      <c r="R2" s="1396"/>
      <c r="S2" s="1396"/>
      <c r="T2" s="1396"/>
      <c r="U2" s="1396"/>
      <c r="V2" s="1396"/>
      <c r="W2" s="1396"/>
      <c r="X2" s="1396"/>
      <c r="Y2" s="1396"/>
      <c r="Z2" s="1396"/>
      <c r="AA2" s="1396"/>
      <c r="AB2" s="1396"/>
      <c r="AC2" s="1396"/>
      <c r="AD2" s="1396"/>
      <c r="AE2" s="1396"/>
      <c r="AF2" s="1396"/>
      <c r="AG2" s="1396"/>
      <c r="AH2" s="1396"/>
      <c r="AI2" s="1396"/>
    </row>
    <row r="3" spans="1:35" s="120" customFormat="1" ht="38.25" customHeight="1">
      <c r="A3" s="1395" t="s">
        <v>343</v>
      </c>
      <c r="B3" s="1395"/>
      <c r="C3" s="1395"/>
      <c r="D3" s="625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397"/>
      <c r="AG3" s="121"/>
      <c r="AH3" s="122"/>
      <c r="AI3" s="122"/>
    </row>
    <row r="4" spans="1:35" s="120" customFormat="1" ht="38.25" customHeight="1" thickBot="1">
      <c r="D4" s="152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4"/>
      <c r="AC4" s="124"/>
      <c r="AD4" s="124"/>
      <c r="AE4" s="124"/>
      <c r="AF4" s="1398"/>
      <c r="AG4" s="124"/>
      <c r="AH4" s="125"/>
      <c r="AI4" s="125"/>
    </row>
    <row r="5" spans="1:35" ht="33.75" customHeight="1">
      <c r="A5" s="1399" t="s">
        <v>261</v>
      </c>
      <c r="B5" s="1402" t="s">
        <v>244</v>
      </c>
      <c r="C5" s="1405" t="s">
        <v>0</v>
      </c>
      <c r="D5" s="1405" t="s">
        <v>245</v>
      </c>
      <c r="E5" s="1408" t="s">
        <v>1</v>
      </c>
      <c r="F5" s="1409"/>
      <c r="G5" s="1409"/>
      <c r="H5" s="1409"/>
      <c r="I5" s="1410"/>
      <c r="J5" s="1414" t="s">
        <v>2</v>
      </c>
      <c r="K5" s="1414"/>
      <c r="L5" s="1414"/>
      <c r="M5" s="1414"/>
      <c r="N5" s="1414"/>
      <c r="O5" s="1414"/>
      <c r="P5" s="1414"/>
      <c r="Q5" s="1414"/>
      <c r="R5" s="1414"/>
      <c r="S5" s="1414"/>
      <c r="T5" s="1414"/>
      <c r="U5" s="1414"/>
      <c r="V5" s="1415" t="s">
        <v>8</v>
      </c>
      <c r="W5" s="1414" t="s">
        <v>4</v>
      </c>
      <c r="X5" s="1414"/>
      <c r="Y5" s="1414"/>
      <c r="Z5" s="1415" t="s">
        <v>338</v>
      </c>
      <c r="AA5" s="1419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100.5" customHeight="1">
      <c r="A6" s="1400"/>
      <c r="B6" s="1403"/>
      <c r="C6" s="1406"/>
      <c r="D6" s="1406"/>
      <c r="E6" s="1411"/>
      <c r="F6" s="1412"/>
      <c r="G6" s="1412"/>
      <c r="H6" s="1412"/>
      <c r="I6" s="1413"/>
      <c r="J6" s="1422" t="s">
        <v>227</v>
      </c>
      <c r="K6" s="1423"/>
      <c r="L6" s="1418" t="s">
        <v>5</v>
      </c>
      <c r="M6" s="1418"/>
      <c r="N6" s="1424" t="s">
        <v>223</v>
      </c>
      <c r="O6" s="1425"/>
      <c r="P6" s="1418" t="s">
        <v>6</v>
      </c>
      <c r="Q6" s="1418"/>
      <c r="R6" s="1418" t="s">
        <v>7</v>
      </c>
      <c r="S6" s="1418"/>
      <c r="T6" s="1418" t="s">
        <v>219</v>
      </c>
      <c r="U6" s="1418"/>
      <c r="V6" s="1416"/>
      <c r="W6" s="1418"/>
      <c r="X6" s="1418"/>
      <c r="Y6" s="1418"/>
      <c r="Z6" s="1416"/>
      <c r="AA6" s="1420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1"/>
      <c r="B7" s="1404"/>
      <c r="C7" s="1407"/>
      <c r="D7" s="1407"/>
      <c r="E7" s="240" t="s">
        <v>9</v>
      </c>
      <c r="F7" s="240" t="s">
        <v>10</v>
      </c>
      <c r="G7" s="627" t="s">
        <v>11</v>
      </c>
      <c r="H7" s="627" t="s">
        <v>12</v>
      </c>
      <c r="I7" s="627" t="s">
        <v>13</v>
      </c>
      <c r="J7" s="627" t="s">
        <v>14</v>
      </c>
      <c r="K7" s="627" t="s">
        <v>15</v>
      </c>
      <c r="L7" s="627" t="s">
        <v>14</v>
      </c>
      <c r="M7" s="627" t="s">
        <v>16</v>
      </c>
      <c r="N7" s="627" t="s">
        <v>14</v>
      </c>
      <c r="O7" s="627" t="s">
        <v>16</v>
      </c>
      <c r="P7" s="627" t="s">
        <v>14</v>
      </c>
      <c r="Q7" s="627" t="s">
        <v>16</v>
      </c>
      <c r="R7" s="627" t="s">
        <v>14</v>
      </c>
      <c r="S7" s="627" t="s">
        <v>220</v>
      </c>
      <c r="T7" s="627" t="s">
        <v>221</v>
      </c>
      <c r="U7" s="627" t="s">
        <v>3</v>
      </c>
      <c r="V7" s="1417"/>
      <c r="W7" s="153" t="s">
        <v>17</v>
      </c>
      <c r="X7" s="153" t="s">
        <v>218</v>
      </c>
      <c r="Y7" s="153" t="s">
        <v>13</v>
      </c>
      <c r="Z7" s="1417"/>
      <c r="AA7" s="1421"/>
      <c r="AB7" s="150"/>
      <c r="AC7" s="150"/>
      <c r="AD7" s="150"/>
      <c r="AE7" s="150"/>
      <c r="AF7" s="150"/>
      <c r="AG7" s="150"/>
      <c r="AH7" s="150"/>
      <c r="AI7" s="150"/>
    </row>
    <row r="8" spans="1:35" ht="34.5" customHeight="1">
      <c r="A8" s="655"/>
      <c r="B8" s="656"/>
      <c r="C8" s="657"/>
      <c r="D8" s="657"/>
      <c r="E8" s="626"/>
      <c r="F8" s="626"/>
      <c r="G8" s="657"/>
      <c r="H8" s="657"/>
      <c r="I8" s="657"/>
      <c r="J8" s="657"/>
      <c r="K8" s="657"/>
      <c r="L8" s="657"/>
      <c r="M8" s="657"/>
      <c r="N8" s="657"/>
      <c r="O8" s="657"/>
      <c r="P8" s="657"/>
      <c r="Q8" s="657"/>
      <c r="R8" s="657"/>
      <c r="S8" s="657"/>
      <c r="T8" s="657"/>
      <c r="U8" s="657"/>
      <c r="V8" s="657"/>
      <c r="W8" s="658"/>
      <c r="X8" s="658"/>
      <c r="Y8" s="658"/>
      <c r="Z8" s="657"/>
      <c r="AA8" s="659"/>
      <c r="AB8" s="150"/>
      <c r="AC8" s="150"/>
      <c r="AD8" s="150"/>
      <c r="AE8" s="150"/>
      <c r="AF8" s="150"/>
      <c r="AG8" s="150"/>
      <c r="AH8" s="150"/>
      <c r="AI8" s="150"/>
    </row>
    <row r="9" spans="1:35" s="160" customFormat="1" ht="45" customHeight="1">
      <c r="A9" s="665"/>
      <c r="B9" s="660"/>
      <c r="C9" s="661"/>
      <c r="D9" s="661"/>
      <c r="E9" s="660"/>
      <c r="F9" s="660"/>
      <c r="G9" s="660"/>
      <c r="H9" s="660"/>
      <c r="I9" s="660"/>
      <c r="J9" s="662"/>
      <c r="K9" s="662"/>
      <c r="L9" s="662"/>
      <c r="M9" s="662"/>
      <c r="N9" s="662"/>
      <c r="O9" s="663"/>
      <c r="P9" s="662"/>
      <c r="Q9" s="662"/>
      <c r="R9" s="662"/>
      <c r="S9" s="662"/>
      <c r="T9" s="662"/>
      <c r="U9" s="662"/>
      <c r="V9" s="661"/>
      <c r="W9" s="661"/>
      <c r="X9" s="661"/>
      <c r="Y9" s="661"/>
      <c r="Z9" s="661"/>
      <c r="AA9" s="664"/>
    </row>
    <row r="10" spans="1:35" s="160" customFormat="1" ht="30" customHeight="1">
      <c r="A10" s="1428" t="s">
        <v>659</v>
      </c>
      <c r="B10" s="1429"/>
      <c r="C10" s="1429"/>
      <c r="D10" s="631"/>
      <c r="E10" s="632"/>
      <c r="F10" s="378"/>
      <c r="G10" s="378"/>
      <c r="H10" s="378"/>
      <c r="I10" s="378"/>
      <c r="J10" s="629"/>
      <c r="K10" s="629"/>
      <c r="L10" s="629"/>
      <c r="M10" s="629"/>
      <c r="N10" s="629"/>
      <c r="O10" s="652"/>
      <c r="P10" s="629"/>
      <c r="Q10" s="629"/>
      <c r="R10" s="629"/>
      <c r="S10" s="629"/>
      <c r="T10" s="629"/>
      <c r="U10" s="629"/>
      <c r="V10" s="378"/>
      <c r="W10" s="378"/>
      <c r="X10" s="378"/>
      <c r="Y10" s="378"/>
      <c r="Z10" s="378"/>
      <c r="AA10" s="654"/>
    </row>
    <row r="11" spans="1:35" s="160" customFormat="1" ht="50.25" customHeight="1" thickBot="1">
      <c r="A11" s="666">
        <v>3</v>
      </c>
      <c r="B11" s="646" t="s">
        <v>110</v>
      </c>
      <c r="C11" s="647" t="s">
        <v>31</v>
      </c>
      <c r="D11" s="647" t="s">
        <v>82</v>
      </c>
      <c r="E11" s="647">
        <v>30</v>
      </c>
      <c r="F11" s="647">
        <v>240</v>
      </c>
      <c r="G11" s="647">
        <v>60</v>
      </c>
      <c r="H11" s="647">
        <v>7.5</v>
      </c>
      <c r="I11" s="647">
        <v>1800</v>
      </c>
      <c r="J11" s="648">
        <v>10</v>
      </c>
      <c r="K11" s="648" t="s">
        <v>513</v>
      </c>
      <c r="L11" s="648">
        <v>4</v>
      </c>
      <c r="M11" s="648" t="s">
        <v>350</v>
      </c>
      <c r="N11" s="648"/>
      <c r="O11" s="649"/>
      <c r="P11" s="648"/>
      <c r="Q11" s="648"/>
      <c r="R11" s="648"/>
      <c r="S11" s="648"/>
      <c r="T11" s="648"/>
      <c r="U11" s="648"/>
      <c r="V11" s="647">
        <f>J11+L11+N11+P11+R11+T11</f>
        <v>14</v>
      </c>
      <c r="W11" s="647">
        <f>E11-V11</f>
        <v>16</v>
      </c>
      <c r="X11" s="647">
        <f t="shared" ref="X11" si="0">W11*8</f>
        <v>128</v>
      </c>
      <c r="Y11" s="647">
        <f t="shared" ref="Y11" si="1">X11*H11</f>
        <v>960</v>
      </c>
      <c r="Z11" s="647">
        <f t="shared" ref="Z11" si="2">Y11</f>
        <v>960</v>
      </c>
      <c r="AA11" s="650"/>
    </row>
    <row r="12" spans="1:35" ht="51" customHeight="1" thickBot="1">
      <c r="A12" s="383"/>
      <c r="B12" s="416"/>
      <c r="C12" s="384"/>
      <c r="D12" s="384"/>
      <c r="E12" s="384"/>
      <c r="F12" s="384"/>
      <c r="G12" s="384"/>
      <c r="H12" s="384"/>
      <c r="I12" s="384"/>
      <c r="J12" s="385"/>
      <c r="K12" s="385"/>
      <c r="L12" s="385"/>
      <c r="M12" s="385"/>
      <c r="N12" s="385"/>
      <c r="O12" s="385"/>
      <c r="P12" s="385"/>
      <c r="Q12" s="385"/>
      <c r="R12" s="385"/>
      <c r="S12" s="385"/>
      <c r="T12" s="385"/>
      <c r="U12" s="385"/>
      <c r="V12" s="384"/>
      <c r="W12" s="384"/>
      <c r="X12" s="1533" t="s">
        <v>208</v>
      </c>
      <c r="Y12" s="1534"/>
      <c r="Z12" s="667">
        <f>SUM(Z9:Z11)</f>
        <v>960</v>
      </c>
      <c r="AA12" s="159"/>
      <c r="AB12" s="150"/>
      <c r="AC12" s="150"/>
      <c r="AD12" s="352"/>
      <c r="AE12" s="150"/>
      <c r="AF12" s="150"/>
      <c r="AG12" s="150"/>
      <c r="AH12" s="150"/>
      <c r="AI12" s="150"/>
    </row>
    <row r="13" spans="1:35" ht="37.5" customHeight="1" thickBot="1">
      <c r="A13" s="383"/>
      <c r="B13" s="416" t="s">
        <v>342</v>
      </c>
      <c r="C13" s="119"/>
      <c r="D13" s="384"/>
      <c r="E13" s="384"/>
      <c r="F13" s="384"/>
      <c r="G13" s="384"/>
      <c r="H13" s="384"/>
      <c r="I13" s="384"/>
      <c r="J13" s="385"/>
      <c r="K13" s="385"/>
      <c r="L13" s="385"/>
      <c r="M13" s="385"/>
      <c r="N13" s="385"/>
      <c r="O13" s="385"/>
      <c r="P13" s="385"/>
      <c r="Q13" s="385"/>
      <c r="R13" s="385"/>
      <c r="S13" s="385"/>
      <c r="T13" s="385"/>
      <c r="U13" s="385"/>
      <c r="V13" s="384"/>
      <c r="W13" s="384"/>
      <c r="X13" s="384"/>
      <c r="Y13" s="384"/>
      <c r="Z13" s="384"/>
      <c r="AA13" s="159"/>
      <c r="AB13" s="150"/>
      <c r="AC13" s="150"/>
      <c r="AD13" s="160"/>
      <c r="AE13" s="150"/>
      <c r="AF13" s="150"/>
      <c r="AG13" s="150"/>
      <c r="AH13" s="150"/>
      <c r="AI13" s="150"/>
    </row>
    <row r="14" spans="1:35" s="160" customFormat="1" ht="27.75" customHeight="1">
      <c r="A14" s="636"/>
      <c r="B14" s="637"/>
      <c r="C14" s="636"/>
      <c r="D14" s="636"/>
      <c r="E14" s="636"/>
      <c r="F14" s="636"/>
      <c r="G14" s="636"/>
      <c r="H14" s="636"/>
      <c r="I14" s="636"/>
      <c r="J14" s="638"/>
      <c r="K14" s="638"/>
      <c r="L14" s="638"/>
      <c r="M14" s="638"/>
      <c r="N14" s="638"/>
      <c r="O14" s="639"/>
      <c r="P14" s="638"/>
      <c r="Q14" s="638"/>
      <c r="R14" s="638"/>
      <c r="S14" s="638"/>
      <c r="T14" s="638"/>
      <c r="U14" s="638"/>
      <c r="V14" s="636"/>
      <c r="W14" s="636"/>
      <c r="X14" s="636"/>
      <c r="Y14" s="636"/>
      <c r="Z14" s="636"/>
      <c r="AA14" s="640"/>
    </row>
    <row r="15" spans="1:35" s="160" customFormat="1" ht="75.75" customHeight="1">
      <c r="A15" s="250"/>
      <c r="B15" s="462"/>
      <c r="C15" s="250"/>
      <c r="D15" s="250"/>
      <c r="E15" s="250"/>
      <c r="F15" s="250"/>
      <c r="G15" s="250"/>
      <c r="H15" s="250"/>
      <c r="I15" s="250"/>
      <c r="J15" s="338"/>
      <c r="K15" s="338"/>
      <c r="L15" s="338"/>
      <c r="M15" s="338"/>
      <c r="N15" s="338"/>
      <c r="O15" s="339"/>
      <c r="P15" s="338"/>
      <c r="Q15" s="338"/>
      <c r="R15" s="338"/>
      <c r="S15" s="338"/>
      <c r="T15" s="338"/>
      <c r="U15" s="338"/>
      <c r="V15" s="250"/>
      <c r="W15" s="250"/>
      <c r="X15" s="250"/>
      <c r="Y15" s="250"/>
      <c r="Z15" s="250"/>
      <c r="AA15" s="340"/>
    </row>
    <row r="16" spans="1:35" s="160" customFormat="1" ht="27.75" customHeight="1">
      <c r="A16" s="250"/>
      <c r="B16" s="462"/>
      <c r="C16" s="250"/>
      <c r="D16" s="250"/>
      <c r="E16" s="250"/>
      <c r="F16" s="250"/>
      <c r="G16" s="250"/>
      <c r="H16" s="250"/>
      <c r="I16" s="250"/>
      <c r="J16" s="338"/>
      <c r="K16" s="338"/>
      <c r="L16" s="338"/>
      <c r="M16" s="338"/>
      <c r="N16" s="338"/>
      <c r="O16" s="339"/>
      <c r="P16" s="338"/>
      <c r="Q16" s="338"/>
      <c r="R16" s="338"/>
      <c r="S16" s="338"/>
      <c r="T16" s="338"/>
      <c r="U16" s="338"/>
      <c r="V16" s="250"/>
      <c r="W16" s="250"/>
      <c r="X16" s="250"/>
      <c r="Y16" s="250"/>
      <c r="Z16" s="250"/>
      <c r="AA16" s="340"/>
    </row>
    <row r="17" spans="1:27" s="160" customFormat="1" ht="27.75" customHeight="1">
      <c r="A17" s="250"/>
      <c r="B17" s="462"/>
      <c r="C17" s="250"/>
      <c r="D17" s="250"/>
      <c r="E17" s="250"/>
      <c r="F17" s="250"/>
      <c r="G17" s="250"/>
      <c r="H17" s="250"/>
      <c r="I17" s="250"/>
      <c r="J17" s="338"/>
      <c r="K17" s="338"/>
      <c r="L17" s="338"/>
      <c r="M17" s="338"/>
      <c r="N17" s="338"/>
      <c r="O17" s="339"/>
      <c r="P17" s="338"/>
      <c r="Q17" s="338"/>
      <c r="R17" s="338"/>
      <c r="S17" s="338"/>
      <c r="T17" s="338"/>
      <c r="U17" s="338"/>
      <c r="V17" s="250"/>
      <c r="W17" s="250"/>
      <c r="X17" s="250"/>
      <c r="Y17" s="250"/>
      <c r="Z17" s="250"/>
      <c r="AA17" s="340"/>
    </row>
    <row r="18" spans="1:27" s="160" customFormat="1" ht="54.75" customHeight="1">
      <c r="A18" s="250"/>
      <c r="B18" s="1427" t="s">
        <v>483</v>
      </c>
      <c r="C18" s="1427"/>
      <c r="D18" s="1427"/>
      <c r="E18" s="341"/>
      <c r="F18" s="341"/>
      <c r="G18" s="341"/>
      <c r="H18" s="341"/>
      <c r="I18" s="341"/>
      <c r="J18" s="628"/>
      <c r="K18" s="628"/>
      <c r="L18" s="628"/>
      <c r="M18" s="628"/>
      <c r="N18" s="1427" t="s">
        <v>484</v>
      </c>
      <c r="O18" s="1427"/>
      <c r="P18" s="1427"/>
      <c r="Q18" s="1427"/>
      <c r="R18" s="1427"/>
      <c r="S18" s="628"/>
      <c r="T18" s="628"/>
      <c r="U18" s="628"/>
      <c r="V18" s="341"/>
      <c r="W18" s="1427" t="s">
        <v>485</v>
      </c>
      <c r="X18" s="1427"/>
      <c r="Y18" s="1427"/>
      <c r="Z18" s="1427"/>
      <c r="AA18" s="1427"/>
    </row>
    <row r="19" spans="1:27" s="160" customFormat="1" ht="60" customHeight="1">
      <c r="A19" s="250"/>
      <c r="B19" s="1427" t="s">
        <v>482</v>
      </c>
      <c r="C19" s="1427"/>
      <c r="D19" s="1427"/>
      <c r="E19" s="341"/>
      <c r="F19" s="341"/>
      <c r="G19" s="341"/>
      <c r="H19" s="341"/>
      <c r="I19" s="341"/>
      <c r="J19" s="628"/>
      <c r="K19" s="628"/>
      <c r="L19" s="628"/>
      <c r="M19" s="628"/>
      <c r="N19" s="1427" t="s">
        <v>482</v>
      </c>
      <c r="O19" s="1427"/>
      <c r="P19" s="1427"/>
      <c r="Q19" s="1427"/>
      <c r="R19" s="628"/>
      <c r="S19" s="628"/>
      <c r="T19" s="628"/>
      <c r="U19" s="628"/>
      <c r="V19" s="341"/>
      <c r="W19" s="341"/>
      <c r="X19" s="1427" t="s">
        <v>482</v>
      </c>
      <c r="Y19" s="1427"/>
      <c r="Z19" s="1427"/>
      <c r="AA19" s="1427"/>
    </row>
    <row r="20" spans="1:27" ht="45" customHeight="1">
      <c r="A20" s="634"/>
      <c r="B20" s="633"/>
      <c r="C20" s="634"/>
      <c r="D20" s="634"/>
      <c r="E20" s="634"/>
      <c r="F20" s="634"/>
      <c r="G20" s="634"/>
      <c r="H20" s="634"/>
      <c r="I20" s="634"/>
      <c r="J20" s="635"/>
      <c r="K20" s="635"/>
      <c r="L20" s="635"/>
      <c r="M20" s="635"/>
      <c r="N20" s="1426"/>
      <c r="O20" s="1426"/>
      <c r="P20" s="1426"/>
      <c r="Q20" s="1426"/>
      <c r="R20" s="635"/>
      <c r="S20" s="635"/>
      <c r="T20" s="635"/>
      <c r="U20" s="635"/>
      <c r="V20" s="634"/>
      <c r="W20" s="634"/>
      <c r="X20" s="634"/>
      <c r="Y20" s="634"/>
      <c r="Z20" s="634"/>
      <c r="AA20" s="641"/>
    </row>
    <row r="21" spans="1:27">
      <c r="A21" s="634"/>
      <c r="B21" s="633"/>
      <c r="C21" s="634"/>
      <c r="D21" s="634"/>
      <c r="E21" s="634"/>
      <c r="F21" s="634"/>
      <c r="G21" s="634"/>
      <c r="H21" s="634"/>
      <c r="I21" s="634"/>
      <c r="J21" s="635"/>
      <c r="K21" s="635"/>
      <c r="L21" s="635"/>
      <c r="M21" s="635"/>
      <c r="N21" s="635"/>
      <c r="O21" s="635"/>
      <c r="P21" s="635"/>
      <c r="Q21" s="635"/>
      <c r="R21" s="635"/>
      <c r="S21" s="635"/>
      <c r="T21" s="635"/>
      <c r="U21" s="635"/>
      <c r="V21" s="634"/>
      <c r="W21" s="634"/>
      <c r="X21" s="634"/>
      <c r="Y21" s="634"/>
      <c r="Z21" s="634"/>
      <c r="AA21" s="641"/>
    </row>
    <row r="22" spans="1:27">
      <c r="A22" s="634"/>
      <c r="B22" s="633"/>
      <c r="C22" s="634"/>
      <c r="D22" s="634"/>
      <c r="E22" s="634"/>
      <c r="F22" s="634"/>
      <c r="G22" s="634"/>
      <c r="H22" s="634"/>
      <c r="I22" s="634"/>
      <c r="J22" s="635"/>
      <c r="K22" s="635"/>
      <c r="L22" s="635"/>
      <c r="M22" s="635"/>
      <c r="N22" s="635"/>
      <c r="O22" s="635"/>
      <c r="P22" s="635"/>
      <c r="Q22" s="635"/>
      <c r="R22" s="635"/>
      <c r="S22" s="635"/>
      <c r="T22" s="635"/>
      <c r="U22" s="635"/>
      <c r="V22" s="634"/>
      <c r="W22" s="634"/>
      <c r="X22" s="634"/>
      <c r="Y22" s="634"/>
      <c r="Z22" s="634"/>
      <c r="AA22" s="641"/>
    </row>
    <row r="23" spans="1:27">
      <c r="A23" s="634"/>
      <c r="B23" s="633"/>
      <c r="C23" s="634"/>
      <c r="D23" s="634"/>
      <c r="E23" s="634"/>
      <c r="F23" s="634"/>
      <c r="G23" s="634"/>
      <c r="H23" s="634"/>
      <c r="I23" s="634"/>
      <c r="J23" s="635"/>
      <c r="K23" s="635"/>
      <c r="L23" s="635"/>
      <c r="M23" s="635"/>
      <c r="N23" s="635"/>
      <c r="O23" s="635"/>
      <c r="P23" s="635"/>
      <c r="Q23" s="635"/>
      <c r="R23" s="635"/>
      <c r="S23" s="635"/>
      <c r="T23" s="635"/>
      <c r="U23" s="635"/>
      <c r="V23" s="634"/>
      <c r="W23" s="634"/>
      <c r="X23" s="634"/>
      <c r="Y23" s="634"/>
      <c r="Z23" s="634"/>
      <c r="AA23" s="641"/>
    </row>
    <row r="24" spans="1:27">
      <c r="A24" s="634"/>
      <c r="B24" s="633"/>
      <c r="C24" s="634"/>
      <c r="D24" s="634"/>
      <c r="E24" s="634"/>
      <c r="F24" s="634"/>
      <c r="G24" s="634"/>
      <c r="H24" s="634"/>
      <c r="I24" s="634"/>
      <c r="J24" s="635"/>
      <c r="K24" s="635"/>
      <c r="L24" s="635"/>
      <c r="M24" s="635"/>
      <c r="N24" s="635"/>
      <c r="O24" s="635"/>
      <c r="P24" s="635"/>
      <c r="Q24" s="635"/>
      <c r="R24" s="635"/>
      <c r="S24" s="635"/>
      <c r="T24" s="635"/>
      <c r="U24" s="635"/>
      <c r="V24" s="634"/>
      <c r="W24" s="634"/>
      <c r="X24" s="634"/>
      <c r="Y24" s="634"/>
      <c r="Z24" s="634"/>
      <c r="AA24" s="641"/>
    </row>
    <row r="25" spans="1:27">
      <c r="A25" s="634"/>
      <c r="B25" s="633"/>
      <c r="C25" s="634"/>
      <c r="D25" s="634"/>
      <c r="E25" s="634"/>
      <c r="F25" s="634"/>
      <c r="G25" s="634"/>
      <c r="H25" s="634"/>
      <c r="I25" s="634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4"/>
      <c r="W25" s="634"/>
      <c r="X25" s="634"/>
      <c r="Y25" s="634"/>
      <c r="Z25" s="634"/>
      <c r="AA25" s="641"/>
    </row>
    <row r="26" spans="1:27">
      <c r="A26" s="634"/>
      <c r="B26" s="633"/>
      <c r="C26" s="634"/>
      <c r="D26" s="634"/>
      <c r="E26" s="634"/>
      <c r="F26" s="634"/>
      <c r="G26" s="634"/>
      <c r="H26" s="634"/>
      <c r="I26" s="634"/>
      <c r="J26" s="635"/>
      <c r="K26" s="635"/>
      <c r="L26" s="635"/>
      <c r="M26" s="635"/>
      <c r="N26" s="635"/>
      <c r="O26" s="635"/>
      <c r="P26" s="635"/>
      <c r="Q26" s="635"/>
      <c r="R26" s="635"/>
      <c r="S26" s="635"/>
      <c r="T26" s="635"/>
      <c r="U26" s="635"/>
      <c r="V26" s="634"/>
      <c r="W26" s="634"/>
      <c r="X26" s="634"/>
      <c r="Y26" s="634"/>
      <c r="Z26" s="634"/>
      <c r="AA26" s="641"/>
    </row>
    <row r="27" spans="1:27">
      <c r="A27" s="634"/>
      <c r="B27" s="633"/>
      <c r="C27" s="634"/>
      <c r="D27" s="634"/>
      <c r="E27" s="634"/>
      <c r="F27" s="634"/>
      <c r="G27" s="634"/>
      <c r="H27" s="634"/>
      <c r="I27" s="634"/>
      <c r="J27" s="635"/>
      <c r="K27" s="635"/>
      <c r="L27" s="635"/>
      <c r="M27" s="635"/>
      <c r="N27" s="635"/>
      <c r="O27" s="635"/>
      <c r="P27" s="635"/>
      <c r="Q27" s="635"/>
      <c r="R27" s="635"/>
      <c r="S27" s="635"/>
      <c r="T27" s="635"/>
      <c r="U27" s="635"/>
      <c r="V27" s="634"/>
      <c r="W27" s="634"/>
      <c r="X27" s="634"/>
      <c r="Y27" s="634"/>
      <c r="Z27" s="634"/>
      <c r="AA27" s="641"/>
    </row>
    <row r="28" spans="1:27">
      <c r="A28" s="634"/>
      <c r="B28" s="633"/>
      <c r="C28" s="634"/>
      <c r="D28" s="634"/>
      <c r="E28" s="634"/>
      <c r="F28" s="634"/>
      <c r="G28" s="634"/>
      <c r="H28" s="634"/>
      <c r="I28" s="634"/>
      <c r="J28" s="635"/>
      <c r="K28" s="635"/>
      <c r="L28" s="635"/>
      <c r="M28" s="635"/>
      <c r="N28" s="635"/>
      <c r="O28" s="635"/>
      <c r="P28" s="635"/>
      <c r="Q28" s="635"/>
      <c r="R28" s="635"/>
      <c r="S28" s="635"/>
      <c r="T28" s="635"/>
      <c r="U28" s="635"/>
      <c r="V28" s="634"/>
      <c r="W28" s="634"/>
      <c r="X28" s="634"/>
      <c r="Y28" s="634"/>
      <c r="Z28" s="634"/>
      <c r="AA28" s="641"/>
    </row>
    <row r="29" spans="1:27">
      <c r="A29" s="634"/>
      <c r="B29" s="633"/>
      <c r="C29" s="634"/>
      <c r="D29" s="634"/>
      <c r="E29" s="634"/>
      <c r="F29" s="634"/>
      <c r="G29" s="634"/>
      <c r="H29" s="634"/>
      <c r="I29" s="634"/>
      <c r="J29" s="635"/>
      <c r="K29" s="635"/>
      <c r="L29" s="635"/>
      <c r="M29" s="635"/>
      <c r="N29" s="635"/>
      <c r="O29" s="635"/>
      <c r="P29" s="635"/>
      <c r="Q29" s="635"/>
      <c r="R29" s="635"/>
      <c r="S29" s="635"/>
      <c r="T29" s="635"/>
      <c r="U29" s="635"/>
      <c r="V29" s="634"/>
      <c r="W29" s="634"/>
      <c r="X29" s="634"/>
      <c r="Y29" s="634"/>
      <c r="Z29" s="634"/>
      <c r="AA29" s="641"/>
    </row>
    <row r="30" spans="1:27">
      <c r="A30" s="634"/>
      <c r="B30" s="633"/>
      <c r="C30" s="634"/>
      <c r="D30" s="634"/>
      <c r="E30" s="634"/>
      <c r="F30" s="634"/>
      <c r="G30" s="634"/>
      <c r="H30" s="634"/>
      <c r="I30" s="634"/>
      <c r="J30" s="635"/>
      <c r="K30" s="635"/>
      <c r="L30" s="635"/>
      <c r="M30" s="635"/>
      <c r="N30" s="635"/>
      <c r="O30" s="635"/>
      <c r="P30" s="635"/>
      <c r="Q30" s="635"/>
      <c r="R30" s="635"/>
      <c r="S30" s="635"/>
      <c r="T30" s="635"/>
      <c r="U30" s="635"/>
      <c r="V30" s="634"/>
      <c r="W30" s="634"/>
      <c r="X30" s="634"/>
      <c r="Y30" s="634"/>
      <c r="Z30" s="634"/>
      <c r="AA30" s="641"/>
    </row>
    <row r="31" spans="1:27">
      <c r="A31" s="634"/>
      <c r="B31" s="633"/>
      <c r="C31" s="634"/>
      <c r="D31" s="634"/>
      <c r="E31" s="634"/>
      <c r="F31" s="634"/>
      <c r="G31" s="634"/>
      <c r="H31" s="634"/>
      <c r="I31" s="634"/>
      <c r="J31" s="635"/>
      <c r="K31" s="635"/>
      <c r="L31" s="635"/>
      <c r="M31" s="635"/>
      <c r="N31" s="635"/>
      <c r="O31" s="635"/>
      <c r="P31" s="635"/>
      <c r="Q31" s="635"/>
      <c r="R31" s="635"/>
      <c r="S31" s="635"/>
      <c r="T31" s="635"/>
      <c r="U31" s="635"/>
      <c r="V31" s="634"/>
      <c r="W31" s="634"/>
      <c r="X31" s="634"/>
      <c r="Y31" s="634"/>
      <c r="Z31" s="634"/>
      <c r="AA31" s="641"/>
    </row>
    <row r="32" spans="1:27">
      <c r="A32" s="634"/>
      <c r="B32" s="633"/>
      <c r="C32" s="634"/>
      <c r="D32" s="634"/>
      <c r="E32" s="634"/>
      <c r="F32" s="634"/>
      <c r="G32" s="634"/>
      <c r="H32" s="634"/>
      <c r="I32" s="634"/>
      <c r="J32" s="635"/>
      <c r="K32" s="635"/>
      <c r="L32" s="635"/>
      <c r="M32" s="635"/>
      <c r="N32" s="635"/>
      <c r="O32" s="635"/>
      <c r="P32" s="635"/>
      <c r="Q32" s="635"/>
      <c r="R32" s="635"/>
      <c r="S32" s="635"/>
      <c r="T32" s="635"/>
      <c r="U32" s="635"/>
      <c r="V32" s="634"/>
      <c r="W32" s="634"/>
      <c r="X32" s="634"/>
      <c r="Y32" s="634"/>
      <c r="Z32" s="634"/>
      <c r="AA32" s="641"/>
    </row>
    <row r="33" spans="1:27">
      <c r="A33" s="634"/>
      <c r="B33" s="633"/>
      <c r="C33" s="634"/>
      <c r="D33" s="634"/>
      <c r="E33" s="634"/>
      <c r="F33" s="634"/>
      <c r="G33" s="634"/>
      <c r="H33" s="634"/>
      <c r="I33" s="634"/>
      <c r="J33" s="635"/>
      <c r="K33" s="635"/>
      <c r="L33" s="635"/>
      <c r="M33" s="635"/>
      <c r="N33" s="635"/>
      <c r="O33" s="635"/>
      <c r="P33" s="635"/>
      <c r="Q33" s="635"/>
      <c r="R33" s="635"/>
      <c r="S33" s="635"/>
      <c r="T33" s="635"/>
      <c r="U33" s="635"/>
      <c r="V33" s="634"/>
      <c r="W33" s="634"/>
      <c r="X33" s="634"/>
      <c r="Y33" s="634"/>
      <c r="Z33" s="634"/>
      <c r="AA33" s="641"/>
    </row>
    <row r="34" spans="1:27">
      <c r="A34" s="634"/>
      <c r="B34" s="633"/>
      <c r="C34" s="634"/>
      <c r="D34" s="634"/>
      <c r="E34" s="634"/>
      <c r="F34" s="634"/>
      <c r="G34" s="634"/>
      <c r="H34" s="634"/>
      <c r="I34" s="634"/>
      <c r="J34" s="635"/>
      <c r="K34" s="635"/>
      <c r="L34" s="635"/>
      <c r="M34" s="635"/>
      <c r="N34" s="635"/>
      <c r="O34" s="635"/>
      <c r="P34" s="635"/>
      <c r="Q34" s="635"/>
      <c r="R34" s="635"/>
      <c r="S34" s="635"/>
      <c r="T34" s="635"/>
      <c r="U34" s="635"/>
      <c r="V34" s="634"/>
      <c r="W34" s="634"/>
      <c r="X34" s="634"/>
      <c r="Y34" s="634"/>
      <c r="Z34" s="634"/>
      <c r="AA34" s="641"/>
    </row>
    <row r="35" spans="1:27" ht="30" customHeight="1">
      <c r="A35" s="634"/>
      <c r="B35" s="633"/>
      <c r="C35" s="634"/>
      <c r="D35" s="634"/>
      <c r="E35" s="634"/>
      <c r="F35" s="634"/>
      <c r="G35" s="634"/>
      <c r="H35" s="634"/>
      <c r="I35" s="634"/>
      <c r="J35" s="635"/>
      <c r="K35" s="635"/>
      <c r="L35" s="635"/>
      <c r="M35" s="635"/>
      <c r="N35" s="635"/>
      <c r="O35" s="635"/>
      <c r="P35" s="635"/>
      <c r="Q35" s="635"/>
      <c r="R35" s="635"/>
      <c r="S35" s="635"/>
      <c r="T35" s="635"/>
      <c r="U35" s="635"/>
      <c r="V35" s="634"/>
      <c r="W35" s="634"/>
      <c r="X35" s="634"/>
      <c r="Y35" s="634"/>
      <c r="Z35" s="634"/>
      <c r="AA35" s="641"/>
    </row>
    <row r="36" spans="1:27" ht="30" customHeight="1">
      <c r="A36" s="634"/>
      <c r="B36" s="633"/>
      <c r="C36" s="634"/>
      <c r="D36" s="634"/>
      <c r="E36" s="634"/>
      <c r="F36" s="634"/>
      <c r="G36" s="634"/>
      <c r="H36" s="634"/>
      <c r="I36" s="634"/>
      <c r="J36" s="635"/>
      <c r="K36" s="635"/>
      <c r="L36" s="635"/>
      <c r="M36" s="635"/>
      <c r="N36" s="635"/>
      <c r="O36" s="635"/>
      <c r="P36" s="635"/>
      <c r="Q36" s="635"/>
      <c r="R36" s="635"/>
      <c r="S36" s="635"/>
      <c r="T36" s="635"/>
      <c r="U36" s="635"/>
      <c r="V36" s="634"/>
      <c r="W36" s="634"/>
      <c r="X36" s="634"/>
      <c r="Y36" s="634"/>
      <c r="Z36" s="634"/>
      <c r="AA36" s="641"/>
    </row>
    <row r="37" spans="1:27" ht="30" customHeight="1">
      <c r="A37" s="634"/>
      <c r="B37" s="633"/>
      <c r="C37" s="634"/>
      <c r="D37" s="634"/>
      <c r="E37" s="634"/>
      <c r="F37" s="634"/>
      <c r="G37" s="634"/>
      <c r="H37" s="634"/>
      <c r="I37" s="634"/>
      <c r="J37" s="635"/>
      <c r="K37" s="635"/>
      <c r="L37" s="635"/>
      <c r="M37" s="635"/>
      <c r="N37" s="635"/>
      <c r="O37" s="635"/>
      <c r="P37" s="635"/>
      <c r="Q37" s="635"/>
      <c r="R37" s="635"/>
      <c r="S37" s="635"/>
      <c r="T37" s="635"/>
      <c r="U37" s="635"/>
      <c r="V37" s="634"/>
      <c r="W37" s="634"/>
      <c r="X37" s="634"/>
      <c r="Y37" s="634"/>
      <c r="Z37" s="634"/>
      <c r="AA37" s="641"/>
    </row>
    <row r="38" spans="1:27" ht="30" customHeight="1"/>
    <row r="39" spans="1:27" ht="30" customHeight="1"/>
  </sheetData>
  <mergeCells count="29">
    <mergeCell ref="B19:D19"/>
    <mergeCell ref="N19:Q19"/>
    <mergeCell ref="X19:AA19"/>
    <mergeCell ref="X12:Y12"/>
    <mergeCell ref="B18:D18"/>
    <mergeCell ref="N18:R18"/>
    <mergeCell ref="A10:C10"/>
    <mergeCell ref="W18:AA18"/>
    <mergeCell ref="L6:M6"/>
    <mergeCell ref="N6:O6"/>
    <mergeCell ref="P6:Q6"/>
    <mergeCell ref="R6:S6"/>
    <mergeCell ref="J6:K6"/>
    <mergeCell ref="N20:Q20"/>
    <mergeCell ref="A1:AI1"/>
    <mergeCell ref="A2:AI2"/>
    <mergeCell ref="A3:C3"/>
    <mergeCell ref="AF3:AF4"/>
    <mergeCell ref="A5:A7"/>
    <mergeCell ref="B5:B7"/>
    <mergeCell ref="C5:C7"/>
    <mergeCell ref="D5:D7"/>
    <mergeCell ref="E5:I6"/>
    <mergeCell ref="J5:U5"/>
    <mergeCell ref="V5:V7"/>
    <mergeCell ref="W5:Y6"/>
    <mergeCell ref="Z5:Z7"/>
    <mergeCell ref="AA5:AA7"/>
    <mergeCell ref="T6:U6"/>
  </mergeCells>
  <conditionalFormatting sqref="B1:C3">
    <cfRule type="duplicateValues" dxfId="321" priority="8"/>
  </conditionalFormatting>
  <printOptions horizontalCentered="1" verticalCentered="1"/>
  <pageMargins left="0" right="0" top="0" bottom="0" header="0.23" footer="0"/>
  <pageSetup paperSize="9" scale="36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FF00FF"/>
  </sheetPr>
  <dimension ref="A1:AI53"/>
  <sheetViews>
    <sheetView view="pageBreakPreview" zoomScale="45" zoomScaleNormal="55" zoomScaleSheetLayoutView="45" workbookViewId="0">
      <pane ySplit="7" topLeftCell="A20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4.5703125" style="463" customWidth="1"/>
    <col min="3" max="3" width="13.140625" style="114" customWidth="1"/>
    <col min="4" max="4" width="18.7109375" style="114" customWidth="1"/>
    <col min="5" max="7" width="8.7109375" style="114" customWidth="1"/>
    <col min="8" max="8" width="11.140625" style="114" customWidth="1"/>
    <col min="9" max="9" width="10.5703125" style="114" customWidth="1"/>
    <col min="10" max="10" width="10" style="168" customWidth="1"/>
    <col min="11" max="11" width="13.5703125" style="168" customWidth="1"/>
    <col min="12" max="12" width="12" style="168" customWidth="1"/>
    <col min="13" max="13" width="24.5703125" style="168" customWidth="1"/>
    <col min="14" max="14" width="12.5703125" style="168" customWidth="1"/>
    <col min="15" max="15" width="21.5703125" style="168" customWidth="1"/>
    <col min="16" max="16" width="12" style="168" customWidth="1"/>
    <col min="17" max="17" width="11.85546875" style="168" customWidth="1"/>
    <col min="18" max="18" width="13.7109375" style="168" bestFit="1" customWidth="1"/>
    <col min="19" max="19" width="19.85546875" style="168" customWidth="1"/>
    <col min="20" max="20" width="14.28515625" style="168" customWidth="1"/>
    <col min="21" max="21" width="12.7109375" style="168" customWidth="1"/>
    <col min="22" max="22" width="12.28515625" style="114" customWidth="1"/>
    <col min="23" max="24" width="9.7109375" style="114" customWidth="1"/>
    <col min="25" max="25" width="11.140625" style="114" customWidth="1"/>
    <col min="26" max="26" width="21.85546875" style="114" customWidth="1"/>
    <col min="27" max="27" width="26.710937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5" t="s">
        <v>243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5"/>
      <c r="O1" s="1395"/>
      <c r="P1" s="1395"/>
      <c r="Q1" s="1395"/>
      <c r="R1" s="1395"/>
      <c r="S1" s="1395"/>
      <c r="T1" s="1395"/>
      <c r="U1" s="1395"/>
      <c r="V1" s="1395"/>
      <c r="W1" s="1395"/>
      <c r="X1" s="1395"/>
      <c r="Y1" s="1395"/>
      <c r="Z1" s="1395"/>
      <c r="AA1" s="1395"/>
      <c r="AB1" s="1395"/>
      <c r="AC1" s="1395"/>
      <c r="AD1" s="1395"/>
      <c r="AE1" s="1395"/>
      <c r="AF1" s="1395"/>
      <c r="AG1" s="1395"/>
      <c r="AH1" s="1395"/>
      <c r="AI1" s="1395"/>
    </row>
    <row r="2" spans="1:35" s="120" customFormat="1" ht="38.25" customHeight="1" thickBot="1">
      <c r="A2" s="1396" t="s">
        <v>259</v>
      </c>
      <c r="B2" s="1396"/>
      <c r="C2" s="1396"/>
      <c r="D2" s="1396"/>
      <c r="E2" s="1396"/>
      <c r="F2" s="1396"/>
      <c r="G2" s="1396"/>
      <c r="H2" s="1396"/>
      <c r="I2" s="1396"/>
      <c r="J2" s="1396"/>
      <c r="K2" s="1396"/>
      <c r="L2" s="1396"/>
      <c r="M2" s="1396"/>
      <c r="N2" s="1396"/>
      <c r="O2" s="1396"/>
      <c r="P2" s="1396"/>
      <c r="Q2" s="1396"/>
      <c r="R2" s="1396"/>
      <c r="S2" s="1396"/>
      <c r="T2" s="1396"/>
      <c r="U2" s="1396"/>
      <c r="V2" s="1396"/>
      <c r="W2" s="1396"/>
      <c r="X2" s="1396"/>
      <c r="Y2" s="1396"/>
      <c r="Z2" s="1396"/>
      <c r="AA2" s="1396"/>
      <c r="AB2" s="1396"/>
      <c r="AC2" s="1396"/>
      <c r="AD2" s="1396"/>
      <c r="AE2" s="1396"/>
      <c r="AF2" s="1396"/>
      <c r="AG2" s="1396"/>
      <c r="AH2" s="1396"/>
      <c r="AI2" s="1396"/>
    </row>
    <row r="3" spans="1:35" s="120" customFormat="1" ht="38.25" customHeight="1">
      <c r="A3" s="1395" t="s">
        <v>343</v>
      </c>
      <c r="B3" s="1395"/>
      <c r="C3" s="1395"/>
      <c r="D3" s="668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397"/>
      <c r="AG3" s="121"/>
      <c r="AH3" s="122"/>
      <c r="AI3" s="122"/>
    </row>
    <row r="4" spans="1:35" s="120" customFormat="1" ht="38.25" customHeight="1" thickBot="1">
      <c r="D4" s="673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4"/>
      <c r="AC4" s="124"/>
      <c r="AD4" s="124"/>
      <c r="AE4" s="124"/>
      <c r="AF4" s="1398"/>
      <c r="AG4" s="124"/>
      <c r="AH4" s="125"/>
      <c r="AI4" s="125"/>
    </row>
    <row r="5" spans="1:35" ht="33.75" customHeight="1">
      <c r="A5" s="1399" t="s">
        <v>261</v>
      </c>
      <c r="B5" s="1402" t="s">
        <v>244</v>
      </c>
      <c r="C5" s="1405" t="s">
        <v>0</v>
      </c>
      <c r="D5" s="1405" t="s">
        <v>245</v>
      </c>
      <c r="E5" s="1408" t="s">
        <v>1</v>
      </c>
      <c r="F5" s="1409"/>
      <c r="G5" s="1409"/>
      <c r="H5" s="1409"/>
      <c r="I5" s="1410"/>
      <c r="J5" s="1414" t="s">
        <v>2</v>
      </c>
      <c r="K5" s="1414"/>
      <c r="L5" s="1414"/>
      <c r="M5" s="1414"/>
      <c r="N5" s="1414"/>
      <c r="O5" s="1414"/>
      <c r="P5" s="1414"/>
      <c r="Q5" s="1414"/>
      <c r="R5" s="1414"/>
      <c r="S5" s="1414"/>
      <c r="T5" s="1414"/>
      <c r="U5" s="1414"/>
      <c r="V5" s="1415" t="s">
        <v>8</v>
      </c>
      <c r="W5" s="1414" t="s">
        <v>4</v>
      </c>
      <c r="X5" s="1414"/>
      <c r="Y5" s="1414"/>
      <c r="Z5" s="1415" t="s">
        <v>338</v>
      </c>
      <c r="AA5" s="1419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100.5" customHeight="1">
      <c r="A6" s="1400"/>
      <c r="B6" s="1403"/>
      <c r="C6" s="1406"/>
      <c r="D6" s="1406"/>
      <c r="E6" s="1411"/>
      <c r="F6" s="1412"/>
      <c r="G6" s="1412"/>
      <c r="H6" s="1412"/>
      <c r="I6" s="1413"/>
      <c r="J6" s="1422" t="s">
        <v>227</v>
      </c>
      <c r="K6" s="1423"/>
      <c r="L6" s="1418" t="s">
        <v>5</v>
      </c>
      <c r="M6" s="1418"/>
      <c r="N6" s="1424" t="s">
        <v>223</v>
      </c>
      <c r="O6" s="1425"/>
      <c r="P6" s="1418" t="s">
        <v>6</v>
      </c>
      <c r="Q6" s="1418"/>
      <c r="R6" s="1418" t="s">
        <v>7</v>
      </c>
      <c r="S6" s="1418"/>
      <c r="T6" s="1418" t="s">
        <v>219</v>
      </c>
      <c r="U6" s="1418"/>
      <c r="V6" s="1416"/>
      <c r="W6" s="1418"/>
      <c r="X6" s="1418"/>
      <c r="Y6" s="1418"/>
      <c r="Z6" s="1416"/>
      <c r="AA6" s="1420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1"/>
      <c r="B7" s="1404"/>
      <c r="C7" s="1407"/>
      <c r="D7" s="1407"/>
      <c r="E7" s="240" t="s">
        <v>9</v>
      </c>
      <c r="F7" s="240" t="s">
        <v>10</v>
      </c>
      <c r="G7" s="670" t="s">
        <v>11</v>
      </c>
      <c r="H7" s="670" t="s">
        <v>12</v>
      </c>
      <c r="I7" s="670" t="s">
        <v>13</v>
      </c>
      <c r="J7" s="670" t="s">
        <v>14</v>
      </c>
      <c r="K7" s="670" t="s">
        <v>15</v>
      </c>
      <c r="L7" s="670" t="s">
        <v>14</v>
      </c>
      <c r="M7" s="670" t="s">
        <v>16</v>
      </c>
      <c r="N7" s="670" t="s">
        <v>14</v>
      </c>
      <c r="O7" s="670" t="s">
        <v>16</v>
      </c>
      <c r="P7" s="670" t="s">
        <v>14</v>
      </c>
      <c r="Q7" s="670" t="s">
        <v>16</v>
      </c>
      <c r="R7" s="670" t="s">
        <v>14</v>
      </c>
      <c r="S7" s="670" t="s">
        <v>220</v>
      </c>
      <c r="T7" s="670" t="s">
        <v>221</v>
      </c>
      <c r="U7" s="670" t="s">
        <v>3</v>
      </c>
      <c r="V7" s="1417"/>
      <c r="W7" s="153" t="s">
        <v>17</v>
      </c>
      <c r="X7" s="153" t="s">
        <v>218</v>
      </c>
      <c r="Y7" s="153" t="s">
        <v>13</v>
      </c>
      <c r="Z7" s="1417"/>
      <c r="AA7" s="1421"/>
      <c r="AB7" s="150"/>
      <c r="AC7" s="150"/>
      <c r="AD7" s="150"/>
      <c r="AE7" s="150"/>
      <c r="AF7" s="150"/>
      <c r="AG7" s="150"/>
      <c r="AH7" s="150"/>
      <c r="AI7" s="150"/>
    </row>
    <row r="8" spans="1:35" ht="34.5" customHeight="1">
      <c r="A8" s="1535" t="s">
        <v>660</v>
      </c>
      <c r="B8" s="1536"/>
      <c r="C8" s="1536"/>
      <c r="D8" s="657"/>
      <c r="E8" s="669"/>
      <c r="F8" s="669"/>
      <c r="G8" s="657"/>
      <c r="H8" s="657"/>
      <c r="I8" s="657"/>
      <c r="J8" s="657"/>
      <c r="K8" s="657"/>
      <c r="L8" s="657"/>
      <c r="M8" s="657"/>
      <c r="N8" s="657"/>
      <c r="O8" s="657"/>
      <c r="P8" s="657"/>
      <c r="Q8" s="657"/>
      <c r="R8" s="657"/>
      <c r="S8" s="657"/>
      <c r="T8" s="657"/>
      <c r="U8" s="657"/>
      <c r="V8" s="657"/>
      <c r="W8" s="658"/>
      <c r="X8" s="658"/>
      <c r="Y8" s="658"/>
      <c r="Z8" s="657"/>
      <c r="AA8" s="659"/>
      <c r="AB8" s="150"/>
      <c r="AC8" s="150"/>
      <c r="AD8" s="150"/>
      <c r="AE8" s="150"/>
      <c r="AF8" s="150"/>
      <c r="AG8" s="150"/>
      <c r="AH8" s="150"/>
      <c r="AI8" s="150"/>
    </row>
    <row r="9" spans="1:35" s="160" customFormat="1" ht="30" customHeight="1">
      <c r="A9" s="1537"/>
      <c r="B9" s="1538"/>
      <c r="C9" s="1538"/>
      <c r="D9" s="632"/>
      <c r="E9" s="632"/>
      <c r="F9" s="632"/>
      <c r="G9" s="632"/>
      <c r="H9" s="632"/>
      <c r="I9" s="632"/>
      <c r="J9" s="672"/>
      <c r="K9" s="651"/>
      <c r="L9" s="672"/>
      <c r="M9" s="672"/>
      <c r="N9" s="672"/>
      <c r="O9" s="652"/>
      <c r="P9" s="672"/>
      <c r="Q9" s="672"/>
      <c r="R9" s="672"/>
      <c r="S9" s="653"/>
      <c r="T9" s="672"/>
      <c r="U9" s="672"/>
      <c r="V9" s="378"/>
      <c r="W9" s="378"/>
      <c r="X9" s="378"/>
      <c r="Y9" s="378"/>
      <c r="Z9" s="378"/>
      <c r="AA9" s="654"/>
    </row>
    <row r="10" spans="1:35" s="160" customFormat="1" ht="48.75" customHeight="1">
      <c r="A10" s="471">
        <v>1</v>
      </c>
      <c r="B10" s="642" t="s">
        <v>231</v>
      </c>
      <c r="C10" s="364" t="s">
        <v>176</v>
      </c>
      <c r="D10" s="364" t="s">
        <v>25</v>
      </c>
      <c r="E10" s="364">
        <v>30</v>
      </c>
      <c r="F10" s="361">
        <v>240</v>
      </c>
      <c r="G10" s="361">
        <v>75</v>
      </c>
      <c r="H10" s="361">
        <v>9.375</v>
      </c>
      <c r="I10" s="361">
        <v>2250</v>
      </c>
      <c r="J10" s="362"/>
      <c r="K10" s="362"/>
      <c r="L10" s="362"/>
      <c r="M10" s="362"/>
      <c r="N10" s="362">
        <v>29</v>
      </c>
      <c r="O10" s="357" t="s">
        <v>666</v>
      </c>
      <c r="P10" s="362"/>
      <c r="Q10" s="362"/>
      <c r="R10" s="362"/>
      <c r="S10" s="362"/>
      <c r="T10" s="362"/>
      <c r="U10" s="362"/>
      <c r="V10" s="361">
        <f t="shared" ref="V10:V25" si="0">J10+L10+N10+P10+R10+T10</f>
        <v>29</v>
      </c>
      <c r="W10" s="361">
        <f t="shared" ref="W10:W25" si="1">E10-V10</f>
        <v>1</v>
      </c>
      <c r="X10" s="361">
        <f t="shared" ref="X10:X25" si="2">W10*8</f>
        <v>8</v>
      </c>
      <c r="Y10" s="361">
        <f t="shared" ref="Y10:Y25" si="3">X10*H10</f>
        <v>75</v>
      </c>
      <c r="Z10" s="361">
        <f t="shared" ref="Z10:Z25" si="4">Y10</f>
        <v>75</v>
      </c>
      <c r="AA10" s="681" t="s">
        <v>669</v>
      </c>
    </row>
    <row r="11" spans="1:35" s="160" customFormat="1" ht="48.75" customHeight="1">
      <c r="A11" s="471">
        <v>2</v>
      </c>
      <c r="B11" s="642" t="s">
        <v>663</v>
      </c>
      <c r="C11" s="364" t="s">
        <v>18</v>
      </c>
      <c r="D11" s="643" t="s">
        <v>86</v>
      </c>
      <c r="E11" s="364">
        <v>30</v>
      </c>
      <c r="F11" s="364">
        <v>240</v>
      </c>
      <c r="G11" s="364">
        <v>55</v>
      </c>
      <c r="H11" s="364">
        <v>6.875</v>
      </c>
      <c r="I11" s="364">
        <v>1650</v>
      </c>
      <c r="J11" s="362"/>
      <c r="K11" s="362"/>
      <c r="L11" s="362"/>
      <c r="M11" s="362"/>
      <c r="N11" s="362">
        <v>24</v>
      </c>
      <c r="O11" s="357" t="s">
        <v>645</v>
      </c>
      <c r="P11" s="362"/>
      <c r="Q11" s="362"/>
      <c r="R11" s="362"/>
      <c r="S11" s="362"/>
      <c r="T11" s="362"/>
      <c r="U11" s="362"/>
      <c r="V11" s="361">
        <f t="shared" si="0"/>
        <v>24</v>
      </c>
      <c r="W11" s="361">
        <f t="shared" si="1"/>
        <v>6</v>
      </c>
      <c r="X11" s="361">
        <f t="shared" si="2"/>
        <v>48</v>
      </c>
      <c r="Y11" s="361">
        <f t="shared" si="3"/>
        <v>330</v>
      </c>
      <c r="Z11" s="361">
        <f t="shared" si="4"/>
        <v>330</v>
      </c>
      <c r="AA11" s="681" t="s">
        <v>669</v>
      </c>
    </row>
    <row r="12" spans="1:35" s="160" customFormat="1" ht="48.75" customHeight="1">
      <c r="A12" s="471">
        <v>3</v>
      </c>
      <c r="B12" s="642" t="s">
        <v>585</v>
      </c>
      <c r="C12" s="364" t="s">
        <v>176</v>
      </c>
      <c r="D12" s="643" t="s">
        <v>100</v>
      </c>
      <c r="E12" s="364">
        <v>30</v>
      </c>
      <c r="F12" s="361">
        <v>240</v>
      </c>
      <c r="G12" s="361">
        <v>75</v>
      </c>
      <c r="H12" s="361">
        <v>9.375</v>
      </c>
      <c r="I12" s="361">
        <v>2250</v>
      </c>
      <c r="J12" s="362"/>
      <c r="K12" s="362"/>
      <c r="L12" s="362"/>
      <c r="M12" s="362"/>
      <c r="N12" s="362">
        <v>25</v>
      </c>
      <c r="O12" s="357" t="s">
        <v>645</v>
      </c>
      <c r="P12" s="362"/>
      <c r="Q12" s="362"/>
      <c r="R12" s="362"/>
      <c r="S12" s="362"/>
      <c r="T12" s="362"/>
      <c r="U12" s="362"/>
      <c r="V12" s="361">
        <f t="shared" si="0"/>
        <v>25</v>
      </c>
      <c r="W12" s="361">
        <f t="shared" si="1"/>
        <v>5</v>
      </c>
      <c r="X12" s="361">
        <f t="shared" si="2"/>
        <v>40</v>
      </c>
      <c r="Y12" s="361">
        <f t="shared" si="3"/>
        <v>375</v>
      </c>
      <c r="Z12" s="361">
        <f t="shared" si="4"/>
        <v>375</v>
      </c>
      <c r="AA12" s="681" t="s">
        <v>669</v>
      </c>
    </row>
    <row r="13" spans="1:35" s="160" customFormat="1" ht="48.75" customHeight="1">
      <c r="A13" s="471">
        <v>4</v>
      </c>
      <c r="B13" s="642" t="s">
        <v>589</v>
      </c>
      <c r="C13" s="364" t="s">
        <v>18</v>
      </c>
      <c r="D13" s="374" t="s">
        <v>106</v>
      </c>
      <c r="E13" s="365">
        <v>30</v>
      </c>
      <c r="F13" s="364">
        <v>240</v>
      </c>
      <c r="G13" s="364">
        <v>55</v>
      </c>
      <c r="H13" s="364">
        <v>6.875</v>
      </c>
      <c r="I13" s="364">
        <v>1650</v>
      </c>
      <c r="J13" s="362"/>
      <c r="K13" s="362"/>
      <c r="L13" s="362"/>
      <c r="M13" s="362"/>
      <c r="N13" s="362">
        <v>27</v>
      </c>
      <c r="O13" s="357" t="s">
        <v>567</v>
      </c>
      <c r="P13" s="362"/>
      <c r="Q13" s="362"/>
      <c r="R13" s="362"/>
      <c r="S13" s="362"/>
      <c r="T13" s="362"/>
      <c r="U13" s="362"/>
      <c r="V13" s="355">
        <f t="shared" si="0"/>
        <v>27</v>
      </c>
      <c r="W13" s="355">
        <f t="shared" si="1"/>
        <v>3</v>
      </c>
      <c r="X13" s="361">
        <f t="shared" si="2"/>
        <v>24</v>
      </c>
      <c r="Y13" s="361">
        <f t="shared" si="3"/>
        <v>165</v>
      </c>
      <c r="Z13" s="361">
        <f t="shared" si="4"/>
        <v>165</v>
      </c>
      <c r="AA13" s="681" t="s">
        <v>669</v>
      </c>
    </row>
    <row r="14" spans="1:35" s="160" customFormat="1" ht="48.75" customHeight="1">
      <c r="A14" s="471">
        <v>5</v>
      </c>
      <c r="B14" s="642" t="s">
        <v>110</v>
      </c>
      <c r="C14" s="643" t="s">
        <v>31</v>
      </c>
      <c r="D14" s="643" t="s">
        <v>82</v>
      </c>
      <c r="E14" s="643">
        <v>30</v>
      </c>
      <c r="F14" s="643">
        <v>240</v>
      </c>
      <c r="G14" s="643">
        <v>60</v>
      </c>
      <c r="H14" s="643">
        <v>7.5</v>
      </c>
      <c r="I14" s="643">
        <v>1800</v>
      </c>
      <c r="J14" s="644"/>
      <c r="K14" s="644"/>
      <c r="L14" s="644"/>
      <c r="M14" s="644"/>
      <c r="N14" s="644">
        <v>26</v>
      </c>
      <c r="O14" s="645" t="s">
        <v>658</v>
      </c>
      <c r="P14" s="644"/>
      <c r="Q14" s="644"/>
      <c r="R14" s="644"/>
      <c r="S14" s="644"/>
      <c r="T14" s="644"/>
      <c r="U14" s="644"/>
      <c r="V14" s="643">
        <f t="shared" si="0"/>
        <v>26</v>
      </c>
      <c r="W14" s="643">
        <f t="shared" si="1"/>
        <v>4</v>
      </c>
      <c r="X14" s="643">
        <f t="shared" si="2"/>
        <v>32</v>
      </c>
      <c r="Y14" s="643">
        <f t="shared" si="3"/>
        <v>240</v>
      </c>
      <c r="Z14" s="643">
        <f t="shared" si="4"/>
        <v>240</v>
      </c>
      <c r="AA14" s="681" t="s">
        <v>669</v>
      </c>
    </row>
    <row r="15" spans="1:35" s="160" customFormat="1" ht="48.75" customHeight="1">
      <c r="A15" s="471">
        <v>6</v>
      </c>
      <c r="B15" s="642" t="s">
        <v>591</v>
      </c>
      <c r="C15" s="361" t="s">
        <v>18</v>
      </c>
      <c r="D15" s="685" t="s">
        <v>149</v>
      </c>
      <c r="E15" s="365">
        <v>30</v>
      </c>
      <c r="F15" s="364">
        <v>240</v>
      </c>
      <c r="G15" s="364">
        <v>55</v>
      </c>
      <c r="H15" s="364">
        <v>6.875</v>
      </c>
      <c r="I15" s="364">
        <v>1650</v>
      </c>
      <c r="J15" s="362"/>
      <c r="K15" s="362"/>
      <c r="L15" s="362"/>
      <c r="M15" s="362"/>
      <c r="N15" s="362">
        <v>24</v>
      </c>
      <c r="O15" s="357" t="s">
        <v>645</v>
      </c>
      <c r="P15" s="362"/>
      <c r="Q15" s="362"/>
      <c r="R15" s="362"/>
      <c r="S15" s="362"/>
      <c r="T15" s="362"/>
      <c r="U15" s="362"/>
      <c r="V15" s="355">
        <f t="shared" si="0"/>
        <v>24</v>
      </c>
      <c r="W15" s="355">
        <f t="shared" si="1"/>
        <v>6</v>
      </c>
      <c r="X15" s="361">
        <f t="shared" si="2"/>
        <v>48</v>
      </c>
      <c r="Y15" s="361">
        <f t="shared" si="3"/>
        <v>330</v>
      </c>
      <c r="Z15" s="361">
        <f t="shared" si="4"/>
        <v>330</v>
      </c>
      <c r="AA15" s="681" t="s">
        <v>669</v>
      </c>
    </row>
    <row r="16" spans="1:35" s="160" customFormat="1" ht="48.75" customHeight="1">
      <c r="A16" s="471">
        <v>7</v>
      </c>
      <c r="B16" s="642" t="s">
        <v>587</v>
      </c>
      <c r="C16" s="364" t="s">
        <v>18</v>
      </c>
      <c r="D16" s="643" t="s">
        <v>105</v>
      </c>
      <c r="E16" s="365">
        <v>30</v>
      </c>
      <c r="F16" s="364">
        <v>240</v>
      </c>
      <c r="G16" s="364">
        <v>55</v>
      </c>
      <c r="H16" s="364">
        <v>6.875</v>
      </c>
      <c r="I16" s="364">
        <v>1650</v>
      </c>
      <c r="J16" s="362"/>
      <c r="K16" s="362"/>
      <c r="L16" s="362"/>
      <c r="M16" s="362"/>
      <c r="N16" s="362">
        <v>23</v>
      </c>
      <c r="O16" s="357" t="s">
        <v>667</v>
      </c>
      <c r="P16" s="362"/>
      <c r="Q16" s="362"/>
      <c r="R16" s="362"/>
      <c r="S16" s="362"/>
      <c r="T16" s="362"/>
      <c r="U16" s="362"/>
      <c r="V16" s="355">
        <f t="shared" si="0"/>
        <v>23</v>
      </c>
      <c r="W16" s="355">
        <f t="shared" si="1"/>
        <v>7</v>
      </c>
      <c r="X16" s="361">
        <f t="shared" si="2"/>
        <v>56</v>
      </c>
      <c r="Y16" s="361">
        <f t="shared" si="3"/>
        <v>385</v>
      </c>
      <c r="Z16" s="361">
        <f t="shared" si="4"/>
        <v>385</v>
      </c>
      <c r="AA16" s="681" t="s">
        <v>669</v>
      </c>
    </row>
    <row r="17" spans="1:35" s="160" customFormat="1" ht="48.75" customHeight="1">
      <c r="A17" s="471">
        <v>8</v>
      </c>
      <c r="B17" s="642" t="s">
        <v>665</v>
      </c>
      <c r="C17" s="361" t="s">
        <v>18</v>
      </c>
      <c r="D17" s="643" t="s">
        <v>109</v>
      </c>
      <c r="E17" s="365">
        <v>30</v>
      </c>
      <c r="F17" s="364">
        <v>240</v>
      </c>
      <c r="G17" s="364">
        <v>55</v>
      </c>
      <c r="H17" s="364">
        <v>6.875</v>
      </c>
      <c r="I17" s="364">
        <v>1650</v>
      </c>
      <c r="J17" s="362"/>
      <c r="K17" s="362"/>
      <c r="L17" s="362"/>
      <c r="M17" s="362"/>
      <c r="N17" s="362">
        <v>26</v>
      </c>
      <c r="O17" s="357" t="s">
        <v>645</v>
      </c>
      <c r="P17" s="362"/>
      <c r="Q17" s="362"/>
      <c r="R17" s="362"/>
      <c r="S17" s="362"/>
      <c r="T17" s="362"/>
      <c r="U17" s="362"/>
      <c r="V17" s="355">
        <f t="shared" si="0"/>
        <v>26</v>
      </c>
      <c r="W17" s="355">
        <f t="shared" si="1"/>
        <v>4</v>
      </c>
      <c r="X17" s="361">
        <f t="shared" si="2"/>
        <v>32</v>
      </c>
      <c r="Y17" s="361">
        <f t="shared" si="3"/>
        <v>220</v>
      </c>
      <c r="Z17" s="361">
        <f t="shared" si="4"/>
        <v>220</v>
      </c>
      <c r="AA17" s="681" t="s">
        <v>669</v>
      </c>
    </row>
    <row r="18" spans="1:35" s="160" customFormat="1" ht="48.75" customHeight="1">
      <c r="A18" s="471">
        <v>9</v>
      </c>
      <c r="B18" s="642" t="s">
        <v>252</v>
      </c>
      <c r="C18" s="364" t="s">
        <v>18</v>
      </c>
      <c r="D18" s="643" t="s">
        <v>76</v>
      </c>
      <c r="E18" s="365">
        <v>30</v>
      </c>
      <c r="F18" s="364">
        <v>240</v>
      </c>
      <c r="G18" s="364">
        <v>55</v>
      </c>
      <c r="H18" s="364">
        <v>6.875</v>
      </c>
      <c r="I18" s="364">
        <v>1650</v>
      </c>
      <c r="J18" s="362"/>
      <c r="K18" s="362"/>
      <c r="L18" s="362"/>
      <c r="M18" s="362"/>
      <c r="N18" s="362">
        <v>24</v>
      </c>
      <c r="O18" s="357" t="s">
        <v>645</v>
      </c>
      <c r="P18" s="362"/>
      <c r="Q18" s="362"/>
      <c r="R18" s="362"/>
      <c r="S18" s="362"/>
      <c r="T18" s="362"/>
      <c r="U18" s="362"/>
      <c r="V18" s="355">
        <f t="shared" si="0"/>
        <v>24</v>
      </c>
      <c r="W18" s="355">
        <f t="shared" si="1"/>
        <v>6</v>
      </c>
      <c r="X18" s="361">
        <f t="shared" si="2"/>
        <v>48</v>
      </c>
      <c r="Y18" s="361">
        <f t="shared" si="3"/>
        <v>330</v>
      </c>
      <c r="Z18" s="361">
        <f t="shared" si="4"/>
        <v>330</v>
      </c>
      <c r="AA18" s="681" t="s">
        <v>669</v>
      </c>
    </row>
    <row r="19" spans="1:35" s="160" customFormat="1" ht="48.75" customHeight="1">
      <c r="A19" s="471">
        <v>10</v>
      </c>
      <c r="B19" s="642" t="s">
        <v>661</v>
      </c>
      <c r="C19" s="364" t="s">
        <v>18</v>
      </c>
      <c r="D19" s="474" t="s">
        <v>114</v>
      </c>
      <c r="E19" s="365">
        <v>30</v>
      </c>
      <c r="F19" s="364">
        <v>240</v>
      </c>
      <c r="G19" s="364">
        <v>55</v>
      </c>
      <c r="H19" s="364">
        <v>6.875</v>
      </c>
      <c r="I19" s="364">
        <v>1650</v>
      </c>
      <c r="J19" s="362"/>
      <c r="K19" s="362"/>
      <c r="L19" s="362"/>
      <c r="M19" s="362"/>
      <c r="N19" s="362">
        <v>25</v>
      </c>
      <c r="O19" s="357" t="s">
        <v>645</v>
      </c>
      <c r="P19" s="362"/>
      <c r="Q19" s="362"/>
      <c r="R19" s="362"/>
      <c r="S19" s="362"/>
      <c r="T19" s="362"/>
      <c r="U19" s="362"/>
      <c r="V19" s="355">
        <f t="shared" si="0"/>
        <v>25</v>
      </c>
      <c r="W19" s="355">
        <f t="shared" si="1"/>
        <v>5</v>
      </c>
      <c r="X19" s="361">
        <f t="shared" si="2"/>
        <v>40</v>
      </c>
      <c r="Y19" s="361">
        <f t="shared" si="3"/>
        <v>275</v>
      </c>
      <c r="Z19" s="361">
        <f t="shared" si="4"/>
        <v>275</v>
      </c>
      <c r="AA19" s="681" t="s">
        <v>669</v>
      </c>
    </row>
    <row r="20" spans="1:35" s="160" customFormat="1" ht="48.75" customHeight="1">
      <c r="A20" s="471">
        <v>11</v>
      </c>
      <c r="B20" s="415" t="s">
        <v>552</v>
      </c>
      <c r="C20" s="680" t="s">
        <v>18</v>
      </c>
      <c r="D20" s="684" t="s">
        <v>111</v>
      </c>
      <c r="E20" s="365">
        <v>30</v>
      </c>
      <c r="F20" s="364">
        <v>240</v>
      </c>
      <c r="G20" s="364">
        <v>55</v>
      </c>
      <c r="H20" s="364">
        <v>6.875</v>
      </c>
      <c r="I20" s="364">
        <v>1650</v>
      </c>
      <c r="J20" s="362"/>
      <c r="K20" s="362"/>
      <c r="L20" s="362">
        <v>4</v>
      </c>
      <c r="M20" s="362" t="s">
        <v>349</v>
      </c>
      <c r="N20" s="362">
        <v>1</v>
      </c>
      <c r="O20" s="357" t="s">
        <v>268</v>
      </c>
      <c r="P20" s="362"/>
      <c r="Q20" s="362"/>
      <c r="R20" s="362"/>
      <c r="S20" s="362"/>
      <c r="T20" s="362"/>
      <c r="U20" s="362"/>
      <c r="V20" s="355">
        <f t="shared" si="0"/>
        <v>5</v>
      </c>
      <c r="W20" s="355">
        <f t="shared" si="1"/>
        <v>25</v>
      </c>
      <c r="X20" s="361">
        <f t="shared" si="2"/>
        <v>200</v>
      </c>
      <c r="Y20" s="361">
        <f t="shared" si="3"/>
        <v>1375</v>
      </c>
      <c r="Z20" s="361">
        <f t="shared" si="4"/>
        <v>1375</v>
      </c>
      <c r="AA20" s="683" t="s">
        <v>670</v>
      </c>
    </row>
    <row r="21" spans="1:35" s="160" customFormat="1" ht="48.75" customHeight="1">
      <c r="A21" s="471">
        <v>12</v>
      </c>
      <c r="B21" s="642" t="s">
        <v>662</v>
      </c>
      <c r="C21" s="364" t="s">
        <v>18</v>
      </c>
      <c r="D21" s="643" t="s">
        <v>237</v>
      </c>
      <c r="E21" s="365">
        <v>30</v>
      </c>
      <c r="F21" s="364">
        <v>240</v>
      </c>
      <c r="G21" s="364">
        <v>55</v>
      </c>
      <c r="H21" s="364">
        <v>6.875</v>
      </c>
      <c r="I21" s="364">
        <v>1650</v>
      </c>
      <c r="J21" s="362"/>
      <c r="K21" s="362"/>
      <c r="L21" s="362"/>
      <c r="M21" s="362"/>
      <c r="N21" s="362">
        <v>24</v>
      </c>
      <c r="O21" s="357" t="s">
        <v>645</v>
      </c>
      <c r="P21" s="362"/>
      <c r="Q21" s="362"/>
      <c r="R21" s="362"/>
      <c r="S21" s="362"/>
      <c r="T21" s="362"/>
      <c r="U21" s="362"/>
      <c r="V21" s="355">
        <f t="shared" si="0"/>
        <v>24</v>
      </c>
      <c r="W21" s="355">
        <f t="shared" si="1"/>
        <v>6</v>
      </c>
      <c r="X21" s="361">
        <f t="shared" si="2"/>
        <v>48</v>
      </c>
      <c r="Y21" s="361">
        <f t="shared" si="3"/>
        <v>330</v>
      </c>
      <c r="Z21" s="361">
        <f t="shared" si="4"/>
        <v>330</v>
      </c>
      <c r="AA21" s="681" t="s">
        <v>669</v>
      </c>
    </row>
    <row r="22" spans="1:35" s="160" customFormat="1" ht="48.75" customHeight="1">
      <c r="A22" s="471">
        <v>13</v>
      </c>
      <c r="B22" s="642" t="s">
        <v>74</v>
      </c>
      <c r="C22" s="364" t="s">
        <v>18</v>
      </c>
      <c r="D22" s="643" t="s">
        <v>75</v>
      </c>
      <c r="E22" s="365">
        <v>30</v>
      </c>
      <c r="F22" s="364">
        <v>240</v>
      </c>
      <c r="G22" s="364">
        <v>55</v>
      </c>
      <c r="H22" s="364">
        <v>6.875</v>
      </c>
      <c r="I22" s="364">
        <v>1650</v>
      </c>
      <c r="J22" s="362"/>
      <c r="K22" s="362"/>
      <c r="L22" s="362"/>
      <c r="M22" s="362"/>
      <c r="N22" s="362">
        <v>24</v>
      </c>
      <c r="O22" s="357" t="s">
        <v>645</v>
      </c>
      <c r="P22" s="362"/>
      <c r="Q22" s="362"/>
      <c r="R22" s="362"/>
      <c r="S22" s="362"/>
      <c r="T22" s="362"/>
      <c r="U22" s="362"/>
      <c r="V22" s="355">
        <f t="shared" si="0"/>
        <v>24</v>
      </c>
      <c r="W22" s="355">
        <f t="shared" si="1"/>
        <v>6</v>
      </c>
      <c r="X22" s="361">
        <f t="shared" si="2"/>
        <v>48</v>
      </c>
      <c r="Y22" s="361">
        <f t="shared" si="3"/>
        <v>330</v>
      </c>
      <c r="Z22" s="361">
        <f t="shared" si="4"/>
        <v>330</v>
      </c>
      <c r="AA22" s="681" t="s">
        <v>669</v>
      </c>
    </row>
    <row r="23" spans="1:35" s="160" customFormat="1" ht="48.75" customHeight="1">
      <c r="A23" s="471">
        <v>14</v>
      </c>
      <c r="B23" s="642" t="s">
        <v>253</v>
      </c>
      <c r="C23" s="364" t="s">
        <v>176</v>
      </c>
      <c r="D23" s="364" t="s">
        <v>101</v>
      </c>
      <c r="E23" s="365">
        <v>30</v>
      </c>
      <c r="F23" s="361">
        <v>240</v>
      </c>
      <c r="G23" s="361">
        <v>75</v>
      </c>
      <c r="H23" s="361">
        <v>9.375</v>
      </c>
      <c r="I23" s="361">
        <v>2250</v>
      </c>
      <c r="J23" s="362"/>
      <c r="K23" s="362"/>
      <c r="L23" s="362">
        <v>4</v>
      </c>
      <c r="M23" s="362" t="s">
        <v>349</v>
      </c>
      <c r="N23" s="362"/>
      <c r="O23" s="357"/>
      <c r="P23" s="362"/>
      <c r="Q23" s="362"/>
      <c r="R23" s="362"/>
      <c r="S23" s="362"/>
      <c r="T23" s="362"/>
      <c r="U23" s="362"/>
      <c r="V23" s="355">
        <f t="shared" si="0"/>
        <v>4</v>
      </c>
      <c r="W23" s="355">
        <f t="shared" si="1"/>
        <v>26</v>
      </c>
      <c r="X23" s="361">
        <f t="shared" si="2"/>
        <v>208</v>
      </c>
      <c r="Y23" s="361">
        <f t="shared" si="3"/>
        <v>1950</v>
      </c>
      <c r="Z23" s="361">
        <f t="shared" si="4"/>
        <v>1950</v>
      </c>
      <c r="AA23" s="683" t="s">
        <v>670</v>
      </c>
    </row>
    <row r="24" spans="1:35" s="160" customFormat="1" ht="48.75" customHeight="1">
      <c r="A24" s="471">
        <v>15</v>
      </c>
      <c r="B24" s="687" t="s">
        <v>664</v>
      </c>
      <c r="C24" s="643" t="s">
        <v>31</v>
      </c>
      <c r="D24" s="688" t="s">
        <v>99</v>
      </c>
      <c r="E24" s="686">
        <v>30</v>
      </c>
      <c r="F24" s="643">
        <v>240</v>
      </c>
      <c r="G24" s="643">
        <v>60</v>
      </c>
      <c r="H24" s="643">
        <v>7.5</v>
      </c>
      <c r="I24" s="643">
        <v>1800</v>
      </c>
      <c r="J24" s="644"/>
      <c r="K24" s="644"/>
      <c r="L24" s="644"/>
      <c r="M24" s="644"/>
      <c r="N24" s="644">
        <v>28</v>
      </c>
      <c r="O24" s="645" t="s">
        <v>666</v>
      </c>
      <c r="P24" s="644"/>
      <c r="Q24" s="644"/>
      <c r="R24" s="644"/>
      <c r="S24" s="644"/>
      <c r="T24" s="644"/>
      <c r="U24" s="644"/>
      <c r="V24" s="686">
        <f t="shared" si="0"/>
        <v>28</v>
      </c>
      <c r="W24" s="686">
        <f t="shared" si="1"/>
        <v>2</v>
      </c>
      <c r="X24" s="643">
        <f t="shared" si="2"/>
        <v>16</v>
      </c>
      <c r="Y24" s="643">
        <f t="shared" si="3"/>
        <v>120</v>
      </c>
      <c r="Z24" s="643">
        <f t="shared" si="4"/>
        <v>120</v>
      </c>
      <c r="AA24" s="681" t="s">
        <v>669</v>
      </c>
    </row>
    <row r="25" spans="1:35" s="160" customFormat="1" ht="48.75" customHeight="1" thickBot="1">
      <c r="A25" s="471">
        <v>16</v>
      </c>
      <c r="B25" s="474" t="s">
        <v>588</v>
      </c>
      <c r="C25" s="361" t="s">
        <v>18</v>
      </c>
      <c r="D25" s="476" t="s">
        <v>81</v>
      </c>
      <c r="E25" s="364">
        <v>30</v>
      </c>
      <c r="F25" s="364">
        <v>240</v>
      </c>
      <c r="G25" s="364">
        <v>55</v>
      </c>
      <c r="H25" s="364">
        <v>6.875</v>
      </c>
      <c r="I25" s="364">
        <v>1650</v>
      </c>
      <c r="J25" s="362"/>
      <c r="K25" s="362"/>
      <c r="L25" s="362"/>
      <c r="M25" s="362"/>
      <c r="N25" s="362">
        <v>13</v>
      </c>
      <c r="O25" s="357" t="s">
        <v>668</v>
      </c>
      <c r="P25" s="362"/>
      <c r="Q25" s="362"/>
      <c r="R25" s="362"/>
      <c r="S25" s="362"/>
      <c r="T25" s="362"/>
      <c r="U25" s="362"/>
      <c r="V25" s="361">
        <f t="shared" si="0"/>
        <v>13</v>
      </c>
      <c r="W25" s="361">
        <f t="shared" si="1"/>
        <v>17</v>
      </c>
      <c r="X25" s="361">
        <f t="shared" si="2"/>
        <v>136</v>
      </c>
      <c r="Y25" s="361">
        <f t="shared" si="3"/>
        <v>935</v>
      </c>
      <c r="Z25" s="361">
        <f t="shared" si="4"/>
        <v>935</v>
      </c>
      <c r="AA25" s="681" t="s">
        <v>669</v>
      </c>
    </row>
    <row r="26" spans="1:35" ht="51" customHeight="1" thickBot="1">
      <c r="A26" s="383"/>
      <c r="B26" s="416"/>
      <c r="C26" s="384"/>
      <c r="D26" s="384"/>
      <c r="E26" s="384"/>
      <c r="F26" s="384"/>
      <c r="G26" s="384"/>
      <c r="H26" s="384"/>
      <c r="I26" s="384"/>
      <c r="J26" s="385"/>
      <c r="K26" s="385"/>
      <c r="L26" s="385"/>
      <c r="M26" s="385"/>
      <c r="N26" s="385"/>
      <c r="O26" s="385"/>
      <c r="P26" s="385"/>
      <c r="Q26" s="385"/>
      <c r="R26" s="385"/>
      <c r="S26" s="385"/>
      <c r="T26" s="385"/>
      <c r="U26" s="385"/>
      <c r="V26" s="384"/>
      <c r="W26" s="384"/>
      <c r="X26" s="1533" t="s">
        <v>208</v>
      </c>
      <c r="Y26" s="1534"/>
      <c r="Z26" s="667">
        <f>SUM(Z10:Z24)</f>
        <v>6830</v>
      </c>
      <c r="AA26" s="159"/>
      <c r="AB26" s="150"/>
      <c r="AC26" s="150"/>
      <c r="AD26" s="352"/>
      <c r="AE26" s="150"/>
      <c r="AF26" s="150"/>
      <c r="AG26" s="150"/>
      <c r="AH26" s="150"/>
      <c r="AI26" s="150"/>
    </row>
    <row r="27" spans="1:35" ht="37.5" customHeight="1" thickBot="1">
      <c r="A27" s="383"/>
      <c r="B27" s="416" t="s">
        <v>342</v>
      </c>
      <c r="C27" s="119"/>
      <c r="D27" s="384"/>
      <c r="E27" s="384"/>
      <c r="F27" s="384"/>
      <c r="G27" s="384"/>
      <c r="H27" s="384"/>
      <c r="I27" s="384"/>
      <c r="J27" s="385"/>
      <c r="K27" s="385"/>
      <c r="L27" s="385"/>
      <c r="M27" s="385"/>
      <c r="N27" s="385"/>
      <c r="O27" s="385"/>
      <c r="P27" s="385"/>
      <c r="Q27" s="385"/>
      <c r="R27" s="385"/>
      <c r="S27" s="385"/>
      <c r="T27" s="385"/>
      <c r="U27" s="385"/>
      <c r="V27" s="384"/>
      <c r="W27" s="384"/>
      <c r="X27" s="384"/>
      <c r="Y27" s="384"/>
      <c r="Z27" s="384"/>
      <c r="AA27" s="159"/>
      <c r="AB27" s="150"/>
      <c r="AC27" s="150"/>
      <c r="AD27" s="160"/>
      <c r="AE27" s="150"/>
      <c r="AF27" s="150"/>
      <c r="AG27" s="150"/>
      <c r="AH27" s="150"/>
      <c r="AI27" s="150"/>
    </row>
    <row r="28" spans="1:35" s="160" customFormat="1" ht="27.75" customHeight="1">
      <c r="A28" s="636"/>
      <c r="B28" s="637"/>
      <c r="C28" s="636"/>
      <c r="D28" s="636"/>
      <c r="E28" s="636"/>
      <c r="F28" s="636"/>
      <c r="G28" s="636"/>
      <c r="H28" s="636"/>
      <c r="I28" s="636"/>
      <c r="J28" s="638"/>
      <c r="K28" s="638"/>
      <c r="L28" s="638"/>
      <c r="M28" s="638"/>
      <c r="N28" s="638"/>
      <c r="O28" s="639"/>
      <c r="P28" s="638"/>
      <c r="Q28" s="638"/>
      <c r="R28" s="638"/>
      <c r="S28" s="638"/>
      <c r="T28" s="638"/>
      <c r="U28" s="638"/>
      <c r="V28" s="636"/>
      <c r="W28" s="636"/>
      <c r="X28" s="636"/>
      <c r="Y28" s="636"/>
      <c r="Z28" s="636"/>
      <c r="AA28" s="640"/>
    </row>
    <row r="29" spans="1:35" s="160" customFormat="1" ht="27.75" customHeight="1">
      <c r="A29" s="250"/>
      <c r="B29" s="462"/>
      <c r="C29" s="250"/>
      <c r="D29" s="250"/>
      <c r="E29" s="250"/>
      <c r="F29" s="250"/>
      <c r="G29" s="250"/>
      <c r="H29" s="250"/>
      <c r="I29" s="250"/>
      <c r="J29" s="338"/>
      <c r="K29" s="338"/>
      <c r="L29" s="338"/>
      <c r="M29" s="338"/>
      <c r="N29" s="338"/>
      <c r="O29" s="339"/>
      <c r="P29" s="338"/>
      <c r="Q29" s="338"/>
      <c r="R29" s="338"/>
      <c r="S29" s="338"/>
      <c r="T29" s="338"/>
      <c r="U29" s="338"/>
      <c r="V29" s="250"/>
      <c r="W29" s="250"/>
      <c r="X29" s="250"/>
      <c r="Y29" s="250"/>
      <c r="Z29" s="250"/>
      <c r="AA29" s="340"/>
    </row>
    <row r="30" spans="1:35" s="160" customFormat="1" ht="27.75" customHeight="1">
      <c r="A30" s="250"/>
      <c r="B30" s="462"/>
      <c r="C30" s="250"/>
      <c r="D30" s="250"/>
      <c r="E30" s="250"/>
      <c r="F30" s="250"/>
      <c r="G30" s="250"/>
      <c r="H30" s="250"/>
      <c r="I30" s="250"/>
      <c r="J30" s="338"/>
      <c r="K30" s="338"/>
      <c r="L30" s="338"/>
      <c r="M30" s="338"/>
      <c r="N30" s="338"/>
      <c r="O30" s="339"/>
      <c r="P30" s="338"/>
      <c r="Q30" s="338"/>
      <c r="R30" s="338"/>
      <c r="S30" s="338"/>
      <c r="T30" s="338"/>
      <c r="U30" s="338"/>
      <c r="V30" s="250"/>
      <c r="W30" s="250"/>
      <c r="X30" s="250"/>
      <c r="Y30" s="250"/>
      <c r="Z30" s="250"/>
      <c r="AA30" s="340"/>
    </row>
    <row r="31" spans="1:35" s="160" customFormat="1" ht="27.75" customHeight="1">
      <c r="A31" s="250"/>
      <c r="B31" s="462"/>
      <c r="C31" s="250"/>
      <c r="D31" s="250"/>
      <c r="E31" s="250"/>
      <c r="F31" s="250"/>
      <c r="G31" s="250"/>
      <c r="H31" s="250"/>
      <c r="I31" s="250"/>
      <c r="J31" s="338"/>
      <c r="K31" s="338"/>
      <c r="L31" s="338"/>
      <c r="M31" s="338"/>
      <c r="N31" s="338"/>
      <c r="O31" s="339"/>
      <c r="P31" s="338"/>
      <c r="Q31" s="338"/>
      <c r="R31" s="338"/>
      <c r="S31" s="338"/>
      <c r="T31" s="338"/>
      <c r="U31" s="338"/>
      <c r="V31" s="250"/>
      <c r="W31" s="250"/>
      <c r="X31" s="250"/>
      <c r="Y31" s="250"/>
      <c r="Z31" s="250"/>
      <c r="AA31" s="340"/>
    </row>
    <row r="32" spans="1:35" s="160" customFormat="1" ht="54.75" customHeight="1">
      <c r="A32" s="250"/>
      <c r="B32" s="1427" t="s">
        <v>483</v>
      </c>
      <c r="C32" s="1427"/>
      <c r="D32" s="1427"/>
      <c r="E32" s="341"/>
      <c r="F32" s="341"/>
      <c r="G32" s="341"/>
      <c r="H32" s="341"/>
      <c r="I32" s="341"/>
      <c r="J32" s="671"/>
      <c r="K32" s="671"/>
      <c r="L32" s="671"/>
      <c r="M32" s="671"/>
      <c r="N32" s="1427" t="s">
        <v>484</v>
      </c>
      <c r="O32" s="1427"/>
      <c r="P32" s="1427"/>
      <c r="Q32" s="1427"/>
      <c r="R32" s="1427"/>
      <c r="S32" s="671"/>
      <c r="T32" s="671"/>
      <c r="U32" s="671"/>
      <c r="V32" s="341"/>
      <c r="W32" s="1427" t="s">
        <v>485</v>
      </c>
      <c r="X32" s="1427"/>
      <c r="Y32" s="1427"/>
      <c r="Z32" s="1427"/>
      <c r="AA32" s="1427"/>
    </row>
    <row r="33" spans="1:27" s="160" customFormat="1" ht="60" customHeight="1">
      <c r="A33" s="250"/>
      <c r="B33" s="1427" t="s">
        <v>482</v>
      </c>
      <c r="C33" s="1427"/>
      <c r="D33" s="1427"/>
      <c r="E33" s="341"/>
      <c r="F33" s="341"/>
      <c r="G33" s="341"/>
      <c r="H33" s="341"/>
      <c r="I33" s="341"/>
      <c r="J33" s="671"/>
      <c r="K33" s="671"/>
      <c r="L33" s="671"/>
      <c r="M33" s="671"/>
      <c r="N33" s="1427" t="s">
        <v>482</v>
      </c>
      <c r="O33" s="1427"/>
      <c r="P33" s="1427"/>
      <c r="Q33" s="1427"/>
      <c r="R33" s="671"/>
      <c r="S33" s="671"/>
      <c r="T33" s="671"/>
      <c r="U33" s="671"/>
      <c r="V33" s="341"/>
      <c r="W33" s="341"/>
      <c r="X33" s="1427" t="s">
        <v>482</v>
      </c>
      <c r="Y33" s="1427"/>
      <c r="Z33" s="1427"/>
      <c r="AA33" s="1427"/>
    </row>
    <row r="34" spans="1:27" ht="45" customHeight="1">
      <c r="A34" s="634"/>
      <c r="B34" s="633"/>
      <c r="C34" s="634"/>
      <c r="D34" s="634"/>
      <c r="E34" s="634"/>
      <c r="F34" s="634"/>
      <c r="G34" s="634"/>
      <c r="H34" s="634"/>
      <c r="I34" s="634"/>
      <c r="J34" s="635"/>
      <c r="K34" s="635"/>
      <c r="L34" s="635"/>
      <c r="M34" s="635"/>
      <c r="N34" s="1426"/>
      <c r="O34" s="1426"/>
      <c r="P34" s="1426"/>
      <c r="Q34" s="1426"/>
      <c r="R34" s="635"/>
      <c r="S34" s="635"/>
      <c r="T34" s="635"/>
      <c r="U34" s="635"/>
      <c r="V34" s="634"/>
      <c r="W34" s="634"/>
      <c r="X34" s="634"/>
      <c r="Y34" s="634"/>
      <c r="Z34" s="634"/>
      <c r="AA34" s="641"/>
    </row>
    <row r="35" spans="1:27">
      <c r="A35" s="634"/>
      <c r="B35" s="633"/>
      <c r="C35" s="634"/>
      <c r="D35" s="634"/>
      <c r="E35" s="634"/>
      <c r="F35" s="634"/>
      <c r="G35" s="634"/>
      <c r="H35" s="634"/>
      <c r="I35" s="634"/>
      <c r="J35" s="635"/>
      <c r="K35" s="635"/>
      <c r="L35" s="635"/>
      <c r="M35" s="635"/>
      <c r="N35" s="635"/>
      <c r="O35" s="635"/>
      <c r="P35" s="635"/>
      <c r="Q35" s="635"/>
      <c r="R35" s="635"/>
      <c r="S35" s="635"/>
      <c r="T35" s="635"/>
      <c r="U35" s="635"/>
      <c r="V35" s="634"/>
      <c r="W35" s="634"/>
      <c r="X35" s="634"/>
      <c r="Y35" s="634"/>
      <c r="Z35" s="634"/>
      <c r="AA35" s="641"/>
    </row>
    <row r="36" spans="1:27">
      <c r="A36" s="634"/>
      <c r="B36" s="633"/>
      <c r="C36" s="634"/>
      <c r="D36" s="634"/>
      <c r="E36" s="634"/>
      <c r="F36" s="634"/>
      <c r="G36" s="634"/>
      <c r="H36" s="634"/>
      <c r="I36" s="634"/>
      <c r="J36" s="635"/>
      <c r="K36" s="635"/>
      <c r="L36" s="635"/>
      <c r="M36" s="635"/>
      <c r="N36" s="635"/>
      <c r="O36" s="635"/>
      <c r="P36" s="635"/>
      <c r="Q36" s="635"/>
      <c r="R36" s="635"/>
      <c r="S36" s="635"/>
      <c r="T36" s="635"/>
      <c r="U36" s="635"/>
      <c r="V36" s="634"/>
      <c r="W36" s="634"/>
      <c r="X36" s="634"/>
      <c r="Y36" s="634"/>
      <c r="Z36" s="634"/>
      <c r="AA36" s="641"/>
    </row>
    <row r="37" spans="1:27">
      <c r="A37" s="634"/>
      <c r="B37" s="633"/>
      <c r="C37" s="634"/>
      <c r="D37" s="634"/>
      <c r="E37" s="634"/>
      <c r="F37" s="634"/>
      <c r="G37" s="634"/>
      <c r="H37" s="634"/>
      <c r="I37" s="634"/>
      <c r="J37" s="635"/>
      <c r="K37" s="635"/>
      <c r="L37" s="635"/>
      <c r="M37" s="635"/>
      <c r="N37" s="635"/>
      <c r="O37" s="635"/>
      <c r="P37" s="635"/>
      <c r="Q37" s="635"/>
      <c r="R37" s="635"/>
      <c r="S37" s="635"/>
      <c r="T37" s="635"/>
      <c r="U37" s="635"/>
      <c r="V37" s="634"/>
      <c r="W37" s="634"/>
      <c r="X37" s="634"/>
      <c r="Y37" s="634"/>
      <c r="Z37" s="634"/>
      <c r="AA37" s="641"/>
    </row>
    <row r="38" spans="1:27">
      <c r="A38" s="634"/>
      <c r="B38" s="633"/>
      <c r="C38" s="634"/>
      <c r="D38" s="634"/>
      <c r="E38" s="634"/>
      <c r="F38" s="634"/>
      <c r="G38" s="634"/>
      <c r="H38" s="634"/>
      <c r="I38" s="634"/>
      <c r="J38" s="635"/>
      <c r="K38" s="635"/>
      <c r="L38" s="635"/>
      <c r="M38" s="635"/>
      <c r="N38" s="635"/>
      <c r="O38" s="635"/>
      <c r="P38" s="635"/>
      <c r="Q38" s="635"/>
      <c r="R38" s="635"/>
      <c r="S38" s="635"/>
      <c r="T38" s="635"/>
      <c r="U38" s="635"/>
      <c r="V38" s="634"/>
      <c r="W38" s="634"/>
      <c r="X38" s="634"/>
      <c r="Y38" s="634"/>
      <c r="Z38" s="634"/>
      <c r="AA38" s="641"/>
    </row>
    <row r="39" spans="1:27">
      <c r="A39" s="634"/>
      <c r="B39" s="633"/>
      <c r="C39" s="634"/>
      <c r="D39" s="634"/>
      <c r="E39" s="634"/>
      <c r="F39" s="634"/>
      <c r="G39" s="634"/>
      <c r="H39" s="634"/>
      <c r="I39" s="634"/>
      <c r="J39" s="635"/>
      <c r="K39" s="635"/>
      <c r="L39" s="635"/>
      <c r="M39" s="635"/>
      <c r="N39" s="635"/>
      <c r="O39" s="635"/>
      <c r="P39" s="635"/>
      <c r="Q39" s="635"/>
      <c r="R39" s="635"/>
      <c r="S39" s="635"/>
      <c r="T39" s="635"/>
      <c r="U39" s="635"/>
      <c r="V39" s="634"/>
      <c r="W39" s="634"/>
      <c r="X39" s="634"/>
      <c r="Y39" s="634"/>
      <c r="Z39" s="634"/>
      <c r="AA39" s="641"/>
    </row>
    <row r="40" spans="1:27">
      <c r="A40" s="634"/>
      <c r="B40" s="633"/>
      <c r="C40" s="634"/>
      <c r="D40" s="634"/>
      <c r="E40" s="634"/>
      <c r="F40" s="634"/>
      <c r="G40" s="634"/>
      <c r="H40" s="634"/>
      <c r="I40" s="634"/>
      <c r="J40" s="635"/>
      <c r="K40" s="635"/>
      <c r="L40" s="635"/>
      <c r="M40" s="635"/>
      <c r="N40" s="635"/>
      <c r="O40" s="635"/>
      <c r="P40" s="635"/>
      <c r="Q40" s="635"/>
      <c r="R40" s="635"/>
      <c r="S40" s="635"/>
      <c r="T40" s="635"/>
      <c r="U40" s="635"/>
      <c r="V40" s="634"/>
      <c r="W40" s="634"/>
      <c r="X40" s="634"/>
      <c r="Y40" s="634"/>
      <c r="Z40" s="634"/>
      <c r="AA40" s="641"/>
    </row>
    <row r="41" spans="1:27">
      <c r="A41" s="634"/>
      <c r="B41" s="633"/>
      <c r="C41" s="634"/>
      <c r="D41" s="634"/>
      <c r="E41" s="634"/>
      <c r="F41" s="634"/>
      <c r="G41" s="634"/>
      <c r="H41" s="634"/>
      <c r="I41" s="634"/>
      <c r="J41" s="635"/>
      <c r="K41" s="635"/>
      <c r="L41" s="635"/>
      <c r="M41" s="635"/>
      <c r="N41" s="635"/>
      <c r="O41" s="635"/>
      <c r="P41" s="635"/>
      <c r="Q41" s="635"/>
      <c r="R41" s="635"/>
      <c r="S41" s="635"/>
      <c r="T41" s="635"/>
      <c r="U41" s="635"/>
      <c r="V41" s="634"/>
      <c r="W41" s="634"/>
      <c r="X41" s="634"/>
      <c r="Y41" s="634"/>
      <c r="Z41" s="634"/>
      <c r="AA41" s="641"/>
    </row>
    <row r="42" spans="1:27">
      <c r="A42" s="634"/>
      <c r="B42" s="633"/>
      <c r="C42" s="634"/>
      <c r="D42" s="634"/>
      <c r="E42" s="634"/>
      <c r="F42" s="634"/>
      <c r="G42" s="634"/>
      <c r="H42" s="634"/>
      <c r="I42" s="634"/>
      <c r="J42" s="635"/>
      <c r="K42" s="635"/>
      <c r="L42" s="635"/>
      <c r="M42" s="635"/>
      <c r="N42" s="635"/>
      <c r="O42" s="635"/>
      <c r="P42" s="635"/>
      <c r="Q42" s="635"/>
      <c r="R42" s="635"/>
      <c r="S42" s="635"/>
      <c r="T42" s="635"/>
      <c r="U42" s="635"/>
      <c r="V42" s="634"/>
      <c r="W42" s="634"/>
      <c r="X42" s="634"/>
      <c r="Y42" s="634"/>
      <c r="Z42" s="634"/>
      <c r="AA42" s="641"/>
    </row>
    <row r="43" spans="1:27">
      <c r="A43" s="634"/>
      <c r="B43" s="633"/>
      <c r="C43" s="634"/>
      <c r="D43" s="634"/>
      <c r="E43" s="634"/>
      <c r="F43" s="634"/>
      <c r="G43" s="634"/>
      <c r="H43" s="634"/>
      <c r="I43" s="634"/>
      <c r="J43" s="635"/>
      <c r="K43" s="635"/>
      <c r="L43" s="635"/>
      <c r="M43" s="635"/>
      <c r="N43" s="635"/>
      <c r="O43" s="635"/>
      <c r="P43" s="635"/>
      <c r="Q43" s="635"/>
      <c r="R43" s="635"/>
      <c r="S43" s="635"/>
      <c r="T43" s="635"/>
      <c r="U43" s="635"/>
      <c r="V43" s="634"/>
      <c r="W43" s="634"/>
      <c r="X43" s="634"/>
      <c r="Y43" s="634"/>
      <c r="Z43" s="634"/>
      <c r="AA43" s="641"/>
    </row>
    <row r="44" spans="1:27">
      <c r="A44" s="634"/>
      <c r="B44" s="633"/>
      <c r="C44" s="634"/>
      <c r="D44" s="634"/>
      <c r="E44" s="634"/>
      <c r="F44" s="634"/>
      <c r="G44" s="634"/>
      <c r="H44" s="634"/>
      <c r="I44" s="634"/>
      <c r="J44" s="635"/>
      <c r="K44" s="635"/>
      <c r="L44" s="635"/>
      <c r="M44" s="635"/>
      <c r="N44" s="635"/>
      <c r="O44" s="635"/>
      <c r="P44" s="635"/>
      <c r="Q44" s="635"/>
      <c r="R44" s="635"/>
      <c r="S44" s="635"/>
      <c r="T44" s="635"/>
      <c r="U44" s="635"/>
      <c r="V44" s="634"/>
      <c r="W44" s="634"/>
      <c r="X44" s="634"/>
      <c r="Y44" s="634"/>
      <c r="Z44" s="634"/>
      <c r="AA44" s="641"/>
    </row>
    <row r="45" spans="1:27">
      <c r="A45" s="634"/>
      <c r="B45" s="633"/>
      <c r="C45" s="634"/>
      <c r="D45" s="634"/>
      <c r="E45" s="634"/>
      <c r="F45" s="634"/>
      <c r="G45" s="634"/>
      <c r="H45" s="634"/>
      <c r="I45" s="634"/>
      <c r="J45" s="635"/>
      <c r="K45" s="635"/>
      <c r="L45" s="635"/>
      <c r="M45" s="635"/>
      <c r="N45" s="635"/>
      <c r="O45" s="635"/>
      <c r="P45" s="635"/>
      <c r="Q45" s="635"/>
      <c r="R45" s="635"/>
      <c r="S45" s="635"/>
      <c r="T45" s="635"/>
      <c r="U45" s="635"/>
      <c r="V45" s="634"/>
      <c r="W45" s="634"/>
      <c r="X45" s="634"/>
      <c r="Y45" s="634"/>
      <c r="Z45" s="634"/>
      <c r="AA45" s="641"/>
    </row>
    <row r="46" spans="1:27">
      <c r="A46" s="634"/>
      <c r="B46" s="633"/>
      <c r="C46" s="634"/>
      <c r="D46" s="634"/>
      <c r="E46" s="634"/>
      <c r="F46" s="634"/>
      <c r="G46" s="634"/>
      <c r="H46" s="634"/>
      <c r="I46" s="634"/>
      <c r="J46" s="635"/>
      <c r="K46" s="635"/>
      <c r="L46" s="635"/>
      <c r="M46" s="635"/>
      <c r="N46" s="635"/>
      <c r="O46" s="635"/>
      <c r="P46" s="635"/>
      <c r="Q46" s="635"/>
      <c r="R46" s="635"/>
      <c r="S46" s="635"/>
      <c r="T46" s="635"/>
      <c r="U46" s="635"/>
      <c r="V46" s="634"/>
      <c r="W46" s="634"/>
      <c r="X46" s="634"/>
      <c r="Y46" s="634"/>
      <c r="Z46" s="634"/>
      <c r="AA46" s="641"/>
    </row>
    <row r="47" spans="1:27">
      <c r="A47" s="634"/>
      <c r="B47" s="633"/>
      <c r="C47" s="634"/>
      <c r="D47" s="634"/>
      <c r="E47" s="634"/>
      <c r="F47" s="634"/>
      <c r="G47" s="634"/>
      <c r="H47" s="634"/>
      <c r="I47" s="634"/>
      <c r="J47" s="635"/>
      <c r="K47" s="635"/>
      <c r="L47" s="635"/>
      <c r="M47" s="635"/>
      <c r="N47" s="635"/>
      <c r="O47" s="635"/>
      <c r="P47" s="635"/>
      <c r="Q47" s="635"/>
      <c r="R47" s="635"/>
      <c r="S47" s="635"/>
      <c r="T47" s="635"/>
      <c r="U47" s="635"/>
      <c r="V47" s="634"/>
      <c r="W47" s="634"/>
      <c r="X47" s="634"/>
      <c r="Y47" s="634"/>
      <c r="Z47" s="634"/>
      <c r="AA47" s="641"/>
    </row>
    <row r="48" spans="1:27">
      <c r="A48" s="634"/>
      <c r="B48" s="633"/>
      <c r="C48" s="634"/>
      <c r="D48" s="634"/>
      <c r="E48" s="634"/>
      <c r="F48" s="634"/>
      <c r="G48" s="634"/>
      <c r="H48" s="634"/>
      <c r="I48" s="634"/>
      <c r="J48" s="635"/>
      <c r="K48" s="635"/>
      <c r="L48" s="635"/>
      <c r="M48" s="635"/>
      <c r="N48" s="635"/>
      <c r="O48" s="635"/>
      <c r="P48" s="635"/>
      <c r="Q48" s="635"/>
      <c r="R48" s="635"/>
      <c r="S48" s="635"/>
      <c r="T48" s="635"/>
      <c r="U48" s="635"/>
      <c r="V48" s="634"/>
      <c r="W48" s="634"/>
      <c r="X48" s="634"/>
      <c r="Y48" s="634"/>
      <c r="Z48" s="634"/>
      <c r="AA48" s="641"/>
    </row>
    <row r="49" spans="1:27" ht="30" customHeight="1">
      <c r="A49" s="634"/>
      <c r="B49" s="633"/>
      <c r="C49" s="634"/>
      <c r="D49" s="634"/>
      <c r="E49" s="634"/>
      <c r="F49" s="634"/>
      <c r="G49" s="634"/>
      <c r="H49" s="634"/>
      <c r="I49" s="634"/>
      <c r="J49" s="635"/>
      <c r="K49" s="635"/>
      <c r="L49" s="635"/>
      <c r="M49" s="635"/>
      <c r="N49" s="635"/>
      <c r="O49" s="635"/>
      <c r="P49" s="635"/>
      <c r="Q49" s="635"/>
      <c r="R49" s="635"/>
      <c r="S49" s="635"/>
      <c r="T49" s="635"/>
      <c r="U49" s="635"/>
      <c r="V49" s="634"/>
      <c r="W49" s="634"/>
      <c r="X49" s="634"/>
      <c r="Y49" s="634"/>
      <c r="Z49" s="634"/>
      <c r="AA49" s="641"/>
    </row>
    <row r="50" spans="1:27" ht="30" customHeight="1">
      <c r="A50" s="634"/>
      <c r="B50" s="633"/>
      <c r="C50" s="634"/>
      <c r="D50" s="634"/>
      <c r="E50" s="634"/>
      <c r="F50" s="634"/>
      <c r="G50" s="634"/>
      <c r="H50" s="634"/>
      <c r="I50" s="634"/>
      <c r="J50" s="635"/>
      <c r="K50" s="635"/>
      <c r="L50" s="635"/>
      <c r="M50" s="635"/>
      <c r="N50" s="635"/>
      <c r="O50" s="635"/>
      <c r="P50" s="635"/>
      <c r="Q50" s="635"/>
      <c r="R50" s="635"/>
      <c r="S50" s="635"/>
      <c r="T50" s="635"/>
      <c r="U50" s="635"/>
      <c r="V50" s="634"/>
      <c r="W50" s="634"/>
      <c r="X50" s="634"/>
      <c r="Y50" s="634"/>
      <c r="Z50" s="634"/>
      <c r="AA50" s="641"/>
    </row>
    <row r="51" spans="1:27" ht="30" customHeight="1">
      <c r="A51" s="634"/>
      <c r="B51" s="633"/>
      <c r="C51" s="634"/>
      <c r="D51" s="634"/>
      <c r="E51" s="634"/>
      <c r="F51" s="634"/>
      <c r="G51" s="634"/>
      <c r="H51" s="634"/>
      <c r="I51" s="634"/>
      <c r="J51" s="635"/>
      <c r="K51" s="635"/>
      <c r="L51" s="635"/>
      <c r="M51" s="635"/>
      <c r="N51" s="635"/>
      <c r="O51" s="635"/>
      <c r="P51" s="635"/>
      <c r="Q51" s="635"/>
      <c r="R51" s="635"/>
      <c r="S51" s="635"/>
      <c r="T51" s="635"/>
      <c r="U51" s="635"/>
      <c r="V51" s="634"/>
      <c r="W51" s="634"/>
      <c r="X51" s="634"/>
      <c r="Y51" s="634"/>
      <c r="Z51" s="634"/>
      <c r="AA51" s="641"/>
    </row>
    <row r="52" spans="1:27" ht="30" customHeight="1"/>
    <row r="53" spans="1:27" ht="30" customHeight="1"/>
  </sheetData>
  <sortState ref="B10:AA25">
    <sortCondition ref="B10"/>
  </sortState>
  <mergeCells count="29">
    <mergeCell ref="X33:AA33"/>
    <mergeCell ref="N34:Q34"/>
    <mergeCell ref="X26:Y26"/>
    <mergeCell ref="B32:D32"/>
    <mergeCell ref="N32:R32"/>
    <mergeCell ref="W32:AA32"/>
    <mergeCell ref="N6:O6"/>
    <mergeCell ref="P6:Q6"/>
    <mergeCell ref="R6:S6"/>
    <mergeCell ref="T6:U6"/>
    <mergeCell ref="B33:D33"/>
    <mergeCell ref="N33:Q33"/>
    <mergeCell ref="A8:C9"/>
    <mergeCell ref="A1:AI1"/>
    <mergeCell ref="A2:AI2"/>
    <mergeCell ref="A3:C3"/>
    <mergeCell ref="AF3:AF4"/>
    <mergeCell ref="A5:A7"/>
    <mergeCell ref="B5:B7"/>
    <mergeCell ref="C5:C7"/>
    <mergeCell ref="D5:D7"/>
    <mergeCell ref="E5:I6"/>
    <mergeCell ref="J5:U5"/>
    <mergeCell ref="V5:V7"/>
    <mergeCell ref="W5:Y6"/>
    <mergeCell ref="Z5:Z7"/>
    <mergeCell ref="AA5:AA7"/>
    <mergeCell ref="J6:K6"/>
    <mergeCell ref="L6:M6"/>
  </mergeCells>
  <conditionalFormatting sqref="B1:C3">
    <cfRule type="duplicateValues" dxfId="320" priority="3"/>
  </conditionalFormatting>
  <conditionalFormatting sqref="B21">
    <cfRule type="duplicateValues" dxfId="319" priority="2"/>
  </conditionalFormatting>
  <conditionalFormatting sqref="B24">
    <cfRule type="duplicateValues" dxfId="318" priority="1"/>
  </conditionalFormatting>
  <printOptions horizontalCentered="1" verticalCentered="1"/>
  <pageMargins left="0" right="0" top="0" bottom="0" header="0.23" footer="0"/>
  <pageSetup paperSize="9" scale="28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rgb="FFFF00FF"/>
  </sheetPr>
  <dimension ref="A1:AI27"/>
  <sheetViews>
    <sheetView view="pageBreakPreview" zoomScale="45" zoomScaleNormal="55" zoomScaleSheetLayoutView="45" workbookViewId="0">
      <pane ySplit="8" topLeftCell="A9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4.5703125" style="463" customWidth="1"/>
    <col min="3" max="3" width="13.140625" style="114" customWidth="1"/>
    <col min="4" max="4" width="19.28515625" style="114" customWidth="1"/>
    <col min="5" max="7" width="8.7109375" style="114" customWidth="1"/>
    <col min="8" max="8" width="11.140625" style="114" customWidth="1"/>
    <col min="9" max="9" width="11.85546875" style="114" customWidth="1"/>
    <col min="10" max="10" width="10" style="168" customWidth="1"/>
    <col min="11" max="11" width="13.570312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3.42578125" style="168" customWidth="1"/>
    <col min="18" max="18" width="13.7109375" style="168" bestFit="1" customWidth="1"/>
    <col min="19" max="19" width="21.7109375" style="168" bestFit="1" customWidth="1"/>
    <col min="20" max="20" width="14.28515625" style="168" customWidth="1"/>
    <col min="21" max="21" width="12.7109375" style="168" customWidth="1"/>
    <col min="22" max="22" width="12.28515625" style="114" customWidth="1"/>
    <col min="23" max="24" width="9.7109375" style="114" customWidth="1"/>
    <col min="25" max="25" width="11.140625" style="114" customWidth="1"/>
    <col min="26" max="26" width="25.5703125" style="114" customWidth="1"/>
    <col min="27" max="27" width="26.570312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5" t="s">
        <v>243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5"/>
      <c r="O1" s="1395"/>
      <c r="P1" s="1395"/>
      <c r="Q1" s="1395"/>
      <c r="R1" s="1395"/>
      <c r="S1" s="1395"/>
      <c r="T1" s="1395"/>
      <c r="U1" s="1395"/>
      <c r="V1" s="1395"/>
      <c r="W1" s="1395"/>
      <c r="X1" s="1395"/>
      <c r="Y1" s="1395"/>
      <c r="Z1" s="1395"/>
      <c r="AA1" s="1395"/>
      <c r="AB1" s="1395"/>
      <c r="AC1" s="1395"/>
      <c r="AD1" s="1395"/>
      <c r="AE1" s="1395"/>
      <c r="AF1" s="1395"/>
      <c r="AG1" s="1395"/>
      <c r="AH1" s="1395"/>
      <c r="AI1" s="1395"/>
    </row>
    <row r="2" spans="1:35" s="120" customFormat="1" ht="33" customHeight="1" thickBot="1">
      <c r="A2" s="1395" t="s">
        <v>259</v>
      </c>
      <c r="B2" s="1395"/>
      <c r="C2" s="1395"/>
      <c r="D2" s="1395"/>
      <c r="E2" s="1395"/>
      <c r="F2" s="1395"/>
      <c r="G2" s="1395"/>
      <c r="H2" s="1395"/>
      <c r="I2" s="1395"/>
      <c r="J2" s="1395"/>
      <c r="K2" s="1395"/>
      <c r="L2" s="1395"/>
      <c r="M2" s="1395"/>
      <c r="N2" s="1395"/>
      <c r="O2" s="1395"/>
      <c r="P2" s="1395"/>
      <c r="Q2" s="1395"/>
      <c r="R2" s="1395"/>
      <c r="S2" s="1395"/>
      <c r="T2" s="1395"/>
      <c r="U2" s="1395"/>
      <c r="V2" s="1395"/>
      <c r="W2" s="1395"/>
      <c r="X2" s="1395"/>
      <c r="Y2" s="1395"/>
      <c r="Z2" s="1395"/>
      <c r="AA2" s="1395"/>
      <c r="AB2" s="1395"/>
      <c r="AC2" s="1395"/>
      <c r="AD2" s="1395"/>
      <c r="AE2" s="1395"/>
      <c r="AF2" s="1395"/>
      <c r="AG2" s="1395"/>
      <c r="AH2" s="1395"/>
      <c r="AI2" s="1395"/>
    </row>
    <row r="3" spans="1:35" s="120" customFormat="1" ht="30" customHeight="1">
      <c r="A3" s="1395" t="s">
        <v>343</v>
      </c>
      <c r="B3" s="1395"/>
      <c r="C3" s="1395"/>
      <c r="D3" s="674"/>
      <c r="E3" s="1464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397"/>
      <c r="AG3" s="121"/>
      <c r="AH3" s="122"/>
      <c r="AI3" s="122"/>
    </row>
    <row r="4" spans="1:35" s="120" customFormat="1" ht="30" customHeight="1">
      <c r="A4" s="1540" t="s">
        <v>609</v>
      </c>
      <c r="B4" s="1540"/>
      <c r="C4" s="1540"/>
      <c r="D4" s="674"/>
      <c r="E4" s="1464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539"/>
      <c r="AG4" s="121"/>
      <c r="AH4" s="122"/>
      <c r="AI4" s="122"/>
    </row>
    <row r="5" spans="1:35" s="120" customFormat="1" ht="38.25" customHeight="1" thickBot="1">
      <c r="A5" s="1541"/>
      <c r="B5" s="1541"/>
      <c r="C5" s="1541"/>
      <c r="D5" s="679"/>
      <c r="E5" s="1464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4"/>
      <c r="AC5" s="124"/>
      <c r="AD5" s="124"/>
      <c r="AE5" s="124"/>
      <c r="AF5" s="1398"/>
      <c r="AG5" s="124"/>
      <c r="AH5" s="125"/>
      <c r="AI5" s="125"/>
    </row>
    <row r="6" spans="1:35" ht="33.75" customHeight="1">
      <c r="A6" s="1399" t="s">
        <v>261</v>
      </c>
      <c r="B6" s="1402" t="s">
        <v>244</v>
      </c>
      <c r="C6" s="1405" t="s">
        <v>0</v>
      </c>
      <c r="D6" s="1405" t="s">
        <v>245</v>
      </c>
      <c r="E6" s="1408" t="s">
        <v>1</v>
      </c>
      <c r="F6" s="1409"/>
      <c r="G6" s="1409"/>
      <c r="H6" s="1409"/>
      <c r="I6" s="1410"/>
      <c r="J6" s="1414" t="s">
        <v>2</v>
      </c>
      <c r="K6" s="1414"/>
      <c r="L6" s="1414"/>
      <c r="M6" s="1414"/>
      <c r="N6" s="1414"/>
      <c r="O6" s="1414"/>
      <c r="P6" s="1414"/>
      <c r="Q6" s="1414"/>
      <c r="R6" s="1414"/>
      <c r="S6" s="1414"/>
      <c r="T6" s="1414"/>
      <c r="U6" s="1414"/>
      <c r="V6" s="1415" t="s">
        <v>8</v>
      </c>
      <c r="W6" s="1414" t="s">
        <v>4</v>
      </c>
      <c r="X6" s="1414"/>
      <c r="Y6" s="1414"/>
      <c r="Z6" s="1415" t="s">
        <v>338</v>
      </c>
      <c r="AA6" s="1419" t="s">
        <v>210</v>
      </c>
      <c r="AB6" s="150"/>
      <c r="AC6" s="150"/>
      <c r="AD6" s="150"/>
      <c r="AE6" s="150"/>
      <c r="AF6" s="150"/>
      <c r="AG6" s="150"/>
      <c r="AH6" s="150"/>
      <c r="AI6" s="150"/>
    </row>
    <row r="7" spans="1:35" ht="100.5" customHeight="1">
      <c r="A7" s="1400"/>
      <c r="B7" s="1403"/>
      <c r="C7" s="1406"/>
      <c r="D7" s="1406"/>
      <c r="E7" s="1411"/>
      <c r="F7" s="1412"/>
      <c r="G7" s="1412"/>
      <c r="H7" s="1412"/>
      <c r="I7" s="1413"/>
      <c r="J7" s="1422" t="s">
        <v>227</v>
      </c>
      <c r="K7" s="1423"/>
      <c r="L7" s="1418" t="s">
        <v>5</v>
      </c>
      <c r="M7" s="1418"/>
      <c r="N7" s="1424" t="s">
        <v>223</v>
      </c>
      <c r="O7" s="1425"/>
      <c r="P7" s="1418" t="s">
        <v>6</v>
      </c>
      <c r="Q7" s="1418"/>
      <c r="R7" s="1418" t="s">
        <v>7</v>
      </c>
      <c r="S7" s="1418"/>
      <c r="T7" s="1418" t="s">
        <v>219</v>
      </c>
      <c r="U7" s="1418"/>
      <c r="V7" s="1416"/>
      <c r="W7" s="1418"/>
      <c r="X7" s="1418"/>
      <c r="Y7" s="1418"/>
      <c r="Z7" s="1416"/>
      <c r="AA7" s="1420"/>
      <c r="AB7" s="150"/>
      <c r="AC7" s="150"/>
      <c r="AD7" s="150"/>
      <c r="AE7" s="150"/>
      <c r="AF7" s="150"/>
      <c r="AG7" s="150"/>
      <c r="AH7" s="150"/>
      <c r="AI7" s="150"/>
    </row>
    <row r="8" spans="1:35" ht="81" customHeight="1" thickBot="1">
      <c r="A8" s="1401"/>
      <c r="B8" s="1404"/>
      <c r="C8" s="1407"/>
      <c r="D8" s="1407"/>
      <c r="E8" s="240" t="s">
        <v>9</v>
      </c>
      <c r="F8" s="240" t="s">
        <v>10</v>
      </c>
      <c r="G8" s="676" t="s">
        <v>11</v>
      </c>
      <c r="H8" s="676" t="s">
        <v>12</v>
      </c>
      <c r="I8" s="676" t="s">
        <v>13</v>
      </c>
      <c r="J8" s="676" t="s">
        <v>14</v>
      </c>
      <c r="K8" s="676" t="s">
        <v>15</v>
      </c>
      <c r="L8" s="676" t="s">
        <v>14</v>
      </c>
      <c r="M8" s="676" t="s">
        <v>16</v>
      </c>
      <c r="N8" s="676" t="s">
        <v>14</v>
      </c>
      <c r="O8" s="676" t="s">
        <v>16</v>
      </c>
      <c r="P8" s="676" t="s">
        <v>14</v>
      </c>
      <c r="Q8" s="676" t="s">
        <v>16</v>
      </c>
      <c r="R8" s="676" t="s">
        <v>14</v>
      </c>
      <c r="S8" s="676" t="s">
        <v>220</v>
      </c>
      <c r="T8" s="676" t="s">
        <v>221</v>
      </c>
      <c r="U8" s="676" t="s">
        <v>3</v>
      </c>
      <c r="V8" s="1417"/>
      <c r="W8" s="153" t="s">
        <v>17</v>
      </c>
      <c r="X8" s="153" t="s">
        <v>218</v>
      </c>
      <c r="Y8" s="153" t="s">
        <v>13</v>
      </c>
      <c r="Z8" s="1417"/>
      <c r="AA8" s="1421"/>
      <c r="AB8" s="150"/>
      <c r="AC8" s="150"/>
      <c r="AD8" s="150"/>
      <c r="AE8" s="150"/>
      <c r="AF8" s="150"/>
      <c r="AG8" s="150"/>
      <c r="AH8" s="150"/>
      <c r="AI8" s="150"/>
    </row>
    <row r="9" spans="1:35" s="160" customFormat="1" ht="48.95" customHeight="1">
      <c r="A9" s="354">
        <v>1</v>
      </c>
      <c r="B9" s="642" t="s">
        <v>663</v>
      </c>
      <c r="C9" s="364" t="s">
        <v>18</v>
      </c>
      <c r="D9" s="643" t="s">
        <v>86</v>
      </c>
      <c r="E9" s="365">
        <v>5</v>
      </c>
      <c r="F9" s="364">
        <v>40</v>
      </c>
      <c r="G9" s="364">
        <v>55</v>
      </c>
      <c r="H9" s="364">
        <v>6.875</v>
      </c>
      <c r="I9" s="364">
        <v>1650</v>
      </c>
      <c r="J9" s="362"/>
      <c r="K9" s="362"/>
      <c r="L9" s="362"/>
      <c r="M9" s="362"/>
      <c r="N9" s="362"/>
      <c r="O9" s="357"/>
      <c r="P9" s="362"/>
      <c r="Q9" s="356"/>
      <c r="R9" s="362"/>
      <c r="S9" s="362"/>
      <c r="T9" s="362"/>
      <c r="U9" s="362"/>
      <c r="V9" s="355">
        <f t="shared" ref="V9:V17" si="0">J9+L9+N9+P9+R9+T9</f>
        <v>0</v>
      </c>
      <c r="W9" s="355">
        <f>E9-V9</f>
        <v>5</v>
      </c>
      <c r="X9" s="361">
        <f t="shared" ref="X9:X17" si="1">W9*8</f>
        <v>40</v>
      </c>
      <c r="Y9" s="361">
        <f t="shared" ref="Y9:Y17" si="2">X9*H9</f>
        <v>275</v>
      </c>
      <c r="Z9" s="361">
        <f t="shared" ref="Z9:Z17" si="3">Y9</f>
        <v>275</v>
      </c>
      <c r="AA9" s="681" t="s">
        <v>669</v>
      </c>
    </row>
    <row r="10" spans="1:35" s="160" customFormat="1" ht="48.95" customHeight="1">
      <c r="A10" s="360">
        <v>2</v>
      </c>
      <c r="B10" s="642" t="s">
        <v>585</v>
      </c>
      <c r="C10" s="364" t="s">
        <v>176</v>
      </c>
      <c r="D10" s="643" t="s">
        <v>100</v>
      </c>
      <c r="E10" s="365">
        <v>5</v>
      </c>
      <c r="F10" s="364">
        <v>40</v>
      </c>
      <c r="G10" s="364">
        <v>55</v>
      </c>
      <c r="H10" s="364">
        <v>6.875</v>
      </c>
      <c r="I10" s="364">
        <v>1650</v>
      </c>
      <c r="J10" s="362"/>
      <c r="K10" s="362"/>
      <c r="L10" s="362"/>
      <c r="M10" s="362"/>
      <c r="N10" s="362"/>
      <c r="O10" s="357"/>
      <c r="P10" s="362"/>
      <c r="Q10" s="356"/>
      <c r="R10" s="362"/>
      <c r="S10" s="362"/>
      <c r="T10" s="362"/>
      <c r="U10" s="362"/>
      <c r="V10" s="355">
        <f t="shared" si="0"/>
        <v>0</v>
      </c>
      <c r="W10" s="355">
        <f>E10-V10</f>
        <v>5</v>
      </c>
      <c r="X10" s="361">
        <f t="shared" si="1"/>
        <v>40</v>
      </c>
      <c r="Y10" s="361">
        <f t="shared" si="2"/>
        <v>275</v>
      </c>
      <c r="Z10" s="361">
        <f t="shared" si="3"/>
        <v>275</v>
      </c>
      <c r="AA10" s="681" t="s">
        <v>669</v>
      </c>
    </row>
    <row r="11" spans="1:35" s="160" customFormat="1" ht="48.95" customHeight="1">
      <c r="A11" s="354">
        <v>3</v>
      </c>
      <c r="B11" s="642" t="s">
        <v>672</v>
      </c>
      <c r="C11" s="364" t="s">
        <v>176</v>
      </c>
      <c r="D11" s="690" t="s">
        <v>241</v>
      </c>
      <c r="E11" s="365">
        <v>5</v>
      </c>
      <c r="F11" s="364">
        <v>40</v>
      </c>
      <c r="G11" s="364">
        <v>55</v>
      </c>
      <c r="H11" s="364">
        <v>6.875</v>
      </c>
      <c r="I11" s="364">
        <v>1650</v>
      </c>
      <c r="J11" s="362"/>
      <c r="K11" s="362"/>
      <c r="L11" s="362">
        <v>1</v>
      </c>
      <c r="M11" s="362">
        <v>5</v>
      </c>
      <c r="N11" s="362">
        <v>1</v>
      </c>
      <c r="O11" s="357" t="s">
        <v>183</v>
      </c>
      <c r="P11" s="362"/>
      <c r="Q11" s="356"/>
      <c r="R11" s="362"/>
      <c r="S11" s="362"/>
      <c r="T11" s="362"/>
      <c r="U11" s="362"/>
      <c r="V11" s="355">
        <f t="shared" si="0"/>
        <v>2</v>
      </c>
      <c r="W11" s="355">
        <f>E11-V11</f>
        <v>3</v>
      </c>
      <c r="X11" s="361">
        <f t="shared" si="1"/>
        <v>24</v>
      </c>
      <c r="Y11" s="361">
        <f t="shared" si="2"/>
        <v>165</v>
      </c>
      <c r="Z11" s="361">
        <f t="shared" si="3"/>
        <v>165</v>
      </c>
      <c r="AA11" s="683" t="s">
        <v>670</v>
      </c>
    </row>
    <row r="12" spans="1:35" s="160" customFormat="1" ht="48.95" customHeight="1">
      <c r="A12" s="360">
        <v>4</v>
      </c>
      <c r="B12" s="642" t="s">
        <v>589</v>
      </c>
      <c r="C12" s="364" t="s">
        <v>18</v>
      </c>
      <c r="D12" s="374" t="s">
        <v>106</v>
      </c>
      <c r="E12" s="365">
        <v>5</v>
      </c>
      <c r="F12" s="364">
        <v>40</v>
      </c>
      <c r="G12" s="361">
        <v>55</v>
      </c>
      <c r="H12" s="361">
        <v>6.875</v>
      </c>
      <c r="I12" s="361">
        <v>1650</v>
      </c>
      <c r="J12" s="362"/>
      <c r="K12" s="362"/>
      <c r="L12" s="362">
        <v>1</v>
      </c>
      <c r="M12" s="362">
        <v>5</v>
      </c>
      <c r="N12" s="362">
        <v>2</v>
      </c>
      <c r="O12" s="357" t="s">
        <v>215</v>
      </c>
      <c r="P12" s="362"/>
      <c r="Q12" s="356"/>
      <c r="R12" s="362"/>
      <c r="S12" s="362"/>
      <c r="T12" s="362"/>
      <c r="U12" s="362"/>
      <c r="V12" s="355">
        <f t="shared" si="0"/>
        <v>3</v>
      </c>
      <c r="W12" s="355">
        <f>E12-V12</f>
        <v>2</v>
      </c>
      <c r="X12" s="361">
        <f t="shared" si="1"/>
        <v>16</v>
      </c>
      <c r="Y12" s="361">
        <f t="shared" si="2"/>
        <v>110</v>
      </c>
      <c r="Z12" s="361">
        <f t="shared" si="3"/>
        <v>110</v>
      </c>
      <c r="AA12" s="681" t="s">
        <v>669</v>
      </c>
    </row>
    <row r="13" spans="1:35" s="160" customFormat="1" ht="48.95" customHeight="1">
      <c r="A13" s="354">
        <v>5</v>
      </c>
      <c r="B13" s="642" t="s">
        <v>110</v>
      </c>
      <c r="C13" s="643" t="s">
        <v>31</v>
      </c>
      <c r="D13" s="643" t="s">
        <v>82</v>
      </c>
      <c r="E13" s="686">
        <v>30</v>
      </c>
      <c r="F13" s="643">
        <v>240</v>
      </c>
      <c r="G13" s="643">
        <v>60</v>
      </c>
      <c r="H13" s="643">
        <v>7.5</v>
      </c>
      <c r="I13" s="643">
        <v>1800</v>
      </c>
      <c r="J13" s="644"/>
      <c r="K13" s="644"/>
      <c r="L13" s="362"/>
      <c r="M13" s="362"/>
      <c r="N13" s="644"/>
      <c r="O13" s="645"/>
      <c r="P13" s="644"/>
      <c r="Q13" s="689"/>
      <c r="R13" s="644"/>
      <c r="S13" s="644"/>
      <c r="T13" s="644"/>
      <c r="U13" s="644"/>
      <c r="V13" s="686">
        <f t="shared" si="0"/>
        <v>0</v>
      </c>
      <c r="W13" s="355">
        <v>4</v>
      </c>
      <c r="X13" s="643">
        <f t="shared" si="1"/>
        <v>32</v>
      </c>
      <c r="Y13" s="643">
        <f t="shared" si="2"/>
        <v>240</v>
      </c>
      <c r="Z13" s="643">
        <f t="shared" si="3"/>
        <v>240</v>
      </c>
      <c r="AA13" s="681" t="s">
        <v>669</v>
      </c>
    </row>
    <row r="14" spans="1:35" s="160" customFormat="1" ht="48.95" customHeight="1">
      <c r="A14" s="360">
        <v>6</v>
      </c>
      <c r="B14" s="642" t="s">
        <v>591</v>
      </c>
      <c r="C14" s="361" t="s">
        <v>18</v>
      </c>
      <c r="D14" s="685" t="s">
        <v>149</v>
      </c>
      <c r="E14" s="365">
        <v>5</v>
      </c>
      <c r="F14" s="364">
        <v>40</v>
      </c>
      <c r="G14" s="361">
        <v>75</v>
      </c>
      <c r="H14" s="361">
        <v>9.375</v>
      </c>
      <c r="I14" s="361">
        <v>2250</v>
      </c>
      <c r="J14" s="362"/>
      <c r="K14" s="370"/>
      <c r="L14" s="362">
        <v>1</v>
      </c>
      <c r="M14" s="362">
        <v>5</v>
      </c>
      <c r="N14" s="362"/>
      <c r="O14" s="357"/>
      <c r="P14" s="362"/>
      <c r="Q14" s="362"/>
      <c r="R14" s="362"/>
      <c r="S14" s="357"/>
      <c r="T14" s="362"/>
      <c r="U14" s="362"/>
      <c r="V14" s="355">
        <f t="shared" si="0"/>
        <v>1</v>
      </c>
      <c r="W14" s="355">
        <f t="shared" ref="W14" si="4">E14-V14</f>
        <v>4</v>
      </c>
      <c r="X14" s="361">
        <f t="shared" si="1"/>
        <v>32</v>
      </c>
      <c r="Y14" s="361">
        <f t="shared" si="2"/>
        <v>300</v>
      </c>
      <c r="Z14" s="361">
        <f t="shared" si="3"/>
        <v>300</v>
      </c>
      <c r="AA14" s="681" t="s">
        <v>669</v>
      </c>
    </row>
    <row r="15" spans="1:35" s="160" customFormat="1" ht="48.95" customHeight="1">
      <c r="A15" s="354">
        <v>7</v>
      </c>
      <c r="B15" s="642" t="s">
        <v>587</v>
      </c>
      <c r="C15" s="364" t="s">
        <v>18</v>
      </c>
      <c r="D15" s="643" t="s">
        <v>105</v>
      </c>
      <c r="E15" s="365">
        <v>5</v>
      </c>
      <c r="F15" s="364">
        <v>40</v>
      </c>
      <c r="G15" s="361">
        <v>75</v>
      </c>
      <c r="H15" s="361">
        <v>9.375</v>
      </c>
      <c r="I15" s="361">
        <v>2250</v>
      </c>
      <c r="J15" s="362"/>
      <c r="K15" s="362"/>
      <c r="L15" s="362"/>
      <c r="M15" s="362"/>
      <c r="N15" s="362"/>
      <c r="O15" s="357"/>
      <c r="P15" s="362"/>
      <c r="Q15" s="362"/>
      <c r="R15" s="362"/>
      <c r="S15" s="362"/>
      <c r="T15" s="362"/>
      <c r="U15" s="362"/>
      <c r="V15" s="355">
        <f t="shared" si="0"/>
        <v>0</v>
      </c>
      <c r="W15" s="355">
        <f>E15-V15</f>
        <v>5</v>
      </c>
      <c r="X15" s="361">
        <f t="shared" si="1"/>
        <v>40</v>
      </c>
      <c r="Y15" s="361">
        <f t="shared" si="2"/>
        <v>375</v>
      </c>
      <c r="Z15" s="361">
        <f t="shared" si="3"/>
        <v>375</v>
      </c>
      <c r="AA15" s="681" t="s">
        <v>669</v>
      </c>
    </row>
    <row r="16" spans="1:35" s="160" customFormat="1" ht="48.95" customHeight="1">
      <c r="A16" s="354">
        <v>8</v>
      </c>
      <c r="B16" s="642" t="s">
        <v>252</v>
      </c>
      <c r="C16" s="364" t="s">
        <v>18</v>
      </c>
      <c r="D16" s="643" t="s">
        <v>76</v>
      </c>
      <c r="E16" s="365">
        <v>5</v>
      </c>
      <c r="F16" s="364">
        <v>40</v>
      </c>
      <c r="G16" s="364">
        <v>55</v>
      </c>
      <c r="H16" s="364">
        <v>6.875</v>
      </c>
      <c r="I16" s="364">
        <v>1650</v>
      </c>
      <c r="J16" s="362"/>
      <c r="K16" s="362"/>
      <c r="L16" s="362">
        <v>1</v>
      </c>
      <c r="M16" s="362">
        <v>5</v>
      </c>
      <c r="N16" s="362">
        <v>3</v>
      </c>
      <c r="O16" s="357" t="s">
        <v>671</v>
      </c>
      <c r="P16" s="362"/>
      <c r="Q16" s="362"/>
      <c r="R16" s="362"/>
      <c r="S16" s="362"/>
      <c r="T16" s="362"/>
      <c r="U16" s="362"/>
      <c r="V16" s="355">
        <f t="shared" si="0"/>
        <v>4</v>
      </c>
      <c r="W16" s="355">
        <f>E16-V16</f>
        <v>1</v>
      </c>
      <c r="X16" s="361">
        <f t="shared" si="1"/>
        <v>8</v>
      </c>
      <c r="Y16" s="361">
        <f t="shared" si="2"/>
        <v>55</v>
      </c>
      <c r="Z16" s="361">
        <f t="shared" si="3"/>
        <v>55</v>
      </c>
      <c r="AA16" s="681" t="s">
        <v>669</v>
      </c>
    </row>
    <row r="17" spans="1:35" s="160" customFormat="1" ht="48.95" customHeight="1" thickBot="1">
      <c r="A17" s="360">
        <v>9</v>
      </c>
      <c r="B17" s="642" t="s">
        <v>662</v>
      </c>
      <c r="C17" s="364" t="s">
        <v>18</v>
      </c>
      <c r="D17" s="643" t="s">
        <v>237</v>
      </c>
      <c r="E17" s="365">
        <v>5</v>
      </c>
      <c r="F17" s="364">
        <v>40</v>
      </c>
      <c r="G17" s="361">
        <v>55</v>
      </c>
      <c r="H17" s="361">
        <v>6.875</v>
      </c>
      <c r="I17" s="361">
        <v>1650</v>
      </c>
      <c r="J17" s="362"/>
      <c r="K17" s="362"/>
      <c r="L17" s="362"/>
      <c r="M17" s="362"/>
      <c r="N17" s="362"/>
      <c r="O17" s="357"/>
      <c r="P17" s="362"/>
      <c r="Q17" s="362"/>
      <c r="R17" s="362"/>
      <c r="S17" s="362"/>
      <c r="T17" s="362"/>
      <c r="U17" s="362"/>
      <c r="V17" s="355">
        <f t="shared" si="0"/>
        <v>0</v>
      </c>
      <c r="W17" s="355">
        <f>E17-V17</f>
        <v>5</v>
      </c>
      <c r="X17" s="361">
        <f t="shared" si="1"/>
        <v>40</v>
      </c>
      <c r="Y17" s="361">
        <f t="shared" si="2"/>
        <v>275</v>
      </c>
      <c r="Z17" s="361">
        <f t="shared" si="3"/>
        <v>275</v>
      </c>
      <c r="AA17" s="681" t="s">
        <v>669</v>
      </c>
    </row>
    <row r="18" spans="1:35" ht="48.95" customHeight="1" thickBot="1">
      <c r="A18" s="466"/>
      <c r="B18" s="470"/>
      <c r="C18" s="467"/>
      <c r="D18" s="478"/>
      <c r="E18" s="467"/>
      <c r="F18" s="467"/>
      <c r="G18" s="467"/>
      <c r="H18" s="467"/>
      <c r="I18" s="467"/>
      <c r="J18" s="468"/>
      <c r="K18" s="468"/>
      <c r="L18" s="468"/>
      <c r="M18" s="468"/>
      <c r="N18" s="468"/>
      <c r="O18" s="468"/>
      <c r="P18" s="468"/>
      <c r="Q18" s="468"/>
      <c r="R18" s="468"/>
      <c r="S18" s="468"/>
      <c r="T18" s="468"/>
      <c r="U18" s="468"/>
      <c r="V18" s="467"/>
      <c r="W18" s="467"/>
      <c r="X18" s="1481" t="s">
        <v>208</v>
      </c>
      <c r="Y18" s="1482"/>
      <c r="Z18" s="386">
        <f>SUM(Z9:Z17)</f>
        <v>2070</v>
      </c>
      <c r="AA18" s="469"/>
    </row>
    <row r="19" spans="1:35" ht="37.5" customHeight="1" thickBot="1">
      <c r="A19" s="383"/>
      <c r="B19" s="416" t="s">
        <v>342</v>
      </c>
      <c r="C19" s="119"/>
      <c r="D19" s="384"/>
      <c r="E19" s="384"/>
      <c r="F19" s="384"/>
      <c r="G19" s="384"/>
      <c r="H19" s="384"/>
      <c r="I19" s="384"/>
      <c r="J19" s="385"/>
      <c r="K19" s="385"/>
      <c r="L19" s="385"/>
      <c r="M19" s="385"/>
      <c r="N19" s="385"/>
      <c r="O19" s="385"/>
      <c r="P19" s="385"/>
      <c r="Q19" s="385"/>
      <c r="R19" s="385"/>
      <c r="S19" s="385"/>
      <c r="T19" s="385"/>
      <c r="U19" s="385"/>
      <c r="V19" s="384"/>
      <c r="W19" s="384"/>
      <c r="X19" s="384"/>
      <c r="Y19" s="384"/>
      <c r="Z19" s="384"/>
      <c r="AA19" s="159"/>
      <c r="AB19" s="150"/>
      <c r="AC19" s="150"/>
      <c r="AD19" s="160"/>
      <c r="AE19" s="150"/>
      <c r="AF19" s="150"/>
      <c r="AG19" s="150"/>
      <c r="AH19" s="150"/>
      <c r="AI19" s="150"/>
    </row>
    <row r="20" spans="1:35" s="160" customFormat="1" ht="46.5" customHeight="1">
      <c r="A20" s="250"/>
      <c r="B20" s="1427" t="s">
        <v>483</v>
      </c>
      <c r="C20" s="1427"/>
      <c r="D20" s="1427"/>
      <c r="E20" s="341"/>
      <c r="F20" s="341"/>
      <c r="G20" s="341"/>
      <c r="H20" s="341"/>
      <c r="I20" s="341"/>
      <c r="J20" s="677"/>
      <c r="K20" s="677"/>
      <c r="L20" s="677"/>
      <c r="M20" s="677"/>
      <c r="N20" s="1427" t="s">
        <v>484</v>
      </c>
      <c r="O20" s="1427"/>
      <c r="P20" s="1427"/>
      <c r="Q20" s="1427"/>
      <c r="R20" s="1427"/>
      <c r="S20" s="677"/>
      <c r="T20" s="677"/>
      <c r="U20" s="677"/>
      <c r="V20" s="341"/>
      <c r="W20" s="341"/>
      <c r="X20" s="1427" t="s">
        <v>485</v>
      </c>
      <c r="Y20" s="1427"/>
      <c r="Z20" s="1427"/>
      <c r="AA20" s="1427"/>
    </row>
    <row r="21" spans="1:35" s="160" customFormat="1" ht="46.5" customHeight="1">
      <c r="A21" s="250"/>
      <c r="B21" s="1427" t="s">
        <v>482</v>
      </c>
      <c r="C21" s="1427"/>
      <c r="D21" s="1427"/>
      <c r="E21" s="341"/>
      <c r="F21" s="341"/>
      <c r="G21" s="341"/>
      <c r="H21" s="341"/>
      <c r="I21" s="341"/>
      <c r="J21" s="677"/>
      <c r="K21" s="677"/>
      <c r="L21" s="677"/>
      <c r="M21" s="677"/>
      <c r="N21" s="1427" t="s">
        <v>482</v>
      </c>
      <c r="O21" s="1427"/>
      <c r="P21" s="1427"/>
      <c r="Q21" s="1427"/>
      <c r="R21" s="677"/>
      <c r="S21" s="677"/>
      <c r="T21" s="677"/>
      <c r="U21" s="677"/>
      <c r="V21" s="341"/>
      <c r="W21" s="341"/>
      <c r="X21" s="1427" t="s">
        <v>482</v>
      </c>
      <c r="Y21" s="1427"/>
      <c r="Z21" s="1427"/>
      <c r="AA21" s="1427"/>
    </row>
    <row r="22" spans="1:35" ht="45" customHeight="1">
      <c r="N22" s="1435"/>
      <c r="O22" s="1435"/>
      <c r="P22" s="1435"/>
      <c r="Q22" s="1435"/>
    </row>
    <row r="23" spans="1:35" ht="30" customHeight="1"/>
    <row r="24" spans="1:35" ht="30" customHeight="1"/>
    <row r="25" spans="1:35" ht="30" customHeight="1"/>
    <row r="26" spans="1:35" ht="30" customHeight="1"/>
    <row r="27" spans="1:35" ht="30" customHeight="1"/>
  </sheetData>
  <sortState ref="B8:AA23">
    <sortCondition ref="B8"/>
  </sortState>
  <mergeCells count="30">
    <mergeCell ref="N22:Q22"/>
    <mergeCell ref="A4:C5"/>
    <mergeCell ref="X18:Y18"/>
    <mergeCell ref="B20:D20"/>
    <mergeCell ref="N20:R20"/>
    <mergeCell ref="X20:AA20"/>
    <mergeCell ref="B21:D21"/>
    <mergeCell ref="N21:Q21"/>
    <mergeCell ref="X21:AA21"/>
    <mergeCell ref="V6:V8"/>
    <mergeCell ref="W6:Y7"/>
    <mergeCell ref="Z6:Z8"/>
    <mergeCell ref="AA6:AA8"/>
    <mergeCell ref="J7:K7"/>
    <mergeCell ref="L7:M7"/>
    <mergeCell ref="N7:O7"/>
    <mergeCell ref="P7:Q7"/>
    <mergeCell ref="R7:S7"/>
    <mergeCell ref="T7:U7"/>
    <mergeCell ref="A6:A8"/>
    <mergeCell ref="B6:B8"/>
    <mergeCell ref="C6:C8"/>
    <mergeCell ref="D6:D8"/>
    <mergeCell ref="E6:I7"/>
    <mergeCell ref="J6:U6"/>
    <mergeCell ref="A1:AI1"/>
    <mergeCell ref="A2:AI2"/>
    <mergeCell ref="A3:C3"/>
    <mergeCell ref="E3:E5"/>
    <mergeCell ref="AF3:AF5"/>
  </mergeCells>
  <conditionalFormatting sqref="B1:C3">
    <cfRule type="duplicateValues" dxfId="317" priority="6"/>
  </conditionalFormatting>
  <conditionalFormatting sqref="B17">
    <cfRule type="duplicateValues" dxfId="316" priority="2"/>
  </conditionalFormatting>
  <printOptions horizontalCentered="1" verticalCentered="1"/>
  <pageMargins left="0" right="0" top="0" bottom="0" header="0.23" footer="0"/>
  <pageSetup paperSize="9" scale="35" orientation="landscape" r:id="rId1"/>
  <rowBreaks count="1" manualBreakCount="1">
    <brk id="23" max="26" man="1"/>
  </rowBreaks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rgb="FFFF00FF"/>
  </sheetPr>
  <dimension ref="A1:AI50"/>
  <sheetViews>
    <sheetView view="pageBreakPreview" zoomScale="45" zoomScaleNormal="55" zoomScaleSheetLayoutView="45" workbookViewId="0">
      <pane ySplit="7" topLeftCell="A8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4.5703125" style="463" customWidth="1"/>
    <col min="3" max="3" width="13.140625" style="114" customWidth="1"/>
    <col min="4" max="4" width="18.7109375" style="114" customWidth="1"/>
    <col min="5" max="7" width="8.7109375" style="114" customWidth="1"/>
    <col min="8" max="8" width="11.140625" style="114" customWidth="1"/>
    <col min="9" max="9" width="10.5703125" style="114" customWidth="1"/>
    <col min="10" max="10" width="10" style="168" customWidth="1"/>
    <col min="11" max="11" width="13.5703125" style="168" customWidth="1"/>
    <col min="12" max="12" width="12" style="168" customWidth="1"/>
    <col min="13" max="13" width="24.5703125" style="168" customWidth="1"/>
    <col min="14" max="14" width="12.5703125" style="168" customWidth="1"/>
    <col min="15" max="15" width="21.5703125" style="168" customWidth="1"/>
    <col min="16" max="16" width="12" style="168" customWidth="1"/>
    <col min="17" max="17" width="11.85546875" style="168" customWidth="1"/>
    <col min="18" max="18" width="13.7109375" style="168" bestFit="1" customWidth="1"/>
    <col min="19" max="19" width="19.85546875" style="168" customWidth="1"/>
    <col min="20" max="20" width="14.28515625" style="168" customWidth="1"/>
    <col min="21" max="21" width="12.7109375" style="168" customWidth="1"/>
    <col min="22" max="22" width="12.28515625" style="114" customWidth="1"/>
    <col min="23" max="24" width="9.7109375" style="114" customWidth="1"/>
    <col min="25" max="25" width="11.140625" style="114" customWidth="1"/>
    <col min="26" max="26" width="21.85546875" style="114" customWidth="1"/>
    <col min="27" max="27" width="26.710937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5" t="s">
        <v>243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5"/>
      <c r="O1" s="1395"/>
      <c r="P1" s="1395"/>
      <c r="Q1" s="1395"/>
      <c r="R1" s="1395"/>
      <c r="S1" s="1395"/>
      <c r="T1" s="1395"/>
      <c r="U1" s="1395"/>
      <c r="V1" s="1395"/>
      <c r="W1" s="1395"/>
      <c r="X1" s="1395"/>
      <c r="Y1" s="1395"/>
      <c r="Z1" s="1395"/>
      <c r="AA1" s="1395"/>
      <c r="AB1" s="1395"/>
      <c r="AC1" s="1395"/>
      <c r="AD1" s="1395"/>
      <c r="AE1" s="1395"/>
      <c r="AF1" s="1395"/>
      <c r="AG1" s="1395"/>
      <c r="AH1" s="1395"/>
      <c r="AI1" s="1395"/>
    </row>
    <row r="2" spans="1:35" s="120" customFormat="1" ht="38.25" customHeight="1" thickBot="1">
      <c r="A2" s="1396" t="s">
        <v>259</v>
      </c>
      <c r="B2" s="1396"/>
      <c r="C2" s="1396"/>
      <c r="D2" s="1396"/>
      <c r="E2" s="1396"/>
      <c r="F2" s="1396"/>
      <c r="G2" s="1396"/>
      <c r="H2" s="1396"/>
      <c r="I2" s="1396"/>
      <c r="J2" s="1396"/>
      <c r="K2" s="1396"/>
      <c r="L2" s="1396"/>
      <c r="M2" s="1396"/>
      <c r="N2" s="1396"/>
      <c r="O2" s="1396"/>
      <c r="P2" s="1396"/>
      <c r="Q2" s="1396"/>
      <c r="R2" s="1396"/>
      <c r="S2" s="1396"/>
      <c r="T2" s="1396"/>
      <c r="U2" s="1396"/>
      <c r="V2" s="1396"/>
      <c r="W2" s="1396"/>
      <c r="X2" s="1396"/>
      <c r="Y2" s="1396"/>
      <c r="Z2" s="1396"/>
      <c r="AA2" s="1396"/>
      <c r="AB2" s="1396"/>
      <c r="AC2" s="1396"/>
      <c r="AD2" s="1396"/>
      <c r="AE2" s="1396"/>
      <c r="AF2" s="1396"/>
      <c r="AG2" s="1396"/>
      <c r="AH2" s="1396"/>
      <c r="AI2" s="1396"/>
    </row>
    <row r="3" spans="1:35" s="120" customFormat="1" ht="38.25" customHeight="1">
      <c r="A3" s="1395" t="s">
        <v>343</v>
      </c>
      <c r="B3" s="1395"/>
      <c r="C3" s="1395"/>
      <c r="D3" s="674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397"/>
      <c r="AG3" s="121"/>
      <c r="AH3" s="122"/>
      <c r="AI3" s="122"/>
    </row>
    <row r="4" spans="1:35" s="120" customFormat="1" ht="38.25" customHeight="1" thickBot="1">
      <c r="D4" s="679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4"/>
      <c r="AC4" s="124"/>
      <c r="AD4" s="124"/>
      <c r="AE4" s="124"/>
      <c r="AF4" s="1398"/>
      <c r="AG4" s="124"/>
      <c r="AH4" s="125"/>
      <c r="AI4" s="125"/>
    </row>
    <row r="5" spans="1:35" ht="33.75" customHeight="1">
      <c r="A5" s="1399" t="s">
        <v>261</v>
      </c>
      <c r="B5" s="1402" t="s">
        <v>244</v>
      </c>
      <c r="C5" s="1405" t="s">
        <v>0</v>
      </c>
      <c r="D5" s="1405" t="s">
        <v>245</v>
      </c>
      <c r="E5" s="1408" t="s">
        <v>1</v>
      </c>
      <c r="F5" s="1409"/>
      <c r="G5" s="1409"/>
      <c r="H5" s="1409"/>
      <c r="I5" s="1410"/>
      <c r="J5" s="1414" t="s">
        <v>2</v>
      </c>
      <c r="K5" s="1414"/>
      <c r="L5" s="1414"/>
      <c r="M5" s="1414"/>
      <c r="N5" s="1414"/>
      <c r="O5" s="1414"/>
      <c r="P5" s="1414"/>
      <c r="Q5" s="1414"/>
      <c r="R5" s="1414"/>
      <c r="S5" s="1414"/>
      <c r="T5" s="1414"/>
      <c r="U5" s="1414"/>
      <c r="V5" s="1415" t="s">
        <v>8</v>
      </c>
      <c r="W5" s="1414" t="s">
        <v>4</v>
      </c>
      <c r="X5" s="1414"/>
      <c r="Y5" s="1414"/>
      <c r="Z5" s="1415" t="s">
        <v>338</v>
      </c>
      <c r="AA5" s="1419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100.5" customHeight="1">
      <c r="A6" s="1400"/>
      <c r="B6" s="1403"/>
      <c r="C6" s="1406"/>
      <c r="D6" s="1406"/>
      <c r="E6" s="1411"/>
      <c r="F6" s="1412"/>
      <c r="G6" s="1412"/>
      <c r="H6" s="1412"/>
      <c r="I6" s="1413"/>
      <c r="J6" s="1422" t="s">
        <v>227</v>
      </c>
      <c r="K6" s="1423"/>
      <c r="L6" s="1418" t="s">
        <v>5</v>
      </c>
      <c r="M6" s="1418"/>
      <c r="N6" s="1424" t="s">
        <v>223</v>
      </c>
      <c r="O6" s="1425"/>
      <c r="P6" s="1418" t="s">
        <v>6</v>
      </c>
      <c r="Q6" s="1418"/>
      <c r="R6" s="1418" t="s">
        <v>7</v>
      </c>
      <c r="S6" s="1418"/>
      <c r="T6" s="1418" t="s">
        <v>219</v>
      </c>
      <c r="U6" s="1418"/>
      <c r="V6" s="1416"/>
      <c r="W6" s="1418"/>
      <c r="X6" s="1418"/>
      <c r="Y6" s="1418"/>
      <c r="Z6" s="1416"/>
      <c r="AA6" s="1420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1"/>
      <c r="B7" s="1404"/>
      <c r="C7" s="1407"/>
      <c r="D7" s="1407"/>
      <c r="E7" s="240" t="s">
        <v>9</v>
      </c>
      <c r="F7" s="240" t="s">
        <v>10</v>
      </c>
      <c r="G7" s="676" t="s">
        <v>11</v>
      </c>
      <c r="H7" s="676" t="s">
        <v>12</v>
      </c>
      <c r="I7" s="676" t="s">
        <v>13</v>
      </c>
      <c r="J7" s="676" t="s">
        <v>14</v>
      </c>
      <c r="K7" s="676" t="s">
        <v>15</v>
      </c>
      <c r="L7" s="676" t="s">
        <v>14</v>
      </c>
      <c r="M7" s="676" t="s">
        <v>16</v>
      </c>
      <c r="N7" s="676" t="s">
        <v>14</v>
      </c>
      <c r="O7" s="676" t="s">
        <v>16</v>
      </c>
      <c r="P7" s="676" t="s">
        <v>14</v>
      </c>
      <c r="Q7" s="676" t="s">
        <v>16</v>
      </c>
      <c r="R7" s="676" t="s">
        <v>14</v>
      </c>
      <c r="S7" s="676" t="s">
        <v>220</v>
      </c>
      <c r="T7" s="676" t="s">
        <v>221</v>
      </c>
      <c r="U7" s="676" t="s">
        <v>3</v>
      </c>
      <c r="V7" s="1417"/>
      <c r="W7" s="153" t="s">
        <v>17</v>
      </c>
      <c r="X7" s="153" t="s">
        <v>218</v>
      </c>
      <c r="Y7" s="153" t="s">
        <v>13</v>
      </c>
      <c r="Z7" s="1417"/>
      <c r="AA7" s="1421"/>
      <c r="AB7" s="150"/>
      <c r="AC7" s="150"/>
      <c r="AD7" s="150"/>
      <c r="AE7" s="150"/>
      <c r="AF7" s="150"/>
      <c r="AG7" s="150"/>
      <c r="AH7" s="150"/>
      <c r="AI7" s="150"/>
    </row>
    <row r="8" spans="1:35" ht="34.5" customHeight="1">
      <c r="A8" s="1535" t="s">
        <v>659</v>
      </c>
      <c r="B8" s="1536"/>
      <c r="C8" s="1536"/>
      <c r="D8" s="657"/>
      <c r="E8" s="675"/>
      <c r="F8" s="675"/>
      <c r="G8" s="657"/>
      <c r="H8" s="657"/>
      <c r="I8" s="657"/>
      <c r="J8" s="657"/>
      <c r="K8" s="657"/>
      <c r="L8" s="657"/>
      <c r="M8" s="657"/>
      <c r="N8" s="657"/>
      <c r="O8" s="657"/>
      <c r="P8" s="657"/>
      <c r="Q8" s="657"/>
      <c r="R8" s="657"/>
      <c r="S8" s="657"/>
      <c r="T8" s="657"/>
      <c r="U8" s="657"/>
      <c r="V8" s="657"/>
      <c r="W8" s="658"/>
      <c r="X8" s="658"/>
      <c r="Y8" s="658"/>
      <c r="Z8" s="657"/>
      <c r="AA8" s="659"/>
      <c r="AB8" s="150"/>
      <c r="AC8" s="150"/>
      <c r="AD8" s="150"/>
      <c r="AE8" s="150"/>
      <c r="AF8" s="150"/>
      <c r="AG8" s="150"/>
      <c r="AH8" s="150"/>
      <c r="AI8" s="150"/>
    </row>
    <row r="9" spans="1:35" s="160" customFormat="1" ht="30" customHeight="1">
      <c r="A9" s="1537"/>
      <c r="B9" s="1538"/>
      <c r="C9" s="1538"/>
      <c r="D9" s="632"/>
      <c r="E9" s="632"/>
      <c r="F9" s="632"/>
      <c r="G9" s="632"/>
      <c r="H9" s="632"/>
      <c r="I9" s="632"/>
      <c r="J9" s="678"/>
      <c r="K9" s="651"/>
      <c r="L9" s="678"/>
      <c r="M9" s="678"/>
      <c r="N9" s="678"/>
      <c r="O9" s="652"/>
      <c r="P9" s="678"/>
      <c r="Q9" s="678"/>
      <c r="R9" s="678"/>
      <c r="S9" s="653"/>
      <c r="T9" s="678"/>
      <c r="U9" s="678"/>
      <c r="V9" s="378"/>
      <c r="W9" s="378"/>
      <c r="X9" s="378"/>
      <c r="Y9" s="378"/>
      <c r="Z9" s="378"/>
      <c r="AA9" s="654"/>
    </row>
    <row r="10" spans="1:35" s="160" customFormat="1" ht="48.75" customHeight="1">
      <c r="A10" s="471">
        <v>1</v>
      </c>
      <c r="B10" s="642" t="s">
        <v>231</v>
      </c>
      <c r="C10" s="364" t="s">
        <v>176</v>
      </c>
      <c r="D10" s="364" t="s">
        <v>25</v>
      </c>
      <c r="E10" s="364">
        <v>30</v>
      </c>
      <c r="F10" s="361">
        <v>240</v>
      </c>
      <c r="G10" s="361">
        <v>75</v>
      </c>
      <c r="H10" s="361">
        <v>9.375</v>
      </c>
      <c r="I10" s="361">
        <v>2250</v>
      </c>
      <c r="J10" s="362"/>
      <c r="K10" s="362"/>
      <c r="L10" s="362">
        <v>4</v>
      </c>
      <c r="M10" s="362" t="s">
        <v>349</v>
      </c>
      <c r="N10" s="362">
        <v>22</v>
      </c>
      <c r="O10" s="357" t="s">
        <v>575</v>
      </c>
      <c r="P10" s="362">
        <v>2</v>
      </c>
      <c r="Q10" s="362" t="s">
        <v>150</v>
      </c>
      <c r="R10" s="362"/>
      <c r="S10" s="362"/>
      <c r="T10" s="362"/>
      <c r="U10" s="362"/>
      <c r="V10" s="361">
        <f>J10+L10+N10+P10+R10+T10</f>
        <v>28</v>
      </c>
      <c r="W10" s="361">
        <f>E10-V10</f>
        <v>2</v>
      </c>
      <c r="X10" s="361">
        <f>W10*8</f>
        <v>16</v>
      </c>
      <c r="Y10" s="361">
        <f>X10*H10</f>
        <v>150</v>
      </c>
      <c r="Z10" s="361">
        <f>Y10</f>
        <v>150</v>
      </c>
      <c r="AA10" s="681" t="s">
        <v>669</v>
      </c>
    </row>
    <row r="11" spans="1:35" s="160" customFormat="1" ht="48.95" customHeight="1">
      <c r="A11" s="354">
        <v>2</v>
      </c>
      <c r="B11" s="364" t="s">
        <v>317</v>
      </c>
      <c r="C11" s="364" t="s">
        <v>176</v>
      </c>
      <c r="D11" s="372" t="s">
        <v>348</v>
      </c>
      <c r="E11" s="355">
        <v>30</v>
      </c>
      <c r="F11" s="361">
        <v>240</v>
      </c>
      <c r="G11" s="364">
        <v>75</v>
      </c>
      <c r="H11" s="361">
        <v>9.375</v>
      </c>
      <c r="I11" s="361">
        <v>2250</v>
      </c>
      <c r="J11" s="362"/>
      <c r="K11" s="362"/>
      <c r="L11" s="362"/>
      <c r="M11" s="362"/>
      <c r="N11" s="362">
        <v>26</v>
      </c>
      <c r="O11" s="357" t="s">
        <v>674</v>
      </c>
      <c r="P11" s="362"/>
      <c r="Q11" s="362"/>
      <c r="R11" s="362"/>
      <c r="S11" s="362"/>
      <c r="T11" s="362"/>
      <c r="U11" s="362"/>
      <c r="V11" s="355">
        <f t="shared" ref="V11" si="0">J11+L11+N11+P11+R11+T11</f>
        <v>26</v>
      </c>
      <c r="W11" s="355">
        <f t="shared" ref="W11" si="1">E11-V11</f>
        <v>4</v>
      </c>
      <c r="X11" s="361">
        <f t="shared" ref="X11" si="2">W11*8</f>
        <v>32</v>
      </c>
      <c r="Y11" s="361">
        <f t="shared" ref="Y11" si="3">X11*H11</f>
        <v>300</v>
      </c>
      <c r="Z11" s="361">
        <f t="shared" ref="Z11" si="4">Y11</f>
        <v>300</v>
      </c>
      <c r="AA11" s="682" t="s">
        <v>673</v>
      </c>
    </row>
    <row r="12" spans="1:35" s="160" customFormat="1" ht="48.75" customHeight="1">
      <c r="A12" s="471">
        <v>3</v>
      </c>
      <c r="B12" s="642" t="s">
        <v>663</v>
      </c>
      <c r="C12" s="364" t="s">
        <v>18</v>
      </c>
      <c r="D12" s="643" t="s">
        <v>86</v>
      </c>
      <c r="E12" s="364">
        <v>30</v>
      </c>
      <c r="F12" s="364">
        <v>240</v>
      </c>
      <c r="G12" s="364">
        <v>55</v>
      </c>
      <c r="H12" s="364">
        <v>6.875</v>
      </c>
      <c r="I12" s="364">
        <v>1650</v>
      </c>
      <c r="J12" s="362"/>
      <c r="K12" s="362"/>
      <c r="L12" s="362">
        <v>4</v>
      </c>
      <c r="M12" s="362" t="s">
        <v>349</v>
      </c>
      <c r="N12" s="362">
        <v>16</v>
      </c>
      <c r="O12" s="357" t="s">
        <v>668</v>
      </c>
      <c r="P12" s="362">
        <v>2</v>
      </c>
      <c r="Q12" s="362" t="s">
        <v>150</v>
      </c>
      <c r="R12" s="362"/>
      <c r="S12" s="362"/>
      <c r="T12" s="362"/>
      <c r="U12" s="362"/>
      <c r="V12" s="361">
        <f t="shared" ref="V12:V18" si="5">J12+L12+N12+P12+R12+T12</f>
        <v>22</v>
      </c>
      <c r="W12" s="361">
        <f t="shared" ref="W12:W18" si="6">E12-V12</f>
        <v>8</v>
      </c>
      <c r="X12" s="361">
        <f t="shared" ref="X12:X18" si="7">W12*8</f>
        <v>64</v>
      </c>
      <c r="Y12" s="361">
        <f t="shared" ref="Y12:Y18" si="8">X12*H12</f>
        <v>440</v>
      </c>
      <c r="Z12" s="361">
        <f t="shared" ref="Z12:Z18" si="9">Y12</f>
        <v>440</v>
      </c>
      <c r="AA12" s="681" t="s">
        <v>669</v>
      </c>
    </row>
    <row r="13" spans="1:35" s="160" customFormat="1" ht="48.75" customHeight="1">
      <c r="A13" s="354">
        <v>4</v>
      </c>
      <c r="B13" s="642" t="s">
        <v>585</v>
      </c>
      <c r="C13" s="364" t="s">
        <v>176</v>
      </c>
      <c r="D13" s="643" t="s">
        <v>100</v>
      </c>
      <c r="E13" s="364">
        <v>30</v>
      </c>
      <c r="F13" s="361">
        <v>240</v>
      </c>
      <c r="G13" s="361">
        <v>75</v>
      </c>
      <c r="H13" s="361">
        <v>9.375</v>
      </c>
      <c r="I13" s="361">
        <v>2250</v>
      </c>
      <c r="J13" s="362"/>
      <c r="K13" s="362"/>
      <c r="L13" s="362">
        <v>4</v>
      </c>
      <c r="M13" s="362" t="s">
        <v>349</v>
      </c>
      <c r="N13" s="362">
        <v>22</v>
      </c>
      <c r="O13" s="357" t="s">
        <v>125</v>
      </c>
      <c r="P13" s="362">
        <v>2</v>
      </c>
      <c r="Q13" s="362" t="s">
        <v>150</v>
      </c>
      <c r="R13" s="362"/>
      <c r="S13" s="362"/>
      <c r="T13" s="362"/>
      <c r="U13" s="362"/>
      <c r="V13" s="361">
        <f t="shared" si="5"/>
        <v>28</v>
      </c>
      <c r="W13" s="361">
        <f t="shared" si="6"/>
        <v>2</v>
      </c>
      <c r="X13" s="361">
        <f t="shared" si="7"/>
        <v>16</v>
      </c>
      <c r="Y13" s="361">
        <f t="shared" si="8"/>
        <v>150</v>
      </c>
      <c r="Z13" s="361">
        <f t="shared" si="9"/>
        <v>150</v>
      </c>
      <c r="AA13" s="681" t="s">
        <v>669</v>
      </c>
    </row>
    <row r="14" spans="1:35" s="160" customFormat="1" ht="48.75" customHeight="1">
      <c r="A14" s="471">
        <v>5</v>
      </c>
      <c r="B14" s="642" t="s">
        <v>589</v>
      </c>
      <c r="C14" s="364" t="s">
        <v>18</v>
      </c>
      <c r="D14" s="374" t="s">
        <v>106</v>
      </c>
      <c r="E14" s="365">
        <v>30</v>
      </c>
      <c r="F14" s="364">
        <v>240</v>
      </c>
      <c r="G14" s="364">
        <v>55</v>
      </c>
      <c r="H14" s="364">
        <v>6.875</v>
      </c>
      <c r="I14" s="364">
        <v>1650</v>
      </c>
      <c r="J14" s="362"/>
      <c r="K14" s="362"/>
      <c r="L14" s="362">
        <v>4</v>
      </c>
      <c r="M14" s="362" t="s">
        <v>349</v>
      </c>
      <c r="N14" s="362">
        <v>22</v>
      </c>
      <c r="O14" s="357" t="s">
        <v>575</v>
      </c>
      <c r="P14" s="362">
        <v>2</v>
      </c>
      <c r="Q14" s="362" t="s">
        <v>150</v>
      </c>
      <c r="R14" s="362"/>
      <c r="S14" s="362"/>
      <c r="T14" s="362"/>
      <c r="U14" s="362"/>
      <c r="V14" s="355">
        <f t="shared" si="5"/>
        <v>28</v>
      </c>
      <c r="W14" s="355">
        <f t="shared" si="6"/>
        <v>2</v>
      </c>
      <c r="X14" s="361">
        <f t="shared" si="7"/>
        <v>16</v>
      </c>
      <c r="Y14" s="361">
        <f t="shared" si="8"/>
        <v>110</v>
      </c>
      <c r="Z14" s="361">
        <f t="shared" si="9"/>
        <v>110</v>
      </c>
      <c r="AA14" s="681" t="s">
        <v>669</v>
      </c>
    </row>
    <row r="15" spans="1:35" s="160" customFormat="1" ht="48.75" customHeight="1">
      <c r="A15" s="354">
        <v>6</v>
      </c>
      <c r="B15" s="642" t="s">
        <v>110</v>
      </c>
      <c r="C15" s="643" t="s">
        <v>31</v>
      </c>
      <c r="D15" s="643" t="s">
        <v>82</v>
      </c>
      <c r="E15" s="643">
        <v>30</v>
      </c>
      <c r="F15" s="643">
        <v>240</v>
      </c>
      <c r="G15" s="643">
        <v>60</v>
      </c>
      <c r="H15" s="643">
        <v>7.5</v>
      </c>
      <c r="I15" s="643">
        <v>1800</v>
      </c>
      <c r="J15" s="644"/>
      <c r="K15" s="644"/>
      <c r="L15" s="362">
        <v>4</v>
      </c>
      <c r="M15" s="362" t="s">
        <v>349</v>
      </c>
      <c r="N15" s="362">
        <v>22</v>
      </c>
      <c r="O15" s="357" t="s">
        <v>575</v>
      </c>
      <c r="P15" s="362">
        <v>2</v>
      </c>
      <c r="Q15" s="362" t="s">
        <v>150</v>
      </c>
      <c r="R15" s="644"/>
      <c r="S15" s="644"/>
      <c r="T15" s="644"/>
      <c r="U15" s="644"/>
      <c r="V15" s="643">
        <v>12</v>
      </c>
      <c r="W15" s="643">
        <f t="shared" si="6"/>
        <v>18</v>
      </c>
      <c r="X15" s="643">
        <f t="shared" si="7"/>
        <v>144</v>
      </c>
      <c r="Y15" s="643">
        <f t="shared" si="8"/>
        <v>1080</v>
      </c>
      <c r="Z15" s="643">
        <f t="shared" si="9"/>
        <v>1080</v>
      </c>
      <c r="AA15" s="681" t="s">
        <v>669</v>
      </c>
    </row>
    <row r="16" spans="1:35" s="160" customFormat="1" ht="48.75" customHeight="1">
      <c r="A16" s="471">
        <v>7</v>
      </c>
      <c r="B16" s="642" t="s">
        <v>587</v>
      </c>
      <c r="C16" s="364" t="s">
        <v>18</v>
      </c>
      <c r="D16" s="643" t="s">
        <v>105</v>
      </c>
      <c r="E16" s="365">
        <v>30</v>
      </c>
      <c r="F16" s="364">
        <v>240</v>
      </c>
      <c r="G16" s="364">
        <v>55</v>
      </c>
      <c r="H16" s="364">
        <v>6.875</v>
      </c>
      <c r="I16" s="364">
        <v>1650</v>
      </c>
      <c r="J16" s="362"/>
      <c r="K16" s="362"/>
      <c r="L16" s="362"/>
      <c r="M16" s="362"/>
      <c r="N16" s="362"/>
      <c r="O16" s="357"/>
      <c r="P16" s="362">
        <v>1</v>
      </c>
      <c r="Q16" s="362">
        <v>1</v>
      </c>
      <c r="R16" s="362"/>
      <c r="S16" s="362"/>
      <c r="T16" s="362"/>
      <c r="U16" s="362"/>
      <c r="V16" s="355">
        <f t="shared" si="5"/>
        <v>1</v>
      </c>
      <c r="W16" s="355">
        <f t="shared" si="6"/>
        <v>29</v>
      </c>
      <c r="X16" s="361">
        <f t="shared" si="7"/>
        <v>232</v>
      </c>
      <c r="Y16" s="361">
        <f t="shared" si="8"/>
        <v>1595</v>
      </c>
      <c r="Z16" s="361">
        <f t="shared" si="9"/>
        <v>1595</v>
      </c>
      <c r="AA16" s="681" t="s">
        <v>669</v>
      </c>
    </row>
    <row r="17" spans="1:35" s="160" customFormat="1" ht="48.75" customHeight="1">
      <c r="A17" s="354">
        <v>8</v>
      </c>
      <c r="B17" s="642" t="s">
        <v>252</v>
      </c>
      <c r="C17" s="364" t="s">
        <v>18</v>
      </c>
      <c r="D17" s="643" t="s">
        <v>76</v>
      </c>
      <c r="E17" s="365">
        <v>30</v>
      </c>
      <c r="F17" s="364">
        <v>240</v>
      </c>
      <c r="G17" s="364">
        <v>55</v>
      </c>
      <c r="H17" s="364">
        <v>6.875</v>
      </c>
      <c r="I17" s="364">
        <v>1650</v>
      </c>
      <c r="J17" s="362"/>
      <c r="K17" s="362"/>
      <c r="L17" s="362">
        <v>4</v>
      </c>
      <c r="M17" s="362" t="s">
        <v>349</v>
      </c>
      <c r="N17" s="362">
        <v>23</v>
      </c>
      <c r="O17" s="357" t="s">
        <v>575</v>
      </c>
      <c r="P17" s="362">
        <v>2</v>
      </c>
      <c r="Q17" s="362" t="s">
        <v>150</v>
      </c>
      <c r="R17" s="362"/>
      <c r="S17" s="362"/>
      <c r="T17" s="362"/>
      <c r="U17" s="362"/>
      <c r="V17" s="355">
        <f t="shared" si="5"/>
        <v>29</v>
      </c>
      <c r="W17" s="355">
        <f t="shared" si="6"/>
        <v>1</v>
      </c>
      <c r="X17" s="361">
        <f t="shared" si="7"/>
        <v>8</v>
      </c>
      <c r="Y17" s="361">
        <f t="shared" si="8"/>
        <v>55</v>
      </c>
      <c r="Z17" s="361">
        <f t="shared" si="9"/>
        <v>55</v>
      </c>
      <c r="AA17" s="681" t="s">
        <v>669</v>
      </c>
    </row>
    <row r="18" spans="1:35" s="160" customFormat="1" ht="48.75" customHeight="1">
      <c r="A18" s="471">
        <v>9</v>
      </c>
      <c r="B18" s="415" t="s">
        <v>552</v>
      </c>
      <c r="C18" s="680" t="s">
        <v>18</v>
      </c>
      <c r="D18" s="684" t="s">
        <v>111</v>
      </c>
      <c r="E18" s="365">
        <v>30</v>
      </c>
      <c r="F18" s="364">
        <v>240</v>
      </c>
      <c r="G18" s="364">
        <v>55</v>
      </c>
      <c r="H18" s="364">
        <v>6.875</v>
      </c>
      <c r="I18" s="364">
        <v>1650</v>
      </c>
      <c r="J18" s="362">
        <v>3</v>
      </c>
      <c r="K18" s="370" t="s">
        <v>501</v>
      </c>
      <c r="L18" s="362">
        <v>4</v>
      </c>
      <c r="M18" s="362" t="s">
        <v>349</v>
      </c>
      <c r="N18" s="362">
        <v>4</v>
      </c>
      <c r="O18" s="357" t="s">
        <v>676</v>
      </c>
      <c r="P18" s="362"/>
      <c r="Q18" s="362"/>
      <c r="R18" s="362"/>
      <c r="S18" s="362"/>
      <c r="T18" s="362"/>
      <c r="U18" s="362"/>
      <c r="V18" s="355">
        <f t="shared" si="5"/>
        <v>11</v>
      </c>
      <c r="W18" s="355">
        <f t="shared" si="6"/>
        <v>19</v>
      </c>
      <c r="X18" s="361">
        <f t="shared" si="7"/>
        <v>152</v>
      </c>
      <c r="Y18" s="361">
        <f t="shared" si="8"/>
        <v>1045</v>
      </c>
      <c r="Z18" s="361">
        <f t="shared" si="9"/>
        <v>1045</v>
      </c>
      <c r="AA18" s="683" t="s">
        <v>670</v>
      </c>
    </row>
    <row r="19" spans="1:35" s="160" customFormat="1" ht="48.95" customHeight="1">
      <c r="A19" s="354">
        <v>10</v>
      </c>
      <c r="B19" s="408" t="s">
        <v>247</v>
      </c>
      <c r="C19" s="364" t="s">
        <v>176</v>
      </c>
      <c r="D19" s="364" t="s">
        <v>98</v>
      </c>
      <c r="E19" s="365">
        <v>30</v>
      </c>
      <c r="F19" s="364">
        <v>240</v>
      </c>
      <c r="G19" s="364">
        <v>75</v>
      </c>
      <c r="H19" s="364">
        <v>9.375</v>
      </c>
      <c r="I19" s="364">
        <v>2250</v>
      </c>
      <c r="J19" s="362"/>
      <c r="K19" s="362"/>
      <c r="L19" s="362">
        <v>4</v>
      </c>
      <c r="M19" s="362" t="s">
        <v>349</v>
      </c>
      <c r="N19" s="362">
        <v>21</v>
      </c>
      <c r="O19" s="357" t="s">
        <v>572</v>
      </c>
      <c r="P19" s="362">
        <v>2</v>
      </c>
      <c r="Q19" s="362" t="s">
        <v>150</v>
      </c>
      <c r="R19" s="362"/>
      <c r="S19" s="362"/>
      <c r="T19" s="362"/>
      <c r="U19" s="362"/>
      <c r="V19" s="355">
        <f t="shared" ref="V19" si="10">J19+L19+N19+P19+R19+T19</f>
        <v>27</v>
      </c>
      <c r="W19" s="355">
        <f t="shared" ref="W19" si="11">E19-V19</f>
        <v>3</v>
      </c>
      <c r="X19" s="361">
        <f t="shared" ref="X19" si="12">W19*8</f>
        <v>24</v>
      </c>
      <c r="Y19" s="361">
        <f t="shared" ref="Y19" si="13">X19*H19</f>
        <v>225</v>
      </c>
      <c r="Z19" s="361">
        <f t="shared" ref="Z19" si="14">Y19</f>
        <v>225</v>
      </c>
      <c r="AA19" s="683" t="s">
        <v>670</v>
      </c>
    </row>
    <row r="20" spans="1:35" s="160" customFormat="1" ht="48.75" customHeight="1">
      <c r="A20" s="471">
        <v>11</v>
      </c>
      <c r="B20" s="642" t="s">
        <v>662</v>
      </c>
      <c r="C20" s="364" t="s">
        <v>18</v>
      </c>
      <c r="D20" s="643" t="s">
        <v>237</v>
      </c>
      <c r="E20" s="365">
        <v>30</v>
      </c>
      <c r="F20" s="364">
        <v>240</v>
      </c>
      <c r="G20" s="364">
        <v>55</v>
      </c>
      <c r="H20" s="364">
        <v>6.875</v>
      </c>
      <c r="I20" s="364">
        <v>1650</v>
      </c>
      <c r="J20" s="362"/>
      <c r="K20" s="362"/>
      <c r="L20" s="362">
        <v>4</v>
      </c>
      <c r="M20" s="362" t="s">
        <v>349</v>
      </c>
      <c r="N20" s="362">
        <v>16</v>
      </c>
      <c r="O20" s="357" t="s">
        <v>668</v>
      </c>
      <c r="P20" s="362">
        <v>2</v>
      </c>
      <c r="Q20" s="362" t="s">
        <v>150</v>
      </c>
      <c r="R20" s="362"/>
      <c r="S20" s="362"/>
      <c r="T20" s="362"/>
      <c r="U20" s="362"/>
      <c r="V20" s="355">
        <f>J20+L20+N20+P20+R20+T20</f>
        <v>22</v>
      </c>
      <c r="W20" s="355">
        <f>E20-V20</f>
        <v>8</v>
      </c>
      <c r="X20" s="361">
        <f>W20*8</f>
        <v>64</v>
      </c>
      <c r="Y20" s="361">
        <f>X20*H20</f>
        <v>440</v>
      </c>
      <c r="Z20" s="361">
        <f>Y20</f>
        <v>440</v>
      </c>
      <c r="AA20" s="681" t="s">
        <v>669</v>
      </c>
    </row>
    <row r="21" spans="1:35" s="160" customFormat="1" ht="48.75" customHeight="1">
      <c r="A21" s="354">
        <v>12</v>
      </c>
      <c r="B21" s="642" t="s">
        <v>253</v>
      </c>
      <c r="C21" s="364" t="s">
        <v>176</v>
      </c>
      <c r="D21" s="364" t="s">
        <v>101</v>
      </c>
      <c r="E21" s="365">
        <v>30</v>
      </c>
      <c r="F21" s="361">
        <v>240</v>
      </c>
      <c r="G21" s="361">
        <v>75</v>
      </c>
      <c r="H21" s="361">
        <v>9.375</v>
      </c>
      <c r="I21" s="361">
        <v>2250</v>
      </c>
      <c r="J21" s="362"/>
      <c r="K21" s="362"/>
      <c r="L21" s="362">
        <v>4</v>
      </c>
      <c r="M21" s="362" t="s">
        <v>349</v>
      </c>
      <c r="N21" s="362">
        <v>17</v>
      </c>
      <c r="O21" s="357" t="s">
        <v>668</v>
      </c>
      <c r="P21" s="362">
        <v>2</v>
      </c>
      <c r="Q21" s="362" t="s">
        <v>150</v>
      </c>
      <c r="R21" s="362"/>
      <c r="S21" s="362"/>
      <c r="T21" s="362"/>
      <c r="U21" s="362"/>
      <c r="V21" s="355">
        <f>J21+L21+N21+P21+R21+T21</f>
        <v>23</v>
      </c>
      <c r="W21" s="355">
        <f>E21-V21</f>
        <v>7</v>
      </c>
      <c r="X21" s="361">
        <f>W21*8</f>
        <v>56</v>
      </c>
      <c r="Y21" s="361">
        <f>X21*H21</f>
        <v>525</v>
      </c>
      <c r="Z21" s="361">
        <f>Y21</f>
        <v>525</v>
      </c>
      <c r="AA21" s="683" t="s">
        <v>670</v>
      </c>
    </row>
    <row r="22" spans="1:35" s="160" customFormat="1" ht="48.75" customHeight="1" thickBot="1">
      <c r="A22" s="471">
        <v>13</v>
      </c>
      <c r="B22" s="687" t="s">
        <v>664</v>
      </c>
      <c r="C22" s="643" t="s">
        <v>31</v>
      </c>
      <c r="D22" s="688" t="s">
        <v>99</v>
      </c>
      <c r="E22" s="686">
        <v>30</v>
      </c>
      <c r="F22" s="643">
        <v>240</v>
      </c>
      <c r="G22" s="643">
        <v>60</v>
      </c>
      <c r="H22" s="643">
        <v>7.5</v>
      </c>
      <c r="I22" s="643">
        <v>1800</v>
      </c>
      <c r="J22" s="644"/>
      <c r="K22" s="644"/>
      <c r="L22" s="362">
        <v>4</v>
      </c>
      <c r="M22" s="362" t="s">
        <v>349</v>
      </c>
      <c r="N22" s="362">
        <v>12</v>
      </c>
      <c r="O22" s="357" t="s">
        <v>675</v>
      </c>
      <c r="P22" s="362">
        <v>2</v>
      </c>
      <c r="Q22" s="362" t="s">
        <v>150</v>
      </c>
      <c r="R22" s="644"/>
      <c r="S22" s="644"/>
      <c r="T22" s="644"/>
      <c r="U22" s="644"/>
      <c r="V22" s="686">
        <f>J22+L22+N22+P22+R22+T22</f>
        <v>18</v>
      </c>
      <c r="W22" s="686">
        <f>E22-V22</f>
        <v>12</v>
      </c>
      <c r="X22" s="643">
        <f>W22*8</f>
        <v>96</v>
      </c>
      <c r="Y22" s="643">
        <f>X22*H22</f>
        <v>720</v>
      </c>
      <c r="Z22" s="643">
        <f>Y22</f>
        <v>720</v>
      </c>
      <c r="AA22" s="681" t="s">
        <v>669</v>
      </c>
    </row>
    <row r="23" spans="1:35" ht="51" customHeight="1" thickBot="1">
      <c r="A23" s="383"/>
      <c r="B23" s="416"/>
      <c r="C23" s="384"/>
      <c r="D23" s="384"/>
      <c r="E23" s="384"/>
      <c r="F23" s="384"/>
      <c r="G23" s="384"/>
      <c r="H23" s="384"/>
      <c r="I23" s="384"/>
      <c r="J23" s="385"/>
      <c r="K23" s="385"/>
      <c r="L23" s="385"/>
      <c r="M23" s="385"/>
      <c r="N23" s="385"/>
      <c r="O23" s="385"/>
      <c r="P23" s="385"/>
      <c r="Q23" s="385"/>
      <c r="R23" s="385"/>
      <c r="S23" s="385"/>
      <c r="T23" s="385"/>
      <c r="U23" s="385"/>
      <c r="V23" s="384"/>
      <c r="W23" s="384"/>
      <c r="X23" s="1533" t="s">
        <v>208</v>
      </c>
      <c r="Y23" s="1534"/>
      <c r="Z23" s="667">
        <f>SUM(Z10:Z22)</f>
        <v>6835</v>
      </c>
      <c r="AA23" s="159"/>
      <c r="AB23" s="150"/>
      <c r="AC23" s="150"/>
      <c r="AD23" s="352"/>
      <c r="AE23" s="150"/>
      <c r="AF23" s="150"/>
      <c r="AG23" s="150"/>
      <c r="AH23" s="150"/>
      <c r="AI23" s="150"/>
    </row>
    <row r="24" spans="1:35" ht="37.5" customHeight="1" thickBot="1">
      <c r="A24" s="383"/>
      <c r="B24" s="416" t="s">
        <v>342</v>
      </c>
      <c r="C24" s="119"/>
      <c r="D24" s="384"/>
      <c r="E24" s="384"/>
      <c r="F24" s="384"/>
      <c r="G24" s="384"/>
      <c r="H24" s="384"/>
      <c r="I24" s="384"/>
      <c r="J24" s="385"/>
      <c r="K24" s="385"/>
      <c r="L24" s="385"/>
      <c r="M24" s="385"/>
      <c r="N24" s="385"/>
      <c r="O24" s="385"/>
      <c r="P24" s="385"/>
      <c r="Q24" s="385"/>
      <c r="R24" s="385"/>
      <c r="S24" s="385"/>
      <c r="T24" s="385"/>
      <c r="U24" s="385"/>
      <c r="V24" s="384"/>
      <c r="W24" s="384"/>
      <c r="X24" s="384"/>
      <c r="Y24" s="384"/>
      <c r="Z24" s="384"/>
      <c r="AA24" s="159"/>
      <c r="AB24" s="150"/>
      <c r="AC24" s="150"/>
      <c r="AD24" s="160"/>
      <c r="AE24" s="150"/>
      <c r="AF24" s="150"/>
      <c r="AG24" s="150"/>
      <c r="AH24" s="150"/>
      <c r="AI24" s="150"/>
    </row>
    <row r="25" spans="1:35" s="160" customFormat="1" ht="27.75" customHeight="1">
      <c r="A25" s="636"/>
      <c r="B25" s="637"/>
      <c r="C25" s="636"/>
      <c r="D25" s="636"/>
      <c r="E25" s="636"/>
      <c r="F25" s="636"/>
      <c r="G25" s="636"/>
      <c r="H25" s="636"/>
      <c r="I25" s="636"/>
      <c r="J25" s="638"/>
      <c r="K25" s="638"/>
      <c r="L25" s="638"/>
      <c r="M25" s="638"/>
      <c r="N25" s="638"/>
      <c r="O25" s="639"/>
      <c r="P25" s="638"/>
      <c r="Q25" s="638"/>
      <c r="R25" s="638"/>
      <c r="S25" s="638"/>
      <c r="T25" s="638"/>
      <c r="U25" s="638"/>
      <c r="V25" s="636"/>
      <c r="W25" s="636"/>
      <c r="X25" s="636"/>
      <c r="Y25" s="636"/>
      <c r="Z25" s="636"/>
      <c r="AA25" s="640"/>
    </row>
    <row r="26" spans="1:35" s="160" customFormat="1" ht="27.75" customHeight="1">
      <c r="A26" s="250"/>
      <c r="B26" s="462"/>
      <c r="C26" s="250"/>
      <c r="D26" s="250"/>
      <c r="E26" s="250"/>
      <c r="F26" s="250"/>
      <c r="G26" s="250"/>
      <c r="H26" s="250"/>
      <c r="I26" s="250"/>
      <c r="J26" s="338"/>
      <c r="K26" s="338"/>
      <c r="L26" s="338"/>
      <c r="M26" s="338"/>
      <c r="N26" s="338"/>
      <c r="O26" s="339"/>
      <c r="P26" s="338"/>
      <c r="Q26" s="338"/>
      <c r="R26" s="338"/>
      <c r="S26" s="338"/>
      <c r="T26" s="338"/>
      <c r="U26" s="338"/>
      <c r="V26" s="250"/>
      <c r="W26" s="250"/>
      <c r="X26" s="250"/>
      <c r="Y26" s="250"/>
      <c r="Z26" s="250"/>
      <c r="AA26" s="340"/>
    </row>
    <row r="27" spans="1:35" s="160" customFormat="1" ht="27.75" customHeight="1">
      <c r="A27" s="250"/>
      <c r="B27" s="462"/>
      <c r="C27" s="250"/>
      <c r="D27" s="250"/>
      <c r="E27" s="250"/>
      <c r="F27" s="250"/>
      <c r="G27" s="250"/>
      <c r="H27" s="250"/>
      <c r="I27" s="250"/>
      <c r="J27" s="338"/>
      <c r="K27" s="338"/>
      <c r="L27" s="338"/>
      <c r="M27" s="338"/>
      <c r="N27" s="338"/>
      <c r="O27" s="339"/>
      <c r="P27" s="338"/>
      <c r="Q27" s="338"/>
      <c r="R27" s="338"/>
      <c r="S27" s="338"/>
      <c r="T27" s="338"/>
      <c r="U27" s="338"/>
      <c r="V27" s="250"/>
      <c r="W27" s="250"/>
      <c r="X27" s="250"/>
      <c r="Y27" s="250"/>
      <c r="Z27" s="250"/>
      <c r="AA27" s="340"/>
    </row>
    <row r="28" spans="1:35" s="160" customFormat="1" ht="27.75" customHeight="1">
      <c r="A28" s="250"/>
      <c r="B28" s="462"/>
      <c r="C28" s="250"/>
      <c r="D28" s="250"/>
      <c r="E28" s="250"/>
      <c r="F28" s="250"/>
      <c r="G28" s="250"/>
      <c r="H28" s="250"/>
      <c r="I28" s="250"/>
      <c r="J28" s="338"/>
      <c r="K28" s="338"/>
      <c r="L28" s="338"/>
      <c r="M28" s="338"/>
      <c r="N28" s="338"/>
      <c r="O28" s="339"/>
      <c r="P28" s="338"/>
      <c r="Q28" s="338"/>
      <c r="R28" s="338"/>
      <c r="S28" s="338"/>
      <c r="T28" s="338"/>
      <c r="U28" s="338"/>
      <c r="V28" s="250"/>
      <c r="W28" s="250"/>
      <c r="X28" s="250"/>
      <c r="Y28" s="250"/>
      <c r="Z28" s="250"/>
      <c r="AA28" s="340"/>
    </row>
    <row r="29" spans="1:35" s="160" customFormat="1" ht="54.75" customHeight="1">
      <c r="A29" s="250"/>
      <c r="B29" s="1427" t="s">
        <v>483</v>
      </c>
      <c r="C29" s="1427"/>
      <c r="D29" s="1427"/>
      <c r="E29" s="341"/>
      <c r="F29" s="341"/>
      <c r="G29" s="341"/>
      <c r="H29" s="341"/>
      <c r="I29" s="341"/>
      <c r="J29" s="677"/>
      <c r="K29" s="677"/>
      <c r="L29" s="677"/>
      <c r="M29" s="677"/>
      <c r="N29" s="1427" t="s">
        <v>484</v>
      </c>
      <c r="O29" s="1427"/>
      <c r="P29" s="1427"/>
      <c r="Q29" s="1427"/>
      <c r="R29" s="1427"/>
      <c r="S29" s="677"/>
      <c r="T29" s="677"/>
      <c r="U29" s="677"/>
      <c r="V29" s="341"/>
      <c r="W29" s="1427" t="s">
        <v>485</v>
      </c>
      <c r="X29" s="1427"/>
      <c r="Y29" s="1427"/>
      <c r="Z29" s="1427"/>
      <c r="AA29" s="1427"/>
    </row>
    <row r="30" spans="1:35" s="160" customFormat="1" ht="60" customHeight="1">
      <c r="A30" s="250"/>
      <c r="B30" s="1427" t="s">
        <v>482</v>
      </c>
      <c r="C30" s="1427"/>
      <c r="D30" s="1427"/>
      <c r="E30" s="341"/>
      <c r="F30" s="341"/>
      <c r="G30" s="341"/>
      <c r="H30" s="341"/>
      <c r="I30" s="341"/>
      <c r="J30" s="677"/>
      <c r="K30" s="677"/>
      <c r="L30" s="677"/>
      <c r="M30" s="677"/>
      <c r="N30" s="1427" t="s">
        <v>482</v>
      </c>
      <c r="O30" s="1427"/>
      <c r="P30" s="1427"/>
      <c r="Q30" s="1427"/>
      <c r="R30" s="677"/>
      <c r="S30" s="677"/>
      <c r="T30" s="677"/>
      <c r="U30" s="677"/>
      <c r="V30" s="341"/>
      <c r="W30" s="341"/>
      <c r="X30" s="1427" t="s">
        <v>482</v>
      </c>
      <c r="Y30" s="1427"/>
      <c r="Z30" s="1427"/>
      <c r="AA30" s="1427"/>
    </row>
    <row r="31" spans="1:35" ht="45" customHeight="1">
      <c r="A31" s="634"/>
      <c r="B31" s="633"/>
      <c r="C31" s="634"/>
      <c r="D31" s="634"/>
      <c r="E31" s="634"/>
      <c r="F31" s="634"/>
      <c r="G31" s="634"/>
      <c r="H31" s="634"/>
      <c r="I31" s="634"/>
      <c r="J31" s="635"/>
      <c r="K31" s="635"/>
      <c r="L31" s="635"/>
      <c r="M31" s="635"/>
      <c r="N31" s="1426"/>
      <c r="O31" s="1426"/>
      <c r="P31" s="1426"/>
      <c r="Q31" s="1426"/>
      <c r="R31" s="635"/>
      <c r="S31" s="635"/>
      <c r="T31" s="635"/>
      <c r="U31" s="635"/>
      <c r="V31" s="634"/>
      <c r="W31" s="634"/>
      <c r="X31" s="634"/>
      <c r="Y31" s="634"/>
      <c r="Z31" s="634"/>
      <c r="AA31" s="641"/>
    </row>
    <row r="32" spans="1:35">
      <c r="A32" s="634"/>
      <c r="B32" s="633"/>
      <c r="C32" s="634"/>
      <c r="D32" s="634"/>
      <c r="E32" s="634"/>
      <c r="F32" s="634"/>
      <c r="G32" s="634"/>
      <c r="H32" s="634"/>
      <c r="I32" s="634"/>
      <c r="J32" s="635"/>
      <c r="K32" s="635"/>
      <c r="L32" s="635"/>
      <c r="M32" s="635"/>
      <c r="N32" s="635"/>
      <c r="O32" s="635"/>
      <c r="P32" s="635"/>
      <c r="Q32" s="635"/>
      <c r="R32" s="635"/>
      <c r="S32" s="635"/>
      <c r="T32" s="635"/>
      <c r="U32" s="635"/>
      <c r="V32" s="634"/>
      <c r="W32" s="634"/>
      <c r="X32" s="634"/>
      <c r="Y32" s="634"/>
      <c r="Z32" s="634"/>
      <c r="AA32" s="641"/>
    </row>
    <row r="33" spans="1:27">
      <c r="A33" s="634"/>
      <c r="B33" s="633"/>
      <c r="C33" s="634"/>
      <c r="D33" s="634"/>
      <c r="E33" s="634"/>
      <c r="F33" s="634"/>
      <c r="G33" s="634"/>
      <c r="H33" s="634"/>
      <c r="I33" s="634"/>
      <c r="J33" s="635"/>
      <c r="K33" s="635"/>
      <c r="L33" s="635"/>
      <c r="M33" s="635"/>
      <c r="N33" s="635"/>
      <c r="O33" s="635"/>
      <c r="P33" s="635"/>
      <c r="Q33" s="635"/>
      <c r="R33" s="635"/>
      <c r="S33" s="635"/>
      <c r="T33" s="635"/>
      <c r="U33" s="635"/>
      <c r="V33" s="634"/>
      <c r="W33" s="634"/>
      <c r="X33" s="634"/>
      <c r="Y33" s="634"/>
      <c r="Z33" s="634"/>
      <c r="AA33" s="641"/>
    </row>
    <row r="34" spans="1:27">
      <c r="A34" s="634"/>
      <c r="B34" s="633"/>
      <c r="C34" s="634"/>
      <c r="D34" s="634"/>
      <c r="E34" s="634"/>
      <c r="F34" s="634"/>
      <c r="G34" s="634"/>
      <c r="H34" s="634"/>
      <c r="I34" s="634"/>
      <c r="J34" s="635"/>
      <c r="K34" s="635"/>
      <c r="L34" s="635"/>
      <c r="M34" s="635"/>
      <c r="N34" s="635"/>
      <c r="O34" s="635"/>
      <c r="P34" s="635"/>
      <c r="Q34" s="635"/>
      <c r="R34" s="635"/>
      <c r="S34" s="635"/>
      <c r="T34" s="635"/>
      <c r="U34" s="635"/>
      <c r="V34" s="634"/>
      <c r="W34" s="634"/>
      <c r="X34" s="634"/>
      <c r="Y34" s="634"/>
      <c r="Z34" s="634"/>
      <c r="AA34" s="641"/>
    </row>
    <row r="35" spans="1:27">
      <c r="A35" s="634"/>
      <c r="B35" s="633"/>
      <c r="C35" s="634"/>
      <c r="D35" s="634"/>
      <c r="E35" s="634"/>
      <c r="F35" s="634"/>
      <c r="G35" s="634"/>
      <c r="H35" s="634"/>
      <c r="I35" s="634"/>
      <c r="J35" s="635"/>
      <c r="K35" s="635"/>
      <c r="L35" s="635"/>
      <c r="M35" s="635"/>
      <c r="N35" s="635"/>
      <c r="O35" s="635"/>
      <c r="P35" s="635"/>
      <c r="Q35" s="635"/>
      <c r="R35" s="635"/>
      <c r="S35" s="635"/>
      <c r="T35" s="635"/>
      <c r="U35" s="635"/>
      <c r="V35" s="634"/>
      <c r="W35" s="634"/>
      <c r="X35" s="634"/>
      <c r="Y35" s="634"/>
      <c r="Z35" s="634"/>
      <c r="AA35" s="641"/>
    </row>
    <row r="36" spans="1:27">
      <c r="A36" s="634"/>
      <c r="B36" s="633"/>
      <c r="C36" s="634"/>
      <c r="D36" s="634"/>
      <c r="E36" s="634"/>
      <c r="F36" s="634"/>
      <c r="G36" s="634"/>
      <c r="H36" s="634"/>
      <c r="I36" s="634"/>
      <c r="J36" s="635"/>
      <c r="K36" s="635"/>
      <c r="L36" s="635"/>
      <c r="M36" s="635"/>
      <c r="N36" s="635"/>
      <c r="O36" s="635"/>
      <c r="P36" s="635"/>
      <c r="Q36" s="635"/>
      <c r="R36" s="635"/>
      <c r="S36" s="635"/>
      <c r="T36" s="635"/>
      <c r="U36" s="635"/>
      <c r="V36" s="634"/>
      <c r="W36" s="634"/>
      <c r="X36" s="634"/>
      <c r="Y36" s="634"/>
      <c r="Z36" s="634"/>
      <c r="AA36" s="641"/>
    </row>
    <row r="37" spans="1:27">
      <c r="A37" s="634"/>
      <c r="B37" s="633"/>
      <c r="C37" s="634"/>
      <c r="D37" s="634"/>
      <c r="E37" s="634"/>
      <c r="F37" s="634"/>
      <c r="G37" s="634"/>
      <c r="H37" s="634"/>
      <c r="I37" s="634"/>
      <c r="J37" s="635"/>
      <c r="K37" s="635"/>
      <c r="L37" s="635"/>
      <c r="M37" s="635"/>
      <c r="N37" s="635"/>
      <c r="O37" s="635"/>
      <c r="P37" s="635"/>
      <c r="Q37" s="635"/>
      <c r="R37" s="635"/>
      <c r="S37" s="635"/>
      <c r="T37" s="635"/>
      <c r="U37" s="635"/>
      <c r="V37" s="634"/>
      <c r="W37" s="634"/>
      <c r="X37" s="634"/>
      <c r="Y37" s="634"/>
      <c r="Z37" s="634"/>
      <c r="AA37" s="641"/>
    </row>
    <row r="38" spans="1:27">
      <c r="A38" s="634"/>
      <c r="B38" s="633"/>
      <c r="C38" s="634"/>
      <c r="D38" s="634"/>
      <c r="E38" s="634"/>
      <c r="F38" s="634"/>
      <c r="G38" s="634"/>
      <c r="H38" s="634"/>
      <c r="I38" s="634"/>
      <c r="J38" s="635"/>
      <c r="K38" s="635"/>
      <c r="L38" s="635"/>
      <c r="M38" s="635"/>
      <c r="N38" s="635"/>
      <c r="O38" s="635"/>
      <c r="P38" s="635"/>
      <c r="Q38" s="635"/>
      <c r="R38" s="635"/>
      <c r="S38" s="635"/>
      <c r="T38" s="635"/>
      <c r="U38" s="635"/>
      <c r="V38" s="634"/>
      <c r="W38" s="634"/>
      <c r="X38" s="634"/>
      <c r="Y38" s="634"/>
      <c r="Z38" s="634"/>
      <c r="AA38" s="641"/>
    </row>
    <row r="39" spans="1:27">
      <c r="A39" s="634"/>
      <c r="B39" s="633"/>
      <c r="C39" s="634"/>
      <c r="D39" s="634"/>
      <c r="E39" s="634"/>
      <c r="F39" s="634"/>
      <c r="G39" s="634"/>
      <c r="H39" s="634"/>
      <c r="I39" s="634"/>
      <c r="J39" s="635"/>
      <c r="K39" s="635"/>
      <c r="L39" s="635"/>
      <c r="M39" s="635"/>
      <c r="N39" s="635"/>
      <c r="O39" s="635"/>
      <c r="P39" s="635"/>
      <c r="Q39" s="635"/>
      <c r="R39" s="635"/>
      <c r="S39" s="635"/>
      <c r="T39" s="635"/>
      <c r="U39" s="635"/>
      <c r="V39" s="634"/>
      <c r="W39" s="634"/>
      <c r="X39" s="634"/>
      <c r="Y39" s="634"/>
      <c r="Z39" s="634"/>
      <c r="AA39" s="641"/>
    </row>
    <row r="40" spans="1:27">
      <c r="A40" s="634"/>
      <c r="B40" s="633"/>
      <c r="C40" s="634"/>
      <c r="D40" s="634"/>
      <c r="E40" s="634"/>
      <c r="F40" s="634"/>
      <c r="G40" s="634"/>
      <c r="H40" s="634"/>
      <c r="I40" s="634"/>
      <c r="J40" s="635"/>
      <c r="K40" s="635"/>
      <c r="L40" s="635"/>
      <c r="M40" s="635"/>
      <c r="N40" s="635"/>
      <c r="O40" s="635"/>
      <c r="P40" s="635"/>
      <c r="Q40" s="635"/>
      <c r="R40" s="635"/>
      <c r="S40" s="635"/>
      <c r="T40" s="635"/>
      <c r="U40" s="635"/>
      <c r="V40" s="634"/>
      <c r="W40" s="634"/>
      <c r="X40" s="634"/>
      <c r="Y40" s="634"/>
      <c r="Z40" s="634"/>
      <c r="AA40" s="641"/>
    </row>
    <row r="41" spans="1:27">
      <c r="A41" s="634"/>
      <c r="B41" s="633"/>
      <c r="C41" s="634"/>
      <c r="D41" s="634"/>
      <c r="E41" s="634"/>
      <c r="F41" s="634"/>
      <c r="G41" s="634"/>
      <c r="H41" s="634"/>
      <c r="I41" s="634"/>
      <c r="J41" s="635"/>
      <c r="K41" s="635"/>
      <c r="L41" s="635"/>
      <c r="M41" s="635"/>
      <c r="N41" s="635"/>
      <c r="O41" s="635"/>
      <c r="P41" s="635"/>
      <c r="Q41" s="635"/>
      <c r="R41" s="635"/>
      <c r="S41" s="635"/>
      <c r="T41" s="635"/>
      <c r="U41" s="635"/>
      <c r="V41" s="634"/>
      <c r="W41" s="634"/>
      <c r="X41" s="634"/>
      <c r="Y41" s="634"/>
      <c r="Z41" s="634"/>
      <c r="AA41" s="641"/>
    </row>
    <row r="42" spans="1:27">
      <c r="A42" s="634"/>
      <c r="B42" s="633"/>
      <c r="C42" s="634"/>
      <c r="D42" s="634"/>
      <c r="E42" s="634"/>
      <c r="F42" s="634"/>
      <c r="G42" s="634"/>
      <c r="H42" s="634"/>
      <c r="I42" s="634"/>
      <c r="J42" s="635"/>
      <c r="K42" s="635"/>
      <c r="L42" s="635"/>
      <c r="M42" s="635"/>
      <c r="N42" s="635"/>
      <c r="O42" s="635"/>
      <c r="P42" s="635"/>
      <c r="Q42" s="635"/>
      <c r="R42" s="635"/>
      <c r="S42" s="635"/>
      <c r="T42" s="635"/>
      <c r="U42" s="635"/>
      <c r="V42" s="634"/>
      <c r="W42" s="634"/>
      <c r="X42" s="634"/>
      <c r="Y42" s="634"/>
      <c r="Z42" s="634"/>
      <c r="AA42" s="641"/>
    </row>
    <row r="43" spans="1:27">
      <c r="A43" s="634"/>
      <c r="B43" s="633"/>
      <c r="C43" s="634"/>
      <c r="D43" s="634"/>
      <c r="E43" s="634"/>
      <c r="F43" s="634"/>
      <c r="G43" s="634"/>
      <c r="H43" s="634"/>
      <c r="I43" s="634"/>
      <c r="J43" s="635"/>
      <c r="K43" s="635"/>
      <c r="L43" s="635"/>
      <c r="M43" s="635"/>
      <c r="N43" s="635"/>
      <c r="O43" s="635"/>
      <c r="P43" s="635"/>
      <c r="Q43" s="635"/>
      <c r="R43" s="635"/>
      <c r="S43" s="635"/>
      <c r="T43" s="635"/>
      <c r="U43" s="635"/>
      <c r="V43" s="634"/>
      <c r="W43" s="634"/>
      <c r="X43" s="634"/>
      <c r="Y43" s="634"/>
      <c r="Z43" s="634"/>
      <c r="AA43" s="641"/>
    </row>
    <row r="44" spans="1:27">
      <c r="A44" s="634"/>
      <c r="B44" s="633"/>
      <c r="C44" s="634"/>
      <c r="D44" s="634"/>
      <c r="E44" s="634"/>
      <c r="F44" s="634"/>
      <c r="G44" s="634"/>
      <c r="H44" s="634"/>
      <c r="I44" s="634"/>
      <c r="J44" s="635"/>
      <c r="K44" s="635"/>
      <c r="L44" s="635"/>
      <c r="M44" s="635"/>
      <c r="N44" s="635"/>
      <c r="O44" s="635"/>
      <c r="P44" s="635"/>
      <c r="Q44" s="635"/>
      <c r="R44" s="635"/>
      <c r="S44" s="635"/>
      <c r="T44" s="635"/>
      <c r="U44" s="635"/>
      <c r="V44" s="634"/>
      <c r="W44" s="634"/>
      <c r="X44" s="634"/>
      <c r="Y44" s="634"/>
      <c r="Z44" s="634"/>
      <c r="AA44" s="641"/>
    </row>
    <row r="45" spans="1:27">
      <c r="A45" s="634"/>
      <c r="B45" s="633"/>
      <c r="C45" s="634"/>
      <c r="D45" s="634"/>
      <c r="E45" s="634"/>
      <c r="F45" s="634"/>
      <c r="G45" s="634"/>
      <c r="H45" s="634"/>
      <c r="I45" s="634"/>
      <c r="J45" s="635"/>
      <c r="K45" s="635"/>
      <c r="L45" s="635"/>
      <c r="M45" s="635"/>
      <c r="N45" s="635"/>
      <c r="O45" s="635"/>
      <c r="P45" s="635"/>
      <c r="Q45" s="635"/>
      <c r="R45" s="635"/>
      <c r="S45" s="635"/>
      <c r="T45" s="635"/>
      <c r="U45" s="635"/>
      <c r="V45" s="634"/>
      <c r="W45" s="634"/>
      <c r="X45" s="634"/>
      <c r="Y45" s="634"/>
      <c r="Z45" s="634"/>
      <c r="AA45" s="641"/>
    </row>
    <row r="46" spans="1:27" ht="30" customHeight="1">
      <c r="A46" s="634"/>
      <c r="B46" s="633"/>
      <c r="C46" s="634"/>
      <c r="D46" s="634"/>
      <c r="E46" s="634"/>
      <c r="F46" s="634"/>
      <c r="G46" s="634"/>
      <c r="H46" s="634"/>
      <c r="I46" s="634"/>
      <c r="J46" s="635"/>
      <c r="K46" s="635"/>
      <c r="L46" s="635"/>
      <c r="M46" s="635"/>
      <c r="N46" s="635"/>
      <c r="O46" s="635"/>
      <c r="P46" s="635"/>
      <c r="Q46" s="635"/>
      <c r="R46" s="635"/>
      <c r="S46" s="635"/>
      <c r="T46" s="635"/>
      <c r="U46" s="635"/>
      <c r="V46" s="634"/>
      <c r="W46" s="634"/>
      <c r="X46" s="634"/>
      <c r="Y46" s="634"/>
      <c r="Z46" s="634"/>
      <c r="AA46" s="641"/>
    </row>
    <row r="47" spans="1:27" ht="30" customHeight="1">
      <c r="A47" s="634"/>
      <c r="B47" s="633"/>
      <c r="C47" s="634"/>
      <c r="D47" s="634"/>
      <c r="E47" s="634"/>
      <c r="F47" s="634"/>
      <c r="G47" s="634"/>
      <c r="H47" s="634"/>
      <c r="I47" s="634"/>
      <c r="J47" s="635"/>
      <c r="K47" s="635"/>
      <c r="L47" s="635"/>
      <c r="M47" s="635"/>
      <c r="N47" s="635"/>
      <c r="O47" s="635"/>
      <c r="P47" s="635"/>
      <c r="Q47" s="635"/>
      <c r="R47" s="635"/>
      <c r="S47" s="635"/>
      <c r="T47" s="635"/>
      <c r="U47" s="635"/>
      <c r="V47" s="634"/>
      <c r="W47" s="634"/>
      <c r="X47" s="634"/>
      <c r="Y47" s="634"/>
      <c r="Z47" s="634"/>
      <c r="AA47" s="641"/>
    </row>
    <row r="48" spans="1:27" ht="30" customHeight="1">
      <c r="A48" s="634"/>
      <c r="B48" s="633"/>
      <c r="C48" s="634"/>
      <c r="D48" s="634"/>
      <c r="E48" s="634"/>
      <c r="F48" s="634"/>
      <c r="G48" s="634"/>
      <c r="H48" s="634"/>
      <c r="I48" s="634"/>
      <c r="J48" s="635"/>
      <c r="K48" s="635"/>
      <c r="L48" s="635"/>
      <c r="M48" s="635"/>
      <c r="N48" s="635"/>
      <c r="O48" s="635"/>
      <c r="P48" s="635"/>
      <c r="Q48" s="635"/>
      <c r="R48" s="635"/>
      <c r="S48" s="635"/>
      <c r="T48" s="635"/>
      <c r="U48" s="635"/>
      <c r="V48" s="634"/>
      <c r="W48" s="634"/>
      <c r="X48" s="634"/>
      <c r="Y48" s="634"/>
      <c r="Z48" s="634"/>
      <c r="AA48" s="641"/>
    </row>
    <row r="49" ht="30" customHeight="1"/>
    <row r="50" ht="30" customHeight="1"/>
  </sheetData>
  <mergeCells count="29">
    <mergeCell ref="B30:D30"/>
    <mergeCell ref="N30:Q30"/>
    <mergeCell ref="X30:AA30"/>
    <mergeCell ref="A8:C9"/>
    <mergeCell ref="X23:Y23"/>
    <mergeCell ref="B29:D29"/>
    <mergeCell ref="N29:R29"/>
    <mergeCell ref="W29:AA29"/>
    <mergeCell ref="N6:O6"/>
    <mergeCell ref="P6:Q6"/>
    <mergeCell ref="R6:S6"/>
    <mergeCell ref="T6:U6"/>
    <mergeCell ref="N31:Q31"/>
    <mergeCell ref="A1:AI1"/>
    <mergeCell ref="A2:AI2"/>
    <mergeCell ref="A3:C3"/>
    <mergeCell ref="AF3:AF4"/>
    <mergeCell ref="A5:A7"/>
    <mergeCell ref="B5:B7"/>
    <mergeCell ref="C5:C7"/>
    <mergeCell ref="D5:D7"/>
    <mergeCell ref="E5:I6"/>
    <mergeCell ref="J5:U5"/>
    <mergeCell ref="V5:V7"/>
    <mergeCell ref="W5:Y6"/>
    <mergeCell ref="Z5:Z7"/>
    <mergeCell ref="AA5:AA7"/>
    <mergeCell ref="J6:K6"/>
    <mergeCell ref="L6:M6"/>
  </mergeCells>
  <conditionalFormatting sqref="B1:C3">
    <cfRule type="duplicateValues" dxfId="315" priority="4"/>
  </conditionalFormatting>
  <conditionalFormatting sqref="B20">
    <cfRule type="duplicateValues" dxfId="314" priority="3"/>
  </conditionalFormatting>
  <conditionalFormatting sqref="B22">
    <cfRule type="duplicateValues" dxfId="313" priority="2"/>
  </conditionalFormatting>
  <conditionalFormatting sqref="B19">
    <cfRule type="duplicateValues" dxfId="312" priority="1"/>
  </conditionalFormatting>
  <printOptions horizontalCentered="1" verticalCentered="1"/>
  <pageMargins left="0" right="0" top="0" bottom="0" header="0.23" footer="0"/>
  <pageSetup paperSize="9" scale="36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rgb="FF00B0F0"/>
  </sheetPr>
  <dimension ref="A1:AK133"/>
  <sheetViews>
    <sheetView view="pageBreakPreview" zoomScale="70" zoomScaleSheetLayoutView="70" workbookViewId="0">
      <pane ySplit="6" topLeftCell="A70" activePane="bottomLeft" state="frozen"/>
      <selection activeCell="AL23" sqref="AL23"/>
      <selection pane="bottomLeft" activeCell="AL23" sqref="AL23"/>
    </sheetView>
  </sheetViews>
  <sheetFormatPr defaultRowHeight="15.75"/>
  <cols>
    <col min="1" max="1" width="6.140625" style="23" customWidth="1"/>
    <col min="2" max="2" width="32.42578125" style="24" customWidth="1"/>
    <col min="3" max="3" width="14.28515625" style="24" customWidth="1"/>
    <col min="4" max="4" width="17.7109375" style="24" customWidth="1"/>
    <col min="5" max="34" width="6" style="84" customWidth="1"/>
    <col min="35" max="35" width="6.85546875" style="113" customWidth="1"/>
    <col min="36" max="36" width="14.140625" style="113" customWidth="1"/>
    <col min="37" max="16384" width="9.140625" style="22"/>
  </cols>
  <sheetData>
    <row r="1" spans="1:36" s="8" customFormat="1" ht="23.25" customHeight="1">
      <c r="A1" s="1455" t="s">
        <v>243</v>
      </c>
      <c r="B1" s="1455"/>
      <c r="C1" s="1455"/>
      <c r="D1" s="1455"/>
      <c r="E1" s="1455"/>
      <c r="F1" s="1455"/>
      <c r="G1" s="1455"/>
      <c r="H1" s="1455"/>
      <c r="I1" s="1455"/>
      <c r="J1" s="1455"/>
      <c r="K1" s="1455"/>
      <c r="L1" s="1455"/>
      <c r="M1" s="1455"/>
      <c r="N1" s="1455"/>
      <c r="O1" s="1455"/>
      <c r="P1" s="1455"/>
      <c r="Q1" s="1455"/>
      <c r="R1" s="1455"/>
      <c r="S1" s="1455"/>
      <c r="T1" s="1455"/>
      <c r="U1" s="1455"/>
      <c r="V1" s="1455"/>
      <c r="W1" s="1455"/>
      <c r="X1" s="1455"/>
      <c r="Y1" s="1455"/>
      <c r="Z1" s="1455"/>
      <c r="AA1" s="1455"/>
      <c r="AB1" s="1455"/>
      <c r="AC1" s="1455"/>
      <c r="AD1" s="1455"/>
      <c r="AE1" s="1455"/>
      <c r="AF1" s="1455"/>
      <c r="AG1" s="1455"/>
      <c r="AH1" s="1455"/>
      <c r="AI1" s="1455"/>
      <c r="AJ1" s="1455"/>
    </row>
    <row r="2" spans="1:36" s="8" customFormat="1" ht="18" customHeight="1">
      <c r="A2" s="1455" t="s">
        <v>259</v>
      </c>
      <c r="B2" s="1455"/>
      <c r="C2" s="1455"/>
      <c r="D2" s="1455"/>
      <c r="E2" s="1455"/>
      <c r="F2" s="1455"/>
      <c r="G2" s="1455"/>
      <c r="H2" s="1455"/>
      <c r="I2" s="1455"/>
      <c r="J2" s="1455"/>
      <c r="K2" s="1455"/>
      <c r="L2" s="1455"/>
      <c r="M2" s="1455"/>
      <c r="N2" s="1455"/>
      <c r="O2" s="1455"/>
      <c r="P2" s="1455"/>
      <c r="Q2" s="1455"/>
      <c r="R2" s="1455"/>
      <c r="S2" s="1455"/>
      <c r="T2" s="1455"/>
      <c r="U2" s="1455"/>
      <c r="V2" s="1455"/>
      <c r="W2" s="1455"/>
      <c r="X2" s="1455"/>
      <c r="Y2" s="1455"/>
      <c r="Z2" s="1455"/>
      <c r="AA2" s="1455"/>
      <c r="AB2" s="1455"/>
      <c r="AC2" s="1455"/>
      <c r="AD2" s="1455"/>
      <c r="AE2" s="1455"/>
      <c r="AF2" s="1455"/>
      <c r="AG2" s="1455"/>
      <c r="AH2" s="1455"/>
      <c r="AI2" s="1455"/>
      <c r="AJ2" s="1455"/>
    </row>
    <row r="3" spans="1:36" s="8" customFormat="1" ht="18" customHeight="1">
      <c r="A3" s="1455" t="s">
        <v>260</v>
      </c>
      <c r="B3" s="1455"/>
      <c r="C3" s="9"/>
      <c r="D3" s="691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87"/>
      <c r="AJ3" s="87"/>
    </row>
    <row r="4" spans="1:36" s="8" customFormat="1" ht="18" customHeight="1" thickBot="1">
      <c r="A4" s="1474" t="s">
        <v>690</v>
      </c>
      <c r="B4" s="1474"/>
      <c r="C4" s="10"/>
      <c r="D4" s="694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88"/>
      <c r="AJ4" s="88"/>
    </row>
    <row r="5" spans="1:36" s="12" customFormat="1" ht="17.25" thickTop="1">
      <c r="A5" s="1456" t="s">
        <v>261</v>
      </c>
      <c r="B5" s="1458" t="s">
        <v>244</v>
      </c>
      <c r="C5" s="692"/>
      <c r="D5" s="1460" t="s">
        <v>245</v>
      </c>
      <c r="E5" s="349" t="s">
        <v>316</v>
      </c>
      <c r="F5" s="349" t="s">
        <v>310</v>
      </c>
      <c r="G5" s="349" t="s">
        <v>311</v>
      </c>
      <c r="H5" s="349" t="s">
        <v>312</v>
      </c>
      <c r="I5" s="349" t="s">
        <v>313</v>
      </c>
      <c r="J5" s="349" t="s">
        <v>314</v>
      </c>
      <c r="K5" s="349" t="s">
        <v>315</v>
      </c>
      <c r="L5" s="349" t="s">
        <v>316</v>
      </c>
      <c r="M5" s="349" t="s">
        <v>310</v>
      </c>
      <c r="N5" s="349" t="s">
        <v>311</v>
      </c>
      <c r="O5" s="349" t="s">
        <v>312</v>
      </c>
      <c r="P5" s="349" t="s">
        <v>313</v>
      </c>
      <c r="Q5" s="349" t="s">
        <v>314</v>
      </c>
      <c r="R5" s="349" t="s">
        <v>315</v>
      </c>
      <c r="S5" s="349" t="s">
        <v>316</v>
      </c>
      <c r="T5" s="349" t="s">
        <v>310</v>
      </c>
      <c r="U5" s="349" t="s">
        <v>311</v>
      </c>
      <c r="V5" s="349" t="s">
        <v>312</v>
      </c>
      <c r="W5" s="349" t="s">
        <v>313</v>
      </c>
      <c r="X5" s="349" t="s">
        <v>314</v>
      </c>
      <c r="Y5" s="349" t="s">
        <v>315</v>
      </c>
      <c r="Z5" s="349" t="s">
        <v>316</v>
      </c>
      <c r="AA5" s="349" t="s">
        <v>310</v>
      </c>
      <c r="AB5" s="349" t="s">
        <v>311</v>
      </c>
      <c r="AC5" s="349" t="s">
        <v>312</v>
      </c>
      <c r="AD5" s="349" t="s">
        <v>313</v>
      </c>
      <c r="AE5" s="349" t="s">
        <v>314</v>
      </c>
      <c r="AF5" s="349" t="s">
        <v>315</v>
      </c>
      <c r="AG5" s="349" t="s">
        <v>316</v>
      </c>
      <c r="AH5" s="349" t="s">
        <v>310</v>
      </c>
      <c r="AI5" s="89"/>
      <c r="AJ5" s="1462" t="s">
        <v>210</v>
      </c>
    </row>
    <row r="6" spans="1:36" s="13" customFormat="1" ht="16.5">
      <c r="A6" s="1457"/>
      <c r="B6" s="1459"/>
      <c r="C6" s="203"/>
      <c r="D6" s="1461"/>
      <c r="E6" s="227">
        <v>1</v>
      </c>
      <c r="F6" s="227">
        <v>2</v>
      </c>
      <c r="G6" s="724">
        <v>3</v>
      </c>
      <c r="H6" s="227">
        <v>4</v>
      </c>
      <c r="I6" s="227">
        <v>5</v>
      </c>
      <c r="J6" s="227">
        <v>6</v>
      </c>
      <c r="K6" s="227">
        <v>7</v>
      </c>
      <c r="L6" s="227">
        <v>8</v>
      </c>
      <c r="M6" s="227">
        <v>9</v>
      </c>
      <c r="N6" s="724">
        <v>10</v>
      </c>
      <c r="O6" s="227">
        <v>11</v>
      </c>
      <c r="P6" s="227">
        <v>12</v>
      </c>
      <c r="Q6" s="227">
        <v>13</v>
      </c>
      <c r="R6" s="227">
        <v>14</v>
      </c>
      <c r="S6" s="227">
        <v>15</v>
      </c>
      <c r="T6" s="227">
        <v>16</v>
      </c>
      <c r="U6" s="724">
        <v>17</v>
      </c>
      <c r="V6" s="227">
        <v>18</v>
      </c>
      <c r="W6" s="227">
        <v>19</v>
      </c>
      <c r="X6" s="227">
        <v>20</v>
      </c>
      <c r="Y6" s="227">
        <v>21</v>
      </c>
      <c r="Z6" s="227">
        <v>22</v>
      </c>
      <c r="AA6" s="227">
        <v>23</v>
      </c>
      <c r="AB6" s="724">
        <v>24</v>
      </c>
      <c r="AC6" s="227">
        <v>25</v>
      </c>
      <c r="AD6" s="227">
        <v>26</v>
      </c>
      <c r="AE6" s="227">
        <v>27</v>
      </c>
      <c r="AF6" s="227">
        <v>28</v>
      </c>
      <c r="AG6" s="227">
        <v>29</v>
      </c>
      <c r="AH6" s="227">
        <v>30</v>
      </c>
      <c r="AI6" s="90" t="s">
        <v>208</v>
      </c>
      <c r="AJ6" s="1463"/>
    </row>
    <row r="7" spans="1:36" s="12" customFormat="1" ht="18.75" thickBot="1">
      <c r="A7" s="1571" t="s">
        <v>276</v>
      </c>
      <c r="B7" s="1572"/>
      <c r="C7" s="744" t="s">
        <v>550</v>
      </c>
      <c r="D7" s="744"/>
      <c r="E7" s="350"/>
      <c r="F7" s="351"/>
      <c r="G7" s="730"/>
      <c r="H7" s="351"/>
      <c r="I7" s="351"/>
      <c r="J7" s="351"/>
      <c r="K7" s="351"/>
      <c r="L7" s="351"/>
      <c r="M7" s="351"/>
      <c r="N7" s="730"/>
      <c r="O7" s="351"/>
      <c r="P7" s="351"/>
      <c r="Q7" s="351"/>
      <c r="R7" s="351"/>
      <c r="S7" s="351"/>
      <c r="T7" s="351"/>
      <c r="U7" s="730"/>
      <c r="V7" s="351"/>
      <c r="W7" s="351"/>
      <c r="X7" s="351"/>
      <c r="Y7" s="351"/>
      <c r="Z7" s="351"/>
      <c r="AA7" s="351"/>
      <c r="AB7" s="730"/>
      <c r="AC7" s="351"/>
      <c r="AD7" s="351"/>
      <c r="AE7" s="351"/>
      <c r="AF7" s="351"/>
      <c r="AG7" s="78"/>
      <c r="AH7" s="78"/>
      <c r="AI7" s="91"/>
      <c r="AJ7" s="92"/>
    </row>
    <row r="8" spans="1:36" s="12" customFormat="1" ht="18">
      <c r="A8" s="718">
        <v>1</v>
      </c>
      <c r="B8" s="750" t="s">
        <v>691</v>
      </c>
      <c r="C8" s="751" t="s">
        <v>271</v>
      </c>
      <c r="D8" s="749"/>
      <c r="E8" s="1545" t="s">
        <v>375</v>
      </c>
      <c r="F8" s="1546"/>
      <c r="G8" s="1546"/>
      <c r="H8" s="1546"/>
      <c r="I8" s="1546"/>
      <c r="J8" s="1546"/>
      <c r="K8" s="1546"/>
      <c r="L8" s="1546"/>
      <c r="M8" s="1546"/>
      <c r="N8" s="1546"/>
      <c r="O8" s="1546"/>
      <c r="P8" s="1546"/>
      <c r="Q8" s="1546"/>
      <c r="R8" s="1546"/>
      <c r="S8" s="1546"/>
      <c r="T8" s="1546"/>
      <c r="U8" s="1546"/>
      <c r="V8" s="1546"/>
      <c r="W8" s="1546"/>
      <c r="X8" s="1546"/>
      <c r="Y8" s="1546"/>
      <c r="Z8" s="1547"/>
      <c r="AA8" s="177">
        <v>1</v>
      </c>
      <c r="AB8" s="728" t="s">
        <v>258</v>
      </c>
      <c r="AC8" s="177">
        <v>1</v>
      </c>
      <c r="AD8" s="177">
        <v>1</v>
      </c>
      <c r="AE8" s="177">
        <v>1</v>
      </c>
      <c r="AF8" s="177">
        <v>1</v>
      </c>
      <c r="AG8" s="79">
        <v>1</v>
      </c>
      <c r="AH8" s="79">
        <v>1</v>
      </c>
      <c r="AI8" s="105">
        <f t="shared" ref="AI8:AI9" si="0">SUM(E8:AH8)</f>
        <v>7</v>
      </c>
      <c r="AJ8" s="305"/>
    </row>
    <row r="9" spans="1:36" s="12" customFormat="1" ht="16.5">
      <c r="A9" s="745">
        <v>2</v>
      </c>
      <c r="B9" s="746" t="s">
        <v>277</v>
      </c>
      <c r="C9" s="132" t="s">
        <v>399</v>
      </c>
      <c r="D9" s="747" t="s">
        <v>211</v>
      </c>
      <c r="E9" s="226">
        <v>1</v>
      </c>
      <c r="F9" s="226">
        <v>1</v>
      </c>
      <c r="G9" s="748" t="s">
        <v>258</v>
      </c>
      <c r="H9" s="226">
        <v>1</v>
      </c>
      <c r="I9" s="226" t="s">
        <v>255</v>
      </c>
      <c r="J9" s="226">
        <v>1</v>
      </c>
      <c r="K9" s="226">
        <v>1</v>
      </c>
      <c r="L9" s="226">
        <v>1</v>
      </c>
      <c r="M9" s="226">
        <v>1</v>
      </c>
      <c r="N9" s="748">
        <v>1</v>
      </c>
      <c r="O9" s="226">
        <v>1</v>
      </c>
      <c r="P9" s="226">
        <v>1</v>
      </c>
      <c r="Q9" s="226">
        <v>1</v>
      </c>
      <c r="R9" s="226">
        <v>1</v>
      </c>
      <c r="S9" s="226">
        <v>1</v>
      </c>
      <c r="T9" s="226">
        <v>1</v>
      </c>
      <c r="U9" s="748">
        <v>1</v>
      </c>
      <c r="V9" s="226">
        <v>1</v>
      </c>
      <c r="W9" s="226">
        <v>1</v>
      </c>
      <c r="X9" s="226">
        <v>1</v>
      </c>
      <c r="Y9" s="226">
        <v>1</v>
      </c>
      <c r="Z9" s="226">
        <v>1</v>
      </c>
      <c r="AA9" s="226">
        <v>1</v>
      </c>
      <c r="AB9" s="748">
        <v>1</v>
      </c>
      <c r="AC9" s="226">
        <v>1</v>
      </c>
      <c r="AD9" s="226">
        <v>1</v>
      </c>
      <c r="AE9" s="226">
        <v>1</v>
      </c>
      <c r="AF9" s="226">
        <v>1</v>
      </c>
      <c r="AG9" s="226">
        <v>1</v>
      </c>
      <c r="AH9" s="226">
        <v>1</v>
      </c>
      <c r="AI9" s="96">
        <f t="shared" si="0"/>
        <v>28</v>
      </c>
      <c r="AJ9" s="102"/>
    </row>
    <row r="10" spans="1:36" s="12" customFormat="1" ht="16.5">
      <c r="A10" s="745">
        <v>3</v>
      </c>
      <c r="B10" s="30" t="s">
        <v>28</v>
      </c>
      <c r="C10" s="30" t="s">
        <v>381</v>
      </c>
      <c r="D10" s="31" t="s">
        <v>95</v>
      </c>
      <c r="E10" s="178">
        <v>1</v>
      </c>
      <c r="F10" s="178">
        <v>1</v>
      </c>
      <c r="G10" s="723" t="s">
        <v>258</v>
      </c>
      <c r="H10" s="178">
        <v>1</v>
      </c>
      <c r="I10" s="178">
        <v>1</v>
      </c>
      <c r="J10" s="178">
        <v>1</v>
      </c>
      <c r="K10" s="178">
        <v>1</v>
      </c>
      <c r="L10" s="178">
        <v>1</v>
      </c>
      <c r="M10" s="178">
        <v>1</v>
      </c>
      <c r="N10" s="723">
        <v>1</v>
      </c>
      <c r="O10" s="178">
        <v>1</v>
      </c>
      <c r="P10" s="178">
        <v>1</v>
      </c>
      <c r="Q10" s="178">
        <v>1</v>
      </c>
      <c r="R10" s="178">
        <v>1</v>
      </c>
      <c r="S10" s="178">
        <v>1</v>
      </c>
      <c r="T10" s="178">
        <v>1</v>
      </c>
      <c r="U10" s="723">
        <v>1</v>
      </c>
      <c r="V10" s="178">
        <v>1</v>
      </c>
      <c r="W10" s="180">
        <v>1</v>
      </c>
      <c r="X10" s="180">
        <v>1</v>
      </c>
      <c r="Y10" s="731">
        <v>1</v>
      </c>
      <c r="Z10" s="178">
        <v>1</v>
      </c>
      <c r="AA10" s="178">
        <v>1</v>
      </c>
      <c r="AB10" s="723">
        <v>1</v>
      </c>
      <c r="AC10" s="178">
        <v>1</v>
      </c>
      <c r="AD10" s="178">
        <v>1</v>
      </c>
      <c r="AE10" s="178" t="s">
        <v>254</v>
      </c>
      <c r="AF10" s="178" t="s">
        <v>254</v>
      </c>
      <c r="AG10" s="178">
        <v>1</v>
      </c>
      <c r="AH10" s="178">
        <v>1</v>
      </c>
      <c r="AI10" s="14">
        <f t="shared" ref="AI10:AI22" si="1">SUM(E10:AH10)</f>
        <v>27</v>
      </c>
      <c r="AJ10" s="103"/>
    </row>
    <row r="11" spans="1:36" s="12" customFormat="1" ht="16.5">
      <c r="A11" s="745">
        <v>4</v>
      </c>
      <c r="B11" s="720" t="s">
        <v>472</v>
      </c>
      <c r="C11" s="36" t="s">
        <v>399</v>
      </c>
      <c r="D11" s="577" t="s">
        <v>470</v>
      </c>
      <c r="E11" s="178">
        <v>1</v>
      </c>
      <c r="F11" s="178">
        <v>1</v>
      </c>
      <c r="G11" s="723" t="s">
        <v>258</v>
      </c>
      <c r="H11" s="178" t="s">
        <v>354</v>
      </c>
      <c r="I11" s="178" t="s">
        <v>354</v>
      </c>
      <c r="J11" s="178">
        <v>1</v>
      </c>
      <c r="K11" s="178">
        <v>1</v>
      </c>
      <c r="L11" s="178">
        <v>1</v>
      </c>
      <c r="M11" s="178">
        <v>1</v>
      </c>
      <c r="N11" s="723">
        <v>1</v>
      </c>
      <c r="O11" s="178" t="s">
        <v>354</v>
      </c>
      <c r="P11" s="178" t="s">
        <v>354</v>
      </c>
      <c r="Q11" s="178" t="s">
        <v>354</v>
      </c>
      <c r="R11" s="178">
        <v>1</v>
      </c>
      <c r="S11" s="178">
        <v>1</v>
      </c>
      <c r="T11" s="227">
        <v>1</v>
      </c>
      <c r="U11" s="724" t="s">
        <v>258</v>
      </c>
      <c r="V11" s="227">
        <v>1</v>
      </c>
      <c r="W11" s="227">
        <v>1</v>
      </c>
      <c r="X11" s="227">
        <v>1</v>
      </c>
      <c r="Y11" s="227">
        <v>1</v>
      </c>
      <c r="Z11" s="227">
        <v>1</v>
      </c>
      <c r="AA11" s="227">
        <v>1</v>
      </c>
      <c r="AB11" s="724" t="s">
        <v>258</v>
      </c>
      <c r="AC11" s="227">
        <v>1</v>
      </c>
      <c r="AD11" s="227">
        <v>1</v>
      </c>
      <c r="AE11" s="229">
        <v>1</v>
      </c>
      <c r="AF11" s="229">
        <v>1</v>
      </c>
      <c r="AG11" s="229">
        <v>1</v>
      </c>
      <c r="AH11" s="178">
        <v>1</v>
      </c>
      <c r="AI11" s="14">
        <f t="shared" si="1"/>
        <v>22</v>
      </c>
      <c r="AJ11" s="281"/>
    </row>
    <row r="12" spans="1:36" s="12" customFormat="1" ht="17.25" customHeight="1">
      <c r="A12" s="745">
        <v>5</v>
      </c>
      <c r="B12" s="30" t="s">
        <v>292</v>
      </c>
      <c r="C12" s="30" t="s">
        <v>381</v>
      </c>
      <c r="D12" s="32" t="s">
        <v>90</v>
      </c>
      <c r="E12" s="178">
        <v>1</v>
      </c>
      <c r="F12" s="178">
        <v>1</v>
      </c>
      <c r="G12" s="723" t="s">
        <v>258</v>
      </c>
      <c r="H12" s="178">
        <v>1</v>
      </c>
      <c r="I12" s="178">
        <v>1</v>
      </c>
      <c r="J12" s="178">
        <v>1</v>
      </c>
      <c r="K12" s="178">
        <v>1</v>
      </c>
      <c r="L12" s="178">
        <v>1</v>
      </c>
      <c r="M12" s="178">
        <v>1</v>
      </c>
      <c r="N12" s="723">
        <v>1</v>
      </c>
      <c r="O12" s="178">
        <v>1</v>
      </c>
      <c r="P12" s="178">
        <v>1</v>
      </c>
      <c r="Q12" s="178">
        <v>1</v>
      </c>
      <c r="R12" s="178">
        <v>1</v>
      </c>
      <c r="S12" s="178">
        <v>1</v>
      </c>
      <c r="T12" s="227">
        <v>1</v>
      </c>
      <c r="U12" s="724">
        <v>1</v>
      </c>
      <c r="V12" s="227" t="s">
        <v>255</v>
      </c>
      <c r="W12" s="227">
        <v>1</v>
      </c>
      <c r="X12" s="227">
        <v>1</v>
      </c>
      <c r="Y12" s="227" t="s">
        <v>257</v>
      </c>
      <c r="Z12" s="227">
        <v>1</v>
      </c>
      <c r="AA12" s="227">
        <v>1</v>
      </c>
      <c r="AB12" s="724" t="s">
        <v>258</v>
      </c>
      <c r="AC12" s="227">
        <v>1</v>
      </c>
      <c r="AD12" s="227">
        <v>1</v>
      </c>
      <c r="AE12" s="229">
        <v>1</v>
      </c>
      <c r="AF12" s="229">
        <v>1</v>
      </c>
      <c r="AG12" s="229">
        <v>1</v>
      </c>
      <c r="AH12" s="178">
        <v>1</v>
      </c>
      <c r="AI12" s="14">
        <f t="shared" si="1"/>
        <v>26</v>
      </c>
      <c r="AJ12" s="103"/>
    </row>
    <row r="13" spans="1:36" s="12" customFormat="1" ht="17.25" customHeight="1">
      <c r="A13" s="745">
        <v>7</v>
      </c>
      <c r="B13" s="260" t="s">
        <v>279</v>
      </c>
      <c r="C13" s="30" t="s">
        <v>381</v>
      </c>
      <c r="D13" s="293" t="s">
        <v>79</v>
      </c>
      <c r="E13" s="178">
        <v>1</v>
      </c>
      <c r="F13" s="178">
        <v>1</v>
      </c>
      <c r="G13" s="180">
        <v>1</v>
      </c>
      <c r="H13" s="178">
        <v>1</v>
      </c>
      <c r="I13" s="178">
        <v>1</v>
      </c>
      <c r="J13" s="178">
        <v>1</v>
      </c>
      <c r="K13" s="178">
        <v>1</v>
      </c>
      <c r="L13" s="178" t="s">
        <v>255</v>
      </c>
      <c r="M13" s="178">
        <v>1</v>
      </c>
      <c r="N13" s="723">
        <v>1</v>
      </c>
      <c r="O13" s="178">
        <v>1</v>
      </c>
      <c r="P13" s="178">
        <v>1</v>
      </c>
      <c r="Q13" s="178">
        <v>1</v>
      </c>
      <c r="R13" s="178">
        <v>1</v>
      </c>
      <c r="S13" s="178">
        <v>1</v>
      </c>
      <c r="T13" s="227">
        <v>1</v>
      </c>
      <c r="U13" s="724">
        <v>1</v>
      </c>
      <c r="V13" s="227">
        <v>1</v>
      </c>
      <c r="W13" s="227">
        <v>1</v>
      </c>
      <c r="X13" s="227">
        <v>1</v>
      </c>
      <c r="Y13" s="227">
        <v>1</v>
      </c>
      <c r="Z13" s="227">
        <v>1</v>
      </c>
      <c r="AA13" s="227">
        <v>1</v>
      </c>
      <c r="AB13" s="724">
        <v>1</v>
      </c>
      <c r="AC13" s="227">
        <v>1</v>
      </c>
      <c r="AD13" s="227">
        <v>1</v>
      </c>
      <c r="AE13" s="229">
        <v>1</v>
      </c>
      <c r="AF13" s="229">
        <v>1</v>
      </c>
      <c r="AG13" s="229">
        <v>1</v>
      </c>
      <c r="AH13" s="178">
        <v>1</v>
      </c>
      <c r="AI13" s="14">
        <f t="shared" si="1"/>
        <v>29</v>
      </c>
      <c r="AJ13" s="103"/>
    </row>
    <row r="14" spans="1:36" s="12" customFormat="1" ht="16.5">
      <c r="A14" s="745">
        <v>8</v>
      </c>
      <c r="B14" s="30" t="s">
        <v>446</v>
      </c>
      <c r="C14" s="30" t="s">
        <v>381</v>
      </c>
      <c r="D14" s="32" t="s">
        <v>34</v>
      </c>
      <c r="E14" s="178">
        <v>1</v>
      </c>
      <c r="F14" s="178">
        <v>1</v>
      </c>
      <c r="G14" s="723" t="s">
        <v>258</v>
      </c>
      <c r="H14" s="178">
        <v>1</v>
      </c>
      <c r="I14" s="178">
        <v>1</v>
      </c>
      <c r="J14" s="178">
        <v>1</v>
      </c>
      <c r="K14" s="178">
        <v>1</v>
      </c>
      <c r="L14" s="178">
        <v>1</v>
      </c>
      <c r="M14" s="178">
        <v>1</v>
      </c>
      <c r="N14" s="723">
        <v>1</v>
      </c>
      <c r="O14" s="178">
        <v>1</v>
      </c>
      <c r="P14" s="178">
        <v>1</v>
      </c>
      <c r="Q14" s="178">
        <v>1</v>
      </c>
      <c r="R14" s="178">
        <v>1</v>
      </c>
      <c r="S14" s="178">
        <v>1</v>
      </c>
      <c r="T14" s="227">
        <v>1</v>
      </c>
      <c r="U14" s="724">
        <v>1</v>
      </c>
      <c r="V14" s="227">
        <v>1</v>
      </c>
      <c r="W14" s="227">
        <v>1</v>
      </c>
      <c r="X14" s="227">
        <v>1</v>
      </c>
      <c r="Y14" s="227">
        <v>1</v>
      </c>
      <c r="Z14" s="227">
        <v>1</v>
      </c>
      <c r="AA14" s="227">
        <v>1</v>
      </c>
      <c r="AB14" s="724">
        <v>1</v>
      </c>
      <c r="AC14" s="227">
        <v>1</v>
      </c>
      <c r="AD14" s="227">
        <v>1</v>
      </c>
      <c r="AE14" s="229">
        <v>1</v>
      </c>
      <c r="AF14" s="229">
        <v>1</v>
      </c>
      <c r="AG14" s="229">
        <v>1</v>
      </c>
      <c r="AH14" s="178">
        <v>1</v>
      </c>
      <c r="AI14" s="14">
        <f t="shared" si="1"/>
        <v>29</v>
      </c>
      <c r="AJ14" s="103"/>
    </row>
    <row r="15" spans="1:36" s="12" customFormat="1" ht="16.5">
      <c r="A15" s="745">
        <v>9</v>
      </c>
      <c r="B15" s="412" t="s">
        <v>64</v>
      </c>
      <c r="C15" s="739" t="s">
        <v>381</v>
      </c>
      <c r="D15" s="31" t="s">
        <v>65</v>
      </c>
      <c r="E15" s="178">
        <v>1</v>
      </c>
      <c r="F15" s="178">
        <v>1</v>
      </c>
      <c r="G15" s="723" t="s">
        <v>258</v>
      </c>
      <c r="H15" s="178">
        <v>1</v>
      </c>
      <c r="I15" s="178">
        <v>1</v>
      </c>
      <c r="J15" s="178">
        <v>1</v>
      </c>
      <c r="K15" s="178">
        <v>1</v>
      </c>
      <c r="L15" s="178">
        <v>1</v>
      </c>
      <c r="M15" s="178">
        <v>1</v>
      </c>
      <c r="N15" s="723">
        <v>1</v>
      </c>
      <c r="O15" s="178">
        <v>1</v>
      </c>
      <c r="P15" s="178">
        <v>1</v>
      </c>
      <c r="Q15" s="178">
        <v>1</v>
      </c>
      <c r="R15" s="178">
        <v>1</v>
      </c>
      <c r="S15" s="178">
        <v>1</v>
      </c>
      <c r="T15" s="227">
        <v>1</v>
      </c>
      <c r="U15" s="724">
        <v>1</v>
      </c>
      <c r="V15" s="227">
        <v>1</v>
      </c>
      <c r="W15" s="227">
        <v>1</v>
      </c>
      <c r="X15" s="227">
        <v>1</v>
      </c>
      <c r="Y15" s="227">
        <v>1</v>
      </c>
      <c r="Z15" s="227">
        <v>1</v>
      </c>
      <c r="AA15" s="227">
        <v>1</v>
      </c>
      <c r="AB15" s="724">
        <v>1</v>
      </c>
      <c r="AC15" s="227">
        <v>1</v>
      </c>
      <c r="AD15" s="227">
        <v>1</v>
      </c>
      <c r="AE15" s="229">
        <v>1</v>
      </c>
      <c r="AF15" s="229">
        <v>1</v>
      </c>
      <c r="AG15" s="229">
        <v>1</v>
      </c>
      <c r="AH15" s="178">
        <v>1</v>
      </c>
      <c r="AI15" s="14">
        <f t="shared" si="1"/>
        <v>29</v>
      </c>
      <c r="AJ15" s="103"/>
    </row>
    <row r="16" spans="1:36" s="12" customFormat="1" ht="17.25" customHeight="1">
      <c r="A16" s="745">
        <v>10</v>
      </c>
      <c r="B16" s="217" t="s">
        <v>206</v>
      </c>
      <c r="C16" s="33" t="s">
        <v>381</v>
      </c>
      <c r="D16" s="31" t="s">
        <v>91</v>
      </c>
      <c r="E16" s="178">
        <v>1</v>
      </c>
      <c r="F16" s="178">
        <v>1</v>
      </c>
      <c r="G16" s="723" t="s">
        <v>258</v>
      </c>
      <c r="H16" s="178">
        <v>1</v>
      </c>
      <c r="I16" s="178">
        <v>1</v>
      </c>
      <c r="J16" s="178">
        <v>1</v>
      </c>
      <c r="K16" s="178">
        <v>1</v>
      </c>
      <c r="L16" s="178">
        <v>1</v>
      </c>
      <c r="M16" s="178">
        <v>1</v>
      </c>
      <c r="N16" s="723">
        <v>1</v>
      </c>
      <c r="O16" s="178">
        <v>1</v>
      </c>
      <c r="P16" s="178">
        <v>1</v>
      </c>
      <c r="Q16" s="178">
        <v>1</v>
      </c>
      <c r="R16" s="178">
        <v>1</v>
      </c>
      <c r="S16" s="178">
        <v>1</v>
      </c>
      <c r="T16" s="227">
        <v>1</v>
      </c>
      <c r="U16" s="724" t="s">
        <v>258</v>
      </c>
      <c r="V16" s="227">
        <v>1</v>
      </c>
      <c r="W16" s="227">
        <v>1</v>
      </c>
      <c r="X16" s="227">
        <v>1</v>
      </c>
      <c r="Y16" s="743">
        <v>1</v>
      </c>
      <c r="Z16" s="227">
        <v>1</v>
      </c>
      <c r="AA16" s="227">
        <v>1</v>
      </c>
      <c r="AB16" s="724">
        <v>1</v>
      </c>
      <c r="AC16" s="227">
        <v>1</v>
      </c>
      <c r="AD16" s="227">
        <v>1</v>
      </c>
      <c r="AE16" s="229">
        <v>1</v>
      </c>
      <c r="AF16" s="229">
        <v>1</v>
      </c>
      <c r="AG16" s="229">
        <v>1</v>
      </c>
      <c r="AH16" s="178">
        <v>1</v>
      </c>
      <c r="AI16" s="14">
        <f t="shared" si="1"/>
        <v>28</v>
      </c>
      <c r="AJ16" s="103"/>
    </row>
    <row r="17" spans="1:37" s="12" customFormat="1" ht="18" customHeight="1">
      <c r="A17" s="745">
        <v>11</v>
      </c>
      <c r="B17" s="30" t="s">
        <v>369</v>
      </c>
      <c r="C17" s="252" t="s">
        <v>385</v>
      </c>
      <c r="D17" s="140" t="s">
        <v>27</v>
      </c>
      <c r="E17" s="178">
        <v>1</v>
      </c>
      <c r="F17" s="178">
        <v>1</v>
      </c>
      <c r="G17" s="723" t="s">
        <v>258</v>
      </c>
      <c r="H17" s="178">
        <v>1</v>
      </c>
      <c r="I17" s="178">
        <v>1</v>
      </c>
      <c r="J17" s="178">
        <v>1</v>
      </c>
      <c r="K17" s="178">
        <v>1</v>
      </c>
      <c r="L17" s="178">
        <v>1</v>
      </c>
      <c r="M17" s="178">
        <v>1</v>
      </c>
      <c r="N17" s="723">
        <v>1</v>
      </c>
      <c r="O17" s="178">
        <v>1</v>
      </c>
      <c r="P17" s="178">
        <v>1</v>
      </c>
      <c r="Q17" s="178">
        <v>1</v>
      </c>
      <c r="R17" s="178">
        <v>1</v>
      </c>
      <c r="S17" s="178">
        <v>1</v>
      </c>
      <c r="T17" s="178">
        <v>1</v>
      </c>
      <c r="U17" s="723">
        <v>1</v>
      </c>
      <c r="V17" s="178">
        <v>1</v>
      </c>
      <c r="W17" s="178">
        <v>1</v>
      </c>
      <c r="X17" s="178">
        <v>1</v>
      </c>
      <c r="Y17" s="178">
        <v>1</v>
      </c>
      <c r="Z17" s="178">
        <v>1</v>
      </c>
      <c r="AA17" s="178">
        <v>1</v>
      </c>
      <c r="AB17" s="723">
        <v>1</v>
      </c>
      <c r="AC17" s="178">
        <v>1</v>
      </c>
      <c r="AD17" s="178">
        <v>1</v>
      </c>
      <c r="AE17" s="178">
        <v>1</v>
      </c>
      <c r="AF17" s="178">
        <v>1</v>
      </c>
      <c r="AG17" s="178">
        <v>1</v>
      </c>
      <c r="AH17" s="178">
        <v>1</v>
      </c>
      <c r="AI17" s="14">
        <f t="shared" si="1"/>
        <v>29</v>
      </c>
      <c r="AJ17" s="103"/>
    </row>
    <row r="18" spans="1:37" s="12" customFormat="1" ht="16.5">
      <c r="A18" s="745">
        <v>12</v>
      </c>
      <c r="B18" s="260" t="s">
        <v>51</v>
      </c>
      <c r="C18" s="30" t="s">
        <v>381</v>
      </c>
      <c r="D18" s="222" t="s">
        <v>52</v>
      </c>
      <c r="E18" s="535">
        <v>1</v>
      </c>
      <c r="F18" s="535">
        <v>1</v>
      </c>
      <c r="G18" s="722" t="s">
        <v>258</v>
      </c>
      <c r="H18" s="535">
        <v>1</v>
      </c>
      <c r="I18" s="178">
        <v>1</v>
      </c>
      <c r="J18" s="178">
        <v>1</v>
      </c>
      <c r="K18" s="178">
        <v>1</v>
      </c>
      <c r="L18" s="178">
        <v>1</v>
      </c>
      <c r="M18" s="178">
        <v>1</v>
      </c>
      <c r="N18" s="723">
        <v>1</v>
      </c>
      <c r="O18" s="178">
        <v>1</v>
      </c>
      <c r="P18" s="178">
        <v>1</v>
      </c>
      <c r="Q18" s="178">
        <v>1</v>
      </c>
      <c r="R18" s="178">
        <v>1</v>
      </c>
      <c r="S18" s="178">
        <v>1</v>
      </c>
      <c r="T18" s="227">
        <v>1</v>
      </c>
      <c r="U18" s="724">
        <v>1</v>
      </c>
      <c r="V18" s="227">
        <v>1</v>
      </c>
      <c r="W18" s="227">
        <v>1</v>
      </c>
      <c r="X18" s="227">
        <v>1</v>
      </c>
      <c r="Y18" s="227">
        <v>1</v>
      </c>
      <c r="Z18" s="227">
        <v>1</v>
      </c>
      <c r="AA18" s="227">
        <v>1</v>
      </c>
      <c r="AB18" s="724">
        <v>1</v>
      </c>
      <c r="AC18" s="227">
        <v>1</v>
      </c>
      <c r="AD18" s="227">
        <v>1</v>
      </c>
      <c r="AE18" s="229">
        <v>1</v>
      </c>
      <c r="AF18" s="229">
        <v>1</v>
      </c>
      <c r="AG18" s="229">
        <v>1</v>
      </c>
      <c r="AH18" s="178">
        <v>1</v>
      </c>
      <c r="AI18" s="14">
        <f t="shared" si="1"/>
        <v>29</v>
      </c>
      <c r="AJ18" s="284"/>
    </row>
    <row r="19" spans="1:37" s="12" customFormat="1" ht="18" customHeight="1">
      <c r="A19" s="745">
        <v>13</v>
      </c>
      <c r="B19" s="255" t="s">
        <v>247</v>
      </c>
      <c r="C19" s="737" t="s">
        <v>381</v>
      </c>
      <c r="D19" s="396" t="s">
        <v>98</v>
      </c>
      <c r="E19" s="710">
        <v>1</v>
      </c>
      <c r="F19" s="178">
        <v>1</v>
      </c>
      <c r="G19" s="723" t="s">
        <v>258</v>
      </c>
      <c r="H19" s="178">
        <v>1</v>
      </c>
      <c r="I19" s="178">
        <v>1</v>
      </c>
      <c r="J19" s="178">
        <v>1</v>
      </c>
      <c r="K19" s="178">
        <v>1</v>
      </c>
      <c r="L19" s="178">
        <v>1</v>
      </c>
      <c r="M19" s="178">
        <v>1</v>
      </c>
      <c r="N19" s="723" t="s">
        <v>258</v>
      </c>
      <c r="O19" s="178" t="s">
        <v>254</v>
      </c>
      <c r="P19" s="178">
        <v>1</v>
      </c>
      <c r="Q19" s="178">
        <v>1</v>
      </c>
      <c r="R19" s="178">
        <v>1</v>
      </c>
      <c r="S19" s="178">
        <v>1</v>
      </c>
      <c r="T19" s="178">
        <v>1</v>
      </c>
      <c r="U19" s="724">
        <v>1</v>
      </c>
      <c r="V19" s="227">
        <v>1</v>
      </c>
      <c r="W19" s="227">
        <v>1</v>
      </c>
      <c r="X19" s="227">
        <v>1</v>
      </c>
      <c r="Y19" s="227">
        <v>1</v>
      </c>
      <c r="Z19" s="227">
        <v>1</v>
      </c>
      <c r="AA19" s="227">
        <v>1</v>
      </c>
      <c r="AB19" s="724">
        <v>1</v>
      </c>
      <c r="AC19" s="227">
        <v>1</v>
      </c>
      <c r="AD19" s="227">
        <v>1</v>
      </c>
      <c r="AE19" s="227">
        <v>1</v>
      </c>
      <c r="AF19" s="229">
        <v>1</v>
      </c>
      <c r="AG19" s="229">
        <v>1</v>
      </c>
      <c r="AH19" s="229">
        <v>1</v>
      </c>
      <c r="AI19" s="14">
        <f t="shared" si="1"/>
        <v>27</v>
      </c>
      <c r="AJ19" s="104"/>
    </row>
    <row r="20" spans="1:37" s="12" customFormat="1" ht="17.25" customHeight="1">
      <c r="A20" s="745">
        <v>14</v>
      </c>
      <c r="B20" s="30" t="s">
        <v>278</v>
      </c>
      <c r="C20" s="30" t="s">
        <v>381</v>
      </c>
      <c r="D20" s="738" t="s">
        <v>50</v>
      </c>
      <c r="E20" s="710">
        <v>1</v>
      </c>
      <c r="F20" s="178">
        <v>1</v>
      </c>
      <c r="G20" s="723" t="s">
        <v>258</v>
      </c>
      <c r="H20" s="178">
        <v>1</v>
      </c>
      <c r="I20" s="178">
        <v>1</v>
      </c>
      <c r="J20" s="178">
        <v>1</v>
      </c>
      <c r="K20" s="178">
        <v>1</v>
      </c>
      <c r="L20" s="178">
        <v>1</v>
      </c>
      <c r="M20" s="178">
        <v>1</v>
      </c>
      <c r="N20" s="723">
        <v>1</v>
      </c>
      <c r="O20" s="178">
        <v>1</v>
      </c>
      <c r="P20" s="178">
        <v>1</v>
      </c>
      <c r="Q20" s="178">
        <v>1</v>
      </c>
      <c r="R20" s="178">
        <v>1</v>
      </c>
      <c r="S20" s="178">
        <v>1</v>
      </c>
      <c r="T20" s="178">
        <v>1</v>
      </c>
      <c r="U20" s="724">
        <v>1</v>
      </c>
      <c r="V20" s="227">
        <v>1</v>
      </c>
      <c r="W20" s="227">
        <v>1</v>
      </c>
      <c r="X20" s="185">
        <v>1</v>
      </c>
      <c r="Y20" s="227">
        <v>1</v>
      </c>
      <c r="Z20" s="185">
        <v>1</v>
      </c>
      <c r="AA20" s="185">
        <v>1</v>
      </c>
      <c r="AB20" s="724">
        <v>1</v>
      </c>
      <c r="AC20" s="227">
        <v>1</v>
      </c>
      <c r="AD20" s="227">
        <v>1</v>
      </c>
      <c r="AE20" s="227" t="s">
        <v>255</v>
      </c>
      <c r="AF20" s="229" t="s">
        <v>255</v>
      </c>
      <c r="AG20" s="229" t="s">
        <v>255</v>
      </c>
      <c r="AH20" s="229" t="s">
        <v>255</v>
      </c>
      <c r="AI20" s="107">
        <f t="shared" si="1"/>
        <v>25</v>
      </c>
      <c r="AJ20" s="104"/>
    </row>
    <row r="21" spans="1:37" s="12" customFormat="1" ht="17.25" customHeight="1">
      <c r="A21" s="745">
        <v>15</v>
      </c>
      <c r="B21" s="49" t="s">
        <v>290</v>
      </c>
      <c r="C21" s="425" t="s">
        <v>381</v>
      </c>
      <c r="D21" s="31" t="s">
        <v>32</v>
      </c>
      <c r="E21" s="227">
        <v>1</v>
      </c>
      <c r="F21" s="227">
        <v>1</v>
      </c>
      <c r="G21" s="724" t="s">
        <v>258</v>
      </c>
      <c r="H21" s="227">
        <v>1</v>
      </c>
      <c r="I21" s="227">
        <v>1</v>
      </c>
      <c r="J21" s="227">
        <v>1</v>
      </c>
      <c r="K21" s="227">
        <v>1</v>
      </c>
      <c r="L21" s="227">
        <v>1</v>
      </c>
      <c r="M21" s="227">
        <v>1</v>
      </c>
      <c r="N21" s="724">
        <v>1</v>
      </c>
      <c r="O21" s="227">
        <v>1</v>
      </c>
      <c r="P21" s="227">
        <v>1</v>
      </c>
      <c r="Q21" s="227">
        <v>1</v>
      </c>
      <c r="R21" s="227">
        <v>1</v>
      </c>
      <c r="S21" s="227">
        <v>1</v>
      </c>
      <c r="T21" s="227">
        <v>1</v>
      </c>
      <c r="U21" s="724">
        <v>1</v>
      </c>
      <c r="V21" s="227">
        <v>1</v>
      </c>
      <c r="W21" s="185">
        <v>1</v>
      </c>
      <c r="X21" s="185">
        <v>1</v>
      </c>
      <c r="Y21" s="227">
        <v>1</v>
      </c>
      <c r="Z21" s="227">
        <v>1</v>
      </c>
      <c r="AA21" s="227">
        <v>1</v>
      </c>
      <c r="AB21" s="724">
        <v>1</v>
      </c>
      <c r="AC21" s="227">
        <v>1</v>
      </c>
      <c r="AD21" s="227">
        <v>1</v>
      </c>
      <c r="AE21" s="227">
        <v>1</v>
      </c>
      <c r="AF21" s="229">
        <v>1</v>
      </c>
      <c r="AG21" s="229">
        <v>1</v>
      </c>
      <c r="AH21" s="229">
        <v>1</v>
      </c>
      <c r="AI21" s="107">
        <f t="shared" si="1"/>
        <v>29</v>
      </c>
      <c r="AJ21" s="104"/>
    </row>
    <row r="22" spans="1:37" s="12" customFormat="1" ht="17.25" customHeight="1">
      <c r="A22" s="745">
        <v>16</v>
      </c>
      <c r="B22" s="30" t="s">
        <v>282</v>
      </c>
      <c r="C22" s="30" t="s">
        <v>394</v>
      </c>
      <c r="D22" s="32" t="s">
        <v>43</v>
      </c>
      <c r="E22" s="178"/>
      <c r="F22" s="178">
        <v>1</v>
      </c>
      <c r="G22" s="723"/>
      <c r="H22" s="178"/>
      <c r="I22" s="178"/>
      <c r="J22" s="178"/>
      <c r="K22" s="178"/>
      <c r="L22" s="178"/>
      <c r="M22" s="225"/>
      <c r="N22" s="729"/>
      <c r="O22" s="225"/>
      <c r="P22" s="225"/>
      <c r="Q22" s="225"/>
      <c r="R22" s="225"/>
      <c r="S22" s="225"/>
      <c r="T22" s="178"/>
      <c r="U22" s="723"/>
      <c r="V22" s="178"/>
      <c r="W22" s="178"/>
      <c r="X22" s="178"/>
      <c r="Y22" s="178">
        <v>1</v>
      </c>
      <c r="Z22" s="178">
        <v>1</v>
      </c>
      <c r="AA22" s="178">
        <v>1</v>
      </c>
      <c r="AB22" s="723">
        <v>1</v>
      </c>
      <c r="AC22" s="178"/>
      <c r="AD22" s="178"/>
      <c r="AE22" s="178"/>
      <c r="AF22" s="178"/>
      <c r="AG22" s="178"/>
      <c r="AH22" s="178"/>
      <c r="AI22" s="107">
        <f t="shared" si="1"/>
        <v>5</v>
      </c>
      <c r="AJ22" s="103"/>
    </row>
    <row r="23" spans="1:37" s="12" customFormat="1" ht="17.25" customHeight="1">
      <c r="A23" s="46"/>
      <c r="B23" s="30"/>
      <c r="C23" s="30"/>
      <c r="D23" s="32"/>
      <c r="E23" s="178"/>
      <c r="F23" s="178"/>
      <c r="G23" s="723"/>
      <c r="H23" s="178"/>
      <c r="I23" s="178"/>
      <c r="J23" s="178"/>
      <c r="K23" s="178"/>
      <c r="L23" s="178"/>
      <c r="M23" s="178"/>
      <c r="N23" s="723"/>
      <c r="O23" s="178"/>
      <c r="P23" s="178"/>
      <c r="Q23" s="178"/>
      <c r="R23" s="178"/>
      <c r="S23" s="178"/>
      <c r="T23" s="178"/>
      <c r="U23" s="723"/>
      <c r="V23" s="178"/>
      <c r="W23" s="178"/>
      <c r="X23" s="178"/>
      <c r="Y23" s="178"/>
      <c r="Z23" s="178"/>
      <c r="AA23" s="178"/>
      <c r="AB23" s="723"/>
      <c r="AC23" s="178"/>
      <c r="AD23" s="178"/>
      <c r="AE23" s="178"/>
      <c r="AF23" s="178"/>
      <c r="AG23" s="178"/>
      <c r="AH23" s="178"/>
      <c r="AI23" s="14"/>
      <c r="AJ23" s="103"/>
    </row>
    <row r="24" spans="1:37" s="12" customFormat="1" ht="17.25" customHeight="1" thickBot="1">
      <c r="A24" s="567"/>
      <c r="B24" s="52"/>
      <c r="C24" s="52"/>
      <c r="D24" s="568"/>
      <c r="E24" s="569"/>
      <c r="F24" s="570"/>
      <c r="G24" s="570"/>
      <c r="H24" s="570"/>
      <c r="I24" s="570"/>
      <c r="J24" s="570"/>
      <c r="K24" s="570"/>
      <c r="L24" s="570"/>
      <c r="M24" s="571"/>
      <c r="N24" s="226"/>
      <c r="O24" s="226"/>
      <c r="P24" s="226"/>
      <c r="Q24" s="226"/>
      <c r="R24" s="226"/>
      <c r="S24" s="226"/>
      <c r="T24" s="226"/>
      <c r="U24" s="226"/>
      <c r="V24" s="226"/>
      <c r="W24" s="226"/>
      <c r="X24" s="226"/>
      <c r="Y24" s="226"/>
      <c r="Z24" s="226"/>
      <c r="AA24" s="226"/>
      <c r="AB24" s="226"/>
      <c r="AC24" s="226"/>
      <c r="AD24" s="226"/>
      <c r="AE24" s="226"/>
      <c r="AF24" s="226"/>
      <c r="AG24" s="226"/>
      <c r="AH24" s="226"/>
      <c r="AI24" s="16"/>
      <c r="AJ24" s="108"/>
    </row>
    <row r="25" spans="1:37" s="12" customFormat="1" ht="17.25" thickBot="1">
      <c r="A25" s="1573" t="s">
        <v>524</v>
      </c>
      <c r="B25" s="1574"/>
      <c r="C25" s="1574"/>
      <c r="D25" s="1575"/>
      <c r="E25" s="265" t="s">
        <v>523</v>
      </c>
      <c r="F25" s="266"/>
      <c r="G25" s="266"/>
      <c r="H25" s="266"/>
      <c r="I25" s="266"/>
      <c r="J25" s="266"/>
      <c r="K25" s="266"/>
      <c r="L25" s="266"/>
      <c r="M25" s="267"/>
      <c r="N25" s="574"/>
      <c r="O25" s="574"/>
      <c r="P25" s="574"/>
      <c r="Q25" s="574"/>
      <c r="R25" s="574"/>
      <c r="S25" s="574"/>
      <c r="T25" s="574"/>
      <c r="U25" s="574"/>
      <c r="V25" s="574"/>
      <c r="W25" s="574"/>
      <c r="X25" s="574"/>
      <c r="Y25" s="574"/>
      <c r="Z25" s="574"/>
      <c r="AA25" s="574"/>
      <c r="AB25" s="574"/>
      <c r="AC25" s="574"/>
      <c r="AD25" s="574"/>
      <c r="AE25" s="574"/>
      <c r="AF25" s="574"/>
      <c r="AG25" s="574"/>
      <c r="AH25" s="574"/>
      <c r="AI25" s="575"/>
      <c r="AJ25" s="576"/>
    </row>
    <row r="26" spans="1:37" s="12" customFormat="1" ht="16.5">
      <c r="A26" s="499"/>
      <c r="B26" s="500"/>
      <c r="C26" s="500"/>
      <c r="D26" s="703"/>
      <c r="E26" s="599"/>
      <c r="F26" s="599"/>
      <c r="G26" s="701"/>
      <c r="H26" s="599"/>
      <c r="I26" s="599"/>
      <c r="J26" s="599"/>
      <c r="K26" s="599"/>
      <c r="L26" s="599"/>
      <c r="M26" s="599"/>
      <c r="N26" s="182"/>
      <c r="O26" s="214"/>
      <c r="P26" s="214"/>
      <c r="Q26" s="214"/>
      <c r="R26" s="214"/>
      <c r="S26" s="214"/>
      <c r="T26" s="214"/>
      <c r="U26" s="182"/>
      <c r="V26" s="214"/>
      <c r="W26" s="214"/>
      <c r="X26" s="214"/>
      <c r="Y26" s="214"/>
      <c r="Z26" s="214"/>
      <c r="AA26" s="214"/>
      <c r="AB26" s="182"/>
      <c r="AC26" s="214"/>
      <c r="AD26" s="214"/>
      <c r="AE26" s="214"/>
      <c r="AF26" s="214"/>
      <c r="AG26" s="214"/>
      <c r="AH26" s="214"/>
      <c r="AI26" s="96"/>
      <c r="AJ26" s="96"/>
      <c r="AK26" s="600"/>
    </row>
    <row r="27" spans="1:37" s="12" customFormat="1" ht="18" customHeight="1">
      <c r="A27" s="486"/>
      <c r="B27" s="557"/>
      <c r="C27" s="254"/>
      <c r="D27" s="596"/>
      <c r="E27" s="544"/>
      <c r="F27" s="544"/>
      <c r="G27" s="544"/>
      <c r="H27" s="544"/>
      <c r="I27" s="698"/>
      <c r="J27" s="214"/>
      <c r="K27" s="214"/>
      <c r="L27" s="214"/>
      <c r="M27" s="214"/>
      <c r="N27" s="214"/>
      <c r="O27" s="214"/>
      <c r="P27" s="214"/>
      <c r="Q27" s="214"/>
      <c r="R27" s="214"/>
      <c r="S27" s="214"/>
      <c r="T27" s="214"/>
      <c r="U27" s="214"/>
      <c r="V27" s="214"/>
      <c r="W27" s="214"/>
      <c r="X27" s="214"/>
      <c r="Y27" s="214"/>
      <c r="Z27" s="214"/>
      <c r="AA27" s="214"/>
      <c r="AB27" s="214"/>
      <c r="AC27" s="214"/>
      <c r="AD27" s="214"/>
      <c r="AE27" s="214"/>
      <c r="AF27" s="214"/>
      <c r="AG27" s="214"/>
      <c r="AH27" s="214"/>
      <c r="AI27" s="96"/>
      <c r="AJ27" s="102"/>
    </row>
    <row r="28" spans="1:37" s="12" customFormat="1" ht="18" customHeight="1">
      <c r="A28" s="1576" t="s">
        <v>686</v>
      </c>
      <c r="B28" s="1577"/>
      <c r="C28" s="716"/>
      <c r="D28" s="1528" t="s">
        <v>631</v>
      </c>
      <c r="E28" s="1529"/>
      <c r="F28" s="1529"/>
      <c r="G28" s="1529"/>
      <c r="H28" s="1529"/>
      <c r="I28" s="1530"/>
      <c r="J28" s="214"/>
      <c r="K28" s="214"/>
      <c r="L28" s="214"/>
      <c r="M28" s="214"/>
      <c r="N28" s="214"/>
      <c r="O28" s="214"/>
      <c r="P28" s="214"/>
      <c r="Q28" s="214"/>
      <c r="R28" s="214"/>
      <c r="S28" s="214"/>
      <c r="T28" s="214"/>
      <c r="U28" s="214"/>
      <c r="V28" s="214"/>
      <c r="W28" s="214"/>
      <c r="X28" s="214"/>
      <c r="Y28" s="214"/>
      <c r="Z28" s="214"/>
      <c r="AA28" s="214"/>
      <c r="AB28" s="214"/>
      <c r="AC28" s="214"/>
      <c r="AD28" s="214"/>
      <c r="AE28" s="214"/>
      <c r="AF28" s="214"/>
      <c r="AG28" s="214"/>
      <c r="AH28" s="214"/>
      <c r="AI28" s="96"/>
      <c r="AJ28" s="102"/>
    </row>
    <row r="29" spans="1:37" s="12" customFormat="1" ht="18" customHeight="1">
      <c r="A29" s="559">
        <v>1</v>
      </c>
      <c r="B29" s="412" t="s">
        <v>283</v>
      </c>
      <c r="C29" s="601" t="s">
        <v>381</v>
      </c>
      <c r="D29" s="31" t="s">
        <v>242</v>
      </c>
      <c r="E29" s="535">
        <v>1</v>
      </c>
      <c r="F29" s="535">
        <v>1</v>
      </c>
      <c r="G29" s="535">
        <v>1</v>
      </c>
      <c r="H29" s="535">
        <v>1</v>
      </c>
      <c r="I29" s="178">
        <v>1</v>
      </c>
      <c r="J29" s="535">
        <v>1</v>
      </c>
      <c r="K29" s="178">
        <v>1</v>
      </c>
      <c r="L29" s="535">
        <v>1</v>
      </c>
      <c r="M29" s="178">
        <v>1</v>
      </c>
      <c r="N29" s="535">
        <v>1</v>
      </c>
      <c r="O29" s="178">
        <v>1</v>
      </c>
      <c r="P29" s="535">
        <v>1</v>
      </c>
      <c r="Q29" s="178">
        <v>1</v>
      </c>
      <c r="R29" s="535">
        <v>1</v>
      </c>
      <c r="S29" s="178">
        <v>1</v>
      </c>
      <c r="T29" s="535">
        <v>1</v>
      </c>
      <c r="U29" s="178" t="s">
        <v>258</v>
      </c>
      <c r="V29" s="535">
        <v>1</v>
      </c>
      <c r="W29" s="178">
        <v>1</v>
      </c>
      <c r="X29" s="535">
        <v>1</v>
      </c>
      <c r="Y29" s="178" t="s">
        <v>257</v>
      </c>
      <c r="Z29" s="535">
        <v>1</v>
      </c>
      <c r="AA29" s="178">
        <v>1</v>
      </c>
      <c r="AB29" s="231" t="s">
        <v>258</v>
      </c>
      <c r="AC29" s="178">
        <v>1</v>
      </c>
      <c r="AD29" s="535">
        <v>1</v>
      </c>
      <c r="AE29" s="178">
        <v>1</v>
      </c>
      <c r="AF29" s="535">
        <v>1</v>
      </c>
      <c r="AG29" s="178">
        <v>1</v>
      </c>
      <c r="AH29" s="535">
        <v>1</v>
      </c>
      <c r="AI29" s="14">
        <f>SUM(E29:AH29)</f>
        <v>27</v>
      </c>
      <c r="AJ29" s="104"/>
    </row>
    <row r="30" spans="1:37" s="12" customFormat="1" ht="16.5">
      <c r="A30" s="560">
        <v>2</v>
      </c>
      <c r="B30" s="30" t="s">
        <v>46</v>
      </c>
      <c r="C30" s="49" t="s">
        <v>381</v>
      </c>
      <c r="D30" s="31" t="s">
        <v>20</v>
      </c>
      <c r="E30" s="535">
        <v>1</v>
      </c>
      <c r="F30" s="535">
        <v>1</v>
      </c>
      <c r="G30" s="535">
        <v>1</v>
      </c>
      <c r="H30" s="535" t="s">
        <v>255</v>
      </c>
      <c r="I30" s="178">
        <v>1</v>
      </c>
      <c r="J30" s="535">
        <v>1</v>
      </c>
      <c r="K30" s="178">
        <v>1</v>
      </c>
      <c r="L30" s="535">
        <v>1</v>
      </c>
      <c r="M30" s="178">
        <v>1</v>
      </c>
      <c r="N30" s="535" t="s">
        <v>258</v>
      </c>
      <c r="O30" s="178">
        <v>1</v>
      </c>
      <c r="P30" s="535">
        <v>1</v>
      </c>
      <c r="Q30" s="178">
        <v>1</v>
      </c>
      <c r="R30" s="535">
        <v>1</v>
      </c>
      <c r="S30" s="178" t="s">
        <v>255</v>
      </c>
      <c r="T30" s="535" t="s">
        <v>255</v>
      </c>
      <c r="U30" s="178" t="s">
        <v>258</v>
      </c>
      <c r="V30" s="535">
        <v>1</v>
      </c>
      <c r="W30" s="178">
        <v>1</v>
      </c>
      <c r="X30" s="535">
        <v>1</v>
      </c>
      <c r="Y30" s="178" t="s">
        <v>257</v>
      </c>
      <c r="Z30" s="535">
        <v>1</v>
      </c>
      <c r="AA30" s="178">
        <v>1</v>
      </c>
      <c r="AB30" s="178" t="s">
        <v>258</v>
      </c>
      <c r="AC30" s="178">
        <v>1</v>
      </c>
      <c r="AD30" s="535">
        <v>1</v>
      </c>
      <c r="AE30" s="178">
        <v>1</v>
      </c>
      <c r="AF30" s="535">
        <v>1</v>
      </c>
      <c r="AG30" s="178">
        <v>1</v>
      </c>
      <c r="AH30" s="535">
        <v>1</v>
      </c>
      <c r="AI30" s="14">
        <f>SUM(E30:AH30)</f>
        <v>23</v>
      </c>
      <c r="AJ30" s="103"/>
    </row>
    <row r="31" spans="1:37" s="12" customFormat="1" ht="16.5">
      <c r="A31" s="46">
        <v>3</v>
      </c>
      <c r="B31" s="30" t="s">
        <v>262</v>
      </c>
      <c r="C31" s="260" t="s">
        <v>381</v>
      </c>
      <c r="D31" s="31" t="s">
        <v>241</v>
      </c>
      <c r="E31" s="535">
        <v>1</v>
      </c>
      <c r="F31" s="535">
        <v>1</v>
      </c>
      <c r="G31" s="535">
        <v>1</v>
      </c>
      <c r="H31" s="535">
        <v>1</v>
      </c>
      <c r="I31" s="178">
        <v>1</v>
      </c>
      <c r="J31" s="535">
        <v>1</v>
      </c>
      <c r="K31" s="178">
        <v>1</v>
      </c>
      <c r="L31" s="535">
        <v>1</v>
      </c>
      <c r="M31" s="178">
        <v>1</v>
      </c>
      <c r="N31" s="535">
        <v>1</v>
      </c>
      <c r="O31" s="178">
        <v>1</v>
      </c>
      <c r="P31" s="535">
        <v>1</v>
      </c>
      <c r="Q31" s="178">
        <v>1</v>
      </c>
      <c r="R31" s="535">
        <v>1</v>
      </c>
      <c r="S31" s="178">
        <v>1</v>
      </c>
      <c r="T31" s="535">
        <v>1</v>
      </c>
      <c r="U31" s="178">
        <v>1</v>
      </c>
      <c r="V31" s="535">
        <v>1</v>
      </c>
      <c r="W31" s="178">
        <v>1</v>
      </c>
      <c r="X31" s="535">
        <v>1</v>
      </c>
      <c r="Y31" s="178" t="s">
        <v>257</v>
      </c>
      <c r="Z31" s="535">
        <v>1</v>
      </c>
      <c r="AA31" s="178">
        <v>1</v>
      </c>
      <c r="AB31" s="231">
        <v>1</v>
      </c>
      <c r="AC31" s="178">
        <v>1</v>
      </c>
      <c r="AD31" s="535">
        <v>1</v>
      </c>
      <c r="AE31" s="178">
        <v>1</v>
      </c>
      <c r="AF31" s="535">
        <v>1</v>
      </c>
      <c r="AG31" s="178">
        <v>1</v>
      </c>
      <c r="AH31" s="535">
        <v>1</v>
      </c>
      <c r="AI31" s="14">
        <f>SUM(E31:AH31)</f>
        <v>29</v>
      </c>
      <c r="AJ31" s="103"/>
    </row>
    <row r="32" spans="1:37" s="12" customFormat="1" ht="17.25" customHeight="1">
      <c r="A32" s="46">
        <v>8</v>
      </c>
      <c r="B32" s="30" t="s">
        <v>188</v>
      </c>
      <c r="C32" s="33" t="s">
        <v>381</v>
      </c>
      <c r="D32" s="32" t="s">
        <v>30</v>
      </c>
      <c r="E32" s="178">
        <v>1</v>
      </c>
      <c r="F32" s="178">
        <v>1</v>
      </c>
      <c r="G32" s="723" t="s">
        <v>258</v>
      </c>
      <c r="H32" s="178">
        <v>1</v>
      </c>
      <c r="I32" s="178">
        <v>1</v>
      </c>
      <c r="J32" s="178">
        <v>1</v>
      </c>
      <c r="K32" s="178">
        <v>1</v>
      </c>
      <c r="L32" s="178">
        <v>1</v>
      </c>
      <c r="M32" s="178">
        <v>1</v>
      </c>
      <c r="N32" s="723">
        <v>1</v>
      </c>
      <c r="O32" s="178">
        <v>1</v>
      </c>
      <c r="P32" s="178">
        <v>1</v>
      </c>
      <c r="Q32" s="178">
        <v>1</v>
      </c>
      <c r="R32" s="178">
        <v>1</v>
      </c>
      <c r="S32" s="180">
        <v>1</v>
      </c>
      <c r="T32" s="180">
        <v>1</v>
      </c>
      <c r="U32" s="180">
        <v>1</v>
      </c>
      <c r="V32" s="180">
        <v>1</v>
      </c>
      <c r="W32" s="180">
        <v>1</v>
      </c>
      <c r="X32" s="178">
        <v>1</v>
      </c>
      <c r="Y32" s="178"/>
      <c r="Z32" s="178" t="s">
        <v>727</v>
      </c>
      <c r="AA32" s="178" t="s">
        <v>727</v>
      </c>
      <c r="AB32" s="178" t="s">
        <v>727</v>
      </c>
      <c r="AC32" s="178" t="s">
        <v>727</v>
      </c>
      <c r="AD32" s="180">
        <v>1</v>
      </c>
      <c r="AE32" s="180">
        <v>1</v>
      </c>
      <c r="AF32" s="180">
        <v>1</v>
      </c>
      <c r="AG32" s="180">
        <v>1</v>
      </c>
      <c r="AH32" s="180">
        <v>1</v>
      </c>
      <c r="AI32" s="14">
        <f>SUM(E32:AH32)</f>
        <v>24</v>
      </c>
      <c r="AJ32" s="104"/>
    </row>
    <row r="34" spans="1:36" s="12" customFormat="1" ht="18" customHeight="1">
      <c r="A34" s="560">
        <v>6</v>
      </c>
      <c r="B34" s="30" t="s">
        <v>288</v>
      </c>
      <c r="C34" s="30" t="s">
        <v>381</v>
      </c>
      <c r="D34" s="32" t="s">
        <v>372</v>
      </c>
      <c r="E34" s="535">
        <v>1</v>
      </c>
      <c r="F34" s="535">
        <v>1</v>
      </c>
      <c r="G34" s="535">
        <v>1</v>
      </c>
      <c r="H34" s="535">
        <v>1</v>
      </c>
      <c r="I34" s="178">
        <v>1</v>
      </c>
      <c r="J34" s="178">
        <v>1</v>
      </c>
      <c r="K34" s="178">
        <v>1</v>
      </c>
      <c r="L34" s="178">
        <v>1</v>
      </c>
      <c r="M34" s="178">
        <v>1</v>
      </c>
      <c r="N34" s="178">
        <v>1</v>
      </c>
      <c r="O34" s="178">
        <v>1</v>
      </c>
      <c r="P34" s="178">
        <v>1</v>
      </c>
      <c r="Q34" s="178">
        <v>1</v>
      </c>
      <c r="R34" s="178">
        <v>1</v>
      </c>
      <c r="S34" s="178">
        <v>1</v>
      </c>
      <c r="T34" s="178">
        <v>1</v>
      </c>
      <c r="U34" s="178">
        <v>1</v>
      </c>
      <c r="V34" s="178">
        <v>1</v>
      </c>
      <c r="W34" s="535">
        <v>1</v>
      </c>
      <c r="X34" s="178">
        <v>1</v>
      </c>
      <c r="Y34" s="178" t="s">
        <v>257</v>
      </c>
      <c r="Z34" s="178">
        <v>1</v>
      </c>
      <c r="AA34" s="178">
        <v>1</v>
      </c>
      <c r="AB34" s="178">
        <v>1</v>
      </c>
      <c r="AC34" s="178">
        <v>1</v>
      </c>
      <c r="AD34" s="535">
        <v>1</v>
      </c>
      <c r="AE34" s="178">
        <v>1</v>
      </c>
      <c r="AF34" s="178">
        <v>1</v>
      </c>
      <c r="AG34" s="178">
        <v>1</v>
      </c>
      <c r="AH34" s="178">
        <v>1</v>
      </c>
      <c r="AI34" s="14">
        <f>SUM(E34:AH34)</f>
        <v>29</v>
      </c>
      <c r="AJ34" s="104"/>
    </row>
    <row r="35" spans="1:36" s="12" customFormat="1" ht="18" customHeight="1">
      <c r="A35" s="1554"/>
      <c r="B35" s="1555"/>
      <c r="C35" s="1555"/>
      <c r="D35" s="1555"/>
      <c r="E35" s="1555"/>
      <c r="F35" s="1555"/>
      <c r="G35" s="1555"/>
      <c r="H35" s="1555"/>
      <c r="I35" s="1555"/>
      <c r="J35" s="1555"/>
      <c r="K35" s="1555"/>
      <c r="L35" s="1555"/>
      <c r="M35" s="1555"/>
      <c r="N35" s="1555"/>
      <c r="O35" s="1555"/>
      <c r="P35" s="1555"/>
      <c r="Q35" s="1555"/>
      <c r="R35" s="1555"/>
      <c r="S35" s="1555"/>
      <c r="T35" s="1555"/>
      <c r="U35" s="1555"/>
      <c r="V35" s="1555"/>
      <c r="W35" s="1555"/>
      <c r="X35" s="1555"/>
      <c r="Y35" s="1555"/>
      <c r="Z35" s="1555"/>
      <c r="AA35" s="1555"/>
      <c r="AB35" s="1555"/>
      <c r="AC35" s="1555"/>
      <c r="AD35" s="1555"/>
      <c r="AE35" s="1555"/>
      <c r="AF35" s="1555"/>
      <c r="AG35" s="1555"/>
      <c r="AH35" s="1555"/>
      <c r="AI35" s="1556"/>
      <c r="AJ35" s="108"/>
    </row>
    <row r="36" spans="1:36" s="12" customFormat="1" ht="18" customHeight="1">
      <c r="A36" s="1557" t="s">
        <v>687</v>
      </c>
      <c r="B36" s="1558"/>
      <c r="C36" s="30"/>
      <c r="D36" s="1559" t="s">
        <v>688</v>
      </c>
      <c r="E36" s="1560"/>
      <c r="F36" s="1560"/>
      <c r="G36" s="1560"/>
      <c r="H36" s="1560"/>
      <c r="I36" s="1561"/>
      <c r="J36" s="178"/>
      <c r="K36" s="178"/>
      <c r="L36" s="178"/>
      <c r="M36" s="178"/>
      <c r="N36" s="178"/>
      <c r="O36" s="178"/>
      <c r="P36" s="178"/>
      <c r="Q36" s="178"/>
      <c r="R36" s="178"/>
      <c r="S36" s="178"/>
      <c r="T36" s="178"/>
      <c r="U36" s="214"/>
      <c r="V36" s="214"/>
      <c r="W36" s="535"/>
      <c r="X36" s="178"/>
      <c r="Y36" s="178"/>
      <c r="Z36" s="178"/>
      <c r="AA36" s="178"/>
      <c r="AB36" s="178"/>
      <c r="AC36" s="178"/>
      <c r="AD36" s="535"/>
      <c r="AE36" s="178"/>
      <c r="AF36" s="178"/>
      <c r="AG36" s="178"/>
      <c r="AH36" s="178"/>
      <c r="AI36" s="14"/>
      <c r="AJ36" s="108"/>
    </row>
    <row r="37" spans="1:36" ht="16.5">
      <c r="A37" s="46">
        <v>1</v>
      </c>
      <c r="B37" s="611" t="s">
        <v>473</v>
      </c>
      <c r="C37" s="30"/>
      <c r="D37" s="31" t="s">
        <v>239</v>
      </c>
      <c r="E37" s="535">
        <v>1</v>
      </c>
      <c r="F37" s="535">
        <v>1</v>
      </c>
      <c r="G37" s="537">
        <v>1</v>
      </c>
      <c r="H37" s="535">
        <v>1</v>
      </c>
      <c r="I37" s="178">
        <v>1</v>
      </c>
      <c r="J37" s="535">
        <v>1</v>
      </c>
      <c r="K37" s="535">
        <v>1</v>
      </c>
      <c r="L37" s="537">
        <v>1</v>
      </c>
      <c r="M37" s="537">
        <v>1</v>
      </c>
      <c r="N37" s="537">
        <v>1</v>
      </c>
      <c r="O37" s="535">
        <v>1</v>
      </c>
      <c r="P37" s="178">
        <v>1</v>
      </c>
      <c r="Q37" s="535">
        <v>1</v>
      </c>
      <c r="R37" s="535">
        <v>1</v>
      </c>
      <c r="S37" s="535">
        <v>1</v>
      </c>
      <c r="T37" s="535">
        <v>1</v>
      </c>
      <c r="U37" s="535" t="s">
        <v>258</v>
      </c>
      <c r="V37" s="535">
        <v>1</v>
      </c>
      <c r="W37" s="535">
        <v>1</v>
      </c>
      <c r="X37" s="535">
        <v>1</v>
      </c>
      <c r="Y37" s="732">
        <v>1</v>
      </c>
      <c r="Z37" s="535">
        <v>1</v>
      </c>
      <c r="AA37" s="535">
        <v>1</v>
      </c>
      <c r="AB37" s="535" t="s">
        <v>258</v>
      </c>
      <c r="AC37" s="535">
        <v>1</v>
      </c>
      <c r="AD37" s="535">
        <v>1</v>
      </c>
      <c r="AE37" s="535">
        <v>1</v>
      </c>
      <c r="AF37" s="535">
        <v>1</v>
      </c>
      <c r="AG37" s="535">
        <v>1</v>
      </c>
      <c r="AH37" s="535">
        <v>1</v>
      </c>
      <c r="AI37" s="14">
        <f>SUM(E37:AH37)</f>
        <v>28</v>
      </c>
      <c r="AJ37" s="282"/>
    </row>
    <row r="38" spans="1:36" s="12" customFormat="1" ht="16.5">
      <c r="A38" s="560">
        <v>2</v>
      </c>
      <c r="B38" s="30" t="s">
        <v>21</v>
      </c>
      <c r="C38" s="49" t="s">
        <v>381</v>
      </c>
      <c r="D38" s="31" t="s">
        <v>450</v>
      </c>
      <c r="E38" s="231">
        <v>1</v>
      </c>
      <c r="F38" s="231">
        <v>1</v>
      </c>
      <c r="G38" s="231" t="s">
        <v>258</v>
      </c>
      <c r="H38" s="231">
        <v>1</v>
      </c>
      <c r="I38" s="227">
        <v>1</v>
      </c>
      <c r="J38" s="227">
        <v>1</v>
      </c>
      <c r="K38" s="227">
        <v>1</v>
      </c>
      <c r="L38" s="185">
        <v>1</v>
      </c>
      <c r="M38" s="185">
        <v>1</v>
      </c>
      <c r="N38" s="185">
        <v>1</v>
      </c>
      <c r="O38" s="185">
        <v>1</v>
      </c>
      <c r="P38" s="227">
        <v>1</v>
      </c>
      <c r="Q38" s="227">
        <v>1</v>
      </c>
      <c r="R38" s="227">
        <v>1</v>
      </c>
      <c r="S38" s="227">
        <v>1</v>
      </c>
      <c r="T38" s="227">
        <v>1</v>
      </c>
      <c r="U38" s="227" t="s">
        <v>258</v>
      </c>
      <c r="V38" s="227">
        <v>1</v>
      </c>
      <c r="W38" s="231">
        <v>1</v>
      </c>
      <c r="X38" s="227">
        <v>1</v>
      </c>
      <c r="Y38" s="227">
        <v>1</v>
      </c>
      <c r="Z38" s="227">
        <v>1</v>
      </c>
      <c r="AA38" s="227">
        <v>1</v>
      </c>
      <c r="AB38" s="227" t="s">
        <v>258</v>
      </c>
      <c r="AC38" s="227">
        <v>1</v>
      </c>
      <c r="AD38" s="231">
        <v>1</v>
      </c>
      <c r="AE38" s="227">
        <v>1</v>
      </c>
      <c r="AF38" s="227">
        <v>1</v>
      </c>
      <c r="AG38" s="227">
        <v>1</v>
      </c>
      <c r="AH38" s="227">
        <v>1</v>
      </c>
      <c r="AI38" s="107">
        <f>SUM(E38:AH38)</f>
        <v>27</v>
      </c>
      <c r="AJ38" s="103"/>
    </row>
    <row r="39" spans="1:36" ht="16.5">
      <c r="A39" s="23">
        <v>3</v>
      </c>
      <c r="B39" s="734" t="s">
        <v>689</v>
      </c>
      <c r="C39" s="735" t="s">
        <v>600</v>
      </c>
      <c r="D39" s="454" t="s">
        <v>112</v>
      </c>
      <c r="E39" s="1542" t="s">
        <v>375</v>
      </c>
      <c r="F39" s="1543"/>
      <c r="G39" s="1543"/>
      <c r="H39" s="1543"/>
      <c r="I39" s="1543"/>
      <c r="J39" s="1543"/>
      <c r="K39" s="1543"/>
      <c r="L39" s="1543"/>
      <c r="M39" s="1543"/>
      <c r="N39" s="1543"/>
      <c r="O39" s="1543"/>
      <c r="P39" s="1543"/>
      <c r="Q39" s="1543"/>
      <c r="R39" s="1544"/>
      <c r="S39" s="83">
        <v>1</v>
      </c>
      <c r="T39" s="83">
        <v>1</v>
      </c>
      <c r="U39" s="440" t="s">
        <v>258</v>
      </c>
      <c r="V39" s="227">
        <v>1</v>
      </c>
      <c r="W39" s="231">
        <v>1</v>
      </c>
      <c r="X39" s="227">
        <v>1</v>
      </c>
      <c r="Y39" s="227" t="s">
        <v>257</v>
      </c>
      <c r="Z39" s="227">
        <v>1</v>
      </c>
      <c r="AA39" s="227">
        <v>1</v>
      </c>
      <c r="AB39" s="227" t="s">
        <v>258</v>
      </c>
      <c r="AC39" s="227">
        <v>1</v>
      </c>
      <c r="AD39" s="231">
        <v>1</v>
      </c>
      <c r="AE39" s="227">
        <v>1</v>
      </c>
      <c r="AF39" s="227">
        <v>1</v>
      </c>
      <c r="AG39" s="227">
        <v>1</v>
      </c>
      <c r="AH39" s="227">
        <v>1</v>
      </c>
      <c r="AI39" s="107">
        <f t="shared" ref="AI39:AI40" si="2">SUM(E39:AH39)</f>
        <v>13</v>
      </c>
      <c r="AJ39" s="733"/>
    </row>
    <row r="40" spans="1:36" ht="16.5">
      <c r="A40" s="560"/>
      <c r="B40" s="611" t="s">
        <v>640</v>
      </c>
      <c r="C40" s="30" t="s">
        <v>376</v>
      </c>
      <c r="D40" s="47" t="s">
        <v>101</v>
      </c>
      <c r="E40" s="535"/>
      <c r="F40" s="535"/>
      <c r="G40" s="535"/>
      <c r="H40" s="535"/>
      <c r="I40" s="711"/>
      <c r="J40" s="699"/>
      <c r="K40" s="699"/>
      <c r="L40" s="699"/>
      <c r="M40" s="699"/>
      <c r="N40" s="699"/>
      <c r="O40" s="699"/>
      <c r="P40" s="535"/>
      <c r="Q40" s="535"/>
      <c r="R40" s="535"/>
      <c r="S40" s="535"/>
      <c r="T40" s="535"/>
      <c r="U40" s="535"/>
      <c r="V40" s="535"/>
      <c r="W40" s="535"/>
      <c r="X40" s="535"/>
      <c r="Y40" s="535"/>
      <c r="Z40" s="535"/>
      <c r="AA40" s="535"/>
      <c r="AB40" s="535"/>
      <c r="AC40" s="535"/>
      <c r="AD40" s="535"/>
      <c r="AE40" s="535"/>
      <c r="AF40" s="535"/>
      <c r="AG40" s="535"/>
      <c r="AH40" s="535"/>
      <c r="AI40" s="107">
        <f t="shared" si="2"/>
        <v>0</v>
      </c>
      <c r="AJ40" s="282"/>
    </row>
    <row r="41" spans="1:36" s="12" customFormat="1" ht="16.5">
      <c r="A41" s="46"/>
      <c r="B41" s="49" t="s">
        <v>641</v>
      </c>
      <c r="C41" s="49" t="s">
        <v>381</v>
      </c>
      <c r="D41" s="47" t="s">
        <v>22</v>
      </c>
      <c r="E41" s="535"/>
      <c r="F41" s="535"/>
      <c r="G41" s="535"/>
      <c r="H41" s="535"/>
      <c r="I41" s="178"/>
      <c r="J41" s="178"/>
      <c r="K41" s="178"/>
      <c r="L41" s="178"/>
      <c r="M41" s="178"/>
      <c r="N41" s="178"/>
      <c r="O41" s="178"/>
      <c r="P41" s="535"/>
      <c r="Q41" s="178"/>
      <c r="R41" s="535"/>
      <c r="S41" s="535"/>
      <c r="T41" s="535"/>
      <c r="U41" s="535"/>
      <c r="V41" s="535"/>
      <c r="W41" s="535"/>
      <c r="X41" s="535"/>
      <c r="Y41" s="535"/>
      <c r="Z41" s="535"/>
      <c r="AA41" s="535"/>
      <c r="AB41" s="535"/>
      <c r="AC41" s="535"/>
      <c r="AD41" s="535"/>
      <c r="AE41" s="535"/>
      <c r="AF41" s="535"/>
      <c r="AG41" s="535"/>
      <c r="AH41" s="535"/>
      <c r="AI41" s="14">
        <v>15</v>
      </c>
      <c r="AJ41" s="103"/>
    </row>
    <row r="42" spans="1:36" s="12" customFormat="1" ht="16.5">
      <c r="A42" s="287"/>
      <c r="B42" s="36" t="s">
        <v>250</v>
      </c>
      <c r="C42" s="36" t="s">
        <v>376</v>
      </c>
      <c r="D42" s="54" t="s">
        <v>84</v>
      </c>
      <c r="E42" s="178"/>
      <c r="F42" s="178"/>
      <c r="G42" s="178"/>
      <c r="H42" s="178"/>
      <c r="I42" s="178"/>
      <c r="J42" s="178"/>
      <c r="K42" s="178"/>
      <c r="L42" s="178"/>
      <c r="M42" s="178"/>
      <c r="N42" s="178"/>
      <c r="O42" s="178"/>
      <c r="P42" s="178"/>
      <c r="Q42" s="178"/>
      <c r="R42" s="178"/>
      <c r="S42" s="178"/>
      <c r="T42" s="178"/>
      <c r="U42" s="178"/>
      <c r="V42" s="178"/>
      <c r="W42" s="178"/>
      <c r="X42" s="178"/>
      <c r="Y42" s="178"/>
      <c r="Z42" s="178"/>
      <c r="AA42" s="178"/>
      <c r="AB42" s="178"/>
      <c r="AC42" s="214"/>
      <c r="AD42" s="178"/>
      <c r="AE42" s="178"/>
      <c r="AF42" s="178"/>
      <c r="AG42" s="178"/>
      <c r="AH42" s="178"/>
      <c r="AI42" s="14">
        <f>SUM(E42:AH42)</f>
        <v>0</v>
      </c>
      <c r="AJ42" s="284"/>
    </row>
    <row r="43" spans="1:36" s="12" customFormat="1" ht="17.25" thickBot="1">
      <c r="A43" s="48"/>
      <c r="B43" s="58"/>
      <c r="C43" s="204"/>
      <c r="D43" s="47"/>
      <c r="E43" s="228"/>
      <c r="F43" s="228"/>
      <c r="G43" s="228"/>
      <c r="H43" s="228"/>
      <c r="I43" s="228"/>
      <c r="J43" s="228"/>
      <c r="K43" s="228"/>
      <c r="L43" s="228"/>
      <c r="M43" s="228"/>
      <c r="N43" s="228"/>
      <c r="O43" s="229"/>
      <c r="P43" s="227"/>
      <c r="Q43" s="227"/>
      <c r="R43" s="227"/>
      <c r="S43" s="227"/>
      <c r="T43" s="227"/>
      <c r="U43" s="227"/>
      <c r="V43" s="227"/>
      <c r="W43" s="227"/>
      <c r="X43" s="227"/>
      <c r="Y43" s="227"/>
      <c r="Z43" s="227"/>
      <c r="AA43" s="227"/>
      <c r="AB43" s="227"/>
      <c r="AC43" s="227"/>
      <c r="AD43" s="227"/>
      <c r="AE43" s="227"/>
      <c r="AF43" s="227"/>
      <c r="AG43" s="227"/>
      <c r="AH43" s="227"/>
      <c r="AI43" s="16"/>
      <c r="AJ43" s="104"/>
    </row>
    <row r="44" spans="1:36" s="12" customFormat="1" ht="18" customHeight="1">
      <c r="A44" s="1562" t="s">
        <v>289</v>
      </c>
      <c r="B44" s="1563"/>
      <c r="C44" s="717"/>
      <c r="D44" s="1511" t="s">
        <v>630</v>
      </c>
      <c r="E44" s="1511"/>
      <c r="F44" s="1511"/>
      <c r="G44" s="1511"/>
      <c r="H44" s="1511"/>
      <c r="I44" s="1511"/>
      <c r="J44" s="1511"/>
      <c r="K44" s="1511"/>
      <c r="L44" s="1511"/>
      <c r="M44" s="230"/>
      <c r="N44" s="230"/>
      <c r="O44" s="230"/>
      <c r="P44" s="230"/>
      <c r="Q44" s="230"/>
      <c r="R44" s="230"/>
      <c r="S44" s="230"/>
      <c r="T44" s="230"/>
      <c r="U44" s="230"/>
      <c r="V44" s="230"/>
      <c r="W44" s="230"/>
      <c r="X44" s="230"/>
      <c r="Y44" s="230"/>
      <c r="Z44" s="230"/>
      <c r="AA44" s="230"/>
      <c r="AB44" s="230"/>
      <c r="AC44" s="230"/>
      <c r="AD44" s="230"/>
      <c r="AE44" s="230"/>
      <c r="AF44" s="230"/>
      <c r="AG44" s="230"/>
      <c r="AH44" s="230"/>
      <c r="AI44" s="105"/>
      <c r="AJ44" s="298"/>
    </row>
    <row r="45" spans="1:36" s="12" customFormat="1" ht="17.25" customHeight="1">
      <c r="A45" s="292">
        <v>1</v>
      </c>
      <c r="B45" s="30" t="s">
        <v>291</v>
      </c>
      <c r="C45" s="49" t="s">
        <v>381</v>
      </c>
      <c r="D45" s="32" t="s">
        <v>88</v>
      </c>
      <c r="E45" s="178">
        <v>1</v>
      </c>
      <c r="F45" s="178">
        <v>1</v>
      </c>
      <c r="G45" s="178" t="s">
        <v>258</v>
      </c>
      <c r="H45" s="178">
        <v>1</v>
      </c>
      <c r="I45" s="178">
        <v>1</v>
      </c>
      <c r="J45" s="178">
        <v>1</v>
      </c>
      <c r="K45" s="178">
        <v>1</v>
      </c>
      <c r="L45" s="178">
        <v>1</v>
      </c>
      <c r="M45" s="178">
        <v>1</v>
      </c>
      <c r="N45" s="178">
        <v>1</v>
      </c>
      <c r="O45" s="178">
        <v>1</v>
      </c>
      <c r="P45" s="178">
        <v>1</v>
      </c>
      <c r="Q45" s="178">
        <v>1</v>
      </c>
      <c r="R45" s="178">
        <v>1</v>
      </c>
      <c r="S45" s="178">
        <v>1</v>
      </c>
      <c r="T45" s="178">
        <v>1</v>
      </c>
      <c r="U45" s="178">
        <v>1</v>
      </c>
      <c r="V45" s="178">
        <v>1</v>
      </c>
      <c r="W45" s="178">
        <v>1</v>
      </c>
      <c r="X45" s="178">
        <v>1</v>
      </c>
      <c r="Y45" s="178">
        <v>1</v>
      </c>
      <c r="Z45" s="178">
        <v>1</v>
      </c>
      <c r="AA45" s="178">
        <v>1</v>
      </c>
      <c r="AB45" s="178">
        <v>1</v>
      </c>
      <c r="AC45" s="178">
        <v>1</v>
      </c>
      <c r="AD45" s="178">
        <v>1</v>
      </c>
      <c r="AE45" s="178">
        <v>1</v>
      </c>
      <c r="AF45" s="178">
        <v>1</v>
      </c>
      <c r="AG45" s="178">
        <v>1</v>
      </c>
      <c r="AH45" s="178">
        <v>1</v>
      </c>
      <c r="AI45" s="14">
        <f>SUM(E45:AH45)</f>
        <v>29</v>
      </c>
      <c r="AJ45" s="103"/>
    </row>
    <row r="46" spans="1:36" s="12" customFormat="1" ht="16.5">
      <c r="A46" s="287">
        <v>2</v>
      </c>
      <c r="B46" s="30" t="s">
        <v>294</v>
      </c>
      <c r="C46" s="49" t="s">
        <v>395</v>
      </c>
      <c r="D46" s="31" t="s">
        <v>199</v>
      </c>
      <c r="E46" s="178">
        <v>1</v>
      </c>
      <c r="F46" s="178">
        <v>1</v>
      </c>
      <c r="G46" s="178">
        <v>1</v>
      </c>
      <c r="H46" s="178">
        <v>1</v>
      </c>
      <c r="I46" s="178">
        <v>1</v>
      </c>
      <c r="J46" s="178">
        <v>1</v>
      </c>
      <c r="K46" s="178">
        <v>1</v>
      </c>
      <c r="L46" s="178">
        <v>1</v>
      </c>
      <c r="M46" s="178">
        <v>1</v>
      </c>
      <c r="N46" s="178">
        <v>1</v>
      </c>
      <c r="O46" s="178">
        <v>1</v>
      </c>
      <c r="P46" s="178">
        <v>1</v>
      </c>
      <c r="Q46" s="178">
        <v>1</v>
      </c>
      <c r="R46" s="178">
        <v>1</v>
      </c>
      <c r="S46" s="178">
        <v>1</v>
      </c>
      <c r="T46" s="178">
        <v>1</v>
      </c>
      <c r="U46" s="178">
        <v>1</v>
      </c>
      <c r="V46" s="178">
        <v>1</v>
      </c>
      <c r="W46" s="178">
        <v>1</v>
      </c>
      <c r="X46" s="178">
        <v>1</v>
      </c>
      <c r="Y46" s="178">
        <v>1</v>
      </c>
      <c r="Z46" s="178">
        <v>1</v>
      </c>
      <c r="AA46" s="178">
        <v>1</v>
      </c>
      <c r="AB46" s="178">
        <v>1</v>
      </c>
      <c r="AC46" s="178">
        <v>1</v>
      </c>
      <c r="AD46" s="178">
        <v>1</v>
      </c>
      <c r="AE46" s="178">
        <v>1</v>
      </c>
      <c r="AF46" s="178">
        <v>1</v>
      </c>
      <c r="AG46" s="178">
        <v>1</v>
      </c>
      <c r="AH46" s="178">
        <v>1</v>
      </c>
      <c r="AI46" s="101">
        <f t="shared" ref="AI46:AI57" si="3">SUM(E46:AH46)</f>
        <v>30</v>
      </c>
      <c r="AJ46" s="103"/>
    </row>
    <row r="47" spans="1:36" s="12" customFormat="1" ht="17.25" customHeight="1">
      <c r="A47" s="292">
        <v>3</v>
      </c>
      <c r="B47" s="30" t="s">
        <v>441</v>
      </c>
      <c r="C47" s="30" t="s">
        <v>398</v>
      </c>
      <c r="D47" s="138" t="s">
        <v>166</v>
      </c>
      <c r="E47" s="178">
        <v>1</v>
      </c>
      <c r="F47" s="178">
        <v>1</v>
      </c>
      <c r="G47" s="178">
        <v>1</v>
      </c>
      <c r="H47" s="178">
        <v>1</v>
      </c>
      <c r="I47" s="178">
        <v>1</v>
      </c>
      <c r="J47" s="178">
        <v>1</v>
      </c>
      <c r="K47" s="178">
        <v>1</v>
      </c>
      <c r="L47" s="178">
        <v>1</v>
      </c>
      <c r="M47" s="178">
        <v>1</v>
      </c>
      <c r="N47" s="178">
        <v>1</v>
      </c>
      <c r="O47" s="178">
        <v>1</v>
      </c>
      <c r="P47" s="178">
        <v>1</v>
      </c>
      <c r="Q47" s="178">
        <v>1</v>
      </c>
      <c r="R47" s="178">
        <v>1</v>
      </c>
      <c r="S47" s="178">
        <v>1</v>
      </c>
      <c r="T47" s="178">
        <v>1</v>
      </c>
      <c r="U47" s="178">
        <v>1</v>
      </c>
      <c r="V47" s="178">
        <v>1</v>
      </c>
      <c r="W47" s="178">
        <v>1</v>
      </c>
      <c r="X47" s="178">
        <v>1</v>
      </c>
      <c r="Y47" s="178">
        <v>1</v>
      </c>
      <c r="Z47" s="178">
        <v>1</v>
      </c>
      <c r="AA47" s="178">
        <v>1</v>
      </c>
      <c r="AB47" s="178">
        <v>1</v>
      </c>
      <c r="AC47" s="178">
        <v>1</v>
      </c>
      <c r="AD47" s="178">
        <v>1</v>
      </c>
      <c r="AE47" s="178">
        <v>1</v>
      </c>
      <c r="AF47" s="178">
        <v>1</v>
      </c>
      <c r="AG47" s="178">
        <v>1</v>
      </c>
      <c r="AH47" s="178">
        <v>1</v>
      </c>
      <c r="AI47" s="14">
        <f t="shared" si="3"/>
        <v>30</v>
      </c>
      <c r="AJ47" s="103"/>
    </row>
    <row r="48" spans="1:36" s="12" customFormat="1" ht="18" customHeight="1">
      <c r="A48" s="287">
        <v>4</v>
      </c>
      <c r="B48" s="612" t="s">
        <v>24</v>
      </c>
      <c r="C48" s="49" t="s">
        <v>376</v>
      </c>
      <c r="D48" s="32" t="s">
        <v>41</v>
      </c>
      <c r="E48" s="178">
        <v>1</v>
      </c>
      <c r="F48" s="178">
        <v>1</v>
      </c>
      <c r="G48" s="178">
        <v>1</v>
      </c>
      <c r="H48" s="178">
        <v>1</v>
      </c>
      <c r="I48" s="178" t="s">
        <v>354</v>
      </c>
      <c r="J48" s="178" t="s">
        <v>354</v>
      </c>
      <c r="K48" s="178" t="s">
        <v>354</v>
      </c>
      <c r="L48" s="178" t="s">
        <v>354</v>
      </c>
      <c r="M48" s="178" t="s">
        <v>354</v>
      </c>
      <c r="N48" s="178" t="s">
        <v>258</v>
      </c>
      <c r="O48" s="178">
        <v>1</v>
      </c>
      <c r="P48" s="178">
        <v>1</v>
      </c>
      <c r="Q48" s="178">
        <v>1</v>
      </c>
      <c r="R48" s="178">
        <v>1</v>
      </c>
      <c r="S48" s="178">
        <v>1</v>
      </c>
      <c r="T48" s="178">
        <v>1</v>
      </c>
      <c r="U48" s="178">
        <v>1</v>
      </c>
      <c r="V48" s="178">
        <v>1</v>
      </c>
      <c r="W48" s="178">
        <v>1</v>
      </c>
      <c r="X48" s="178">
        <v>1</v>
      </c>
      <c r="Y48" s="178">
        <v>1</v>
      </c>
      <c r="Z48" s="178">
        <v>1</v>
      </c>
      <c r="AA48" s="178">
        <v>1</v>
      </c>
      <c r="AB48" s="178">
        <v>1</v>
      </c>
      <c r="AC48" s="178">
        <v>1</v>
      </c>
      <c r="AD48" s="178">
        <v>1</v>
      </c>
      <c r="AE48" s="178">
        <v>1</v>
      </c>
      <c r="AF48" s="178">
        <v>1</v>
      </c>
      <c r="AG48" s="178">
        <v>1</v>
      </c>
      <c r="AH48" s="178">
        <v>1</v>
      </c>
      <c r="AI48" s="107">
        <f t="shared" si="3"/>
        <v>24</v>
      </c>
      <c r="AJ48" s="104"/>
    </row>
    <row r="49" spans="1:36" s="12" customFormat="1" ht="16.5">
      <c r="A49" s="292">
        <v>5</v>
      </c>
      <c r="B49" s="30" t="s">
        <v>347</v>
      </c>
      <c r="C49" s="252" t="s">
        <v>380</v>
      </c>
      <c r="D49" s="31" t="s">
        <v>162</v>
      </c>
      <c r="E49" s="178">
        <v>1</v>
      </c>
      <c r="F49" s="178">
        <v>1</v>
      </c>
      <c r="G49" s="178" t="s">
        <v>258</v>
      </c>
      <c r="H49" s="178">
        <v>1</v>
      </c>
      <c r="I49" s="178">
        <v>1</v>
      </c>
      <c r="J49" s="178">
        <v>1</v>
      </c>
      <c r="K49" s="178">
        <v>1</v>
      </c>
      <c r="L49" s="178">
        <v>1</v>
      </c>
      <c r="M49" s="178">
        <v>1</v>
      </c>
      <c r="N49" s="178">
        <v>1</v>
      </c>
      <c r="O49" s="178">
        <v>1</v>
      </c>
      <c r="P49" s="178">
        <v>1</v>
      </c>
      <c r="Q49" s="178">
        <v>1</v>
      </c>
      <c r="R49" s="178">
        <v>1</v>
      </c>
      <c r="S49" s="178">
        <v>1</v>
      </c>
      <c r="T49" s="178">
        <v>1</v>
      </c>
      <c r="U49" s="178" t="s">
        <v>258</v>
      </c>
      <c r="V49" s="178">
        <v>1</v>
      </c>
      <c r="W49" s="178">
        <v>1</v>
      </c>
      <c r="X49" s="178">
        <v>1</v>
      </c>
      <c r="Y49" s="178">
        <v>1</v>
      </c>
      <c r="Z49" s="178">
        <v>1</v>
      </c>
      <c r="AA49" s="178">
        <v>1</v>
      </c>
      <c r="AB49" s="178">
        <v>1</v>
      </c>
      <c r="AC49" s="178">
        <v>1</v>
      </c>
      <c r="AD49" s="178">
        <v>1</v>
      </c>
      <c r="AE49" s="178">
        <v>1</v>
      </c>
      <c r="AF49" s="178">
        <v>1</v>
      </c>
      <c r="AG49" s="178">
        <v>1</v>
      </c>
      <c r="AH49" s="178">
        <v>1</v>
      </c>
      <c r="AI49" s="14">
        <f>SUM(E49:AH49)</f>
        <v>28</v>
      </c>
      <c r="AJ49" s="103"/>
    </row>
    <row r="50" spans="1:36" ht="19.5" customHeight="1">
      <c r="A50" s="287">
        <v>6</v>
      </c>
      <c r="B50" s="30" t="s">
        <v>329</v>
      </c>
      <c r="C50" s="30" t="s">
        <v>385</v>
      </c>
      <c r="D50" s="213" t="s">
        <v>334</v>
      </c>
      <c r="E50" s="178">
        <v>1</v>
      </c>
      <c r="F50" s="178">
        <v>1</v>
      </c>
      <c r="G50" s="178">
        <v>1</v>
      </c>
      <c r="H50" s="178">
        <v>1</v>
      </c>
      <c r="I50" s="178">
        <v>1</v>
      </c>
      <c r="J50" s="178">
        <v>1</v>
      </c>
      <c r="K50" s="178">
        <v>1</v>
      </c>
      <c r="L50" s="178">
        <v>1</v>
      </c>
      <c r="M50" s="178">
        <v>1</v>
      </c>
      <c r="N50" s="178">
        <v>1</v>
      </c>
      <c r="O50" s="178">
        <v>1</v>
      </c>
      <c r="P50" s="178">
        <v>1</v>
      </c>
      <c r="Q50" s="178">
        <v>1</v>
      </c>
      <c r="R50" s="178">
        <v>1</v>
      </c>
      <c r="S50" s="178">
        <v>1</v>
      </c>
      <c r="T50" s="178">
        <v>1</v>
      </c>
      <c r="U50" s="178" t="s">
        <v>258</v>
      </c>
      <c r="V50" s="178">
        <v>1</v>
      </c>
      <c r="W50" s="178">
        <v>1</v>
      </c>
      <c r="X50" s="178">
        <v>1</v>
      </c>
      <c r="Y50" s="178">
        <v>1</v>
      </c>
      <c r="Z50" s="178" t="s">
        <v>257</v>
      </c>
      <c r="AA50" s="178">
        <v>1</v>
      </c>
      <c r="AB50" s="178">
        <v>1</v>
      </c>
      <c r="AC50" s="178">
        <v>1</v>
      </c>
      <c r="AD50" s="178">
        <v>1</v>
      </c>
      <c r="AE50" s="178">
        <v>1</v>
      </c>
      <c r="AF50" s="178">
        <v>1</v>
      </c>
      <c r="AG50" s="178">
        <v>1</v>
      </c>
      <c r="AH50" s="178">
        <v>1</v>
      </c>
      <c r="AI50" s="14">
        <f t="shared" si="3"/>
        <v>28</v>
      </c>
      <c r="AJ50" s="284"/>
    </row>
    <row r="51" spans="1:36" s="12" customFormat="1" ht="17.25" customHeight="1">
      <c r="A51" s="292">
        <v>7</v>
      </c>
      <c r="B51" s="260" t="s">
        <v>281</v>
      </c>
      <c r="C51" s="33" t="s">
        <v>381</v>
      </c>
      <c r="D51" s="198" t="s">
        <v>35</v>
      </c>
      <c r="E51" s="178">
        <v>1</v>
      </c>
      <c r="F51" s="178">
        <v>1</v>
      </c>
      <c r="G51" s="178" t="s">
        <v>258</v>
      </c>
      <c r="H51" s="178">
        <v>1</v>
      </c>
      <c r="I51" s="178">
        <v>1</v>
      </c>
      <c r="J51" s="178">
        <v>1</v>
      </c>
      <c r="K51" s="178">
        <v>1</v>
      </c>
      <c r="L51" s="178">
        <v>1</v>
      </c>
      <c r="M51" s="178">
        <v>1</v>
      </c>
      <c r="N51" s="178">
        <v>1</v>
      </c>
      <c r="O51" s="178">
        <v>1</v>
      </c>
      <c r="P51" s="178">
        <v>1</v>
      </c>
      <c r="Q51" s="178">
        <v>1</v>
      </c>
      <c r="R51" s="178">
        <v>1</v>
      </c>
      <c r="S51" s="178">
        <v>1</v>
      </c>
      <c r="T51" s="178">
        <v>1</v>
      </c>
      <c r="U51" s="178">
        <v>1</v>
      </c>
      <c r="V51" s="178">
        <v>1</v>
      </c>
      <c r="W51" s="178">
        <v>1</v>
      </c>
      <c r="X51" s="178">
        <v>1</v>
      </c>
      <c r="Y51" s="178">
        <v>1</v>
      </c>
      <c r="Z51" s="178" t="s">
        <v>257</v>
      </c>
      <c r="AA51" s="178">
        <v>1</v>
      </c>
      <c r="AB51" s="178">
        <v>1</v>
      </c>
      <c r="AC51" s="178">
        <v>1</v>
      </c>
      <c r="AD51" s="178">
        <v>1</v>
      </c>
      <c r="AE51" s="178">
        <v>1</v>
      </c>
      <c r="AF51" s="178">
        <v>1</v>
      </c>
      <c r="AG51" s="178">
        <v>1</v>
      </c>
      <c r="AH51" s="178">
        <v>1</v>
      </c>
      <c r="AI51" s="14">
        <f t="shared" si="3"/>
        <v>28</v>
      </c>
      <c r="AJ51" s="103"/>
    </row>
    <row r="52" spans="1:36" s="12" customFormat="1" ht="16.5">
      <c r="A52" s="287">
        <v>8</v>
      </c>
      <c r="B52" s="260" t="s">
        <v>280</v>
      </c>
      <c r="C52" s="30" t="s">
        <v>381</v>
      </c>
      <c r="D52" s="43" t="s">
        <v>116</v>
      </c>
      <c r="E52" s="178">
        <v>1</v>
      </c>
      <c r="F52" s="178">
        <v>1</v>
      </c>
      <c r="G52" s="178" t="s">
        <v>258</v>
      </c>
      <c r="H52" s="178">
        <v>1</v>
      </c>
      <c r="I52" s="178">
        <v>1</v>
      </c>
      <c r="J52" s="178">
        <v>1</v>
      </c>
      <c r="K52" s="178">
        <v>1</v>
      </c>
      <c r="L52" s="178">
        <v>1</v>
      </c>
      <c r="M52" s="178">
        <v>1</v>
      </c>
      <c r="N52" s="178">
        <v>1</v>
      </c>
      <c r="O52" s="178">
        <v>1</v>
      </c>
      <c r="P52" s="178">
        <v>1</v>
      </c>
      <c r="Q52" s="178">
        <v>1</v>
      </c>
      <c r="R52" s="178">
        <v>1</v>
      </c>
      <c r="S52" s="178">
        <v>1</v>
      </c>
      <c r="T52" s="178">
        <v>1</v>
      </c>
      <c r="U52" s="178">
        <v>1</v>
      </c>
      <c r="V52" s="178">
        <v>1</v>
      </c>
      <c r="W52" s="178">
        <v>1</v>
      </c>
      <c r="X52" s="178">
        <v>1</v>
      </c>
      <c r="Y52" s="178">
        <v>1</v>
      </c>
      <c r="Z52" s="178">
        <v>1</v>
      </c>
      <c r="AA52" s="178">
        <v>1</v>
      </c>
      <c r="AB52" s="178">
        <v>1</v>
      </c>
      <c r="AC52" s="178">
        <v>1</v>
      </c>
      <c r="AD52" s="178">
        <v>1</v>
      </c>
      <c r="AE52" s="178">
        <v>1</v>
      </c>
      <c r="AF52" s="178">
        <v>1</v>
      </c>
      <c r="AG52" s="178">
        <v>1</v>
      </c>
      <c r="AH52" s="178">
        <v>1</v>
      </c>
      <c r="AI52" s="14">
        <f t="shared" si="3"/>
        <v>29</v>
      </c>
      <c r="AJ52" s="104"/>
    </row>
    <row r="53" spans="1:36" s="12" customFormat="1" ht="16.5">
      <c r="A53" s="292">
        <v>9</v>
      </c>
      <c r="B53" s="30" t="s">
        <v>58</v>
      </c>
      <c r="C53" s="253" t="s">
        <v>610</v>
      </c>
      <c r="D53" s="31" t="s">
        <v>163</v>
      </c>
      <c r="E53" s="178">
        <v>1</v>
      </c>
      <c r="F53" s="178">
        <v>1</v>
      </c>
      <c r="G53" s="178" t="s">
        <v>258</v>
      </c>
      <c r="H53" s="178">
        <v>1</v>
      </c>
      <c r="I53" s="214">
        <v>1</v>
      </c>
      <c r="J53" s="214">
        <v>1</v>
      </c>
      <c r="K53" s="214">
        <v>1</v>
      </c>
      <c r="L53" s="214">
        <v>1</v>
      </c>
      <c r="M53" s="214">
        <v>1</v>
      </c>
      <c r="N53" s="178" t="s">
        <v>258</v>
      </c>
      <c r="O53" s="178">
        <v>1</v>
      </c>
      <c r="P53" s="178">
        <v>1</v>
      </c>
      <c r="Q53" s="178">
        <v>1</v>
      </c>
      <c r="R53" s="178">
        <v>1</v>
      </c>
      <c r="S53" s="178">
        <v>1</v>
      </c>
      <c r="T53" s="178">
        <v>1</v>
      </c>
      <c r="U53" s="178" t="s">
        <v>258</v>
      </c>
      <c r="V53" s="178">
        <v>1</v>
      </c>
      <c r="W53" s="178">
        <v>1</v>
      </c>
      <c r="X53" s="178">
        <v>1</v>
      </c>
      <c r="Y53" s="178">
        <v>1</v>
      </c>
      <c r="Z53" s="178">
        <v>1</v>
      </c>
      <c r="AA53" s="178">
        <v>1</v>
      </c>
      <c r="AB53" s="178">
        <v>1</v>
      </c>
      <c r="AC53" s="178">
        <v>1</v>
      </c>
      <c r="AD53" s="178">
        <v>1</v>
      </c>
      <c r="AE53" s="178">
        <v>1</v>
      </c>
      <c r="AF53" s="178">
        <v>1</v>
      </c>
      <c r="AG53" s="178">
        <v>1</v>
      </c>
      <c r="AH53" s="178">
        <v>1</v>
      </c>
      <c r="AI53" s="715">
        <f t="shared" si="3"/>
        <v>27</v>
      </c>
      <c r="AJ53" s="103"/>
    </row>
    <row r="54" spans="1:36" s="127" customFormat="1" ht="16.5">
      <c r="A54" s="287">
        <v>10</v>
      </c>
      <c r="B54" s="30" t="s">
        <v>361</v>
      </c>
      <c r="C54" s="254" t="s">
        <v>384</v>
      </c>
      <c r="D54" s="32" t="s">
        <v>19</v>
      </c>
      <c r="E54" s="1490" t="s">
        <v>375</v>
      </c>
      <c r="F54" s="1491"/>
      <c r="G54" s="1491"/>
      <c r="H54" s="1491"/>
      <c r="I54" s="1491"/>
      <c r="J54" s="1491"/>
      <c r="K54" s="1491"/>
      <c r="L54" s="1492"/>
      <c r="M54" s="214">
        <v>1</v>
      </c>
      <c r="N54" s="214" t="s">
        <v>258</v>
      </c>
      <c r="O54" s="214">
        <v>1</v>
      </c>
      <c r="P54" s="214">
        <v>1</v>
      </c>
      <c r="Q54" s="214">
        <v>1</v>
      </c>
      <c r="R54" s="214">
        <v>1</v>
      </c>
      <c r="S54" s="214">
        <v>1</v>
      </c>
      <c r="T54" s="178">
        <v>1</v>
      </c>
      <c r="U54" s="178" t="s">
        <v>258</v>
      </c>
      <c r="V54" s="178">
        <v>1</v>
      </c>
      <c r="W54" s="178">
        <v>1</v>
      </c>
      <c r="X54" s="178">
        <v>1</v>
      </c>
      <c r="Y54" s="178">
        <v>1</v>
      </c>
      <c r="Z54" s="178">
        <v>1</v>
      </c>
      <c r="AA54" s="178">
        <v>1</v>
      </c>
      <c r="AB54" s="178">
        <v>1</v>
      </c>
      <c r="AC54" s="178">
        <v>1</v>
      </c>
      <c r="AD54" s="178">
        <v>1</v>
      </c>
      <c r="AE54" s="178">
        <v>1</v>
      </c>
      <c r="AF54" s="178">
        <v>1</v>
      </c>
      <c r="AG54" s="178">
        <v>1</v>
      </c>
      <c r="AH54" s="178">
        <v>1</v>
      </c>
      <c r="AI54" s="14">
        <f>SUM(E54:AH54)</f>
        <v>20</v>
      </c>
      <c r="AJ54" s="300"/>
    </row>
    <row r="55" spans="1:36" ht="19.5" customHeight="1">
      <c r="A55" s="292">
        <v>11</v>
      </c>
      <c r="B55" s="30" t="s">
        <v>352</v>
      </c>
      <c r="C55" s="30" t="s">
        <v>385</v>
      </c>
      <c r="D55" s="213" t="s">
        <v>236</v>
      </c>
      <c r="E55" s="178">
        <v>1</v>
      </c>
      <c r="F55" s="178">
        <v>1</v>
      </c>
      <c r="G55" s="178" t="s">
        <v>258</v>
      </c>
      <c r="H55" s="178">
        <v>1</v>
      </c>
      <c r="I55" s="178">
        <v>1</v>
      </c>
      <c r="J55" s="178">
        <v>1</v>
      </c>
      <c r="K55" s="178">
        <v>1</v>
      </c>
      <c r="L55" s="178">
        <v>1</v>
      </c>
      <c r="M55" s="178">
        <v>1</v>
      </c>
      <c r="N55" s="178" t="s">
        <v>258</v>
      </c>
      <c r="O55" s="178">
        <v>1</v>
      </c>
      <c r="P55" s="178">
        <v>1</v>
      </c>
      <c r="Q55" s="178">
        <v>1</v>
      </c>
      <c r="R55" s="178">
        <v>1</v>
      </c>
      <c r="S55" s="178">
        <v>1</v>
      </c>
      <c r="T55" s="178">
        <v>1</v>
      </c>
      <c r="U55" s="178" t="s">
        <v>258</v>
      </c>
      <c r="V55" s="178">
        <v>1</v>
      </c>
      <c r="W55" s="178">
        <v>1</v>
      </c>
      <c r="X55" s="178">
        <v>1</v>
      </c>
      <c r="Y55" s="178">
        <v>1</v>
      </c>
      <c r="Z55" s="178">
        <v>1</v>
      </c>
      <c r="AA55" s="178">
        <v>1</v>
      </c>
      <c r="AB55" s="178">
        <v>1</v>
      </c>
      <c r="AC55" s="178">
        <v>1</v>
      </c>
      <c r="AD55" s="178">
        <v>1</v>
      </c>
      <c r="AE55" s="178">
        <v>1</v>
      </c>
      <c r="AF55" s="178">
        <v>1</v>
      </c>
      <c r="AG55" s="178">
        <v>1</v>
      </c>
      <c r="AH55" s="178">
        <v>1</v>
      </c>
      <c r="AI55" s="14">
        <f>SUM(E55:AH55)</f>
        <v>27</v>
      </c>
      <c r="AJ55" s="284"/>
    </row>
    <row r="56" spans="1:36" s="12" customFormat="1" ht="16.5">
      <c r="A56" s="46">
        <v>12</v>
      </c>
      <c r="B56" s="700" t="s">
        <v>273</v>
      </c>
      <c r="C56" s="30" t="s">
        <v>376</v>
      </c>
      <c r="D56" s="31" t="s">
        <v>41</v>
      </c>
      <c r="E56" s="178"/>
      <c r="F56" s="178"/>
      <c r="G56" s="723"/>
      <c r="H56" s="178"/>
      <c r="I56" s="178"/>
      <c r="J56" s="178"/>
      <c r="K56" s="178"/>
      <c r="L56" s="178"/>
      <c r="M56" s="178"/>
      <c r="N56" s="723"/>
      <c r="O56" s="178"/>
      <c r="P56" s="178"/>
      <c r="Q56" s="178"/>
      <c r="R56" s="178"/>
      <c r="S56" s="178"/>
      <c r="T56" s="178"/>
      <c r="U56" s="722"/>
      <c r="V56" s="178"/>
      <c r="W56" s="178"/>
      <c r="X56" s="178"/>
      <c r="Y56" s="178"/>
      <c r="Z56" s="178"/>
      <c r="AA56" s="178"/>
      <c r="AB56" s="723"/>
      <c r="AC56" s="178"/>
      <c r="AD56" s="178"/>
      <c r="AE56" s="178"/>
      <c r="AF56" s="696"/>
      <c r="AG56" s="696"/>
      <c r="AH56" s="696"/>
      <c r="AI56" s="14">
        <f>SUM(E56:AH56)</f>
        <v>0</v>
      </c>
      <c r="AJ56" s="104"/>
    </row>
    <row r="57" spans="1:36" s="127" customFormat="1" ht="18">
      <c r="A57" s="46">
        <v>11</v>
      </c>
      <c r="B57" s="30"/>
      <c r="C57" s="133" t="s">
        <v>381</v>
      </c>
      <c r="D57" s="135" t="s">
        <v>106</v>
      </c>
      <c r="E57" s="178"/>
      <c r="F57" s="178"/>
      <c r="G57" s="723"/>
      <c r="H57" s="178"/>
      <c r="I57" s="178"/>
      <c r="J57" s="178"/>
      <c r="K57" s="178"/>
      <c r="L57" s="178"/>
      <c r="M57" s="178"/>
      <c r="N57" s="723"/>
      <c r="O57" s="178"/>
      <c r="P57" s="178"/>
      <c r="Q57" s="178"/>
      <c r="R57" s="178"/>
      <c r="S57" s="178"/>
      <c r="T57" s="178"/>
      <c r="U57" s="725"/>
      <c r="V57" s="178"/>
      <c r="W57" s="178"/>
      <c r="X57" s="214"/>
      <c r="Y57" s="214"/>
      <c r="Z57" s="214"/>
      <c r="AA57" s="214"/>
      <c r="AB57" s="725"/>
      <c r="AC57" s="178"/>
      <c r="AD57" s="214"/>
      <c r="AE57" s="214"/>
      <c r="AF57" s="214"/>
      <c r="AG57" s="214"/>
      <c r="AH57" s="214"/>
      <c r="AI57" s="14">
        <f t="shared" si="3"/>
        <v>0</v>
      </c>
      <c r="AJ57" s="300"/>
    </row>
    <row r="58" spans="1:36" s="12" customFormat="1" ht="16.5">
      <c r="A58" s="303"/>
      <c r="B58" s="592"/>
      <c r="C58" s="593"/>
      <c r="D58" s="594"/>
      <c r="E58" s="178"/>
      <c r="F58" s="178"/>
      <c r="G58" s="723"/>
      <c r="H58" s="178"/>
      <c r="I58" s="178"/>
      <c r="J58" s="178"/>
      <c r="K58" s="178"/>
      <c r="L58" s="178"/>
      <c r="M58" s="178"/>
      <c r="N58" s="723"/>
      <c r="O58" s="178"/>
      <c r="P58" s="178"/>
      <c r="Q58" s="178"/>
      <c r="R58" s="178"/>
      <c r="S58" s="178"/>
      <c r="T58" s="178"/>
      <c r="U58" s="723"/>
      <c r="V58" s="178"/>
      <c r="W58" s="178"/>
      <c r="X58" s="178"/>
      <c r="Y58" s="178"/>
      <c r="Z58" s="178"/>
      <c r="AA58" s="178"/>
      <c r="AB58" s="723"/>
      <c r="AC58" s="178"/>
      <c r="AD58" s="178"/>
      <c r="AE58" s="178"/>
      <c r="AF58" s="178"/>
      <c r="AG58" s="178"/>
      <c r="AH58" s="178"/>
      <c r="AI58" s="14"/>
      <c r="AJ58" s="595"/>
    </row>
    <row r="59" spans="1:36" s="12" customFormat="1" ht="22.5" customHeight="1">
      <c r="A59" s="1564" t="s">
        <v>634</v>
      </c>
      <c r="B59" s="1565"/>
      <c r="C59" s="1566"/>
      <c r="D59" s="1516" t="s">
        <v>730</v>
      </c>
      <c r="E59" s="1517"/>
      <c r="F59" s="1517"/>
      <c r="G59" s="1517"/>
      <c r="H59" s="1517"/>
      <c r="I59" s="1517"/>
      <c r="J59" s="1517"/>
      <c r="K59" s="1517"/>
      <c r="L59" s="515"/>
      <c r="M59" s="515"/>
      <c r="N59" s="515"/>
      <c r="O59" s="515"/>
      <c r="P59" s="515"/>
      <c r="Q59" s="515"/>
      <c r="R59" s="515"/>
      <c r="S59" s="515"/>
      <c r="T59" s="515"/>
      <c r="U59" s="515"/>
      <c r="V59" s="515"/>
      <c r="W59" s="515"/>
      <c r="X59" s="515"/>
      <c r="Y59" s="515"/>
      <c r="Z59" s="515"/>
      <c r="AA59" s="515"/>
      <c r="AB59" s="515"/>
      <c r="AC59" s="515"/>
      <c r="AD59" s="515"/>
      <c r="AE59" s="515"/>
      <c r="AF59" s="515"/>
      <c r="AG59" s="515"/>
      <c r="AH59" s="515"/>
      <c r="AI59" s="515"/>
      <c r="AJ59" s="581"/>
    </row>
    <row r="60" spans="1:36" s="127" customFormat="1" ht="16.5">
      <c r="A60" s="292">
        <v>1</v>
      </c>
      <c r="B60" s="30" t="s">
        <v>456</v>
      </c>
      <c r="C60" s="49" t="s">
        <v>396</v>
      </c>
      <c r="D60" s="31" t="s">
        <v>45</v>
      </c>
      <c r="E60" s="579">
        <v>1</v>
      </c>
      <c r="F60" s="579">
        <v>1</v>
      </c>
      <c r="G60" s="726" t="s">
        <v>258</v>
      </c>
      <c r="H60" s="579">
        <v>1</v>
      </c>
      <c r="I60" s="579">
        <v>1</v>
      </c>
      <c r="J60" s="579">
        <v>1</v>
      </c>
      <c r="K60" s="579">
        <v>1</v>
      </c>
      <c r="L60" s="579">
        <v>1</v>
      </c>
      <c r="M60" s="579">
        <v>1</v>
      </c>
      <c r="N60" s="726" t="s">
        <v>258</v>
      </c>
      <c r="O60" s="231">
        <v>1</v>
      </c>
      <c r="P60" s="231">
        <v>1</v>
      </c>
      <c r="Q60" s="231">
        <v>1</v>
      </c>
      <c r="R60" s="231">
        <v>1</v>
      </c>
      <c r="S60" s="231">
        <v>1</v>
      </c>
      <c r="T60" s="231">
        <v>1</v>
      </c>
      <c r="U60" s="727" t="s">
        <v>258</v>
      </c>
      <c r="V60" s="231">
        <v>1</v>
      </c>
      <c r="W60" s="178">
        <v>1</v>
      </c>
      <c r="X60" s="231">
        <v>1</v>
      </c>
      <c r="Y60" s="231">
        <v>1</v>
      </c>
      <c r="Z60" s="231">
        <v>1</v>
      </c>
      <c r="AA60" s="231">
        <v>1</v>
      </c>
      <c r="AB60" s="727" t="s">
        <v>258</v>
      </c>
      <c r="AC60" s="231">
        <v>1</v>
      </c>
      <c r="AD60" s="231">
        <v>1</v>
      </c>
      <c r="AE60" s="231">
        <v>1</v>
      </c>
      <c r="AF60" s="231">
        <v>1</v>
      </c>
      <c r="AG60" s="231">
        <v>1</v>
      </c>
      <c r="AH60" s="231">
        <v>1</v>
      </c>
      <c r="AI60" s="14">
        <f>SUM(E60:AH60)</f>
        <v>26</v>
      </c>
      <c r="AJ60" s="301"/>
    </row>
    <row r="61" spans="1:36" s="12" customFormat="1" ht="17.25" customHeight="1">
      <c r="A61" s="48">
        <v>2</v>
      </c>
      <c r="B61" s="49" t="s">
        <v>519</v>
      </c>
      <c r="C61" s="252" t="s">
        <v>385</v>
      </c>
      <c r="D61" s="43" t="s">
        <v>373</v>
      </c>
      <c r="E61" s="579">
        <v>1</v>
      </c>
      <c r="F61" s="579">
        <v>1</v>
      </c>
      <c r="G61" s="726" t="s">
        <v>258</v>
      </c>
      <c r="H61" s="579">
        <v>1</v>
      </c>
      <c r="I61" s="579">
        <v>1</v>
      </c>
      <c r="J61" s="579">
        <v>1</v>
      </c>
      <c r="K61" s="579">
        <v>1</v>
      </c>
      <c r="L61" s="579">
        <v>1</v>
      </c>
      <c r="M61" s="579">
        <v>1</v>
      </c>
      <c r="N61" s="726" t="s">
        <v>258</v>
      </c>
      <c r="O61" s="231">
        <v>1</v>
      </c>
      <c r="P61" s="231">
        <v>1</v>
      </c>
      <c r="Q61" s="231">
        <v>1</v>
      </c>
      <c r="R61" s="231">
        <v>1</v>
      </c>
      <c r="S61" s="231">
        <v>1</v>
      </c>
      <c r="T61" s="231">
        <v>1</v>
      </c>
      <c r="U61" s="727" t="s">
        <v>258</v>
      </c>
      <c r="V61" s="231">
        <v>1</v>
      </c>
      <c r="W61" s="178">
        <v>1</v>
      </c>
      <c r="X61" s="231">
        <v>1</v>
      </c>
      <c r="Y61" s="231">
        <v>1</v>
      </c>
      <c r="Z61" s="231">
        <v>1</v>
      </c>
      <c r="AA61" s="231">
        <v>1</v>
      </c>
      <c r="AB61" s="727" t="s">
        <v>258</v>
      </c>
      <c r="AC61" s="231">
        <v>1</v>
      </c>
      <c r="AD61" s="231">
        <v>1</v>
      </c>
      <c r="AE61" s="231">
        <v>1</v>
      </c>
      <c r="AF61" s="231">
        <v>1</v>
      </c>
      <c r="AG61" s="231">
        <v>1</v>
      </c>
      <c r="AH61" s="231">
        <v>1</v>
      </c>
      <c r="AI61" s="107">
        <f>SUM(E61:AH61)</f>
        <v>26</v>
      </c>
      <c r="AJ61" s="104"/>
    </row>
    <row r="62" spans="1:36" s="12" customFormat="1" ht="16.5">
      <c r="A62" s="399">
        <v>9</v>
      </c>
      <c r="B62" s="49" t="s">
        <v>248</v>
      </c>
      <c r="C62" s="30" t="s">
        <v>381</v>
      </c>
      <c r="D62" s="31" t="s">
        <v>53</v>
      </c>
      <c r="E62" s="178">
        <v>1</v>
      </c>
      <c r="F62" s="178">
        <v>1</v>
      </c>
      <c r="G62" s="723" t="s">
        <v>258</v>
      </c>
      <c r="H62" s="178">
        <v>1</v>
      </c>
      <c r="I62" s="178">
        <v>1</v>
      </c>
      <c r="J62" s="178">
        <v>1</v>
      </c>
      <c r="K62" s="178">
        <v>1</v>
      </c>
      <c r="L62" s="178">
        <v>1</v>
      </c>
      <c r="M62" s="178">
        <v>1</v>
      </c>
      <c r="N62" s="723">
        <v>1</v>
      </c>
      <c r="O62" s="178">
        <v>1</v>
      </c>
      <c r="P62" s="178">
        <v>1</v>
      </c>
      <c r="Q62" s="178">
        <v>1</v>
      </c>
      <c r="R62" s="178">
        <v>1</v>
      </c>
      <c r="S62" s="178">
        <v>1</v>
      </c>
      <c r="T62" s="178">
        <v>1</v>
      </c>
      <c r="U62" s="723">
        <v>1</v>
      </c>
      <c r="V62" s="178">
        <v>1</v>
      </c>
      <c r="W62" s="178">
        <v>1</v>
      </c>
      <c r="X62" s="178">
        <v>1</v>
      </c>
      <c r="Y62" s="178">
        <v>1</v>
      </c>
      <c r="Z62" s="740">
        <v>1</v>
      </c>
      <c r="AA62" s="740">
        <v>1</v>
      </c>
      <c r="AB62" s="740">
        <v>1</v>
      </c>
      <c r="AC62" s="740">
        <v>1</v>
      </c>
      <c r="AD62" s="740">
        <v>1</v>
      </c>
      <c r="AE62" s="740">
        <v>1</v>
      </c>
      <c r="AF62" s="740">
        <v>1</v>
      </c>
      <c r="AG62" s="740">
        <v>1</v>
      </c>
      <c r="AH62" s="740">
        <v>1</v>
      </c>
      <c r="AI62" s="14">
        <f>SUM(E62:AH62)</f>
        <v>29</v>
      </c>
      <c r="AJ62" s="103"/>
    </row>
    <row r="63" spans="1:36" s="12" customFormat="1" ht="16.5">
      <c r="A63" s="46">
        <v>4</v>
      </c>
      <c r="B63" s="260" t="s">
        <v>275</v>
      </c>
      <c r="C63" s="30" t="s">
        <v>381</v>
      </c>
      <c r="D63" s="198" t="s">
        <v>63</v>
      </c>
      <c r="E63" s="180">
        <v>1</v>
      </c>
      <c r="F63" s="178">
        <v>1</v>
      </c>
      <c r="G63" s="723" t="s">
        <v>258</v>
      </c>
      <c r="H63" s="178">
        <v>1</v>
      </c>
      <c r="I63" s="178">
        <v>1</v>
      </c>
      <c r="J63" s="178">
        <v>1</v>
      </c>
      <c r="K63" s="178">
        <v>1</v>
      </c>
      <c r="L63" s="178">
        <v>1</v>
      </c>
      <c r="M63" s="178">
        <v>1</v>
      </c>
      <c r="N63" s="723" t="s">
        <v>258</v>
      </c>
      <c r="O63" s="178">
        <v>1</v>
      </c>
      <c r="P63" s="231">
        <v>1</v>
      </c>
      <c r="Q63" s="178">
        <v>1</v>
      </c>
      <c r="R63" s="178">
        <v>1</v>
      </c>
      <c r="S63" s="178">
        <v>1</v>
      </c>
      <c r="T63" s="227">
        <v>1</v>
      </c>
      <c r="U63" s="724">
        <v>1</v>
      </c>
      <c r="V63" s="227" t="s">
        <v>254</v>
      </c>
      <c r="W63" s="227">
        <v>1</v>
      </c>
      <c r="X63" s="227">
        <v>1</v>
      </c>
      <c r="Y63" s="741">
        <v>1</v>
      </c>
      <c r="Z63" s="741">
        <v>1</v>
      </c>
      <c r="AA63" s="741">
        <v>1</v>
      </c>
      <c r="AB63" s="741">
        <v>1</v>
      </c>
      <c r="AC63" s="741">
        <v>1</v>
      </c>
      <c r="AD63" s="741">
        <v>1</v>
      </c>
      <c r="AE63" s="742">
        <v>1</v>
      </c>
      <c r="AF63" s="742">
        <v>1</v>
      </c>
      <c r="AG63" s="742">
        <v>1</v>
      </c>
      <c r="AH63" s="740">
        <v>1</v>
      </c>
      <c r="AI63" s="14">
        <f>SUM(E63:AH63)</f>
        <v>27</v>
      </c>
      <c r="AJ63" s="103"/>
    </row>
    <row r="64" spans="1:36" s="12" customFormat="1" ht="16.5">
      <c r="A64" s="46">
        <v>3</v>
      </c>
      <c r="B64" s="30" t="s">
        <v>525</v>
      </c>
      <c r="C64" s="49" t="s">
        <v>381</v>
      </c>
      <c r="D64" s="31" t="s">
        <v>47</v>
      </c>
      <c r="E64" s="535"/>
      <c r="F64" s="535"/>
      <c r="G64" s="722"/>
      <c r="H64" s="535"/>
      <c r="I64" s="227"/>
      <c r="J64" s="535"/>
      <c r="K64" s="535"/>
      <c r="L64" s="535"/>
      <c r="M64" s="535"/>
      <c r="N64" s="724"/>
      <c r="O64" s="178"/>
      <c r="P64" s="231"/>
      <c r="Q64" s="178"/>
      <c r="R64" s="178"/>
      <c r="S64" s="178"/>
      <c r="T64" s="178"/>
      <c r="U64" s="723"/>
      <c r="V64" s="178"/>
      <c r="W64" s="178"/>
      <c r="X64" s="231"/>
      <c r="Y64" s="231"/>
      <c r="Z64" s="231"/>
      <c r="AA64" s="231"/>
      <c r="AB64" s="727"/>
      <c r="AC64" s="231"/>
      <c r="AD64" s="231"/>
      <c r="AE64" s="231"/>
      <c r="AF64" s="231"/>
      <c r="AG64" s="231"/>
      <c r="AH64" s="231"/>
      <c r="AI64" s="101">
        <f>SUM(E64:AH64)</f>
        <v>0</v>
      </c>
      <c r="AJ64" s="103"/>
    </row>
    <row r="65" spans="1:36" s="12" customFormat="1" ht="16.5">
      <c r="A65" s="48"/>
      <c r="B65" s="49"/>
      <c r="C65" s="49"/>
      <c r="D65" s="31"/>
      <c r="E65" s="231"/>
      <c r="F65" s="231"/>
      <c r="G65" s="727"/>
      <c r="H65" s="231"/>
      <c r="I65" s="227"/>
      <c r="J65" s="231"/>
      <c r="K65" s="231"/>
      <c r="L65" s="231"/>
      <c r="M65" s="231"/>
      <c r="N65" s="724"/>
      <c r="O65" s="227"/>
      <c r="P65" s="231"/>
      <c r="Q65" s="227"/>
      <c r="R65" s="227"/>
      <c r="S65" s="227"/>
      <c r="T65" s="227"/>
      <c r="U65" s="723"/>
      <c r="V65" s="227"/>
      <c r="W65" s="227"/>
      <c r="X65" s="231"/>
      <c r="Y65" s="231"/>
      <c r="Z65" s="231"/>
      <c r="AA65" s="231"/>
      <c r="AB65" s="727"/>
      <c r="AC65" s="231"/>
      <c r="AD65" s="231"/>
      <c r="AE65" s="231"/>
      <c r="AF65" s="231"/>
      <c r="AG65" s="231"/>
      <c r="AH65" s="231"/>
      <c r="AI65" s="765"/>
      <c r="AJ65" s="104"/>
    </row>
    <row r="66" spans="1:36" s="12" customFormat="1" ht="16.5">
      <c r="A66" s="48"/>
      <c r="B66" s="613"/>
      <c r="C66" s="49"/>
      <c r="D66" s="43"/>
      <c r="E66" s="227"/>
      <c r="F66" s="227"/>
      <c r="G66" s="724"/>
      <c r="H66" s="227"/>
      <c r="I66" s="227"/>
      <c r="J66" s="227"/>
      <c r="K66" s="227"/>
      <c r="L66" s="227"/>
      <c r="M66" s="227"/>
      <c r="N66" s="724"/>
      <c r="O66" s="227"/>
      <c r="P66" s="227"/>
      <c r="Q66" s="227"/>
      <c r="R66" s="227"/>
      <c r="S66" s="227"/>
      <c r="T66" s="227"/>
      <c r="U66" s="722"/>
      <c r="V66" s="227"/>
      <c r="W66" s="227"/>
      <c r="X66" s="227"/>
      <c r="Y66" s="227"/>
      <c r="Z66" s="227"/>
      <c r="AA66" s="227"/>
      <c r="AB66" s="724"/>
      <c r="AC66" s="227"/>
      <c r="AD66" s="227"/>
      <c r="AE66" s="227"/>
      <c r="AF66" s="227"/>
      <c r="AG66" s="227"/>
      <c r="AH66" s="227"/>
      <c r="AI66" s="107"/>
      <c r="AJ66" s="104"/>
    </row>
    <row r="67" spans="1:36" s="12" customFormat="1" ht="17.25" thickBot="1">
      <c r="A67" s="302"/>
      <c r="B67" s="39"/>
      <c r="C67" s="39"/>
      <c r="D67" s="40"/>
      <c r="E67" s="219"/>
      <c r="F67" s="219"/>
      <c r="G67" s="219"/>
      <c r="H67" s="219"/>
      <c r="I67" s="219"/>
      <c r="J67" s="219"/>
      <c r="K67" s="219"/>
      <c r="L67" s="219"/>
      <c r="M67" s="219"/>
      <c r="N67" s="219"/>
      <c r="O67" s="219"/>
      <c r="P67" s="219"/>
      <c r="Q67" s="219"/>
      <c r="R67" s="219"/>
      <c r="S67" s="219"/>
      <c r="T67" s="219"/>
      <c r="U67" s="535"/>
      <c r="V67" s="219"/>
      <c r="W67" s="219"/>
      <c r="X67" s="219"/>
      <c r="Y67" s="219"/>
      <c r="Z67" s="219"/>
      <c r="AA67" s="219"/>
      <c r="AB67" s="219"/>
      <c r="AC67" s="219"/>
      <c r="AD67" s="219"/>
      <c r="AE67" s="219"/>
      <c r="AF67" s="219"/>
      <c r="AG67" s="219"/>
      <c r="AH67" s="219"/>
      <c r="AI67" s="15"/>
      <c r="AJ67" s="294"/>
    </row>
    <row r="68" spans="1:36" s="12" customFormat="1" ht="18">
      <c r="A68" s="1562" t="s">
        <v>693</v>
      </c>
      <c r="B68" s="1563"/>
      <c r="C68" s="717"/>
      <c r="D68" s="719"/>
      <c r="E68" s="702"/>
      <c r="F68" s="697" t="s">
        <v>632</v>
      </c>
      <c r="G68" s="697"/>
      <c r="H68" s="697"/>
      <c r="I68" s="230"/>
      <c r="J68" s="230"/>
      <c r="K68" s="230"/>
      <c r="L68" s="230"/>
      <c r="M68" s="230"/>
      <c r="N68" s="230"/>
      <c r="O68" s="230"/>
      <c r="P68" s="230"/>
      <c r="Q68" s="230"/>
      <c r="R68" s="230"/>
      <c r="S68" s="230"/>
      <c r="T68" s="230"/>
      <c r="U68" s="230"/>
      <c r="V68" s="230"/>
      <c r="W68" s="230"/>
      <c r="X68" s="230"/>
      <c r="Y68" s="230"/>
      <c r="Z68" s="230"/>
      <c r="AA68" s="230"/>
      <c r="AB68" s="230"/>
      <c r="AC68" s="230"/>
      <c r="AD68" s="230"/>
      <c r="AE68" s="230"/>
      <c r="AF68" s="230"/>
      <c r="AG68" s="230"/>
      <c r="AH68" s="230"/>
      <c r="AI68" s="20"/>
      <c r="AJ68" s="298"/>
    </row>
    <row r="69" spans="1:36" s="12" customFormat="1" ht="16.5">
      <c r="A69" s="292">
        <v>1</v>
      </c>
      <c r="B69" s="30" t="s">
        <v>198</v>
      </c>
      <c r="C69" s="137" t="s">
        <v>380</v>
      </c>
      <c r="D69" s="138" t="s">
        <v>181</v>
      </c>
      <c r="E69" s="178">
        <v>1</v>
      </c>
      <c r="F69" s="178">
        <v>1</v>
      </c>
      <c r="G69" s="723" t="s">
        <v>258</v>
      </c>
      <c r="H69" s="178">
        <v>1</v>
      </c>
      <c r="I69" s="178">
        <v>1</v>
      </c>
      <c r="J69" s="178">
        <v>1</v>
      </c>
      <c r="K69" s="178">
        <v>1</v>
      </c>
      <c r="L69" s="178">
        <v>1</v>
      </c>
      <c r="M69" s="178">
        <v>1</v>
      </c>
      <c r="N69" s="723" t="s">
        <v>258</v>
      </c>
      <c r="O69" s="178">
        <v>1</v>
      </c>
      <c r="P69" s="178">
        <v>1</v>
      </c>
      <c r="Q69" s="178">
        <v>1</v>
      </c>
      <c r="R69" s="178">
        <v>1</v>
      </c>
      <c r="S69" s="178">
        <v>1</v>
      </c>
      <c r="T69" s="178">
        <v>1</v>
      </c>
      <c r="U69" s="723" t="s">
        <v>258</v>
      </c>
      <c r="V69" s="178">
        <v>1</v>
      </c>
      <c r="W69" s="178">
        <v>1</v>
      </c>
      <c r="X69" s="178">
        <v>1</v>
      </c>
      <c r="Y69" s="178" t="s">
        <v>257</v>
      </c>
      <c r="Z69" s="178">
        <v>1</v>
      </c>
      <c r="AA69" s="178" t="s">
        <v>255</v>
      </c>
      <c r="AB69" s="723" t="s">
        <v>258</v>
      </c>
      <c r="AC69" s="178" t="s">
        <v>255</v>
      </c>
      <c r="AD69" s="178" t="s">
        <v>255</v>
      </c>
      <c r="AE69" s="178">
        <v>1</v>
      </c>
      <c r="AF69" s="178">
        <v>1</v>
      </c>
      <c r="AG69" s="178">
        <v>1</v>
      </c>
      <c r="AH69" s="178">
        <v>1</v>
      </c>
      <c r="AI69" s="14">
        <f t="shared" ref="AI69:AI70" si="4">SUM(E69:AH69)</f>
        <v>22</v>
      </c>
      <c r="AJ69" s="103"/>
    </row>
    <row r="70" spans="1:36" s="12" customFormat="1" ht="16.5">
      <c r="A70" s="303">
        <v>2</v>
      </c>
      <c r="B70" s="30" t="s">
        <v>263</v>
      </c>
      <c r="C70" s="30" t="s">
        <v>383</v>
      </c>
      <c r="D70" s="32" t="s">
        <v>42</v>
      </c>
      <c r="E70" s="178">
        <v>1</v>
      </c>
      <c r="F70" s="178">
        <v>1</v>
      </c>
      <c r="G70" s="723" t="s">
        <v>258</v>
      </c>
      <c r="H70" s="178">
        <v>1</v>
      </c>
      <c r="I70" s="178">
        <v>1</v>
      </c>
      <c r="J70" s="178">
        <v>1</v>
      </c>
      <c r="K70" s="178">
        <v>1</v>
      </c>
      <c r="L70" s="178">
        <v>1</v>
      </c>
      <c r="M70" s="178">
        <v>1</v>
      </c>
      <c r="N70" s="723">
        <v>1</v>
      </c>
      <c r="O70" s="178">
        <v>1</v>
      </c>
      <c r="P70" s="178">
        <v>1</v>
      </c>
      <c r="Q70" s="178">
        <v>1</v>
      </c>
      <c r="R70" s="178">
        <v>1</v>
      </c>
      <c r="S70" s="178">
        <v>1</v>
      </c>
      <c r="T70" s="178">
        <v>1</v>
      </c>
      <c r="U70" s="723">
        <v>1</v>
      </c>
      <c r="V70" s="178">
        <v>1</v>
      </c>
      <c r="W70" s="178">
        <v>1</v>
      </c>
      <c r="X70" s="178">
        <v>1</v>
      </c>
      <c r="Y70" s="178">
        <v>1</v>
      </c>
      <c r="Z70" s="178">
        <v>1</v>
      </c>
      <c r="AA70" s="178">
        <v>1</v>
      </c>
      <c r="AB70" s="723">
        <v>1</v>
      </c>
      <c r="AC70" s="178">
        <v>1</v>
      </c>
      <c r="AD70" s="178">
        <v>1</v>
      </c>
      <c r="AE70" s="178">
        <v>1</v>
      </c>
      <c r="AF70" s="178">
        <v>1</v>
      </c>
      <c r="AG70" s="178">
        <v>1</v>
      </c>
      <c r="AH70" s="178">
        <v>1</v>
      </c>
      <c r="AI70" s="14">
        <f t="shared" si="4"/>
        <v>29</v>
      </c>
      <c r="AJ70" s="102"/>
    </row>
    <row r="71" spans="1:36" s="127" customFormat="1" ht="16.5">
      <c r="A71" s="287">
        <v>3</v>
      </c>
      <c r="B71" s="30" t="s">
        <v>295</v>
      </c>
      <c r="C71" s="33" t="s">
        <v>381</v>
      </c>
      <c r="D71" s="32" t="s">
        <v>29</v>
      </c>
      <c r="E71" s="214"/>
      <c r="F71" s="214"/>
      <c r="G71" s="725"/>
      <c r="H71" s="214"/>
      <c r="I71" s="214"/>
      <c r="J71" s="214"/>
      <c r="K71" s="214"/>
      <c r="L71" s="214"/>
      <c r="M71" s="214"/>
      <c r="N71" s="725"/>
      <c r="O71" s="214"/>
      <c r="P71" s="214"/>
      <c r="Q71" s="214"/>
      <c r="R71" s="214"/>
      <c r="S71" s="214"/>
      <c r="T71" s="214"/>
      <c r="U71" s="725"/>
      <c r="V71" s="214"/>
      <c r="W71" s="178"/>
      <c r="X71" s="214"/>
      <c r="Y71" s="214"/>
      <c r="Z71" s="214"/>
      <c r="AA71" s="214"/>
      <c r="AB71" s="725"/>
      <c r="AC71" s="214"/>
      <c r="AD71" s="178"/>
      <c r="AE71" s="214"/>
      <c r="AF71" s="214"/>
      <c r="AG71" s="214"/>
      <c r="AH71" s="214"/>
      <c r="AI71" s="14">
        <f>SUM(E71:AH71)</f>
        <v>0</v>
      </c>
      <c r="AJ71" s="301"/>
    </row>
    <row r="72" spans="1:36" s="12" customFormat="1" ht="17.25" customHeight="1">
      <c r="A72" s="745">
        <v>6</v>
      </c>
      <c r="B72" s="30" t="s">
        <v>48</v>
      </c>
      <c r="C72" s="33" t="s">
        <v>381</v>
      </c>
      <c r="D72" s="31" t="s">
        <v>49</v>
      </c>
      <c r="E72" s="178">
        <v>1</v>
      </c>
      <c r="F72" s="178">
        <v>1</v>
      </c>
      <c r="G72" s="723" t="s">
        <v>258</v>
      </c>
      <c r="H72" s="178">
        <v>1</v>
      </c>
      <c r="I72" s="178">
        <v>1</v>
      </c>
      <c r="J72" s="178">
        <v>1</v>
      </c>
      <c r="K72" s="178">
        <v>1</v>
      </c>
      <c r="L72" s="178">
        <v>1</v>
      </c>
      <c r="M72" s="178">
        <v>1</v>
      </c>
      <c r="N72" s="723">
        <v>1</v>
      </c>
      <c r="O72" s="178">
        <v>1</v>
      </c>
      <c r="P72" s="736">
        <v>1</v>
      </c>
      <c r="Q72" s="736">
        <v>1</v>
      </c>
      <c r="R72" s="736">
        <v>1</v>
      </c>
      <c r="S72" s="736">
        <v>1</v>
      </c>
      <c r="T72" s="178">
        <v>1</v>
      </c>
      <c r="U72" s="723" t="s">
        <v>258</v>
      </c>
      <c r="V72" s="178">
        <v>1</v>
      </c>
      <c r="W72" s="178">
        <v>1</v>
      </c>
      <c r="X72" s="178">
        <v>1</v>
      </c>
      <c r="Y72" s="178" t="s">
        <v>257</v>
      </c>
      <c r="Z72" s="178">
        <v>1</v>
      </c>
      <c r="AA72" s="178">
        <v>1</v>
      </c>
      <c r="AB72" s="723">
        <v>1</v>
      </c>
      <c r="AC72" s="178">
        <v>1</v>
      </c>
      <c r="AD72" s="178">
        <v>1</v>
      </c>
      <c r="AE72" s="178">
        <v>1</v>
      </c>
      <c r="AF72" s="178">
        <v>1</v>
      </c>
      <c r="AG72" s="178">
        <v>1</v>
      </c>
      <c r="AH72" s="178">
        <v>1</v>
      </c>
      <c r="AI72" s="14">
        <f>SUM(E72:AH72)</f>
        <v>27</v>
      </c>
      <c r="AJ72" s="103"/>
    </row>
    <row r="73" spans="1:36" s="127" customFormat="1" ht="16.5">
      <c r="A73" s="486"/>
      <c r="B73" s="30"/>
      <c r="C73" s="33"/>
      <c r="D73" s="32"/>
      <c r="E73" s="214"/>
      <c r="F73" s="214"/>
      <c r="G73" s="725"/>
      <c r="H73" s="214"/>
      <c r="I73" s="214"/>
      <c r="J73" s="214"/>
      <c r="K73" s="214"/>
      <c r="L73" s="214"/>
      <c r="M73" s="214"/>
      <c r="N73" s="725"/>
      <c r="O73" s="214"/>
      <c r="P73" s="214"/>
      <c r="Q73" s="214"/>
      <c r="R73" s="214"/>
      <c r="S73" s="214"/>
      <c r="T73" s="214"/>
      <c r="U73" s="725"/>
      <c r="V73" s="214"/>
      <c r="W73" s="214"/>
      <c r="X73" s="214"/>
      <c r="Y73" s="214"/>
      <c r="Z73" s="214"/>
      <c r="AA73" s="214"/>
      <c r="AB73" s="725"/>
      <c r="AC73" s="214"/>
      <c r="AD73" s="214"/>
      <c r="AE73" s="214"/>
      <c r="AF73" s="214"/>
      <c r="AG73" s="214"/>
      <c r="AH73" s="214"/>
      <c r="AI73" s="96"/>
      <c r="AJ73" s="604"/>
    </row>
    <row r="74" spans="1:36" s="127" customFormat="1" ht="16.5">
      <c r="A74" s="486"/>
      <c r="B74" s="30"/>
      <c r="C74" s="33"/>
      <c r="D74" s="32"/>
      <c r="E74" s="214"/>
      <c r="F74" s="214"/>
      <c r="G74" s="725"/>
      <c r="H74" s="214"/>
      <c r="I74" s="214"/>
      <c r="J74" s="214"/>
      <c r="K74" s="214"/>
      <c r="L74" s="214"/>
      <c r="M74" s="214"/>
      <c r="N74" s="725"/>
      <c r="O74" s="214"/>
      <c r="P74" s="214"/>
      <c r="Q74" s="214"/>
      <c r="R74" s="214"/>
      <c r="S74" s="214"/>
      <c r="T74" s="214"/>
      <c r="U74" s="725"/>
      <c r="V74" s="214"/>
      <c r="W74" s="214"/>
      <c r="X74" s="214"/>
      <c r="Y74" s="214"/>
      <c r="Z74" s="214"/>
      <c r="AA74" s="214"/>
      <c r="AB74" s="725"/>
      <c r="AC74" s="214"/>
      <c r="AD74" s="214"/>
      <c r="AE74" s="214"/>
      <c r="AF74" s="214"/>
      <c r="AG74" s="214"/>
      <c r="AH74" s="214"/>
      <c r="AI74" s="96"/>
      <c r="AJ74" s="604"/>
    </row>
    <row r="75" spans="1:36" s="12" customFormat="1" ht="17.25" thickBot="1">
      <c r="A75" s="57"/>
      <c r="B75" s="58"/>
      <c r="C75" s="58"/>
      <c r="D75" s="59"/>
      <c r="E75" s="226"/>
      <c r="F75" s="226"/>
      <c r="G75" s="226"/>
      <c r="H75" s="226"/>
      <c r="I75" s="226"/>
      <c r="J75" s="226"/>
      <c r="K75" s="226"/>
      <c r="L75" s="226"/>
      <c r="M75" s="226"/>
      <c r="N75" s="226"/>
      <c r="O75" s="226"/>
      <c r="P75" s="226"/>
      <c r="Q75" s="226"/>
      <c r="R75" s="226"/>
      <c r="S75" s="226"/>
      <c r="T75" s="226"/>
      <c r="U75" s="214"/>
      <c r="V75" s="226"/>
      <c r="W75" s="226"/>
      <c r="X75" s="226"/>
      <c r="Y75" s="226"/>
      <c r="Z75" s="226"/>
      <c r="AA75" s="226"/>
      <c r="AB75" s="226"/>
      <c r="AC75" s="226"/>
      <c r="AD75" s="226"/>
      <c r="AE75" s="226"/>
      <c r="AF75" s="226"/>
      <c r="AG75" s="226"/>
      <c r="AH75" s="226"/>
      <c r="AI75" s="96"/>
      <c r="AJ75" s="108"/>
    </row>
    <row r="76" spans="1:36" s="12" customFormat="1" ht="18.75">
      <c r="A76" s="1567" t="s">
        <v>299</v>
      </c>
      <c r="B76" s="1568"/>
      <c r="C76" s="703"/>
      <c r="D76" s="1483" t="s">
        <v>531</v>
      </c>
      <c r="E76" s="1484"/>
      <c r="F76" s="1484"/>
      <c r="G76" s="1484"/>
      <c r="H76" s="1484"/>
      <c r="I76" s="1485"/>
      <c r="J76" s="177"/>
      <c r="K76" s="177"/>
      <c r="L76" s="177"/>
      <c r="M76" s="177"/>
      <c r="N76" s="177"/>
      <c r="O76" s="177"/>
      <c r="P76" s="177"/>
      <c r="Q76" s="177"/>
      <c r="R76" s="177"/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  <c r="AH76" s="177"/>
      <c r="AI76" s="105"/>
      <c r="AJ76" s="305"/>
    </row>
    <row r="77" spans="1:36" s="12" customFormat="1" ht="16.5">
      <c r="A77" s="299">
        <v>1</v>
      </c>
      <c r="B77" s="30" t="s">
        <v>33</v>
      </c>
      <c r="C77" s="30" t="s">
        <v>378</v>
      </c>
      <c r="D77" s="62" t="s">
        <v>153</v>
      </c>
      <c r="E77" s="214">
        <v>1</v>
      </c>
      <c r="F77" s="214">
        <v>1</v>
      </c>
      <c r="G77" s="214" t="s">
        <v>258</v>
      </c>
      <c r="H77" s="214">
        <v>1</v>
      </c>
      <c r="I77" s="214">
        <v>1</v>
      </c>
      <c r="J77" s="214">
        <v>1</v>
      </c>
      <c r="K77" s="214">
        <v>1</v>
      </c>
      <c r="L77" s="214">
        <v>1</v>
      </c>
      <c r="M77" s="214">
        <v>1</v>
      </c>
      <c r="N77" s="214" t="s">
        <v>258</v>
      </c>
      <c r="O77" s="214" t="s">
        <v>255</v>
      </c>
      <c r="P77" s="214">
        <v>1</v>
      </c>
      <c r="Q77" s="214">
        <v>1</v>
      </c>
      <c r="R77" s="214">
        <v>1</v>
      </c>
      <c r="S77" s="214">
        <v>1</v>
      </c>
      <c r="T77" s="214">
        <v>1</v>
      </c>
      <c r="U77" s="214" t="s">
        <v>258</v>
      </c>
      <c r="V77" s="214">
        <v>1</v>
      </c>
      <c r="W77" s="214">
        <v>1</v>
      </c>
      <c r="X77" s="214">
        <v>1</v>
      </c>
      <c r="Y77" s="214" t="s">
        <v>257</v>
      </c>
      <c r="Z77" s="214">
        <v>1</v>
      </c>
      <c r="AA77" s="214">
        <v>1</v>
      </c>
      <c r="AB77" s="214" t="s">
        <v>258</v>
      </c>
      <c r="AC77" s="214">
        <v>1</v>
      </c>
      <c r="AD77" s="214">
        <v>1</v>
      </c>
      <c r="AE77" s="214">
        <v>1</v>
      </c>
      <c r="AF77" s="214">
        <v>1</v>
      </c>
      <c r="AG77" s="214">
        <v>1</v>
      </c>
      <c r="AH77" s="214">
        <v>1</v>
      </c>
      <c r="AI77" s="14">
        <f>SUM(E77:AH77)</f>
        <v>24</v>
      </c>
      <c r="AJ77" s="284"/>
    </row>
    <row r="78" spans="1:36" s="12" customFormat="1" ht="16.5">
      <c r="A78" s="299">
        <v>2</v>
      </c>
      <c r="B78" s="30" t="s">
        <v>169</v>
      </c>
      <c r="C78" s="30" t="s">
        <v>379</v>
      </c>
      <c r="D78" s="32" t="s">
        <v>83</v>
      </c>
      <c r="E78" s="214">
        <v>1</v>
      </c>
      <c r="F78" s="214">
        <v>1</v>
      </c>
      <c r="G78" s="214" t="s">
        <v>258</v>
      </c>
      <c r="H78" s="214">
        <v>1</v>
      </c>
      <c r="I78" s="214">
        <v>1</v>
      </c>
      <c r="J78" s="214">
        <v>1</v>
      </c>
      <c r="K78" s="214">
        <v>1</v>
      </c>
      <c r="L78" s="214">
        <v>1</v>
      </c>
      <c r="M78" s="214" t="s">
        <v>255</v>
      </c>
      <c r="N78" s="214" t="s">
        <v>258</v>
      </c>
      <c r="O78" s="214">
        <v>1</v>
      </c>
      <c r="P78" s="214">
        <v>1</v>
      </c>
      <c r="Q78" s="214">
        <v>1</v>
      </c>
      <c r="R78" s="214">
        <v>1</v>
      </c>
      <c r="S78" s="214">
        <v>1</v>
      </c>
      <c r="T78" s="214">
        <v>1</v>
      </c>
      <c r="U78" s="214">
        <v>1</v>
      </c>
      <c r="V78" s="214">
        <v>1</v>
      </c>
      <c r="W78" s="214">
        <v>1</v>
      </c>
      <c r="X78" s="214">
        <v>1</v>
      </c>
      <c r="Y78" s="214">
        <v>1</v>
      </c>
      <c r="Z78" s="214">
        <v>1</v>
      </c>
      <c r="AA78" s="214">
        <v>1</v>
      </c>
      <c r="AB78" s="214">
        <v>1</v>
      </c>
      <c r="AC78" s="214">
        <v>1</v>
      </c>
      <c r="AD78" s="214">
        <v>1</v>
      </c>
      <c r="AE78" s="214">
        <v>1</v>
      </c>
      <c r="AF78" s="214">
        <v>1</v>
      </c>
      <c r="AG78" s="214">
        <v>1</v>
      </c>
      <c r="AH78" s="214">
        <v>1</v>
      </c>
      <c r="AI78" s="14">
        <f>SUM(E78:AH78)</f>
        <v>27</v>
      </c>
      <c r="AJ78" s="284"/>
    </row>
    <row r="79" spans="1:36" s="12" customFormat="1" ht="16.5">
      <c r="A79" s="299">
        <v>3</v>
      </c>
      <c r="B79" s="30" t="s">
        <v>476</v>
      </c>
      <c r="C79" s="30" t="s">
        <v>378</v>
      </c>
      <c r="D79" s="32" t="s">
        <v>56</v>
      </c>
      <c r="E79" s="214">
        <v>1</v>
      </c>
      <c r="F79" s="214">
        <v>1</v>
      </c>
      <c r="G79" s="214" t="s">
        <v>258</v>
      </c>
      <c r="H79" s="214">
        <v>1</v>
      </c>
      <c r="I79" s="214">
        <v>1</v>
      </c>
      <c r="J79" s="214">
        <v>1</v>
      </c>
      <c r="K79" s="214">
        <v>1</v>
      </c>
      <c r="L79" s="214">
        <v>1</v>
      </c>
      <c r="M79" s="214">
        <v>1</v>
      </c>
      <c r="N79" s="214">
        <v>1</v>
      </c>
      <c r="O79" s="214">
        <v>1</v>
      </c>
      <c r="P79" s="214">
        <v>1</v>
      </c>
      <c r="Q79" s="214">
        <v>1</v>
      </c>
      <c r="R79" s="214">
        <v>1</v>
      </c>
      <c r="S79" s="214">
        <v>1</v>
      </c>
      <c r="T79" s="214">
        <v>1</v>
      </c>
      <c r="U79" s="214">
        <v>1</v>
      </c>
      <c r="V79" s="214">
        <v>1</v>
      </c>
      <c r="W79" s="214">
        <v>1</v>
      </c>
      <c r="X79" s="214">
        <v>1</v>
      </c>
      <c r="Y79" s="214">
        <v>1</v>
      </c>
      <c r="Z79" s="214">
        <v>1</v>
      </c>
      <c r="AA79" s="214">
        <v>1</v>
      </c>
      <c r="AB79" s="214">
        <v>1</v>
      </c>
      <c r="AC79" s="214">
        <v>1</v>
      </c>
      <c r="AD79" s="214">
        <v>1</v>
      </c>
      <c r="AE79" s="214">
        <v>1</v>
      </c>
      <c r="AF79" s="214">
        <v>1</v>
      </c>
      <c r="AG79" s="214">
        <v>1</v>
      </c>
      <c r="AH79" s="214">
        <v>1</v>
      </c>
      <c r="AI79" s="14">
        <f t="shared" ref="AI79:AI94" si="5">SUM(E79:AH79)</f>
        <v>29</v>
      </c>
      <c r="AJ79" s="284"/>
    </row>
    <row r="80" spans="1:36" s="12" customFormat="1" ht="16.5">
      <c r="A80" s="299">
        <v>4</v>
      </c>
      <c r="B80" s="30" t="s">
        <v>94</v>
      </c>
      <c r="C80" s="30" t="s">
        <v>378</v>
      </c>
      <c r="D80" s="62" t="s">
        <v>138</v>
      </c>
      <c r="E80" s="214" t="s">
        <v>255</v>
      </c>
      <c r="F80" s="214">
        <v>1</v>
      </c>
      <c r="G80" s="214" t="s">
        <v>258</v>
      </c>
      <c r="H80" s="214">
        <v>1</v>
      </c>
      <c r="I80" s="214">
        <v>1</v>
      </c>
      <c r="J80" s="214">
        <v>1</v>
      </c>
      <c r="K80" s="214">
        <v>1</v>
      </c>
      <c r="L80" s="214">
        <v>1</v>
      </c>
      <c r="M80" s="214">
        <v>1</v>
      </c>
      <c r="N80" s="214" t="s">
        <v>258</v>
      </c>
      <c r="O80" s="214">
        <v>1</v>
      </c>
      <c r="P80" s="214">
        <v>1</v>
      </c>
      <c r="Q80" s="214">
        <v>1</v>
      </c>
      <c r="R80" s="214">
        <v>1</v>
      </c>
      <c r="S80" s="214">
        <v>1</v>
      </c>
      <c r="T80" s="214">
        <v>1</v>
      </c>
      <c r="U80" s="214">
        <v>1</v>
      </c>
      <c r="V80" s="214">
        <v>1</v>
      </c>
      <c r="W80" s="214">
        <v>1</v>
      </c>
      <c r="X80" s="214">
        <v>1</v>
      </c>
      <c r="Y80" s="214">
        <v>1</v>
      </c>
      <c r="Z80" s="214">
        <v>1</v>
      </c>
      <c r="AA80" s="214">
        <v>1</v>
      </c>
      <c r="AB80" s="214">
        <v>1</v>
      </c>
      <c r="AC80" s="214">
        <v>1</v>
      </c>
      <c r="AD80" s="214">
        <v>1</v>
      </c>
      <c r="AE80" s="214">
        <v>1</v>
      </c>
      <c r="AF80" s="214">
        <v>1</v>
      </c>
      <c r="AG80" s="214">
        <v>1</v>
      </c>
      <c r="AH80" s="214">
        <v>1</v>
      </c>
      <c r="AI80" s="14">
        <f t="shared" si="5"/>
        <v>27</v>
      </c>
      <c r="AJ80" s="284"/>
    </row>
    <row r="81" spans="1:36" s="12" customFormat="1" ht="16.5">
      <c r="A81" s="299">
        <v>6</v>
      </c>
      <c r="B81" s="30" t="s">
        <v>345</v>
      </c>
      <c r="C81" s="30" t="s">
        <v>378</v>
      </c>
      <c r="D81" s="62" t="s">
        <v>57</v>
      </c>
      <c r="E81" s="214">
        <v>1</v>
      </c>
      <c r="F81" s="214">
        <v>1</v>
      </c>
      <c r="G81" s="214" t="s">
        <v>258</v>
      </c>
      <c r="H81" s="214">
        <v>1</v>
      </c>
      <c r="I81" s="214">
        <v>1</v>
      </c>
      <c r="J81" s="214">
        <v>1</v>
      </c>
      <c r="K81" s="214">
        <v>1</v>
      </c>
      <c r="L81" s="214">
        <v>1</v>
      </c>
      <c r="M81" s="214">
        <v>1</v>
      </c>
      <c r="N81" s="214" t="s">
        <v>258</v>
      </c>
      <c r="O81" s="214">
        <v>1</v>
      </c>
      <c r="P81" s="214">
        <v>1</v>
      </c>
      <c r="Q81" s="214">
        <v>1</v>
      </c>
      <c r="R81" s="214">
        <v>1</v>
      </c>
      <c r="S81" s="214">
        <v>1</v>
      </c>
      <c r="T81" s="214">
        <v>1</v>
      </c>
      <c r="U81" s="214" t="s">
        <v>258</v>
      </c>
      <c r="V81" s="214">
        <v>1</v>
      </c>
      <c r="W81" s="214">
        <v>1</v>
      </c>
      <c r="X81" s="214">
        <v>1</v>
      </c>
      <c r="Y81" s="214" t="s">
        <v>257</v>
      </c>
      <c r="Z81" s="214">
        <v>1</v>
      </c>
      <c r="AA81" s="214">
        <v>1</v>
      </c>
      <c r="AB81" s="214" t="s">
        <v>258</v>
      </c>
      <c r="AC81" s="214">
        <v>1</v>
      </c>
      <c r="AD81" s="214">
        <v>1</v>
      </c>
      <c r="AE81" s="214">
        <v>1</v>
      </c>
      <c r="AF81" s="214">
        <v>1</v>
      </c>
      <c r="AG81" s="214">
        <v>1</v>
      </c>
      <c r="AH81" s="214">
        <v>1</v>
      </c>
      <c r="AI81" s="14">
        <f t="shared" si="5"/>
        <v>25</v>
      </c>
      <c r="AJ81" s="284"/>
    </row>
    <row r="82" spans="1:36" s="12" customFormat="1" ht="16.5">
      <c r="A82" s="299">
        <v>7</v>
      </c>
      <c r="B82" s="30" t="s">
        <v>97</v>
      </c>
      <c r="C82" s="30" t="s">
        <v>390</v>
      </c>
      <c r="D82" s="62" t="s">
        <v>160</v>
      </c>
      <c r="E82" s="214" t="s">
        <v>685</v>
      </c>
      <c r="F82" s="214" t="s">
        <v>685</v>
      </c>
      <c r="G82" s="214" t="s">
        <v>258</v>
      </c>
      <c r="H82" s="214" t="s">
        <v>685</v>
      </c>
      <c r="I82" s="214" t="s">
        <v>685</v>
      </c>
      <c r="J82" s="214">
        <v>1</v>
      </c>
      <c r="K82" s="214">
        <v>1</v>
      </c>
      <c r="L82" s="214" t="s">
        <v>685</v>
      </c>
      <c r="M82" s="214" t="s">
        <v>685</v>
      </c>
      <c r="N82" s="214" t="s">
        <v>258</v>
      </c>
      <c r="O82" s="214" t="s">
        <v>685</v>
      </c>
      <c r="P82" s="214" t="s">
        <v>685</v>
      </c>
      <c r="Q82" s="214" t="s">
        <v>685</v>
      </c>
      <c r="R82" s="214" t="s">
        <v>685</v>
      </c>
      <c r="S82" s="214" t="s">
        <v>685</v>
      </c>
      <c r="T82" s="214" t="s">
        <v>685</v>
      </c>
      <c r="U82" s="214" t="s">
        <v>258</v>
      </c>
      <c r="V82" s="214" t="s">
        <v>685</v>
      </c>
      <c r="W82" s="214" t="s">
        <v>685</v>
      </c>
      <c r="X82" s="214" t="s">
        <v>685</v>
      </c>
      <c r="Y82" s="214" t="s">
        <v>257</v>
      </c>
      <c r="Z82" s="214" t="s">
        <v>685</v>
      </c>
      <c r="AA82" s="214" t="s">
        <v>685</v>
      </c>
      <c r="AB82" s="214" t="s">
        <v>258</v>
      </c>
      <c r="AC82" s="214" t="s">
        <v>685</v>
      </c>
      <c r="AD82" s="214" t="s">
        <v>685</v>
      </c>
      <c r="AE82" s="214" t="s">
        <v>685</v>
      </c>
      <c r="AF82" s="214" t="s">
        <v>685</v>
      </c>
      <c r="AG82" s="214" t="s">
        <v>685</v>
      </c>
      <c r="AH82" s="214" t="s">
        <v>685</v>
      </c>
      <c r="AI82" s="715">
        <f t="shared" si="5"/>
        <v>2</v>
      </c>
      <c r="AJ82" s="714">
        <v>25</v>
      </c>
    </row>
    <row r="83" spans="1:36" s="12" customFormat="1" ht="16.5">
      <c r="A83" s="299">
        <v>9</v>
      </c>
      <c r="B83" s="30" t="s">
        <v>305</v>
      </c>
      <c r="C83" s="30" t="s">
        <v>378</v>
      </c>
      <c r="D83" s="62" t="s">
        <v>159</v>
      </c>
      <c r="E83" s="214">
        <v>1</v>
      </c>
      <c r="F83" s="214">
        <v>1</v>
      </c>
      <c r="G83" s="214" t="s">
        <v>258</v>
      </c>
      <c r="H83" s="214">
        <v>1</v>
      </c>
      <c r="I83" s="214">
        <v>1</v>
      </c>
      <c r="J83" s="214">
        <v>1</v>
      </c>
      <c r="K83" s="214">
        <v>1</v>
      </c>
      <c r="L83" s="214">
        <v>1</v>
      </c>
      <c r="M83" s="214">
        <v>1</v>
      </c>
      <c r="N83" s="214" t="s">
        <v>258</v>
      </c>
      <c r="O83" s="214">
        <v>1</v>
      </c>
      <c r="P83" s="214">
        <v>1</v>
      </c>
      <c r="Q83" s="214">
        <v>1</v>
      </c>
      <c r="R83" s="214">
        <v>1</v>
      </c>
      <c r="S83" s="214">
        <v>1</v>
      </c>
      <c r="T83" s="214">
        <v>1</v>
      </c>
      <c r="U83" s="214" t="s">
        <v>258</v>
      </c>
      <c r="V83" s="214">
        <v>1</v>
      </c>
      <c r="W83" s="214">
        <v>1</v>
      </c>
      <c r="X83" s="214">
        <v>1</v>
      </c>
      <c r="Y83" s="214" t="s">
        <v>257</v>
      </c>
      <c r="Z83" s="214">
        <v>1</v>
      </c>
      <c r="AA83" s="214">
        <v>1</v>
      </c>
      <c r="AB83" s="214" t="s">
        <v>258</v>
      </c>
      <c r="AC83" s="214">
        <v>1</v>
      </c>
      <c r="AD83" s="214">
        <v>1</v>
      </c>
      <c r="AE83" s="214">
        <v>1</v>
      </c>
      <c r="AF83" s="214">
        <v>1</v>
      </c>
      <c r="AG83" s="214">
        <v>1</v>
      </c>
      <c r="AH83" s="214">
        <v>1</v>
      </c>
      <c r="AI83" s="14">
        <f t="shared" si="5"/>
        <v>25</v>
      </c>
      <c r="AJ83" s="284"/>
    </row>
    <row r="84" spans="1:36" s="12" customFormat="1" ht="16.5">
      <c r="A84" s="299">
        <v>10</v>
      </c>
      <c r="B84" s="30" t="s">
        <v>356</v>
      </c>
      <c r="C84" s="30" t="s">
        <v>379</v>
      </c>
      <c r="D84" s="32" t="s">
        <v>151</v>
      </c>
      <c r="E84" s="214">
        <v>1</v>
      </c>
      <c r="F84" s="214">
        <v>1</v>
      </c>
      <c r="G84" s="214" t="s">
        <v>258</v>
      </c>
      <c r="H84" s="214">
        <v>1</v>
      </c>
      <c r="I84" s="214">
        <v>1</v>
      </c>
      <c r="J84" s="214">
        <v>1</v>
      </c>
      <c r="K84" s="214">
        <v>1</v>
      </c>
      <c r="L84" s="214">
        <v>1</v>
      </c>
      <c r="M84" s="214">
        <v>1</v>
      </c>
      <c r="N84" s="214">
        <v>1</v>
      </c>
      <c r="O84" s="214">
        <v>1</v>
      </c>
      <c r="P84" s="214">
        <v>1</v>
      </c>
      <c r="Q84" s="214">
        <v>1</v>
      </c>
      <c r="R84" s="214">
        <v>1</v>
      </c>
      <c r="S84" s="214">
        <v>1</v>
      </c>
      <c r="T84" s="214">
        <v>1</v>
      </c>
      <c r="U84" s="214">
        <v>1</v>
      </c>
      <c r="V84" s="214">
        <v>1</v>
      </c>
      <c r="W84" s="214">
        <v>1</v>
      </c>
      <c r="X84" s="214">
        <v>1</v>
      </c>
      <c r="Y84" s="214">
        <v>1</v>
      </c>
      <c r="Z84" s="214">
        <v>1</v>
      </c>
      <c r="AA84" s="214">
        <v>1</v>
      </c>
      <c r="AB84" s="214">
        <v>1</v>
      </c>
      <c r="AC84" s="214" t="s">
        <v>255</v>
      </c>
      <c r="AD84" s="214">
        <v>1</v>
      </c>
      <c r="AE84" s="214">
        <v>1</v>
      </c>
      <c r="AF84" s="214">
        <v>1</v>
      </c>
      <c r="AG84" s="214">
        <v>1</v>
      </c>
      <c r="AH84" s="214">
        <v>1</v>
      </c>
      <c r="AI84" s="14">
        <f t="shared" si="5"/>
        <v>28</v>
      </c>
      <c r="AJ84" s="284"/>
    </row>
    <row r="85" spans="1:36" s="12" customFormat="1" ht="16.5">
      <c r="A85" s="299">
        <v>11</v>
      </c>
      <c r="B85" s="30" t="s">
        <v>285</v>
      </c>
      <c r="C85" s="30" t="s">
        <v>377</v>
      </c>
      <c r="D85" s="32" t="s">
        <v>39</v>
      </c>
      <c r="E85" s="214">
        <v>1</v>
      </c>
      <c r="F85" s="214">
        <v>1</v>
      </c>
      <c r="G85" s="214" t="s">
        <v>258</v>
      </c>
      <c r="H85" s="214">
        <v>1</v>
      </c>
      <c r="I85" s="214">
        <v>1</v>
      </c>
      <c r="J85" s="214">
        <v>1</v>
      </c>
      <c r="K85" s="214" t="s">
        <v>255</v>
      </c>
      <c r="L85" s="214">
        <v>1</v>
      </c>
      <c r="M85" s="214">
        <v>1</v>
      </c>
      <c r="N85" s="214">
        <v>1</v>
      </c>
      <c r="O85" s="214">
        <v>1</v>
      </c>
      <c r="P85" s="214">
        <v>1</v>
      </c>
      <c r="Q85" s="214">
        <v>1</v>
      </c>
      <c r="R85" s="214">
        <v>1</v>
      </c>
      <c r="S85" s="214">
        <v>1</v>
      </c>
      <c r="T85" s="214">
        <v>1</v>
      </c>
      <c r="U85" s="214" t="s">
        <v>258</v>
      </c>
      <c r="V85" s="214">
        <v>1</v>
      </c>
      <c r="W85" s="214">
        <v>1</v>
      </c>
      <c r="X85" s="214">
        <v>1</v>
      </c>
      <c r="Y85" s="214" t="s">
        <v>257</v>
      </c>
      <c r="Z85" s="214">
        <v>1</v>
      </c>
      <c r="AA85" s="214">
        <v>1</v>
      </c>
      <c r="AB85" s="214" t="s">
        <v>258</v>
      </c>
      <c r="AC85" s="214">
        <v>1</v>
      </c>
      <c r="AD85" s="214">
        <v>1</v>
      </c>
      <c r="AE85" s="214">
        <v>1</v>
      </c>
      <c r="AF85" s="214">
        <v>1</v>
      </c>
      <c r="AG85" s="214">
        <v>1</v>
      </c>
      <c r="AH85" s="214">
        <v>1</v>
      </c>
      <c r="AI85" s="14">
        <f t="shared" si="5"/>
        <v>25</v>
      </c>
      <c r="AJ85" s="284"/>
    </row>
    <row r="86" spans="1:36" s="12" customFormat="1" ht="16.5">
      <c r="A86" s="299">
        <v>12</v>
      </c>
      <c r="B86" s="30" t="s">
        <v>300</v>
      </c>
      <c r="C86" s="30" t="s">
        <v>389</v>
      </c>
      <c r="D86" s="62" t="s">
        <v>62</v>
      </c>
      <c r="E86" s="214">
        <v>1</v>
      </c>
      <c r="F86" s="214">
        <v>1</v>
      </c>
      <c r="G86" s="214" t="s">
        <v>258</v>
      </c>
      <c r="H86" s="214">
        <v>1</v>
      </c>
      <c r="I86" s="214">
        <v>1</v>
      </c>
      <c r="J86" s="214">
        <v>1</v>
      </c>
      <c r="K86" s="214">
        <v>1</v>
      </c>
      <c r="L86" s="214">
        <v>1</v>
      </c>
      <c r="M86" s="214">
        <v>1</v>
      </c>
      <c r="N86" s="214" t="s">
        <v>258</v>
      </c>
      <c r="O86" s="214">
        <v>1</v>
      </c>
      <c r="P86" s="214">
        <v>1</v>
      </c>
      <c r="Q86" s="214">
        <v>1</v>
      </c>
      <c r="R86" s="214">
        <v>1</v>
      </c>
      <c r="S86" s="214">
        <v>1</v>
      </c>
      <c r="T86" s="214">
        <v>1</v>
      </c>
      <c r="U86" s="214" t="s">
        <v>258</v>
      </c>
      <c r="V86" s="214">
        <v>1</v>
      </c>
      <c r="W86" s="214">
        <v>1</v>
      </c>
      <c r="X86" s="214">
        <v>1</v>
      </c>
      <c r="Y86" s="214" t="s">
        <v>257</v>
      </c>
      <c r="Z86" s="214">
        <v>1</v>
      </c>
      <c r="AA86" s="214">
        <v>1</v>
      </c>
      <c r="AB86" s="214" t="s">
        <v>258</v>
      </c>
      <c r="AC86" s="214">
        <v>1</v>
      </c>
      <c r="AD86" s="214">
        <v>1</v>
      </c>
      <c r="AE86" s="214">
        <v>1</v>
      </c>
      <c r="AF86" s="214">
        <v>1</v>
      </c>
      <c r="AG86" s="214">
        <v>1</v>
      </c>
      <c r="AH86" s="214">
        <v>1</v>
      </c>
      <c r="AI86" s="14">
        <f t="shared" si="5"/>
        <v>25</v>
      </c>
      <c r="AJ86" s="284"/>
    </row>
    <row r="87" spans="1:36" s="12" customFormat="1" ht="16.5">
      <c r="A87" s="299">
        <v>13</v>
      </c>
      <c r="B87" s="30" t="s">
        <v>301</v>
      </c>
      <c r="C87" s="30" t="s">
        <v>378</v>
      </c>
      <c r="D87" s="62" t="s">
        <v>54</v>
      </c>
      <c r="E87" s="214">
        <v>1</v>
      </c>
      <c r="F87" s="214">
        <v>1</v>
      </c>
      <c r="G87" s="214" t="s">
        <v>258</v>
      </c>
      <c r="H87" s="214">
        <v>1</v>
      </c>
      <c r="I87" s="214">
        <v>1</v>
      </c>
      <c r="J87" s="214">
        <v>1</v>
      </c>
      <c r="K87" s="214">
        <v>1</v>
      </c>
      <c r="L87" s="214">
        <v>1</v>
      </c>
      <c r="M87" s="214">
        <v>1</v>
      </c>
      <c r="N87" s="214" t="s">
        <v>258</v>
      </c>
      <c r="O87" s="214">
        <v>1</v>
      </c>
      <c r="P87" s="214">
        <v>1</v>
      </c>
      <c r="Q87" s="214">
        <v>1</v>
      </c>
      <c r="R87" s="214">
        <v>1</v>
      </c>
      <c r="S87" s="214">
        <v>1</v>
      </c>
      <c r="T87" s="214">
        <v>1</v>
      </c>
      <c r="U87" s="214" t="s">
        <v>258</v>
      </c>
      <c r="V87" s="214">
        <v>1</v>
      </c>
      <c r="W87" s="214">
        <v>1</v>
      </c>
      <c r="X87" s="214">
        <v>1</v>
      </c>
      <c r="Y87" s="214" t="s">
        <v>257</v>
      </c>
      <c r="Z87" s="214">
        <v>1</v>
      </c>
      <c r="AA87" s="214">
        <v>1</v>
      </c>
      <c r="AB87" s="214" t="s">
        <v>258</v>
      </c>
      <c r="AC87" s="214">
        <v>1</v>
      </c>
      <c r="AD87" s="214">
        <v>1</v>
      </c>
      <c r="AE87" s="214">
        <v>1</v>
      </c>
      <c r="AF87" s="214">
        <v>1</v>
      </c>
      <c r="AG87" s="214">
        <v>1</v>
      </c>
      <c r="AH87" s="214">
        <v>1</v>
      </c>
      <c r="AI87" s="14">
        <f t="shared" si="5"/>
        <v>25</v>
      </c>
      <c r="AJ87" s="284"/>
    </row>
    <row r="88" spans="1:36" s="12" customFormat="1" ht="16.5">
      <c r="A88" s="299">
        <v>14</v>
      </c>
      <c r="B88" s="30" t="s">
        <v>40</v>
      </c>
      <c r="C88" s="30" t="s">
        <v>390</v>
      </c>
      <c r="D88" s="32" t="s">
        <v>161</v>
      </c>
      <c r="E88" s="214">
        <v>1</v>
      </c>
      <c r="F88" s="214">
        <v>1</v>
      </c>
      <c r="G88" s="214" t="s">
        <v>258</v>
      </c>
      <c r="H88" s="214" t="s">
        <v>685</v>
      </c>
      <c r="I88" s="214" t="s">
        <v>685</v>
      </c>
      <c r="J88" s="214" t="s">
        <v>685</v>
      </c>
      <c r="K88" s="214" t="s">
        <v>685</v>
      </c>
      <c r="L88" s="214" t="s">
        <v>685</v>
      </c>
      <c r="M88" s="214">
        <v>1</v>
      </c>
      <c r="N88" s="214" t="s">
        <v>258</v>
      </c>
      <c r="O88" s="214">
        <v>1</v>
      </c>
      <c r="P88" s="214" t="s">
        <v>685</v>
      </c>
      <c r="Q88" s="214" t="s">
        <v>685</v>
      </c>
      <c r="R88" s="214" t="s">
        <v>685</v>
      </c>
      <c r="S88" s="214" t="s">
        <v>685</v>
      </c>
      <c r="T88" s="214" t="s">
        <v>685</v>
      </c>
      <c r="U88" s="214" t="s">
        <v>258</v>
      </c>
      <c r="V88" s="214" t="s">
        <v>685</v>
      </c>
      <c r="W88" s="214" t="s">
        <v>685</v>
      </c>
      <c r="X88" s="214" t="s">
        <v>685</v>
      </c>
      <c r="Y88" s="214" t="s">
        <v>257</v>
      </c>
      <c r="Z88" s="214" t="s">
        <v>685</v>
      </c>
      <c r="AA88" s="214" t="s">
        <v>685</v>
      </c>
      <c r="AB88" s="214" t="s">
        <v>258</v>
      </c>
      <c r="AC88" s="214">
        <v>1</v>
      </c>
      <c r="AD88" s="214" t="s">
        <v>685</v>
      </c>
      <c r="AE88" s="214">
        <v>1</v>
      </c>
      <c r="AF88" s="214" t="s">
        <v>685</v>
      </c>
      <c r="AG88" s="214" t="s">
        <v>685</v>
      </c>
      <c r="AH88" s="214" t="s">
        <v>685</v>
      </c>
      <c r="AI88" s="715">
        <f t="shared" ref="AI88" si="6">SUM(E88:AH88)</f>
        <v>6</v>
      </c>
      <c r="AJ88" s="714">
        <v>25</v>
      </c>
    </row>
    <row r="89" spans="1:36" s="12" customFormat="1" ht="16.5">
      <c r="A89" s="299">
        <v>16</v>
      </c>
      <c r="B89" s="30" t="s">
        <v>306</v>
      </c>
      <c r="C89" s="30" t="s">
        <v>378</v>
      </c>
      <c r="D89" s="62" t="s">
        <v>154</v>
      </c>
      <c r="E89" s="214">
        <v>1</v>
      </c>
      <c r="F89" s="214">
        <v>1</v>
      </c>
      <c r="G89" s="214" t="s">
        <v>258</v>
      </c>
      <c r="H89" s="214">
        <v>1</v>
      </c>
      <c r="I89" s="214">
        <v>1</v>
      </c>
      <c r="J89" s="214">
        <v>1</v>
      </c>
      <c r="K89" s="214">
        <v>1</v>
      </c>
      <c r="L89" s="214">
        <v>1</v>
      </c>
      <c r="M89" s="214">
        <v>1</v>
      </c>
      <c r="N89" s="214" t="s">
        <v>258</v>
      </c>
      <c r="O89" s="214">
        <v>1</v>
      </c>
      <c r="P89" s="214">
        <v>1</v>
      </c>
      <c r="Q89" s="214">
        <v>1</v>
      </c>
      <c r="R89" s="214">
        <v>1</v>
      </c>
      <c r="S89" s="214">
        <v>1</v>
      </c>
      <c r="T89" s="214">
        <v>1</v>
      </c>
      <c r="U89" s="214" t="s">
        <v>258</v>
      </c>
      <c r="V89" s="214">
        <v>1</v>
      </c>
      <c r="W89" s="214">
        <v>1</v>
      </c>
      <c r="X89" s="214">
        <v>1</v>
      </c>
      <c r="Y89" s="214" t="s">
        <v>257</v>
      </c>
      <c r="Z89" s="214">
        <v>1</v>
      </c>
      <c r="AA89" s="214">
        <v>1</v>
      </c>
      <c r="AB89" s="214">
        <v>1</v>
      </c>
      <c r="AC89" s="214">
        <v>1</v>
      </c>
      <c r="AD89" s="214">
        <v>1</v>
      </c>
      <c r="AE89" s="214">
        <v>1</v>
      </c>
      <c r="AF89" s="214">
        <v>1</v>
      </c>
      <c r="AG89" s="214">
        <v>1</v>
      </c>
      <c r="AH89" s="214">
        <v>1</v>
      </c>
      <c r="AI89" s="14">
        <f t="shared" si="5"/>
        <v>26</v>
      </c>
      <c r="AJ89" s="284"/>
    </row>
    <row r="90" spans="1:36" s="12" customFormat="1" ht="17.25" customHeight="1">
      <c r="A90" s="299">
        <v>17</v>
      </c>
      <c r="B90" s="30" t="s">
        <v>203</v>
      </c>
      <c r="C90" s="30" t="s">
        <v>389</v>
      </c>
      <c r="D90" s="62" t="s">
        <v>62</v>
      </c>
      <c r="E90" s="214">
        <v>1</v>
      </c>
      <c r="F90" s="214">
        <v>1</v>
      </c>
      <c r="G90" s="214" t="s">
        <v>258</v>
      </c>
      <c r="H90" s="214">
        <v>1</v>
      </c>
      <c r="I90" s="214">
        <v>1</v>
      </c>
      <c r="J90" s="214">
        <v>1</v>
      </c>
      <c r="K90" s="214">
        <v>1</v>
      </c>
      <c r="L90" s="214">
        <v>1</v>
      </c>
      <c r="M90" s="214">
        <v>1</v>
      </c>
      <c r="N90" s="214" t="s">
        <v>258</v>
      </c>
      <c r="O90" s="214">
        <v>1</v>
      </c>
      <c r="P90" s="214">
        <v>1</v>
      </c>
      <c r="Q90" s="214">
        <v>1</v>
      </c>
      <c r="R90" s="214">
        <v>1</v>
      </c>
      <c r="S90" s="214">
        <v>1</v>
      </c>
      <c r="T90" s="214">
        <v>1</v>
      </c>
      <c r="U90" s="214" t="s">
        <v>258</v>
      </c>
      <c r="V90" s="214">
        <v>1</v>
      </c>
      <c r="W90" s="214">
        <v>1</v>
      </c>
      <c r="X90" s="214">
        <v>1</v>
      </c>
      <c r="Y90" s="214" t="s">
        <v>257</v>
      </c>
      <c r="Z90" s="214">
        <v>1</v>
      </c>
      <c r="AA90" s="214">
        <v>1</v>
      </c>
      <c r="AB90" s="214" t="s">
        <v>258</v>
      </c>
      <c r="AC90" s="214">
        <v>1</v>
      </c>
      <c r="AD90" s="214">
        <v>1</v>
      </c>
      <c r="AE90" s="214">
        <v>1</v>
      </c>
      <c r="AF90" s="214">
        <v>1</v>
      </c>
      <c r="AG90" s="214">
        <v>1</v>
      </c>
      <c r="AH90" s="214">
        <v>1</v>
      </c>
      <c r="AI90" s="14">
        <f t="shared" si="5"/>
        <v>25</v>
      </c>
      <c r="AJ90" s="102"/>
    </row>
    <row r="91" spans="1:36" s="12" customFormat="1" ht="16.5">
      <c r="A91" s="299">
        <v>18</v>
      </c>
      <c r="B91" s="30" t="s">
        <v>118</v>
      </c>
      <c r="C91" s="30" t="s">
        <v>378</v>
      </c>
      <c r="D91" s="62" t="s">
        <v>59</v>
      </c>
      <c r="E91" s="214" t="s">
        <v>255</v>
      </c>
      <c r="F91" s="214">
        <v>1</v>
      </c>
      <c r="G91" s="214" t="s">
        <v>258</v>
      </c>
      <c r="H91" s="214">
        <v>1</v>
      </c>
      <c r="I91" s="214">
        <v>1</v>
      </c>
      <c r="J91" s="214">
        <v>1</v>
      </c>
      <c r="K91" s="214">
        <v>1</v>
      </c>
      <c r="L91" s="214">
        <v>1</v>
      </c>
      <c r="M91" s="214">
        <v>1</v>
      </c>
      <c r="N91" s="214" t="s">
        <v>258</v>
      </c>
      <c r="O91" s="214">
        <v>1</v>
      </c>
      <c r="P91" s="214">
        <v>1</v>
      </c>
      <c r="Q91" s="214">
        <v>1</v>
      </c>
      <c r="R91" s="214">
        <v>1</v>
      </c>
      <c r="S91" s="214">
        <v>1</v>
      </c>
      <c r="T91" s="214">
        <v>1</v>
      </c>
      <c r="U91" s="214" t="s">
        <v>258</v>
      </c>
      <c r="V91" s="214">
        <v>1</v>
      </c>
      <c r="W91" s="214">
        <v>1</v>
      </c>
      <c r="X91" s="214">
        <v>1</v>
      </c>
      <c r="Y91" s="214" t="s">
        <v>257</v>
      </c>
      <c r="Z91" s="214">
        <v>1</v>
      </c>
      <c r="AA91" s="214">
        <v>1</v>
      </c>
      <c r="AB91" s="214" t="s">
        <v>258</v>
      </c>
      <c r="AC91" s="214">
        <v>1</v>
      </c>
      <c r="AD91" s="214">
        <v>1</v>
      </c>
      <c r="AE91" s="214">
        <v>1</v>
      </c>
      <c r="AF91" s="214">
        <v>1</v>
      </c>
      <c r="AG91" s="214">
        <v>1</v>
      </c>
      <c r="AH91" s="214">
        <v>1</v>
      </c>
      <c r="AI91" s="14">
        <f t="shared" si="5"/>
        <v>24</v>
      </c>
      <c r="AJ91" s="284"/>
    </row>
    <row r="92" spans="1:36" s="12" customFormat="1" ht="16.5">
      <c r="A92" s="299">
        <v>19</v>
      </c>
      <c r="B92" s="30" t="s">
        <v>140</v>
      </c>
      <c r="C92" s="30" t="s">
        <v>378</v>
      </c>
      <c r="D92" s="62" t="s">
        <v>144</v>
      </c>
      <c r="E92" s="214">
        <v>1</v>
      </c>
      <c r="F92" s="214">
        <v>1</v>
      </c>
      <c r="G92" s="214" t="s">
        <v>258</v>
      </c>
      <c r="H92" s="214">
        <v>1</v>
      </c>
      <c r="I92" s="214">
        <v>1</v>
      </c>
      <c r="J92" s="214" t="s">
        <v>255</v>
      </c>
      <c r="K92" s="214" t="s">
        <v>255</v>
      </c>
      <c r="L92" s="214">
        <v>1</v>
      </c>
      <c r="M92" s="214">
        <v>1</v>
      </c>
      <c r="N92" s="214" t="s">
        <v>258</v>
      </c>
      <c r="O92" s="214">
        <v>1</v>
      </c>
      <c r="P92" s="214">
        <v>1</v>
      </c>
      <c r="Q92" s="214">
        <v>1</v>
      </c>
      <c r="R92" s="214">
        <v>1</v>
      </c>
      <c r="S92" s="214">
        <v>1</v>
      </c>
      <c r="T92" s="214">
        <v>1</v>
      </c>
      <c r="U92" s="214" t="s">
        <v>258</v>
      </c>
      <c r="V92" s="214">
        <v>1</v>
      </c>
      <c r="W92" s="214">
        <v>1</v>
      </c>
      <c r="X92" s="214">
        <v>1</v>
      </c>
      <c r="Y92" s="214" t="s">
        <v>257</v>
      </c>
      <c r="Z92" s="214">
        <v>1</v>
      </c>
      <c r="AA92" s="214">
        <v>1</v>
      </c>
      <c r="AB92" s="214" t="s">
        <v>258</v>
      </c>
      <c r="AC92" s="214">
        <v>1</v>
      </c>
      <c r="AD92" s="214">
        <v>1</v>
      </c>
      <c r="AE92" s="214">
        <v>1</v>
      </c>
      <c r="AF92" s="214">
        <v>1</v>
      </c>
      <c r="AG92" s="214">
        <v>1</v>
      </c>
      <c r="AH92" s="214">
        <v>1</v>
      </c>
      <c r="AI92" s="14">
        <f t="shared" si="5"/>
        <v>23</v>
      </c>
      <c r="AJ92" s="306"/>
    </row>
    <row r="93" spans="1:36" s="12" customFormat="1" ht="16.5">
      <c r="A93" s="299">
        <v>20</v>
      </c>
      <c r="B93" s="30" t="s">
        <v>302</v>
      </c>
      <c r="C93" s="30" t="s">
        <v>378</v>
      </c>
      <c r="D93" s="62" t="s">
        <v>55</v>
      </c>
      <c r="E93" s="214">
        <v>1</v>
      </c>
      <c r="F93" s="214">
        <v>1</v>
      </c>
      <c r="G93" s="214" t="s">
        <v>258</v>
      </c>
      <c r="H93" s="214">
        <v>1</v>
      </c>
      <c r="I93" s="214">
        <v>1</v>
      </c>
      <c r="J93" s="214">
        <v>1</v>
      </c>
      <c r="K93" s="214">
        <v>1</v>
      </c>
      <c r="L93" s="214">
        <v>1</v>
      </c>
      <c r="M93" s="214">
        <v>1</v>
      </c>
      <c r="N93" s="214" t="s">
        <v>258</v>
      </c>
      <c r="O93" s="214">
        <v>1</v>
      </c>
      <c r="P93" s="214">
        <v>1</v>
      </c>
      <c r="Q93" s="214">
        <v>1</v>
      </c>
      <c r="R93" s="214">
        <v>1</v>
      </c>
      <c r="S93" s="214">
        <v>1</v>
      </c>
      <c r="T93" s="214">
        <v>1</v>
      </c>
      <c r="U93" s="214" t="s">
        <v>258</v>
      </c>
      <c r="V93" s="214">
        <v>1</v>
      </c>
      <c r="W93" s="214">
        <v>1</v>
      </c>
      <c r="X93" s="214">
        <v>1</v>
      </c>
      <c r="Y93" s="214" t="s">
        <v>257</v>
      </c>
      <c r="Z93" s="214">
        <v>1</v>
      </c>
      <c r="AA93" s="214">
        <v>1</v>
      </c>
      <c r="AB93" s="214" t="s">
        <v>258</v>
      </c>
      <c r="AC93" s="214">
        <v>1</v>
      </c>
      <c r="AD93" s="214">
        <v>1</v>
      </c>
      <c r="AE93" s="214">
        <v>1</v>
      </c>
      <c r="AF93" s="214">
        <v>1</v>
      </c>
      <c r="AG93" s="214">
        <v>1</v>
      </c>
      <c r="AH93" s="214">
        <v>1</v>
      </c>
      <c r="AI93" s="14">
        <f t="shared" si="5"/>
        <v>25</v>
      </c>
      <c r="AJ93" s="306"/>
    </row>
    <row r="94" spans="1:36" s="12" customFormat="1" ht="16.5">
      <c r="A94" s="299">
        <v>21</v>
      </c>
      <c r="B94" s="30" t="s">
        <v>102</v>
      </c>
      <c r="C94" s="30" t="s">
        <v>378</v>
      </c>
      <c r="D94" s="246" t="s">
        <v>447</v>
      </c>
      <c r="E94" s="214">
        <v>1</v>
      </c>
      <c r="F94" s="214" t="s">
        <v>685</v>
      </c>
      <c r="G94" s="214" t="s">
        <v>258</v>
      </c>
      <c r="H94" s="214" t="s">
        <v>685</v>
      </c>
      <c r="I94" s="214" t="s">
        <v>685</v>
      </c>
      <c r="J94" s="214" t="s">
        <v>685</v>
      </c>
      <c r="K94" s="214">
        <v>1</v>
      </c>
      <c r="L94" s="214" t="s">
        <v>685</v>
      </c>
      <c r="M94" s="214" t="s">
        <v>685</v>
      </c>
      <c r="N94" s="214" t="s">
        <v>258</v>
      </c>
      <c r="O94" s="214" t="s">
        <v>685</v>
      </c>
      <c r="P94" s="214" t="s">
        <v>685</v>
      </c>
      <c r="Q94" s="214" t="s">
        <v>685</v>
      </c>
      <c r="R94" s="214" t="s">
        <v>685</v>
      </c>
      <c r="S94" s="214" t="s">
        <v>685</v>
      </c>
      <c r="T94" s="214" t="s">
        <v>685</v>
      </c>
      <c r="U94" s="214" t="s">
        <v>258</v>
      </c>
      <c r="V94" s="214" t="s">
        <v>685</v>
      </c>
      <c r="W94" s="214" t="s">
        <v>685</v>
      </c>
      <c r="X94" s="214" t="s">
        <v>685</v>
      </c>
      <c r="Y94" s="214" t="s">
        <v>257</v>
      </c>
      <c r="Z94" s="214" t="s">
        <v>685</v>
      </c>
      <c r="AA94" s="214" t="s">
        <v>685</v>
      </c>
      <c r="AB94" s="214" t="s">
        <v>258</v>
      </c>
      <c r="AC94" s="214" t="s">
        <v>685</v>
      </c>
      <c r="AD94" s="214" t="s">
        <v>685</v>
      </c>
      <c r="AE94" s="214" t="s">
        <v>685</v>
      </c>
      <c r="AF94" s="214" t="s">
        <v>685</v>
      </c>
      <c r="AG94" s="214" t="s">
        <v>685</v>
      </c>
      <c r="AH94" s="214" t="s">
        <v>685</v>
      </c>
      <c r="AI94" s="715">
        <f t="shared" si="5"/>
        <v>2</v>
      </c>
      <c r="AJ94" s="714">
        <v>15</v>
      </c>
    </row>
    <row r="95" spans="1:36" s="12" customFormat="1" ht="16.5">
      <c r="A95" s="299">
        <v>5</v>
      </c>
      <c r="B95" s="30" t="s">
        <v>60</v>
      </c>
      <c r="C95" s="252" t="s">
        <v>380</v>
      </c>
      <c r="D95" s="390" t="s">
        <v>61</v>
      </c>
      <c r="E95" s="214">
        <v>1</v>
      </c>
      <c r="F95" s="214">
        <v>1</v>
      </c>
      <c r="G95" s="214" t="s">
        <v>258</v>
      </c>
      <c r="H95" s="214">
        <v>1</v>
      </c>
      <c r="I95" s="214">
        <v>1</v>
      </c>
      <c r="J95" s="214">
        <v>1</v>
      </c>
      <c r="K95" s="214">
        <v>1</v>
      </c>
      <c r="L95" s="214">
        <v>1</v>
      </c>
      <c r="M95" s="214">
        <v>1</v>
      </c>
      <c r="N95" s="214" t="s">
        <v>258</v>
      </c>
      <c r="O95" s="214">
        <v>1</v>
      </c>
      <c r="P95" s="214">
        <v>1</v>
      </c>
      <c r="Q95" s="214">
        <v>1</v>
      </c>
      <c r="R95" s="214">
        <v>1</v>
      </c>
      <c r="S95" s="214">
        <v>1</v>
      </c>
      <c r="T95" s="214">
        <v>1</v>
      </c>
      <c r="U95" s="214">
        <v>1</v>
      </c>
      <c r="V95" s="214">
        <v>1</v>
      </c>
      <c r="W95" s="214">
        <v>1</v>
      </c>
      <c r="X95" s="214">
        <v>1</v>
      </c>
      <c r="Y95" s="214">
        <v>1</v>
      </c>
      <c r="Z95" s="214">
        <v>1</v>
      </c>
      <c r="AA95" s="214">
        <v>1</v>
      </c>
      <c r="AB95" s="214">
        <v>1</v>
      </c>
      <c r="AC95" s="214">
        <v>1</v>
      </c>
      <c r="AD95" s="214">
        <v>1</v>
      </c>
      <c r="AE95" s="214">
        <v>1</v>
      </c>
      <c r="AF95" s="214">
        <v>1</v>
      </c>
      <c r="AG95" s="214">
        <v>1</v>
      </c>
      <c r="AH95" s="214">
        <v>1</v>
      </c>
      <c r="AI95" s="14">
        <f>SUM(E95:AH95)</f>
        <v>28</v>
      </c>
      <c r="AJ95" s="103"/>
    </row>
    <row r="96" spans="1:36" s="12" customFormat="1" ht="16.5">
      <c r="A96" s="299">
        <v>8</v>
      </c>
      <c r="B96" s="30" t="s">
        <v>307</v>
      </c>
      <c r="C96" s="30" t="s">
        <v>391</v>
      </c>
      <c r="D96" s="143" t="s">
        <v>67</v>
      </c>
      <c r="E96" s="214">
        <v>1</v>
      </c>
      <c r="F96" s="214">
        <v>1</v>
      </c>
      <c r="G96" s="214" t="s">
        <v>258</v>
      </c>
      <c r="H96" s="214">
        <v>1</v>
      </c>
      <c r="I96" s="214">
        <v>1</v>
      </c>
      <c r="J96" s="214">
        <v>1</v>
      </c>
      <c r="K96" s="214">
        <v>1</v>
      </c>
      <c r="L96" s="214">
        <v>1</v>
      </c>
      <c r="M96" s="214">
        <v>1</v>
      </c>
      <c r="N96" s="214">
        <v>1</v>
      </c>
      <c r="O96" s="214">
        <v>1</v>
      </c>
      <c r="P96" s="214">
        <v>1</v>
      </c>
      <c r="Q96" s="214">
        <v>1</v>
      </c>
      <c r="R96" s="214">
        <v>1</v>
      </c>
      <c r="S96" s="214">
        <v>1</v>
      </c>
      <c r="T96" s="214">
        <v>1</v>
      </c>
      <c r="U96" s="214" t="s">
        <v>258</v>
      </c>
      <c r="V96" s="214">
        <v>1</v>
      </c>
      <c r="W96" s="214">
        <v>1</v>
      </c>
      <c r="X96" s="214">
        <v>1</v>
      </c>
      <c r="Y96" s="214">
        <v>1</v>
      </c>
      <c r="Z96" s="214">
        <v>1</v>
      </c>
      <c r="AA96" s="214">
        <v>1</v>
      </c>
      <c r="AB96" s="214">
        <v>1</v>
      </c>
      <c r="AC96" s="214">
        <v>1</v>
      </c>
      <c r="AD96" s="214">
        <v>1</v>
      </c>
      <c r="AE96" s="214">
        <v>1</v>
      </c>
      <c r="AF96" s="214">
        <v>1</v>
      </c>
      <c r="AG96" s="214">
        <v>1</v>
      </c>
      <c r="AH96" s="214">
        <v>1</v>
      </c>
      <c r="AI96" s="14">
        <f>SUM(E96:AH96)</f>
        <v>28</v>
      </c>
      <c r="AJ96" s="284"/>
    </row>
    <row r="97" spans="1:36" s="12" customFormat="1" ht="17.25" thickBot="1">
      <c r="A97" s="307"/>
      <c r="B97" s="52"/>
      <c r="C97" s="52"/>
      <c r="D97" s="53"/>
      <c r="E97" s="232"/>
      <c r="F97" s="232"/>
      <c r="G97" s="232"/>
      <c r="H97" s="232"/>
      <c r="I97" s="232"/>
      <c r="J97" s="232"/>
      <c r="K97" s="232"/>
      <c r="L97" s="232"/>
      <c r="M97" s="232"/>
      <c r="N97" s="232"/>
      <c r="O97" s="232"/>
      <c r="P97" s="232"/>
      <c r="Q97" s="232"/>
      <c r="R97" s="232"/>
      <c r="S97" s="232"/>
      <c r="T97" s="232"/>
      <c r="U97" s="226"/>
      <c r="V97" s="232"/>
      <c r="W97" s="232"/>
      <c r="X97" s="232"/>
      <c r="Y97" s="232"/>
      <c r="Z97" s="232"/>
      <c r="AA97" s="232"/>
      <c r="AB97" s="232"/>
      <c r="AC97" s="232"/>
      <c r="AD97" s="232"/>
      <c r="AE97" s="232"/>
      <c r="AF97" s="232"/>
      <c r="AG97" s="232"/>
      <c r="AH97" s="232"/>
      <c r="AI97" s="14"/>
      <c r="AJ97" s="308"/>
    </row>
    <row r="98" spans="1:36" s="12" customFormat="1" ht="18.75">
      <c r="A98" s="1567" t="s">
        <v>308</v>
      </c>
      <c r="B98" s="1568"/>
      <c r="C98" s="703"/>
      <c r="D98" s="490" t="s">
        <v>467</v>
      </c>
      <c r="E98" s="177"/>
      <c r="F98" s="177"/>
      <c r="G98" s="728"/>
      <c r="H98" s="177"/>
      <c r="I98" s="177"/>
      <c r="J98" s="177"/>
      <c r="K98" s="177"/>
      <c r="L98" s="177"/>
      <c r="M98" s="177"/>
      <c r="N98" s="728"/>
      <c r="O98" s="177"/>
      <c r="P98" s="177"/>
      <c r="Q98" s="177"/>
      <c r="R98" s="177"/>
      <c r="S98" s="177"/>
      <c r="T98" s="177"/>
      <c r="U98" s="728"/>
      <c r="V98" s="177"/>
      <c r="W98" s="177"/>
      <c r="X98" s="177"/>
      <c r="Y98" s="177"/>
      <c r="Z98" s="177"/>
      <c r="AA98" s="177"/>
      <c r="AB98" s="728"/>
      <c r="AC98" s="177"/>
      <c r="AD98" s="177"/>
      <c r="AE98" s="177"/>
      <c r="AF98" s="177"/>
      <c r="AG98" s="177"/>
      <c r="AH98" s="177"/>
      <c r="AI98" s="105"/>
      <c r="AJ98" s="305"/>
    </row>
    <row r="99" spans="1:36" s="12" customFormat="1" ht="16.5">
      <c r="A99" s="299">
        <v>1</v>
      </c>
      <c r="B99" s="30" t="s">
        <v>68</v>
      </c>
      <c r="C99" s="30" t="s">
        <v>680</v>
      </c>
      <c r="D99" s="32" t="s">
        <v>69</v>
      </c>
      <c r="E99" s="214">
        <v>1</v>
      </c>
      <c r="F99" s="214">
        <v>1</v>
      </c>
      <c r="G99" s="214" t="s">
        <v>258</v>
      </c>
      <c r="H99" s="214">
        <v>1</v>
      </c>
      <c r="I99" s="214">
        <v>1</v>
      </c>
      <c r="J99" s="214">
        <v>1</v>
      </c>
      <c r="K99" s="214">
        <v>1</v>
      </c>
      <c r="L99" s="214">
        <v>1</v>
      </c>
      <c r="M99" s="214">
        <v>1</v>
      </c>
      <c r="N99" s="214">
        <v>1</v>
      </c>
      <c r="O99" s="214">
        <v>1</v>
      </c>
      <c r="P99" s="214">
        <v>1</v>
      </c>
      <c r="Q99" s="214">
        <v>1</v>
      </c>
      <c r="R99" s="214">
        <v>1</v>
      </c>
      <c r="S99" s="214">
        <v>1</v>
      </c>
      <c r="T99" s="214">
        <v>1</v>
      </c>
      <c r="U99" s="214" t="s">
        <v>258</v>
      </c>
      <c r="V99" s="214">
        <v>1</v>
      </c>
      <c r="W99" s="214">
        <v>1</v>
      </c>
      <c r="X99" s="214">
        <v>1</v>
      </c>
      <c r="Y99" s="214" t="s">
        <v>257</v>
      </c>
      <c r="Z99" s="214">
        <v>1</v>
      </c>
      <c r="AA99" s="214">
        <v>1</v>
      </c>
      <c r="AB99" s="214">
        <v>1</v>
      </c>
      <c r="AC99" s="214">
        <v>1</v>
      </c>
      <c r="AD99" s="214">
        <v>1</v>
      </c>
      <c r="AE99" s="214">
        <v>1</v>
      </c>
      <c r="AF99" s="214">
        <v>1</v>
      </c>
      <c r="AG99" s="214">
        <v>1</v>
      </c>
      <c r="AH99" s="214">
        <v>1</v>
      </c>
      <c r="AI99" s="14">
        <f>SUM(E99:AH99)</f>
        <v>27</v>
      </c>
      <c r="AJ99" s="284"/>
    </row>
    <row r="100" spans="1:36" s="12" customFormat="1" ht="16.5">
      <c r="A100" s="299">
        <v>2</v>
      </c>
      <c r="B100" s="30" t="s">
        <v>309</v>
      </c>
      <c r="C100" s="30" t="s">
        <v>388</v>
      </c>
      <c r="D100" s="32" t="s">
        <v>165</v>
      </c>
      <c r="E100" s="214">
        <v>1</v>
      </c>
      <c r="F100" s="214">
        <v>1</v>
      </c>
      <c r="G100" s="214" t="s">
        <v>258</v>
      </c>
      <c r="H100" s="214">
        <v>1</v>
      </c>
      <c r="I100" s="214">
        <v>1</v>
      </c>
      <c r="J100" s="214">
        <v>1</v>
      </c>
      <c r="K100" s="214">
        <v>1</v>
      </c>
      <c r="L100" s="214">
        <v>1</v>
      </c>
      <c r="M100" s="214">
        <v>1</v>
      </c>
      <c r="N100" s="214" t="s">
        <v>258</v>
      </c>
      <c r="O100" s="214">
        <v>1</v>
      </c>
      <c r="P100" s="214">
        <v>1</v>
      </c>
      <c r="Q100" s="214">
        <v>1</v>
      </c>
      <c r="R100" s="214">
        <v>1</v>
      </c>
      <c r="S100" s="214">
        <v>1</v>
      </c>
      <c r="T100" s="214">
        <v>1</v>
      </c>
      <c r="U100" s="214" t="s">
        <v>258</v>
      </c>
      <c r="V100" s="214">
        <v>1</v>
      </c>
      <c r="W100" s="214">
        <v>1</v>
      </c>
      <c r="X100" s="214">
        <v>1</v>
      </c>
      <c r="Y100" s="214" t="s">
        <v>257</v>
      </c>
      <c r="Z100" s="214">
        <v>1</v>
      </c>
      <c r="AA100" s="214">
        <v>1</v>
      </c>
      <c r="AB100" s="214">
        <v>1</v>
      </c>
      <c r="AC100" s="214">
        <v>1</v>
      </c>
      <c r="AD100" s="214">
        <v>1</v>
      </c>
      <c r="AE100" s="214">
        <v>1</v>
      </c>
      <c r="AF100" s="214">
        <v>1</v>
      </c>
      <c r="AG100" s="214">
        <v>1</v>
      </c>
      <c r="AH100" s="214">
        <v>1</v>
      </c>
      <c r="AI100" s="14">
        <f>SUM(E100:AH100)</f>
        <v>26</v>
      </c>
      <c r="AJ100" s="284"/>
    </row>
    <row r="101" spans="1:36" s="12" customFormat="1" ht="16.5">
      <c r="A101" s="299">
        <v>3</v>
      </c>
      <c r="B101" s="30" t="s">
        <v>71</v>
      </c>
      <c r="C101" s="30" t="s">
        <v>394</v>
      </c>
      <c r="D101" s="32" t="s">
        <v>72</v>
      </c>
      <c r="E101" s="214">
        <v>1</v>
      </c>
      <c r="F101" s="214">
        <v>1</v>
      </c>
      <c r="G101" s="214">
        <v>1</v>
      </c>
      <c r="H101" s="214">
        <v>1</v>
      </c>
      <c r="I101" s="214">
        <v>1</v>
      </c>
      <c r="J101" s="214">
        <v>1</v>
      </c>
      <c r="K101" s="214">
        <v>1</v>
      </c>
      <c r="L101" s="214">
        <v>1</v>
      </c>
      <c r="M101" s="214">
        <v>1</v>
      </c>
      <c r="N101" s="214">
        <v>1</v>
      </c>
      <c r="O101" s="214">
        <v>1</v>
      </c>
      <c r="P101" s="214">
        <v>1</v>
      </c>
      <c r="Q101" s="214">
        <v>1</v>
      </c>
      <c r="R101" s="214">
        <v>1</v>
      </c>
      <c r="S101" s="214">
        <v>1</v>
      </c>
      <c r="T101" s="214">
        <v>1</v>
      </c>
      <c r="U101" s="214">
        <v>1</v>
      </c>
      <c r="V101" s="214">
        <v>1</v>
      </c>
      <c r="W101" s="214">
        <v>1</v>
      </c>
      <c r="X101" s="214">
        <v>1</v>
      </c>
      <c r="Y101" s="214" t="s">
        <v>257</v>
      </c>
      <c r="Z101" s="214">
        <v>1</v>
      </c>
      <c r="AA101" s="214">
        <v>1</v>
      </c>
      <c r="AB101" s="214">
        <v>1</v>
      </c>
      <c r="AC101" s="214">
        <v>1</v>
      </c>
      <c r="AD101" s="214">
        <v>1</v>
      </c>
      <c r="AE101" s="214">
        <v>1</v>
      </c>
      <c r="AF101" s="214">
        <v>1</v>
      </c>
      <c r="AG101" s="214">
        <v>1</v>
      </c>
      <c r="AH101" s="214">
        <v>1</v>
      </c>
      <c r="AI101" s="14">
        <f>SUM(E101:AH101)</f>
        <v>29</v>
      </c>
      <c r="AJ101" s="284"/>
    </row>
    <row r="102" spans="1:36" s="12" customFormat="1" ht="16.5">
      <c r="A102" s="299">
        <v>4</v>
      </c>
      <c r="B102" s="30" t="s">
        <v>684</v>
      </c>
      <c r="C102" s="30" t="s">
        <v>387</v>
      </c>
      <c r="D102" s="32" t="s">
        <v>70</v>
      </c>
      <c r="E102" s="1490" t="s">
        <v>375</v>
      </c>
      <c r="F102" s="1491"/>
      <c r="G102" s="1491"/>
      <c r="H102" s="1491"/>
      <c r="I102" s="1491"/>
      <c r="J102" s="1491"/>
      <c r="K102" s="178">
        <v>1</v>
      </c>
      <c r="L102" s="214">
        <v>1</v>
      </c>
      <c r="M102" s="214">
        <v>1</v>
      </c>
      <c r="N102" s="214" t="s">
        <v>258</v>
      </c>
      <c r="O102" s="214">
        <v>1</v>
      </c>
      <c r="P102" s="214">
        <v>1</v>
      </c>
      <c r="Q102" s="214">
        <v>1</v>
      </c>
      <c r="R102" s="214">
        <v>1</v>
      </c>
      <c r="S102" s="214">
        <v>1</v>
      </c>
      <c r="T102" s="214">
        <v>1</v>
      </c>
      <c r="U102" s="214" t="s">
        <v>258</v>
      </c>
      <c r="V102" s="214">
        <v>1</v>
      </c>
      <c r="W102" s="214" t="s">
        <v>255</v>
      </c>
      <c r="X102" s="214" t="s">
        <v>255</v>
      </c>
      <c r="Y102" s="214">
        <v>1</v>
      </c>
      <c r="Z102" s="214" t="s">
        <v>254</v>
      </c>
      <c r="AA102" s="214" t="s">
        <v>254</v>
      </c>
      <c r="AB102" s="214" t="s">
        <v>258</v>
      </c>
      <c r="AC102" s="214" t="s">
        <v>254</v>
      </c>
      <c r="AD102" s="214" t="s">
        <v>254</v>
      </c>
      <c r="AE102" s="178">
        <v>1</v>
      </c>
      <c r="AF102" s="178">
        <v>1</v>
      </c>
      <c r="AG102" s="178">
        <v>1</v>
      </c>
      <c r="AH102" s="178">
        <v>1</v>
      </c>
      <c r="AI102" s="14">
        <f t="shared" ref="AI102:AI103" si="7">SUM(E102:AH102)</f>
        <v>15</v>
      </c>
      <c r="AJ102" s="284"/>
    </row>
    <row r="103" spans="1:36" s="12" customFormat="1" ht="16.5">
      <c r="A103" s="299">
        <v>5</v>
      </c>
      <c r="B103" s="30" t="s">
        <v>683</v>
      </c>
      <c r="C103" s="30"/>
      <c r="D103" s="32" t="s">
        <v>70</v>
      </c>
      <c r="E103" s="1490" t="s">
        <v>375</v>
      </c>
      <c r="F103" s="1491"/>
      <c r="G103" s="1491"/>
      <c r="H103" s="1492"/>
      <c r="I103" s="214">
        <v>1</v>
      </c>
      <c r="J103" s="214">
        <v>1</v>
      </c>
      <c r="K103" s="1445" t="s">
        <v>559</v>
      </c>
      <c r="L103" s="1446"/>
      <c r="M103" s="1446"/>
      <c r="N103" s="1446"/>
      <c r="O103" s="1446"/>
      <c r="P103" s="1446"/>
      <c r="Q103" s="1446"/>
      <c r="R103" s="1446"/>
      <c r="S103" s="1446"/>
      <c r="T103" s="1446"/>
      <c r="U103" s="1446"/>
      <c r="V103" s="1446"/>
      <c r="W103" s="1446"/>
      <c r="X103" s="1446"/>
      <c r="Y103" s="1447"/>
      <c r="Z103" s="214"/>
      <c r="AA103" s="214"/>
      <c r="AB103" s="214"/>
      <c r="AC103" s="214"/>
      <c r="AD103" s="214"/>
      <c r="AE103" s="178"/>
      <c r="AF103" s="178"/>
      <c r="AG103" s="178"/>
      <c r="AH103" s="178"/>
      <c r="AI103" s="14">
        <f t="shared" si="7"/>
        <v>2</v>
      </c>
      <c r="AJ103" s="284"/>
    </row>
    <row r="104" spans="1:36" s="12" customFormat="1" ht="17.25" thickBot="1">
      <c r="A104" s="311"/>
      <c r="B104" s="58"/>
      <c r="C104" s="52"/>
      <c r="D104" s="53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591"/>
      <c r="V104" s="232"/>
      <c r="W104" s="232"/>
      <c r="X104" s="232"/>
      <c r="Y104" s="232"/>
      <c r="Z104" s="232"/>
      <c r="AA104" s="232"/>
      <c r="AB104" s="232"/>
      <c r="AC104" s="232"/>
      <c r="AD104" s="232"/>
      <c r="AE104" s="232"/>
      <c r="AF104" s="232"/>
      <c r="AG104" s="232"/>
      <c r="AH104" s="232"/>
      <c r="AI104" s="16"/>
      <c r="AJ104" s="308"/>
    </row>
    <row r="105" spans="1:36" s="12" customFormat="1" ht="18.75">
      <c r="A105" s="1569" t="s">
        <v>367</v>
      </c>
      <c r="B105" s="1570"/>
      <c r="C105" s="491"/>
      <c r="D105" s="270" t="s">
        <v>516</v>
      </c>
      <c r="E105" s="695"/>
      <c r="F105" s="695"/>
      <c r="G105" s="695"/>
      <c r="H105" s="695"/>
      <c r="I105" s="695"/>
      <c r="J105" s="695"/>
      <c r="K105" s="695"/>
      <c r="L105" s="695"/>
      <c r="M105" s="695"/>
      <c r="N105" s="695"/>
      <c r="O105" s="695"/>
      <c r="P105" s="695"/>
      <c r="Q105" s="695"/>
      <c r="R105" s="695"/>
      <c r="S105" s="695"/>
      <c r="T105" s="695"/>
      <c r="U105" s="232"/>
      <c r="V105" s="543"/>
      <c r="W105" s="543"/>
      <c r="X105" s="543"/>
      <c r="Y105" s="695"/>
      <c r="Z105" s="695"/>
      <c r="AA105" s="695"/>
      <c r="AB105" s="695"/>
      <c r="AC105" s="695"/>
      <c r="AD105" s="695"/>
      <c r="AE105" s="695"/>
      <c r="AF105" s="695"/>
      <c r="AG105" s="695"/>
      <c r="AH105" s="695"/>
      <c r="AI105" s="20"/>
      <c r="AJ105" s="310"/>
    </row>
    <row r="106" spans="1:36" s="12" customFormat="1" ht="16.5">
      <c r="A106" s="299">
        <v>1</v>
      </c>
      <c r="B106" s="30" t="s">
        <v>321</v>
      </c>
      <c r="C106" s="30" t="s">
        <v>599</v>
      </c>
      <c r="D106" s="62" t="s">
        <v>38</v>
      </c>
      <c r="E106" s="178">
        <v>1</v>
      </c>
      <c r="F106" s="178">
        <v>1</v>
      </c>
      <c r="G106" s="178">
        <v>1</v>
      </c>
      <c r="H106" s="178">
        <v>1</v>
      </c>
      <c r="I106" s="178">
        <v>1</v>
      </c>
      <c r="J106" s="178">
        <v>1</v>
      </c>
      <c r="K106" s="178">
        <v>1</v>
      </c>
      <c r="L106" s="178">
        <v>1</v>
      </c>
      <c r="M106" s="178">
        <v>1</v>
      </c>
      <c r="N106" s="178">
        <v>1</v>
      </c>
      <c r="O106" s="178">
        <v>1</v>
      </c>
      <c r="P106" s="178">
        <v>1</v>
      </c>
      <c r="Q106" s="178">
        <v>1</v>
      </c>
      <c r="R106" s="178">
        <v>1</v>
      </c>
      <c r="S106" s="178">
        <v>1</v>
      </c>
      <c r="T106" s="178">
        <v>1</v>
      </c>
      <c r="U106" s="178">
        <v>1</v>
      </c>
      <c r="V106" s="178">
        <v>1</v>
      </c>
      <c r="W106" s="178">
        <v>1</v>
      </c>
      <c r="X106" s="178">
        <v>1</v>
      </c>
      <c r="Y106" s="178" t="s">
        <v>257</v>
      </c>
      <c r="Z106" s="178">
        <v>1</v>
      </c>
      <c r="AA106" s="178">
        <v>1</v>
      </c>
      <c r="AB106" s="178">
        <v>1</v>
      </c>
      <c r="AC106" s="178">
        <v>1</v>
      </c>
      <c r="AD106" s="178">
        <v>1</v>
      </c>
      <c r="AE106" s="178">
        <v>1</v>
      </c>
      <c r="AF106" s="178">
        <v>1</v>
      </c>
      <c r="AG106" s="178">
        <v>1</v>
      </c>
      <c r="AH106" s="178">
        <v>1</v>
      </c>
      <c r="AI106" s="14">
        <f>SUM(E106:AH106)</f>
        <v>29</v>
      </c>
      <c r="AJ106" s="284"/>
    </row>
    <row r="107" spans="1:36" s="12" customFormat="1" ht="16.5">
      <c r="A107" s="311">
        <v>2</v>
      </c>
      <c r="B107" s="137" t="s">
        <v>286</v>
      </c>
      <c r="C107" s="49" t="s">
        <v>599</v>
      </c>
      <c r="D107" s="171" t="s">
        <v>368</v>
      </c>
      <c r="E107" s="227">
        <v>1</v>
      </c>
      <c r="F107" s="227">
        <v>1</v>
      </c>
      <c r="G107" s="227" t="s">
        <v>258</v>
      </c>
      <c r="H107" s="227">
        <v>1</v>
      </c>
      <c r="I107" s="227">
        <v>1</v>
      </c>
      <c r="J107" s="227">
        <v>1</v>
      </c>
      <c r="K107" s="227">
        <v>1</v>
      </c>
      <c r="L107" s="227">
        <v>1</v>
      </c>
      <c r="M107" s="227">
        <v>1</v>
      </c>
      <c r="N107" s="227">
        <v>1</v>
      </c>
      <c r="O107" s="227">
        <v>1</v>
      </c>
      <c r="P107" s="227">
        <v>1</v>
      </c>
      <c r="Q107" s="227">
        <v>1</v>
      </c>
      <c r="R107" s="227">
        <v>1</v>
      </c>
      <c r="S107" s="227">
        <v>1</v>
      </c>
      <c r="T107" s="227">
        <v>1</v>
      </c>
      <c r="U107" s="227">
        <v>1</v>
      </c>
      <c r="V107" s="227">
        <v>1</v>
      </c>
      <c r="W107" s="227">
        <v>1</v>
      </c>
      <c r="X107" s="227">
        <v>1</v>
      </c>
      <c r="Y107" s="227" t="s">
        <v>257</v>
      </c>
      <c r="Z107" s="227">
        <v>1</v>
      </c>
      <c r="AA107" s="227">
        <v>1</v>
      </c>
      <c r="AB107" s="227">
        <v>1</v>
      </c>
      <c r="AC107" s="227">
        <v>1</v>
      </c>
      <c r="AD107" s="227">
        <v>1</v>
      </c>
      <c r="AE107" s="227">
        <v>1</v>
      </c>
      <c r="AF107" s="227">
        <v>1</v>
      </c>
      <c r="AG107" s="227">
        <v>1</v>
      </c>
      <c r="AH107" s="227">
        <v>1</v>
      </c>
      <c r="AI107" s="107">
        <f>SUM(E107:AH107)</f>
        <v>28</v>
      </c>
      <c r="AJ107" s="308"/>
    </row>
    <row r="108" spans="1:36" s="12" customFormat="1" ht="22.5" customHeight="1">
      <c r="A108" s="1548" t="s">
        <v>697</v>
      </c>
      <c r="B108" s="1549"/>
      <c r="C108" s="1549"/>
      <c r="D108" s="1549"/>
      <c r="E108" s="1550"/>
      <c r="F108" s="178"/>
      <c r="G108" s="178"/>
      <c r="H108" s="178"/>
      <c r="I108" s="178"/>
      <c r="J108" s="178"/>
      <c r="K108" s="178"/>
      <c r="L108" s="178"/>
      <c r="M108" s="178"/>
      <c r="N108" s="178"/>
      <c r="O108" s="178"/>
      <c r="P108" s="178"/>
      <c r="Q108" s="178"/>
      <c r="R108" s="178"/>
      <c r="S108" s="178"/>
      <c r="T108" s="178"/>
      <c r="U108" s="178"/>
      <c r="V108" s="178"/>
      <c r="W108" s="178"/>
      <c r="X108" s="178"/>
      <c r="Y108" s="178"/>
      <c r="Z108" s="178"/>
      <c r="AA108" s="178"/>
      <c r="AB108" s="178"/>
      <c r="AC108" s="178"/>
      <c r="AD108" s="178"/>
      <c r="AE108" s="178"/>
      <c r="AF108" s="178"/>
      <c r="AG108" s="178"/>
      <c r="AH108" s="178"/>
      <c r="AI108" s="14"/>
      <c r="AJ108" s="284"/>
    </row>
    <row r="109" spans="1:36" s="12" customFormat="1" ht="16.5">
      <c r="A109" s="299">
        <v>1</v>
      </c>
      <c r="B109" s="30" t="s">
        <v>401</v>
      </c>
      <c r="C109" s="49" t="s">
        <v>411</v>
      </c>
      <c r="D109" s="31" t="s">
        <v>37</v>
      </c>
      <c r="E109" s="214">
        <v>1</v>
      </c>
      <c r="F109" s="214">
        <v>1</v>
      </c>
      <c r="G109" s="214" t="s">
        <v>258</v>
      </c>
      <c r="H109" s="214">
        <v>1</v>
      </c>
      <c r="I109" s="214">
        <v>1</v>
      </c>
      <c r="J109" s="214">
        <v>1</v>
      </c>
      <c r="K109" s="214">
        <v>1</v>
      </c>
      <c r="L109" s="214">
        <v>1</v>
      </c>
      <c r="M109" s="214">
        <v>1</v>
      </c>
      <c r="N109" s="214" t="s">
        <v>258</v>
      </c>
      <c r="O109" s="214">
        <v>1</v>
      </c>
      <c r="P109" s="214">
        <v>1</v>
      </c>
      <c r="Q109" s="214">
        <v>1</v>
      </c>
      <c r="R109" s="214">
        <v>1</v>
      </c>
      <c r="S109" s="214">
        <v>1</v>
      </c>
      <c r="T109" s="214">
        <v>1</v>
      </c>
      <c r="U109" s="214" t="s">
        <v>258</v>
      </c>
      <c r="V109" s="214">
        <v>1</v>
      </c>
      <c r="W109" s="214">
        <v>1</v>
      </c>
      <c r="X109" s="178">
        <v>1</v>
      </c>
      <c r="Y109" s="178">
        <v>1</v>
      </c>
      <c r="Z109" s="178">
        <v>1</v>
      </c>
      <c r="AA109" s="178">
        <v>1</v>
      </c>
      <c r="AB109" s="178">
        <v>1</v>
      </c>
      <c r="AC109" s="178">
        <v>1</v>
      </c>
      <c r="AD109" s="178">
        <v>1</v>
      </c>
      <c r="AE109" s="178">
        <v>1</v>
      </c>
      <c r="AF109" s="178">
        <v>1</v>
      </c>
      <c r="AG109" s="178">
        <v>1</v>
      </c>
      <c r="AH109" s="178">
        <v>1</v>
      </c>
      <c r="AI109" s="14">
        <f>SUM(E109:AH109)</f>
        <v>27</v>
      </c>
      <c r="AJ109" s="103"/>
    </row>
    <row r="110" spans="1:36" s="12" customFormat="1" ht="16.5">
      <c r="A110" s="299">
        <v>2</v>
      </c>
      <c r="B110" s="33" t="s">
        <v>698</v>
      </c>
      <c r="C110" s="30"/>
      <c r="D110" s="62"/>
      <c r="E110" s="1551" t="s">
        <v>375</v>
      </c>
      <c r="F110" s="1552"/>
      <c r="G110" s="1552"/>
      <c r="H110" s="1552"/>
      <c r="I110" s="1552"/>
      <c r="J110" s="1552"/>
      <c r="K110" s="1552"/>
      <c r="L110" s="1552"/>
      <c r="M110" s="1552"/>
      <c r="N110" s="1552"/>
      <c r="O110" s="1552"/>
      <c r="P110" s="1552"/>
      <c r="Q110" s="1552"/>
      <c r="R110" s="1552"/>
      <c r="S110" s="1552"/>
      <c r="T110" s="1552"/>
      <c r="U110" s="1553"/>
      <c r="V110" s="178">
        <v>1</v>
      </c>
      <c r="W110" s="178">
        <v>1</v>
      </c>
      <c r="X110" s="178">
        <v>1</v>
      </c>
      <c r="Y110" s="178">
        <v>1</v>
      </c>
      <c r="Z110" s="178">
        <v>1</v>
      </c>
      <c r="AA110" s="178">
        <v>1</v>
      </c>
      <c r="AB110" s="178" t="s">
        <v>258</v>
      </c>
      <c r="AC110" s="178">
        <v>1</v>
      </c>
      <c r="AD110" s="178">
        <v>1</v>
      </c>
      <c r="AE110" s="178">
        <v>1</v>
      </c>
      <c r="AF110" s="178">
        <v>1</v>
      </c>
      <c r="AG110" s="178">
        <v>1</v>
      </c>
      <c r="AH110" s="178">
        <v>1</v>
      </c>
      <c r="AI110" s="14">
        <f>SUM(E110:AH110)</f>
        <v>12</v>
      </c>
      <c r="AJ110" s="595"/>
    </row>
    <row r="111" spans="1:36" s="12" customFormat="1" ht="17.25" thickBot="1">
      <c r="A111" s="762"/>
      <c r="B111" s="763"/>
      <c r="C111" s="39"/>
      <c r="D111" s="66"/>
      <c r="E111" s="219"/>
      <c r="F111" s="219"/>
      <c r="G111" s="219"/>
      <c r="H111" s="219"/>
      <c r="I111" s="219"/>
      <c r="J111" s="219"/>
      <c r="K111" s="219"/>
      <c r="L111" s="219"/>
      <c r="M111" s="219"/>
      <c r="N111" s="219"/>
      <c r="O111" s="219"/>
      <c r="P111" s="219"/>
      <c r="Q111" s="219"/>
      <c r="R111" s="219"/>
      <c r="S111" s="219"/>
      <c r="T111" s="219"/>
      <c r="U111" s="219"/>
      <c r="V111" s="219"/>
      <c r="W111" s="219"/>
      <c r="X111" s="219"/>
      <c r="Y111" s="219"/>
      <c r="Z111" s="219"/>
      <c r="AA111" s="219"/>
      <c r="AB111" s="219"/>
      <c r="AC111" s="219"/>
      <c r="AD111" s="219"/>
      <c r="AE111" s="219"/>
      <c r="AF111" s="219"/>
      <c r="AG111" s="219"/>
      <c r="AH111" s="219"/>
      <c r="AI111" s="15"/>
      <c r="AJ111" s="764"/>
    </row>
    <row r="112" spans="1:36" s="12" customFormat="1" ht="18">
      <c r="A112" s="1569" t="s">
        <v>335</v>
      </c>
      <c r="B112" s="1570"/>
      <c r="C112" s="721"/>
      <c r="D112" s="65"/>
      <c r="E112" s="695"/>
      <c r="F112" s="695"/>
      <c r="G112" s="695"/>
      <c r="H112" s="695"/>
      <c r="I112" s="695"/>
      <c r="J112" s="695"/>
      <c r="K112" s="695"/>
      <c r="L112" s="695"/>
      <c r="M112" s="695"/>
      <c r="N112" s="695"/>
      <c r="O112" s="695"/>
      <c r="P112" s="695"/>
      <c r="Q112" s="695"/>
      <c r="R112" s="695"/>
      <c r="S112" s="695"/>
      <c r="T112" s="695"/>
      <c r="U112" s="695"/>
      <c r="V112" s="695"/>
      <c r="W112" s="695"/>
      <c r="X112" s="695"/>
      <c r="Y112" s="695"/>
      <c r="Z112" s="695"/>
      <c r="AA112" s="695"/>
      <c r="AB112" s="695"/>
      <c r="AC112" s="695"/>
      <c r="AD112" s="695"/>
      <c r="AE112" s="695"/>
      <c r="AF112" s="695"/>
      <c r="AG112" s="695"/>
      <c r="AH112" s="695"/>
      <c r="AI112" s="20"/>
      <c r="AJ112" s="310"/>
    </row>
    <row r="113" spans="1:36" ht="16.5">
      <c r="A113" s="299">
        <v>1</v>
      </c>
      <c r="B113" s="30" t="s">
        <v>319</v>
      </c>
      <c r="C113" s="30" t="s">
        <v>680</v>
      </c>
      <c r="D113" s="62" t="s">
        <v>77</v>
      </c>
      <c r="E113" s="178">
        <v>1</v>
      </c>
      <c r="F113" s="178">
        <v>1</v>
      </c>
      <c r="G113" s="178" t="s">
        <v>258</v>
      </c>
      <c r="H113" s="178">
        <v>1</v>
      </c>
      <c r="I113" s="178">
        <v>1</v>
      </c>
      <c r="J113" s="178">
        <v>1</v>
      </c>
      <c r="K113" s="178">
        <v>1</v>
      </c>
      <c r="L113" s="178">
        <v>1</v>
      </c>
      <c r="M113" s="178">
        <v>1</v>
      </c>
      <c r="N113" s="178" t="s">
        <v>258</v>
      </c>
      <c r="O113" s="178">
        <v>1</v>
      </c>
      <c r="P113" s="178">
        <v>1</v>
      </c>
      <c r="Q113" s="178">
        <v>1</v>
      </c>
      <c r="R113" s="178">
        <v>1</v>
      </c>
      <c r="S113" s="178">
        <v>1</v>
      </c>
      <c r="T113" s="178">
        <v>1</v>
      </c>
      <c r="U113" s="178" t="s">
        <v>258</v>
      </c>
      <c r="V113" s="178">
        <v>1</v>
      </c>
      <c r="W113" s="178">
        <v>1</v>
      </c>
      <c r="X113" s="178">
        <v>1</v>
      </c>
      <c r="Y113" s="178" t="s">
        <v>257</v>
      </c>
      <c r="Z113" s="178">
        <v>1</v>
      </c>
      <c r="AA113" s="178">
        <v>1</v>
      </c>
      <c r="AB113" s="178" t="s">
        <v>258</v>
      </c>
      <c r="AC113" s="178">
        <v>1</v>
      </c>
      <c r="AD113" s="178">
        <v>1</v>
      </c>
      <c r="AE113" s="178">
        <v>1</v>
      </c>
      <c r="AF113" s="178">
        <v>1</v>
      </c>
      <c r="AG113" s="178">
        <v>1</v>
      </c>
      <c r="AH113" s="178">
        <v>1</v>
      </c>
      <c r="AI113" s="14">
        <f>SUM(E113:AH113)</f>
        <v>25</v>
      </c>
      <c r="AJ113" s="284"/>
    </row>
    <row r="114" spans="1:36" ht="16.5">
      <c r="A114" s="299">
        <v>2</v>
      </c>
      <c r="B114" s="30" t="s">
        <v>452</v>
      </c>
      <c r="C114" s="30" t="s">
        <v>599</v>
      </c>
      <c r="D114" s="412" t="s">
        <v>506</v>
      </c>
      <c r="E114" s="178">
        <v>1</v>
      </c>
      <c r="F114" s="178">
        <v>1</v>
      </c>
      <c r="G114" s="178">
        <v>1</v>
      </c>
      <c r="H114" s="178">
        <v>1</v>
      </c>
      <c r="I114" s="178">
        <v>1</v>
      </c>
      <c r="J114" s="178">
        <v>1</v>
      </c>
      <c r="K114" s="178">
        <v>1</v>
      </c>
      <c r="L114" s="178">
        <v>1</v>
      </c>
      <c r="M114" s="178">
        <v>1</v>
      </c>
      <c r="N114" s="178">
        <v>1</v>
      </c>
      <c r="O114" s="178">
        <v>1</v>
      </c>
      <c r="P114" s="178">
        <v>1</v>
      </c>
      <c r="Q114" s="178">
        <v>1</v>
      </c>
      <c r="R114" s="178">
        <v>1</v>
      </c>
      <c r="S114" s="178">
        <v>1</v>
      </c>
      <c r="T114" s="178">
        <v>1</v>
      </c>
      <c r="U114" s="178">
        <v>1</v>
      </c>
      <c r="V114" s="178">
        <v>1</v>
      </c>
      <c r="W114" s="178">
        <v>0.5</v>
      </c>
      <c r="X114" s="178" t="s">
        <v>685</v>
      </c>
      <c r="Y114" s="178" t="s">
        <v>257</v>
      </c>
      <c r="Z114" s="178" t="s">
        <v>685</v>
      </c>
      <c r="AA114" s="178" t="s">
        <v>685</v>
      </c>
      <c r="AB114" s="178" t="s">
        <v>258</v>
      </c>
      <c r="AC114" s="178" t="s">
        <v>685</v>
      </c>
      <c r="AD114" s="178" t="s">
        <v>685</v>
      </c>
      <c r="AE114" s="178" t="s">
        <v>685</v>
      </c>
      <c r="AF114" s="178" t="s">
        <v>685</v>
      </c>
      <c r="AG114" s="178" t="s">
        <v>685</v>
      </c>
      <c r="AH114" s="178" t="s">
        <v>685</v>
      </c>
      <c r="AI114" s="14">
        <f t="shared" ref="AI114:AI117" si="8">SUM(E114:AH114)</f>
        <v>18.5</v>
      </c>
      <c r="AJ114" s="284"/>
    </row>
    <row r="115" spans="1:36" ht="16.5">
      <c r="A115" s="299">
        <v>3</v>
      </c>
      <c r="B115" s="30" t="s">
        <v>643</v>
      </c>
      <c r="C115" s="217" t="s">
        <v>682</v>
      </c>
      <c r="D115" s="412" t="s">
        <v>694</v>
      </c>
      <c r="E115" s="214">
        <v>1</v>
      </c>
      <c r="F115" s="214">
        <v>1</v>
      </c>
      <c r="G115" s="214">
        <v>1</v>
      </c>
      <c r="H115" s="214">
        <v>1</v>
      </c>
      <c r="I115" s="214">
        <v>1</v>
      </c>
      <c r="J115" s="214">
        <v>1</v>
      </c>
      <c r="K115" s="214">
        <v>1</v>
      </c>
      <c r="L115" s="214">
        <v>1</v>
      </c>
      <c r="M115" s="214">
        <v>1</v>
      </c>
      <c r="N115" s="214">
        <v>1</v>
      </c>
      <c r="O115" s="214">
        <v>1</v>
      </c>
      <c r="P115" s="214">
        <v>1</v>
      </c>
      <c r="Q115" s="214">
        <v>1</v>
      </c>
      <c r="R115" s="214">
        <v>1</v>
      </c>
      <c r="S115" s="214">
        <v>1</v>
      </c>
      <c r="T115" s="214">
        <v>1</v>
      </c>
      <c r="U115" s="214">
        <v>1</v>
      </c>
      <c r="V115" s="214">
        <v>1</v>
      </c>
      <c r="W115" s="178">
        <v>1</v>
      </c>
      <c r="X115" s="178">
        <v>1</v>
      </c>
      <c r="Y115" s="178" t="s">
        <v>257</v>
      </c>
      <c r="Z115" s="178">
        <v>1</v>
      </c>
      <c r="AA115" s="178">
        <v>1</v>
      </c>
      <c r="AB115" s="178" t="s">
        <v>258</v>
      </c>
      <c r="AC115" s="178" t="s">
        <v>255</v>
      </c>
      <c r="AD115" s="214" t="s">
        <v>255</v>
      </c>
      <c r="AE115" s="178" t="s">
        <v>255</v>
      </c>
      <c r="AF115" s="178">
        <v>1</v>
      </c>
      <c r="AG115" s="178">
        <v>1</v>
      </c>
      <c r="AH115" s="178">
        <v>1</v>
      </c>
      <c r="AI115" s="14">
        <f t="shared" si="8"/>
        <v>25</v>
      </c>
      <c r="AJ115" s="284"/>
    </row>
    <row r="116" spans="1:36" s="12" customFormat="1" ht="16.5">
      <c r="A116" s="299">
        <v>4</v>
      </c>
      <c r="B116" s="30" t="s">
        <v>320</v>
      </c>
      <c r="C116" s="30" t="s">
        <v>600</v>
      </c>
      <c r="D116" s="62" t="s">
        <v>403</v>
      </c>
      <c r="E116" s="214">
        <v>1</v>
      </c>
      <c r="F116" s="214">
        <v>1</v>
      </c>
      <c r="G116" s="214">
        <v>1</v>
      </c>
      <c r="H116" s="214">
        <v>1</v>
      </c>
      <c r="I116" s="214">
        <v>1</v>
      </c>
      <c r="J116" s="214">
        <v>1</v>
      </c>
      <c r="K116" s="214">
        <v>1</v>
      </c>
      <c r="L116" s="214">
        <v>1</v>
      </c>
      <c r="M116" s="214">
        <v>1</v>
      </c>
      <c r="N116" s="214">
        <v>1</v>
      </c>
      <c r="O116" s="214">
        <v>1</v>
      </c>
      <c r="P116" s="214">
        <v>1</v>
      </c>
      <c r="Q116" s="214">
        <v>1</v>
      </c>
      <c r="R116" s="214">
        <v>1</v>
      </c>
      <c r="S116" s="214">
        <v>1</v>
      </c>
      <c r="T116" s="214">
        <v>1</v>
      </c>
      <c r="U116" s="214">
        <v>1</v>
      </c>
      <c r="V116" s="214">
        <v>1</v>
      </c>
      <c r="W116" s="178">
        <v>1</v>
      </c>
      <c r="X116" s="178">
        <v>1</v>
      </c>
      <c r="Y116" s="178" t="s">
        <v>257</v>
      </c>
      <c r="Z116" s="178">
        <v>1</v>
      </c>
      <c r="AA116" s="178">
        <v>1</v>
      </c>
      <c r="AB116" s="178">
        <v>1</v>
      </c>
      <c r="AC116" s="178">
        <v>1</v>
      </c>
      <c r="AD116" s="214">
        <v>1</v>
      </c>
      <c r="AE116" s="178">
        <v>1</v>
      </c>
      <c r="AF116" s="178">
        <v>1</v>
      </c>
      <c r="AG116" s="178">
        <v>1</v>
      </c>
      <c r="AH116" s="178">
        <v>1</v>
      </c>
      <c r="AI116" s="14">
        <f t="shared" si="8"/>
        <v>29</v>
      </c>
      <c r="AJ116" s="284"/>
    </row>
    <row r="117" spans="1:36" s="12" customFormat="1" ht="16.5">
      <c r="A117" s="299">
        <v>5</v>
      </c>
      <c r="B117" s="700" t="s">
        <v>678</v>
      </c>
      <c r="C117" s="30" t="s">
        <v>599</v>
      </c>
      <c r="D117" s="246" t="s">
        <v>271</v>
      </c>
      <c r="E117" s="214">
        <v>1</v>
      </c>
      <c r="F117" s="214">
        <v>1</v>
      </c>
      <c r="G117" s="214">
        <v>1</v>
      </c>
      <c r="H117" s="214">
        <v>1</v>
      </c>
      <c r="I117" s="214">
        <v>1</v>
      </c>
      <c r="J117" s="214">
        <v>1</v>
      </c>
      <c r="K117" s="214">
        <v>1</v>
      </c>
      <c r="L117" s="1490" t="s">
        <v>696</v>
      </c>
      <c r="M117" s="1491"/>
      <c r="N117" s="1491"/>
      <c r="O117" s="1491"/>
      <c r="P117" s="1491"/>
      <c r="Q117" s="1491"/>
      <c r="R117" s="1491"/>
      <c r="S117" s="1492"/>
      <c r="T117" s="214"/>
      <c r="U117" s="214"/>
      <c r="V117" s="214"/>
      <c r="W117" s="178"/>
      <c r="X117" s="178"/>
      <c r="Y117" s="178" t="s">
        <v>257</v>
      </c>
      <c r="Z117" s="178"/>
      <c r="AA117" s="178"/>
      <c r="AB117" s="178"/>
      <c r="AC117" s="178"/>
      <c r="AD117" s="214"/>
      <c r="AE117" s="178"/>
      <c r="AF117" s="178"/>
      <c r="AG117" s="178"/>
      <c r="AH117" s="178"/>
      <c r="AI117" s="14">
        <f t="shared" si="8"/>
        <v>7</v>
      </c>
      <c r="AJ117" s="312"/>
    </row>
    <row r="118" spans="1:36" ht="19.5" customHeight="1">
      <c r="A118" s="299">
        <v>6</v>
      </c>
      <c r="B118" s="30" t="s">
        <v>408</v>
      </c>
      <c r="C118" s="30" t="s">
        <v>599</v>
      </c>
      <c r="D118" s="62" t="s">
        <v>114</v>
      </c>
      <c r="E118" s="214">
        <v>1</v>
      </c>
      <c r="F118" s="214">
        <v>1</v>
      </c>
      <c r="G118" s="214">
        <v>1</v>
      </c>
      <c r="H118" s="214">
        <v>1</v>
      </c>
      <c r="I118" s="214">
        <v>1</v>
      </c>
      <c r="J118" s="214">
        <v>1</v>
      </c>
      <c r="K118" s="214">
        <v>1</v>
      </c>
      <c r="L118" s="214">
        <v>1</v>
      </c>
      <c r="M118" s="214">
        <v>1</v>
      </c>
      <c r="N118" s="214">
        <v>1</v>
      </c>
      <c r="O118" s="214">
        <v>1</v>
      </c>
      <c r="P118" s="214">
        <v>1</v>
      </c>
      <c r="Q118" s="214">
        <v>1</v>
      </c>
      <c r="R118" s="214">
        <v>1</v>
      </c>
      <c r="S118" s="214">
        <v>1</v>
      </c>
      <c r="T118" s="214">
        <v>1</v>
      </c>
      <c r="U118" s="214">
        <v>1</v>
      </c>
      <c r="V118" s="214">
        <v>1</v>
      </c>
      <c r="W118" s="214">
        <v>1</v>
      </c>
      <c r="X118" s="178">
        <v>1</v>
      </c>
      <c r="Y118" s="178">
        <v>1</v>
      </c>
      <c r="Z118" s="178">
        <v>1</v>
      </c>
      <c r="AA118" s="178">
        <v>1</v>
      </c>
      <c r="AB118" s="178">
        <v>1</v>
      </c>
      <c r="AC118" s="178">
        <v>1</v>
      </c>
      <c r="AD118" s="178">
        <v>1</v>
      </c>
      <c r="AE118" s="178">
        <v>1</v>
      </c>
      <c r="AF118" s="178">
        <v>1</v>
      </c>
      <c r="AG118" s="178">
        <v>1</v>
      </c>
      <c r="AH118" s="178">
        <v>1</v>
      </c>
      <c r="AI118" s="14">
        <f t="shared" ref="AI118:AI128" si="9">SUM(E118:AH118)</f>
        <v>30</v>
      </c>
      <c r="AJ118" s="312"/>
    </row>
    <row r="119" spans="1:36" s="12" customFormat="1" ht="16.5">
      <c r="A119" s="299">
        <v>7</v>
      </c>
      <c r="B119" s="30" t="s">
        <v>407</v>
      </c>
      <c r="C119" s="30" t="s">
        <v>599</v>
      </c>
      <c r="D119" s="693" t="s">
        <v>117</v>
      </c>
      <c r="E119" s="214">
        <v>1</v>
      </c>
      <c r="F119" s="214">
        <v>1</v>
      </c>
      <c r="G119" s="214">
        <v>1</v>
      </c>
      <c r="H119" s="214">
        <v>1</v>
      </c>
      <c r="I119" s="214">
        <v>1</v>
      </c>
      <c r="J119" s="214">
        <v>1</v>
      </c>
      <c r="K119" s="214">
        <v>1</v>
      </c>
      <c r="L119" s="214">
        <v>1</v>
      </c>
      <c r="M119" s="214">
        <v>1</v>
      </c>
      <c r="N119" s="214">
        <v>1</v>
      </c>
      <c r="O119" s="214">
        <v>1</v>
      </c>
      <c r="P119" s="214">
        <v>1</v>
      </c>
      <c r="Q119" s="214">
        <v>1</v>
      </c>
      <c r="R119" s="214">
        <v>1</v>
      </c>
      <c r="S119" s="214">
        <v>1</v>
      </c>
      <c r="T119" s="214">
        <v>1</v>
      </c>
      <c r="U119" s="214">
        <v>1</v>
      </c>
      <c r="V119" s="214">
        <v>1</v>
      </c>
      <c r="W119" s="214">
        <v>1</v>
      </c>
      <c r="X119" s="178">
        <v>1</v>
      </c>
      <c r="Y119" s="178">
        <v>1</v>
      </c>
      <c r="Z119" s="178">
        <v>1</v>
      </c>
      <c r="AA119" s="178">
        <v>1</v>
      </c>
      <c r="AB119" s="178">
        <v>1</v>
      </c>
      <c r="AC119" s="178">
        <v>1</v>
      </c>
      <c r="AD119" s="178">
        <v>1</v>
      </c>
      <c r="AE119" s="178">
        <v>1</v>
      </c>
      <c r="AF119" s="178">
        <v>1</v>
      </c>
      <c r="AG119" s="178">
        <v>1</v>
      </c>
      <c r="AH119" s="178">
        <v>1</v>
      </c>
      <c r="AI119" s="14">
        <f t="shared" si="9"/>
        <v>30</v>
      </c>
      <c r="AJ119" s="103"/>
    </row>
    <row r="120" spans="1:36" s="12" customFormat="1" ht="20.25" customHeight="1">
      <c r="A120" s="299">
        <v>8</v>
      </c>
      <c r="B120" s="30" t="s">
        <v>529</v>
      </c>
      <c r="C120" s="217" t="s">
        <v>682</v>
      </c>
      <c r="D120" s="693" t="s">
        <v>73</v>
      </c>
      <c r="E120" s="214">
        <v>1</v>
      </c>
      <c r="F120" s="214">
        <v>1</v>
      </c>
      <c r="G120" s="214">
        <v>1</v>
      </c>
      <c r="H120" s="214">
        <v>1</v>
      </c>
      <c r="I120" s="214">
        <v>1</v>
      </c>
      <c r="J120" s="214">
        <v>1</v>
      </c>
      <c r="K120" s="214">
        <v>1</v>
      </c>
      <c r="L120" s="214">
        <v>1</v>
      </c>
      <c r="M120" s="214">
        <v>1</v>
      </c>
      <c r="N120" s="214" t="s">
        <v>258</v>
      </c>
      <c r="O120" s="214">
        <v>1</v>
      </c>
      <c r="P120" s="214">
        <v>1</v>
      </c>
      <c r="Q120" s="214">
        <v>1</v>
      </c>
      <c r="R120" s="214">
        <v>1</v>
      </c>
      <c r="S120" s="214">
        <v>1</v>
      </c>
      <c r="T120" s="214">
        <v>1</v>
      </c>
      <c r="U120" s="214" t="s">
        <v>258</v>
      </c>
      <c r="V120" s="214">
        <v>1</v>
      </c>
      <c r="W120" s="214">
        <v>1</v>
      </c>
      <c r="X120" s="178">
        <v>1</v>
      </c>
      <c r="Y120" s="178">
        <v>1</v>
      </c>
      <c r="Z120" s="178">
        <v>1</v>
      </c>
      <c r="AA120" s="178">
        <v>1</v>
      </c>
      <c r="AB120" s="178">
        <v>1</v>
      </c>
      <c r="AC120" s="178">
        <v>1</v>
      </c>
      <c r="AD120" s="178">
        <v>1</v>
      </c>
      <c r="AE120" s="178">
        <v>1</v>
      </c>
      <c r="AF120" s="178">
        <v>1</v>
      </c>
      <c r="AG120" s="178">
        <v>1</v>
      </c>
      <c r="AH120" s="178">
        <v>1</v>
      </c>
      <c r="AI120" s="14">
        <f t="shared" si="9"/>
        <v>28</v>
      </c>
      <c r="AJ120" s="284"/>
    </row>
    <row r="121" spans="1:36" ht="16.5">
      <c r="A121" s="299">
        <v>9</v>
      </c>
      <c r="B121" s="30" t="s">
        <v>355</v>
      </c>
      <c r="C121" s="30" t="s">
        <v>681</v>
      </c>
      <c r="D121" s="412" t="s">
        <v>679</v>
      </c>
      <c r="E121" s="214">
        <v>1</v>
      </c>
      <c r="F121" s="214">
        <v>1</v>
      </c>
      <c r="G121" s="214"/>
      <c r="H121" s="214">
        <v>1</v>
      </c>
      <c r="I121" s="214">
        <v>1</v>
      </c>
      <c r="J121" s="214">
        <v>1</v>
      </c>
      <c r="K121" s="214">
        <v>1</v>
      </c>
      <c r="L121" s="214">
        <v>1</v>
      </c>
      <c r="M121" s="214">
        <v>1</v>
      </c>
      <c r="N121" s="214"/>
      <c r="O121" s="214">
        <v>1</v>
      </c>
      <c r="P121" s="214">
        <v>1</v>
      </c>
      <c r="Q121" s="214">
        <v>1</v>
      </c>
      <c r="R121" s="214">
        <v>1</v>
      </c>
      <c r="S121" s="214">
        <v>1</v>
      </c>
      <c r="T121" s="214">
        <v>1</v>
      </c>
      <c r="U121" s="214"/>
      <c r="V121" s="214">
        <v>1</v>
      </c>
      <c r="W121" s="214">
        <v>1</v>
      </c>
      <c r="X121" s="178">
        <v>1</v>
      </c>
      <c r="Y121" s="178" t="s">
        <v>257</v>
      </c>
      <c r="Z121" s="178">
        <v>1</v>
      </c>
      <c r="AA121" s="178">
        <v>1</v>
      </c>
      <c r="AB121" s="178" t="s">
        <v>258</v>
      </c>
      <c r="AC121" s="178">
        <v>1</v>
      </c>
      <c r="AD121" s="178">
        <v>1</v>
      </c>
      <c r="AE121" s="178">
        <v>1</v>
      </c>
      <c r="AF121" s="178">
        <v>1</v>
      </c>
      <c r="AG121" s="178">
        <v>1</v>
      </c>
      <c r="AH121" s="178">
        <v>1</v>
      </c>
      <c r="AI121" s="14">
        <f t="shared" si="9"/>
        <v>25</v>
      </c>
      <c r="AJ121" s="284"/>
    </row>
    <row r="122" spans="1:36" ht="16.5">
      <c r="A122" s="299">
        <v>10</v>
      </c>
      <c r="B122" s="30" t="s">
        <v>326</v>
      </c>
      <c r="C122" s="30" t="s">
        <v>404</v>
      </c>
      <c r="D122" s="62" t="s">
        <v>185</v>
      </c>
      <c r="E122" s="214">
        <v>1</v>
      </c>
      <c r="F122" s="214">
        <v>1</v>
      </c>
      <c r="G122" s="214">
        <v>1</v>
      </c>
      <c r="H122" s="214">
        <v>1</v>
      </c>
      <c r="I122" s="214">
        <v>1</v>
      </c>
      <c r="J122" s="214">
        <v>1</v>
      </c>
      <c r="K122" s="214">
        <v>1</v>
      </c>
      <c r="L122" s="214">
        <v>1</v>
      </c>
      <c r="M122" s="214">
        <v>1</v>
      </c>
      <c r="N122" s="214"/>
      <c r="O122" s="214">
        <v>1</v>
      </c>
      <c r="P122" s="214">
        <v>1</v>
      </c>
      <c r="Q122" s="214">
        <v>1</v>
      </c>
      <c r="R122" s="214">
        <v>1</v>
      </c>
      <c r="S122" s="214">
        <v>1</v>
      </c>
      <c r="T122" s="214">
        <v>1</v>
      </c>
      <c r="U122" s="214"/>
      <c r="V122" s="214">
        <v>1</v>
      </c>
      <c r="W122" s="214">
        <v>1</v>
      </c>
      <c r="X122" s="178">
        <v>1</v>
      </c>
      <c r="Y122" s="178" t="s">
        <v>257</v>
      </c>
      <c r="Z122" s="178">
        <v>1</v>
      </c>
      <c r="AA122" s="178">
        <v>1</v>
      </c>
      <c r="AB122" s="178">
        <v>1</v>
      </c>
      <c r="AC122" s="178">
        <v>1</v>
      </c>
      <c r="AD122" s="178">
        <v>1</v>
      </c>
      <c r="AE122" s="178">
        <v>1</v>
      </c>
      <c r="AF122" s="178">
        <v>1</v>
      </c>
      <c r="AG122" s="178">
        <v>1</v>
      </c>
      <c r="AH122" s="178">
        <v>1</v>
      </c>
      <c r="AI122" s="14">
        <f t="shared" si="9"/>
        <v>27</v>
      </c>
      <c r="AJ122" s="284"/>
    </row>
    <row r="123" spans="1:36" ht="16.5" customHeight="1">
      <c r="A123" s="299">
        <v>11</v>
      </c>
      <c r="B123" s="30" t="s">
        <v>328</v>
      </c>
      <c r="C123" s="30" t="s">
        <v>599</v>
      </c>
      <c r="D123" s="32" t="s">
        <v>19</v>
      </c>
      <c r="E123" s="214">
        <v>1</v>
      </c>
      <c r="F123" s="214">
        <v>1</v>
      </c>
      <c r="G123" s="214">
        <v>1</v>
      </c>
      <c r="H123" s="214">
        <v>1</v>
      </c>
      <c r="I123" s="214">
        <v>1</v>
      </c>
      <c r="J123" s="214">
        <v>1</v>
      </c>
      <c r="K123" s="214">
        <v>1</v>
      </c>
      <c r="L123" s="214">
        <v>1</v>
      </c>
      <c r="M123" s="214">
        <v>1</v>
      </c>
      <c r="N123" s="214">
        <v>1</v>
      </c>
      <c r="O123" s="214">
        <v>1</v>
      </c>
      <c r="P123" s="214">
        <v>1</v>
      </c>
      <c r="Q123" s="214">
        <v>1</v>
      </c>
      <c r="R123" s="214">
        <v>1</v>
      </c>
      <c r="S123" s="214">
        <v>1</v>
      </c>
      <c r="T123" s="214">
        <v>1</v>
      </c>
      <c r="U123" s="214">
        <v>1</v>
      </c>
      <c r="V123" s="214">
        <v>1</v>
      </c>
      <c r="W123" s="214">
        <v>1</v>
      </c>
      <c r="X123" s="178">
        <v>1</v>
      </c>
      <c r="Y123" s="178" t="s">
        <v>257</v>
      </c>
      <c r="Z123" s="178">
        <v>1</v>
      </c>
      <c r="AA123" s="178">
        <v>1</v>
      </c>
      <c r="AB123" s="178" t="s">
        <v>258</v>
      </c>
      <c r="AC123" s="178">
        <v>1</v>
      </c>
      <c r="AD123" s="178">
        <v>1</v>
      </c>
      <c r="AE123" s="178" t="s">
        <v>255</v>
      </c>
      <c r="AF123" s="178">
        <v>1</v>
      </c>
      <c r="AG123" s="178">
        <v>1</v>
      </c>
      <c r="AH123" s="178">
        <v>1</v>
      </c>
      <c r="AI123" s="14">
        <f t="shared" si="9"/>
        <v>27</v>
      </c>
      <c r="AJ123" s="284"/>
    </row>
    <row r="124" spans="1:36" ht="16.5" customHeight="1">
      <c r="A124" s="299"/>
      <c r="B124" s="30" t="s">
        <v>695</v>
      </c>
      <c r="C124" s="30" t="s">
        <v>599</v>
      </c>
      <c r="D124" s="32" t="s">
        <v>517</v>
      </c>
      <c r="E124" s="1445" t="s">
        <v>375</v>
      </c>
      <c r="F124" s="1446"/>
      <c r="G124" s="1446"/>
      <c r="H124" s="1446"/>
      <c r="I124" s="1446"/>
      <c r="J124" s="1446"/>
      <c r="K124" s="1446"/>
      <c r="L124" s="1446"/>
      <c r="M124" s="1446"/>
      <c r="N124" s="1446"/>
      <c r="O124" s="1446"/>
      <c r="P124" s="1446"/>
      <c r="Q124" s="1446"/>
      <c r="R124" s="1447"/>
      <c r="S124" s="214">
        <v>1</v>
      </c>
      <c r="T124" s="214">
        <v>1</v>
      </c>
      <c r="U124" s="214">
        <v>1</v>
      </c>
      <c r="V124" s="214">
        <v>1</v>
      </c>
      <c r="W124" s="214">
        <v>1</v>
      </c>
      <c r="X124" s="178">
        <v>1</v>
      </c>
      <c r="Y124" s="178">
        <v>1</v>
      </c>
      <c r="Z124" s="178">
        <v>1</v>
      </c>
      <c r="AA124" s="178">
        <v>1</v>
      </c>
      <c r="AB124" s="178">
        <v>1</v>
      </c>
      <c r="AC124" s="178">
        <v>1</v>
      </c>
      <c r="AD124" s="178">
        <v>1</v>
      </c>
      <c r="AE124" s="178">
        <v>1</v>
      </c>
      <c r="AF124" s="178">
        <v>1</v>
      </c>
      <c r="AG124" s="178">
        <v>1</v>
      </c>
      <c r="AH124" s="178">
        <v>1</v>
      </c>
      <c r="AI124" s="14">
        <f t="shared" si="9"/>
        <v>16</v>
      </c>
      <c r="AJ124" s="284"/>
    </row>
    <row r="125" spans="1:36" ht="16.5" customHeight="1">
      <c r="A125" s="299">
        <v>12</v>
      </c>
      <c r="B125" s="30" t="s">
        <v>653</v>
      </c>
      <c r="C125" s="49" t="s">
        <v>600</v>
      </c>
      <c r="D125" s="31" t="s">
        <v>115</v>
      </c>
      <c r="E125" s="214"/>
      <c r="F125" s="214"/>
      <c r="G125" s="214"/>
      <c r="H125" s="214"/>
      <c r="I125" s="214"/>
      <c r="J125" s="214"/>
      <c r="K125" s="214"/>
      <c r="L125" s="214"/>
      <c r="M125" s="214"/>
      <c r="N125" s="214"/>
      <c r="O125" s="214"/>
      <c r="P125" s="214"/>
      <c r="Q125" s="214"/>
      <c r="R125" s="214"/>
      <c r="S125" s="214"/>
      <c r="T125" s="214"/>
      <c r="U125" s="214"/>
      <c r="V125" s="214"/>
      <c r="W125" s="178"/>
      <c r="X125" s="178"/>
      <c r="Y125" s="178" t="s">
        <v>257</v>
      </c>
      <c r="Z125" s="178"/>
      <c r="AA125" s="178"/>
      <c r="AB125" s="178"/>
      <c r="AC125" s="178"/>
      <c r="AD125" s="214"/>
      <c r="AE125" s="178"/>
      <c r="AF125" s="178"/>
      <c r="AG125" s="178"/>
      <c r="AH125" s="178"/>
      <c r="AI125" s="14">
        <f t="shared" si="9"/>
        <v>0</v>
      </c>
      <c r="AJ125" s="284"/>
    </row>
    <row r="126" spans="1:36" s="127" customFormat="1" ht="16.5">
      <c r="A126" s="299">
        <v>14</v>
      </c>
      <c r="B126" s="30" t="s">
        <v>296</v>
      </c>
      <c r="C126" s="30" t="s">
        <v>600</v>
      </c>
      <c r="D126" s="62" t="s">
        <v>44</v>
      </c>
      <c r="E126" s="214">
        <v>1</v>
      </c>
      <c r="F126" s="214">
        <v>1</v>
      </c>
      <c r="G126" s="214" t="s">
        <v>258</v>
      </c>
      <c r="H126" s="214">
        <v>1</v>
      </c>
      <c r="I126" s="214">
        <v>1</v>
      </c>
      <c r="J126" s="214">
        <v>1</v>
      </c>
      <c r="K126" s="214">
        <v>1</v>
      </c>
      <c r="L126" s="214">
        <v>1</v>
      </c>
      <c r="M126" s="214">
        <v>1</v>
      </c>
      <c r="N126" s="214">
        <v>1</v>
      </c>
      <c r="O126" s="214">
        <v>1</v>
      </c>
      <c r="P126" s="214">
        <v>1</v>
      </c>
      <c r="Q126" s="214">
        <v>1</v>
      </c>
      <c r="R126" s="214">
        <v>1</v>
      </c>
      <c r="S126" s="214">
        <v>1</v>
      </c>
      <c r="T126" s="214">
        <v>1</v>
      </c>
      <c r="U126" s="214">
        <v>1</v>
      </c>
      <c r="V126" s="214">
        <v>1</v>
      </c>
      <c r="W126" s="214">
        <v>1</v>
      </c>
      <c r="X126" s="178">
        <v>1</v>
      </c>
      <c r="Y126" s="178" t="s">
        <v>257</v>
      </c>
      <c r="Z126" s="178">
        <v>1</v>
      </c>
      <c r="AA126" s="178">
        <v>1</v>
      </c>
      <c r="AB126" s="178">
        <v>1</v>
      </c>
      <c r="AC126" s="178">
        <v>1</v>
      </c>
      <c r="AD126" s="178">
        <v>1</v>
      </c>
      <c r="AE126" s="178">
        <v>1</v>
      </c>
      <c r="AF126" s="178">
        <v>1</v>
      </c>
      <c r="AG126" s="178">
        <v>1</v>
      </c>
      <c r="AH126" s="178">
        <v>1</v>
      </c>
      <c r="AI126" s="14">
        <f t="shared" si="9"/>
        <v>28</v>
      </c>
      <c r="AJ126" s="300"/>
    </row>
    <row r="127" spans="1:36" ht="17.25" customHeight="1">
      <c r="A127" s="299">
        <v>15</v>
      </c>
      <c r="B127" s="30" t="s">
        <v>440</v>
      </c>
      <c r="C127" s="30" t="s">
        <v>600</v>
      </c>
      <c r="D127" s="62" t="s">
        <v>175</v>
      </c>
      <c r="E127" s="214">
        <v>1</v>
      </c>
      <c r="F127" s="214">
        <v>1</v>
      </c>
      <c r="G127" s="214">
        <v>1</v>
      </c>
      <c r="H127" s="214">
        <v>1</v>
      </c>
      <c r="I127" s="214">
        <v>1</v>
      </c>
      <c r="J127" s="214">
        <v>1</v>
      </c>
      <c r="K127" s="214">
        <v>1</v>
      </c>
      <c r="L127" s="214">
        <v>1</v>
      </c>
      <c r="M127" s="214">
        <v>1</v>
      </c>
      <c r="N127" s="214">
        <v>1</v>
      </c>
      <c r="O127" s="214">
        <v>1</v>
      </c>
      <c r="P127" s="214">
        <v>1</v>
      </c>
      <c r="Q127" s="214">
        <v>1</v>
      </c>
      <c r="R127" s="214">
        <v>1</v>
      </c>
      <c r="S127" s="214">
        <v>1</v>
      </c>
      <c r="T127" s="214">
        <v>1</v>
      </c>
      <c r="U127" s="214">
        <v>1</v>
      </c>
      <c r="V127" s="214">
        <v>1</v>
      </c>
      <c r="W127" s="214">
        <v>1</v>
      </c>
      <c r="X127" s="178">
        <v>1</v>
      </c>
      <c r="Y127" s="178">
        <v>1</v>
      </c>
      <c r="Z127" s="178">
        <v>1</v>
      </c>
      <c r="AA127" s="178">
        <v>1</v>
      </c>
      <c r="AB127" s="178">
        <v>1</v>
      </c>
      <c r="AC127" s="178">
        <v>1</v>
      </c>
      <c r="AD127" s="178">
        <v>1</v>
      </c>
      <c r="AE127" s="178">
        <v>1</v>
      </c>
      <c r="AF127" s="178">
        <v>1</v>
      </c>
      <c r="AG127" s="178">
        <v>1</v>
      </c>
      <c r="AH127" s="178">
        <v>1</v>
      </c>
      <c r="AI127" s="14">
        <f t="shared" si="9"/>
        <v>30</v>
      </c>
      <c r="AJ127" s="284"/>
    </row>
    <row r="128" spans="1:36" ht="19.5" customHeight="1" thickBot="1">
      <c r="A128" s="299">
        <v>16</v>
      </c>
      <c r="B128" s="49" t="s">
        <v>332</v>
      </c>
      <c r="C128" s="30" t="s">
        <v>404</v>
      </c>
      <c r="D128" s="693" t="s">
        <v>167</v>
      </c>
      <c r="E128" s="214">
        <v>1</v>
      </c>
      <c r="F128" s="214">
        <v>1</v>
      </c>
      <c r="G128" s="214">
        <v>1</v>
      </c>
      <c r="H128" s="214">
        <v>1</v>
      </c>
      <c r="I128" s="214">
        <v>1</v>
      </c>
      <c r="J128" s="214" t="s">
        <v>677</v>
      </c>
      <c r="K128" s="214" t="s">
        <v>677</v>
      </c>
      <c r="L128" s="214" t="s">
        <v>677</v>
      </c>
      <c r="M128" s="214" t="s">
        <v>677</v>
      </c>
      <c r="N128" s="214" t="s">
        <v>677</v>
      </c>
      <c r="O128" s="214" t="s">
        <v>677</v>
      </c>
      <c r="P128" s="214" t="s">
        <v>677</v>
      </c>
      <c r="Q128" s="214" t="s">
        <v>677</v>
      </c>
      <c r="R128" s="214" t="s">
        <v>677</v>
      </c>
      <c r="S128" s="214" t="s">
        <v>677</v>
      </c>
      <c r="T128" s="214" t="s">
        <v>677</v>
      </c>
      <c r="U128" s="214" t="s">
        <v>677</v>
      </c>
      <c r="V128" s="214" t="s">
        <v>677</v>
      </c>
      <c r="W128" s="214" t="s">
        <v>677</v>
      </c>
      <c r="X128" s="214" t="s">
        <v>677</v>
      </c>
      <c r="Y128" s="214" t="s">
        <v>677</v>
      </c>
      <c r="Z128" s="214" t="s">
        <v>677</v>
      </c>
      <c r="AA128" s="214" t="s">
        <v>677</v>
      </c>
      <c r="AB128" s="214" t="s">
        <v>677</v>
      </c>
      <c r="AC128" s="214" t="s">
        <v>677</v>
      </c>
      <c r="AD128" s="214" t="s">
        <v>677</v>
      </c>
      <c r="AE128" s="214" t="s">
        <v>677</v>
      </c>
      <c r="AF128" s="214">
        <v>1</v>
      </c>
      <c r="AG128" s="178">
        <v>1</v>
      </c>
      <c r="AH128" s="178">
        <v>1</v>
      </c>
      <c r="AI128" s="14">
        <f t="shared" si="9"/>
        <v>8</v>
      </c>
      <c r="AJ128" s="313"/>
    </row>
    <row r="129" spans="1:36" ht="16.5">
      <c r="A129" s="1497" t="s">
        <v>336</v>
      </c>
      <c r="B129" s="1498"/>
      <c r="C129" s="703"/>
      <c r="D129" s="67"/>
      <c r="E129" s="234"/>
      <c r="F129" s="234"/>
      <c r="G129" s="234"/>
      <c r="H129" s="234"/>
      <c r="I129" s="234"/>
      <c r="J129" s="234"/>
      <c r="K129" s="234"/>
      <c r="L129" s="234"/>
      <c r="M129" s="234"/>
      <c r="N129" s="234"/>
      <c r="O129" s="234"/>
      <c r="P129" s="234"/>
      <c r="Q129" s="234"/>
      <c r="R129" s="234"/>
      <c r="S129" s="234"/>
      <c r="T129" s="234"/>
      <c r="U129" s="234"/>
      <c r="V129" s="234"/>
      <c r="W129" s="234"/>
      <c r="X129" s="234"/>
      <c r="Y129" s="234"/>
      <c r="Z129" s="234"/>
      <c r="AA129" s="234"/>
      <c r="AB129" s="234"/>
      <c r="AC129" s="234"/>
      <c r="AD129" s="234"/>
      <c r="AE129" s="234"/>
      <c r="AF129" s="234"/>
      <c r="AG129" s="234"/>
      <c r="AH129" s="234"/>
      <c r="AI129" s="105"/>
      <c r="AJ129" s="314"/>
    </row>
    <row r="130" spans="1:36" ht="16.5">
      <c r="A130" s="292">
        <v>1</v>
      </c>
      <c r="B130" s="69"/>
      <c r="C130" s="69"/>
      <c r="D130" s="70" t="s">
        <v>120</v>
      </c>
      <c r="E130" s="178"/>
      <c r="F130" s="178"/>
      <c r="G130" s="178"/>
      <c r="H130" s="178"/>
      <c r="I130" s="178"/>
      <c r="J130" s="178"/>
      <c r="K130" s="178"/>
      <c r="L130" s="178"/>
      <c r="M130" s="178"/>
      <c r="N130" s="178"/>
      <c r="O130" s="178"/>
      <c r="P130" s="178"/>
      <c r="Q130" s="178"/>
      <c r="R130" s="178"/>
      <c r="S130" s="178"/>
      <c r="T130" s="178"/>
      <c r="U130" s="178"/>
      <c r="V130" s="178"/>
      <c r="W130" s="178"/>
      <c r="X130" s="178"/>
      <c r="Y130" s="178"/>
      <c r="Z130" s="178"/>
      <c r="AA130" s="178"/>
      <c r="AB130" s="178"/>
      <c r="AC130" s="178"/>
      <c r="AD130" s="178"/>
      <c r="AE130" s="178"/>
      <c r="AF130" s="178"/>
      <c r="AG130" s="178"/>
      <c r="AH130" s="178"/>
      <c r="AI130" s="14"/>
      <c r="AJ130" s="315"/>
    </row>
    <row r="131" spans="1:36" ht="16.5">
      <c r="A131" s="292">
        <v>2</v>
      </c>
      <c r="B131" s="69" t="s">
        <v>124</v>
      </c>
      <c r="C131" s="69"/>
      <c r="D131" s="70" t="s">
        <v>142</v>
      </c>
      <c r="E131" s="214">
        <v>1</v>
      </c>
      <c r="F131" s="214">
        <v>1</v>
      </c>
      <c r="G131" s="214" t="s">
        <v>258</v>
      </c>
      <c r="H131" s="214">
        <v>1</v>
      </c>
      <c r="I131" s="214">
        <v>1</v>
      </c>
      <c r="J131" s="214">
        <v>1</v>
      </c>
      <c r="K131" s="214">
        <v>1</v>
      </c>
      <c r="L131" s="214">
        <v>1</v>
      </c>
      <c r="M131" s="214">
        <v>1</v>
      </c>
      <c r="N131" s="214">
        <v>1</v>
      </c>
      <c r="O131" s="214">
        <v>1</v>
      </c>
      <c r="P131" s="214">
        <v>1</v>
      </c>
      <c r="Q131" s="214">
        <v>1</v>
      </c>
      <c r="R131" s="214">
        <v>1</v>
      </c>
      <c r="S131" s="214">
        <v>1</v>
      </c>
      <c r="T131" s="214">
        <v>1</v>
      </c>
      <c r="U131" s="214" t="s">
        <v>258</v>
      </c>
      <c r="V131" s="214">
        <v>1</v>
      </c>
      <c r="W131" s="214">
        <v>1</v>
      </c>
      <c r="X131" s="214">
        <v>1</v>
      </c>
      <c r="Y131" s="214" t="s">
        <v>257</v>
      </c>
      <c r="Z131" s="214">
        <v>1</v>
      </c>
      <c r="AA131" s="214">
        <v>1</v>
      </c>
      <c r="AB131" s="214" t="s">
        <v>258</v>
      </c>
      <c r="AC131" s="214">
        <v>1</v>
      </c>
      <c r="AD131" s="214">
        <v>1</v>
      </c>
      <c r="AE131" s="214">
        <v>1</v>
      </c>
      <c r="AF131" s="214">
        <v>1</v>
      </c>
      <c r="AG131" s="214">
        <v>1</v>
      </c>
      <c r="AH131" s="214">
        <v>1</v>
      </c>
      <c r="AI131" s="14">
        <f>SUM(E131:AH131)</f>
        <v>26</v>
      </c>
      <c r="AJ131" s="315"/>
    </row>
    <row r="132" spans="1:36" ht="21.75" customHeight="1" thickBot="1">
      <c r="A132" s="316">
        <v>3</v>
      </c>
      <c r="B132" s="317" t="s">
        <v>454</v>
      </c>
      <c r="C132" s="317"/>
      <c r="D132" s="318" t="s">
        <v>174</v>
      </c>
      <c r="E132" s="214">
        <v>1</v>
      </c>
      <c r="F132" s="214">
        <v>1</v>
      </c>
      <c r="G132" s="214" t="s">
        <v>258</v>
      </c>
      <c r="H132" s="214">
        <v>1</v>
      </c>
      <c r="I132" s="214">
        <v>1</v>
      </c>
      <c r="J132" s="214">
        <v>1</v>
      </c>
      <c r="K132" s="214">
        <v>1</v>
      </c>
      <c r="L132" s="214">
        <v>1</v>
      </c>
      <c r="M132" s="214">
        <v>1</v>
      </c>
      <c r="N132" s="214" t="s">
        <v>258</v>
      </c>
      <c r="O132" s="214">
        <v>1</v>
      </c>
      <c r="P132" s="214">
        <v>1</v>
      </c>
      <c r="Q132" s="214">
        <v>1</v>
      </c>
      <c r="R132" s="214">
        <v>1</v>
      </c>
      <c r="S132" s="214">
        <v>1</v>
      </c>
      <c r="T132" s="214">
        <v>1</v>
      </c>
      <c r="U132" s="214" t="s">
        <v>258</v>
      </c>
      <c r="V132" s="214">
        <v>1</v>
      </c>
      <c r="W132" s="214">
        <v>1</v>
      </c>
      <c r="X132" s="214">
        <v>1</v>
      </c>
      <c r="Y132" s="214" t="s">
        <v>257</v>
      </c>
      <c r="Z132" s="214">
        <v>1</v>
      </c>
      <c r="AA132" s="214">
        <v>1</v>
      </c>
      <c r="AB132" s="214" t="s">
        <v>258</v>
      </c>
      <c r="AC132" s="214">
        <v>1</v>
      </c>
      <c r="AD132" s="214">
        <v>1</v>
      </c>
      <c r="AE132" s="214">
        <v>1</v>
      </c>
      <c r="AF132" s="214">
        <v>1</v>
      </c>
      <c r="AG132" s="214">
        <v>1</v>
      </c>
      <c r="AH132" s="214">
        <v>1</v>
      </c>
      <c r="AI132" s="321">
        <f>SUM(E132:AH132)</f>
        <v>25</v>
      </c>
      <c r="AJ132" s="322"/>
    </row>
    <row r="133" spans="1:36" ht="16.5" thickTop="1">
      <c r="A133" s="200"/>
      <c r="B133" s="201"/>
      <c r="C133" s="201"/>
    </row>
  </sheetData>
  <autoFilter ref="A1:AJ21">
    <filterColumn colId="0" showButton="0"/>
    <filterColumn colId="1" showButton="0"/>
    <filterColumn colId="2" hiddenButton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</autoFilter>
  <mergeCells count="36">
    <mergeCell ref="A7:B7"/>
    <mergeCell ref="A25:D25"/>
    <mergeCell ref="A28:B28"/>
    <mergeCell ref="D28:I28"/>
    <mergeCell ref="A1:AJ1"/>
    <mergeCell ref="A2:AJ2"/>
    <mergeCell ref="A3:B3"/>
    <mergeCell ref="A4:B4"/>
    <mergeCell ref="A5:A6"/>
    <mergeCell ref="B5:B6"/>
    <mergeCell ref="D5:D6"/>
    <mergeCell ref="AJ5:AJ6"/>
    <mergeCell ref="A129:B129"/>
    <mergeCell ref="A44:B44"/>
    <mergeCell ref="D44:L44"/>
    <mergeCell ref="A59:C59"/>
    <mergeCell ref="A68:B68"/>
    <mergeCell ref="A76:B76"/>
    <mergeCell ref="D76:I76"/>
    <mergeCell ref="E103:H103"/>
    <mergeCell ref="E102:J102"/>
    <mergeCell ref="A98:B98"/>
    <mergeCell ref="A105:B105"/>
    <mergeCell ref="A112:B112"/>
    <mergeCell ref="E54:L54"/>
    <mergeCell ref="D59:K59"/>
    <mergeCell ref="E39:R39"/>
    <mergeCell ref="E8:Z8"/>
    <mergeCell ref="E124:R124"/>
    <mergeCell ref="K103:Y103"/>
    <mergeCell ref="L117:S117"/>
    <mergeCell ref="A108:E108"/>
    <mergeCell ref="E110:U110"/>
    <mergeCell ref="A35:AI35"/>
    <mergeCell ref="A36:B36"/>
    <mergeCell ref="D36:I36"/>
  </mergeCells>
  <conditionalFormatting sqref="B13:C13">
    <cfRule type="duplicateValues" dxfId="311" priority="26"/>
  </conditionalFormatting>
  <conditionalFormatting sqref="B132:C132">
    <cfRule type="duplicateValues" dxfId="310" priority="25"/>
  </conditionalFormatting>
  <conditionalFormatting sqref="B129:C132">
    <cfRule type="duplicateValues" dxfId="309" priority="24"/>
  </conditionalFormatting>
  <conditionalFormatting sqref="C100">
    <cfRule type="duplicateValues" dxfId="308" priority="22"/>
  </conditionalFormatting>
  <conditionalFormatting sqref="B21">
    <cfRule type="duplicateValues" dxfId="307" priority="21"/>
  </conditionalFormatting>
  <conditionalFormatting sqref="B119:C119">
    <cfRule type="duplicateValues" dxfId="306" priority="20"/>
  </conditionalFormatting>
  <conditionalFormatting sqref="C119">
    <cfRule type="duplicateValues" dxfId="305" priority="19"/>
  </conditionalFormatting>
  <conditionalFormatting sqref="B129:C132">
    <cfRule type="duplicateValues" dxfId="304" priority="17"/>
    <cfRule type="duplicateValues" dxfId="303" priority="18"/>
  </conditionalFormatting>
  <conditionalFormatting sqref="B120">
    <cfRule type="duplicateValues" dxfId="302" priority="15"/>
  </conditionalFormatting>
  <conditionalFormatting sqref="B109">
    <cfRule type="duplicateValues" dxfId="301" priority="12"/>
  </conditionalFormatting>
  <conditionalFormatting sqref="C48 C27">
    <cfRule type="duplicateValues" dxfId="300" priority="11"/>
  </conditionalFormatting>
  <conditionalFormatting sqref="B22:C24">
    <cfRule type="duplicateValues" dxfId="299" priority="10"/>
  </conditionalFormatting>
  <conditionalFormatting sqref="B34:C34 C29 B36:C36">
    <cfRule type="duplicateValues" dxfId="298" priority="9"/>
  </conditionalFormatting>
  <conditionalFormatting sqref="C69 C58 C42">
    <cfRule type="duplicateValues" dxfId="297" priority="8"/>
  </conditionalFormatting>
  <conditionalFormatting sqref="B127:C128 B50:C50 B58:C58 B42:C42 C113:C125 B60:C60 B55:C55 B113 B116:B125 B106:C107 B110:C111">
    <cfRule type="duplicateValues" dxfId="296" priority="7"/>
  </conditionalFormatting>
  <conditionalFormatting sqref="C60">
    <cfRule type="duplicateValues" dxfId="295" priority="4"/>
  </conditionalFormatting>
  <conditionalFormatting sqref="B103">
    <cfRule type="duplicateValues" dxfId="294" priority="3"/>
  </conditionalFormatting>
  <conditionalFormatting sqref="C40 C37 C12">
    <cfRule type="duplicateValues" dxfId="293" priority="142"/>
  </conditionalFormatting>
  <conditionalFormatting sqref="B19">
    <cfRule type="duplicateValues" dxfId="292" priority="1"/>
  </conditionalFormatting>
  <conditionalFormatting sqref="B129:C1048576 B38:C38 C58 B49:C49 B112:C112 B41 B18:C24 B34:C34 B36:C36 B51:C54 B56:C57 C103:C105 B104:B105 B114:B115 B126:C126 B109:C109 B46:B47 B30:C32 C46:C48 B45:C45 C40:C44 C37 C27:C29 B28 B43:B44 B16:B17 B1:C14 C15:C17 B61:C102">
    <cfRule type="duplicateValues" dxfId="291" priority="437"/>
  </conditionalFormatting>
  <conditionalFormatting sqref="B129:C196 B38:C38 B99:B102 B104:B105 B114:B115 C99:C105 B36:C36 B49:C49 B126:C126 B109:C109 B61:C66 B18:C21 B34:C34 C58 B45:C47 B51:C54 B56:C57 B30:C32 C48 C29 B41 C40:C42 C37 B77:C96 B43:C43 B14 B9:C12 B16:B17 C13:C17 B69:C74">
    <cfRule type="duplicateValues" dxfId="290" priority="466"/>
  </conditionalFormatting>
  <conditionalFormatting sqref="B107:C107 B110:C111">
    <cfRule type="duplicateValues" dxfId="289" priority="468"/>
  </conditionalFormatting>
  <printOptions horizontalCentered="1" verticalCentered="1"/>
  <pageMargins left="0" right="0" top="0" bottom="0" header="0.3" footer="0"/>
  <pageSetup scale="48" orientation="landscape" r:id="rId1"/>
  <rowBreaks count="1" manualBreakCount="1">
    <brk id="67" max="35" man="1"/>
  </rowBreaks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rgb="FF00FF99"/>
  </sheetPr>
  <dimension ref="A1:AJ34"/>
  <sheetViews>
    <sheetView view="pageBreakPreview" zoomScale="70" zoomScaleSheetLayoutView="70" workbookViewId="0">
      <pane ySplit="6" topLeftCell="A7" activePane="bottomLeft" state="frozen"/>
      <selection activeCell="AL23" sqref="AL23"/>
      <selection pane="bottomLeft" activeCell="AL23" sqref="AL23"/>
    </sheetView>
  </sheetViews>
  <sheetFormatPr defaultRowHeight="15.75"/>
  <cols>
    <col min="1" max="1" width="6.140625" style="23" customWidth="1"/>
    <col min="2" max="2" width="32.42578125" style="24" customWidth="1"/>
    <col min="3" max="3" width="14.28515625" style="24" customWidth="1"/>
    <col min="4" max="4" width="17.7109375" style="24" customWidth="1"/>
    <col min="5" max="34" width="6" style="84" customWidth="1"/>
    <col min="35" max="35" width="6.85546875" style="113" customWidth="1"/>
    <col min="36" max="36" width="14.140625" style="113" customWidth="1"/>
    <col min="37" max="16384" width="9.140625" style="22"/>
  </cols>
  <sheetData>
    <row r="1" spans="1:36" s="8" customFormat="1" ht="23.25" customHeight="1">
      <c r="A1" s="1455" t="s">
        <v>243</v>
      </c>
      <c r="B1" s="1455"/>
      <c r="C1" s="1455"/>
      <c r="D1" s="1455"/>
      <c r="E1" s="1455"/>
      <c r="F1" s="1455"/>
      <c r="G1" s="1455"/>
      <c r="H1" s="1455"/>
      <c r="I1" s="1455"/>
      <c r="J1" s="1455"/>
      <c r="K1" s="1455"/>
      <c r="L1" s="1455"/>
      <c r="M1" s="1455"/>
      <c r="N1" s="1455"/>
      <c r="O1" s="1455"/>
      <c r="P1" s="1455"/>
      <c r="Q1" s="1455"/>
      <c r="R1" s="1455"/>
      <c r="S1" s="1455"/>
      <c r="T1" s="1455"/>
      <c r="U1" s="1455"/>
      <c r="V1" s="1455"/>
      <c r="W1" s="1455"/>
      <c r="X1" s="1455"/>
      <c r="Y1" s="1455"/>
      <c r="Z1" s="1455"/>
      <c r="AA1" s="1455"/>
      <c r="AB1" s="1455"/>
      <c r="AC1" s="1455"/>
      <c r="AD1" s="1455"/>
      <c r="AE1" s="1455"/>
      <c r="AF1" s="1455"/>
      <c r="AG1" s="1455"/>
      <c r="AH1" s="1455"/>
      <c r="AI1" s="1455"/>
      <c r="AJ1" s="1455"/>
    </row>
    <row r="2" spans="1:36" s="8" customFormat="1" ht="18" customHeight="1">
      <c r="A2" s="1455" t="s">
        <v>259</v>
      </c>
      <c r="B2" s="1455"/>
      <c r="C2" s="1455"/>
      <c r="D2" s="1455"/>
      <c r="E2" s="1455"/>
      <c r="F2" s="1455"/>
      <c r="G2" s="1455"/>
      <c r="H2" s="1455"/>
      <c r="I2" s="1455"/>
      <c r="J2" s="1455"/>
      <c r="K2" s="1455"/>
      <c r="L2" s="1455"/>
      <c r="M2" s="1455"/>
      <c r="N2" s="1455"/>
      <c r="O2" s="1455"/>
      <c r="P2" s="1455"/>
      <c r="Q2" s="1455"/>
      <c r="R2" s="1455"/>
      <c r="S2" s="1455"/>
      <c r="T2" s="1455"/>
      <c r="U2" s="1455"/>
      <c r="V2" s="1455"/>
      <c r="W2" s="1455"/>
      <c r="X2" s="1455"/>
      <c r="Y2" s="1455"/>
      <c r="Z2" s="1455"/>
      <c r="AA2" s="1455"/>
      <c r="AB2" s="1455"/>
      <c r="AC2" s="1455"/>
      <c r="AD2" s="1455"/>
      <c r="AE2" s="1455"/>
      <c r="AF2" s="1455"/>
      <c r="AG2" s="1455"/>
      <c r="AH2" s="1455"/>
      <c r="AI2" s="1455"/>
      <c r="AJ2" s="1455"/>
    </row>
    <row r="3" spans="1:36" s="8" customFormat="1" ht="18" customHeight="1">
      <c r="A3" s="1455" t="s">
        <v>260</v>
      </c>
      <c r="B3" s="1455"/>
      <c r="C3" s="9"/>
      <c r="D3" s="704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87"/>
      <c r="AJ3" s="87"/>
    </row>
    <row r="4" spans="1:36" s="8" customFormat="1" ht="18" customHeight="1" thickBot="1">
      <c r="A4" s="1474"/>
      <c r="B4" s="1474"/>
      <c r="C4" s="10"/>
      <c r="D4" s="708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88"/>
      <c r="AJ4" s="88"/>
    </row>
    <row r="5" spans="1:36" s="12" customFormat="1" ht="17.25" thickTop="1">
      <c r="A5" s="1456" t="s">
        <v>261</v>
      </c>
      <c r="B5" s="1458" t="s">
        <v>244</v>
      </c>
      <c r="C5" s="705"/>
      <c r="D5" s="1578" t="s">
        <v>692</v>
      </c>
      <c r="E5" s="349"/>
      <c r="F5" s="349"/>
      <c r="G5" s="349"/>
      <c r="H5" s="349"/>
      <c r="I5" s="349"/>
      <c r="J5" s="349"/>
      <c r="K5" s="349"/>
      <c r="L5" s="349"/>
      <c r="M5" s="349"/>
      <c r="N5" s="349"/>
      <c r="O5" s="349"/>
      <c r="P5" s="349"/>
      <c r="Q5" s="349"/>
      <c r="R5" s="349"/>
      <c r="S5" s="349"/>
      <c r="T5" s="349"/>
      <c r="U5" s="349"/>
      <c r="V5" s="349"/>
      <c r="W5" s="349"/>
      <c r="X5" s="349"/>
      <c r="Y5" s="349"/>
      <c r="Z5" s="349"/>
      <c r="AA5" s="349"/>
      <c r="AB5" s="349"/>
      <c r="AC5" s="349"/>
      <c r="AD5" s="349"/>
      <c r="AE5" s="349"/>
      <c r="AF5" s="349"/>
      <c r="AG5" s="349"/>
      <c r="AH5" s="349"/>
      <c r="AI5" s="89"/>
      <c r="AJ5" s="1462" t="s">
        <v>210</v>
      </c>
    </row>
    <row r="6" spans="1:36" s="13" customFormat="1" ht="16.5">
      <c r="A6" s="1457"/>
      <c r="B6" s="1459"/>
      <c r="C6" s="203"/>
      <c r="D6" s="1579"/>
      <c r="E6" s="227">
        <v>1</v>
      </c>
      <c r="F6" s="227">
        <v>2</v>
      </c>
      <c r="G6" s="227">
        <v>3</v>
      </c>
      <c r="H6" s="227">
        <v>4</v>
      </c>
      <c r="I6" s="227">
        <v>5</v>
      </c>
      <c r="J6" s="227">
        <v>6</v>
      </c>
      <c r="K6" s="227">
        <v>7</v>
      </c>
      <c r="L6" s="227">
        <v>8</v>
      </c>
      <c r="M6" s="227">
        <v>9</v>
      </c>
      <c r="N6" s="227">
        <v>10</v>
      </c>
      <c r="O6" s="227">
        <v>11</v>
      </c>
      <c r="P6" s="227">
        <v>12</v>
      </c>
      <c r="Q6" s="227">
        <v>13</v>
      </c>
      <c r="R6" s="227">
        <v>14</v>
      </c>
      <c r="S6" s="227">
        <v>15</v>
      </c>
      <c r="T6" s="227">
        <v>16</v>
      </c>
      <c r="U6" s="227">
        <v>17</v>
      </c>
      <c r="V6" s="227">
        <v>18</v>
      </c>
      <c r="W6" s="227">
        <v>19</v>
      </c>
      <c r="X6" s="227">
        <v>20</v>
      </c>
      <c r="Y6" s="227">
        <v>21</v>
      </c>
      <c r="Z6" s="227">
        <v>22</v>
      </c>
      <c r="AA6" s="227">
        <v>23</v>
      </c>
      <c r="AB6" s="227">
        <v>24</v>
      </c>
      <c r="AC6" s="227">
        <v>25</v>
      </c>
      <c r="AD6" s="227">
        <v>26</v>
      </c>
      <c r="AE6" s="227">
        <v>27</v>
      </c>
      <c r="AF6" s="227">
        <v>28</v>
      </c>
      <c r="AG6" s="227">
        <v>29</v>
      </c>
      <c r="AH6" s="227">
        <v>30</v>
      </c>
      <c r="AI6" s="90" t="s">
        <v>208</v>
      </c>
      <c r="AJ6" s="1463"/>
    </row>
    <row r="7" spans="1:36" s="12" customFormat="1" ht="18.75" thickBot="1">
      <c r="A7" s="1571"/>
      <c r="B7" s="1572"/>
      <c r="C7" s="744"/>
      <c r="D7" s="744"/>
      <c r="E7" s="350"/>
      <c r="F7" s="351"/>
      <c r="G7" s="351"/>
      <c r="H7" s="351"/>
      <c r="I7" s="351"/>
      <c r="J7" s="351"/>
      <c r="K7" s="351"/>
      <c r="L7" s="351"/>
      <c r="M7" s="351"/>
      <c r="N7" s="351"/>
      <c r="O7" s="351"/>
      <c r="P7" s="351"/>
      <c r="Q7" s="351"/>
      <c r="R7" s="351"/>
      <c r="S7" s="351"/>
      <c r="T7" s="351"/>
      <c r="U7" s="351"/>
      <c r="V7" s="351"/>
      <c r="W7" s="351"/>
      <c r="X7" s="351"/>
      <c r="Y7" s="351"/>
      <c r="Z7" s="351"/>
      <c r="AA7" s="351"/>
      <c r="AB7" s="351"/>
      <c r="AC7" s="351"/>
      <c r="AD7" s="351"/>
      <c r="AE7" s="351"/>
      <c r="AF7" s="351"/>
      <c r="AG7" s="78"/>
      <c r="AH7" s="78"/>
      <c r="AI7" s="91"/>
      <c r="AJ7" s="92"/>
    </row>
    <row r="8" spans="1:36" s="12" customFormat="1" ht="39.950000000000003" customHeight="1">
      <c r="A8" s="279"/>
      <c r="B8" s="609"/>
      <c r="C8" s="761"/>
      <c r="D8" s="28"/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  <c r="AH8" s="177"/>
      <c r="AI8" s="754"/>
      <c r="AJ8" s="280"/>
    </row>
    <row r="9" spans="1:36" s="12" customFormat="1" ht="39.950000000000003" customHeight="1">
      <c r="A9" s="745"/>
      <c r="B9" s="30"/>
      <c r="C9" s="30"/>
      <c r="D9" s="31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752"/>
      <c r="AJ9" s="103"/>
    </row>
    <row r="10" spans="1:36" s="12" customFormat="1" ht="39.950000000000003" customHeight="1">
      <c r="A10" s="745"/>
      <c r="B10" s="720"/>
      <c r="C10" s="260"/>
      <c r="D10" s="577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227"/>
      <c r="U10" s="227"/>
      <c r="V10" s="227"/>
      <c r="W10" s="227"/>
      <c r="X10" s="227"/>
      <c r="Y10" s="227"/>
      <c r="Z10" s="227"/>
      <c r="AA10" s="227"/>
      <c r="AB10" s="227"/>
      <c r="AC10" s="227"/>
      <c r="AD10" s="227"/>
      <c r="AE10" s="229"/>
      <c r="AF10" s="229"/>
      <c r="AG10" s="229"/>
      <c r="AH10" s="178"/>
      <c r="AI10" s="752"/>
      <c r="AJ10" s="281"/>
    </row>
    <row r="11" spans="1:36" s="12" customFormat="1" ht="39.950000000000003" customHeight="1">
      <c r="A11" s="745"/>
      <c r="B11" s="30"/>
      <c r="C11" s="30"/>
      <c r="D11" s="32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227"/>
      <c r="U11" s="227"/>
      <c r="V11" s="227"/>
      <c r="W11" s="227"/>
      <c r="X11" s="227"/>
      <c r="Y11" s="227"/>
      <c r="Z11" s="227"/>
      <c r="AA11" s="227"/>
      <c r="AB11" s="227"/>
      <c r="AC11" s="227"/>
      <c r="AD11" s="227"/>
      <c r="AE11" s="229"/>
      <c r="AF11" s="229"/>
      <c r="AG11" s="229"/>
      <c r="AH11" s="178"/>
      <c r="AI11" s="752"/>
      <c r="AJ11" s="103"/>
    </row>
    <row r="12" spans="1:36" s="12" customFormat="1" ht="39.950000000000003" customHeight="1">
      <c r="A12" s="745"/>
      <c r="B12" s="30"/>
      <c r="C12" s="30"/>
      <c r="D12" s="31"/>
      <c r="E12" s="178"/>
      <c r="F12" s="178"/>
      <c r="G12" s="178"/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752"/>
      <c r="AJ12" s="103"/>
    </row>
    <row r="13" spans="1:36" s="12" customFormat="1" ht="39.950000000000003" customHeight="1">
      <c r="A13" s="745"/>
      <c r="B13" s="260"/>
      <c r="C13" s="30"/>
      <c r="D13" s="293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227"/>
      <c r="U13" s="227"/>
      <c r="V13" s="227"/>
      <c r="W13" s="227"/>
      <c r="X13" s="227"/>
      <c r="Y13" s="227"/>
      <c r="Z13" s="227"/>
      <c r="AA13" s="227"/>
      <c r="AB13" s="227"/>
      <c r="AC13" s="227"/>
      <c r="AD13" s="227"/>
      <c r="AE13" s="229"/>
      <c r="AF13" s="229"/>
      <c r="AG13" s="229"/>
      <c r="AH13" s="178"/>
      <c r="AI13" s="752"/>
      <c r="AJ13" s="103"/>
    </row>
    <row r="14" spans="1:36" s="12" customFormat="1" ht="39.950000000000003" customHeight="1">
      <c r="A14" s="745"/>
      <c r="B14" s="30"/>
      <c r="C14" s="30"/>
      <c r="D14" s="32"/>
      <c r="E14" s="178"/>
      <c r="F14" s="178"/>
      <c r="G14" s="178"/>
      <c r="H14" s="178"/>
      <c r="I14" s="178"/>
      <c r="J14" s="178"/>
      <c r="K14" s="178"/>
      <c r="L14" s="178"/>
      <c r="M14" s="178"/>
      <c r="N14" s="178"/>
      <c r="O14" s="178"/>
      <c r="P14" s="178"/>
      <c r="Q14" s="178"/>
      <c r="R14" s="178"/>
      <c r="S14" s="178"/>
      <c r="T14" s="227"/>
      <c r="U14" s="227"/>
      <c r="V14" s="227"/>
      <c r="W14" s="227"/>
      <c r="X14" s="227"/>
      <c r="Y14" s="227"/>
      <c r="Z14" s="227"/>
      <c r="AA14" s="227"/>
      <c r="AB14" s="227"/>
      <c r="AC14" s="227"/>
      <c r="AD14" s="227"/>
      <c r="AE14" s="229"/>
      <c r="AF14" s="229"/>
      <c r="AG14" s="229"/>
      <c r="AH14" s="178"/>
      <c r="AI14" s="752"/>
      <c r="AJ14" s="103"/>
    </row>
    <row r="15" spans="1:36" s="12" customFormat="1" ht="39.950000000000003" customHeight="1">
      <c r="A15" s="745"/>
      <c r="B15" s="412"/>
      <c r="C15" s="739"/>
      <c r="D15" s="31"/>
      <c r="E15" s="178"/>
      <c r="F15" s="178"/>
      <c r="G15" s="178"/>
      <c r="H15" s="178"/>
      <c r="I15" s="178"/>
      <c r="J15" s="178"/>
      <c r="K15" s="178"/>
      <c r="L15" s="178"/>
      <c r="M15" s="178"/>
      <c r="N15" s="178"/>
      <c r="O15" s="178"/>
      <c r="P15" s="178"/>
      <c r="Q15" s="178"/>
      <c r="R15" s="178"/>
      <c r="S15" s="178"/>
      <c r="T15" s="227"/>
      <c r="U15" s="227"/>
      <c r="V15" s="227"/>
      <c r="W15" s="227"/>
      <c r="X15" s="227"/>
      <c r="Y15" s="227"/>
      <c r="Z15" s="227"/>
      <c r="AA15" s="227"/>
      <c r="AB15" s="227"/>
      <c r="AC15" s="227"/>
      <c r="AD15" s="227"/>
      <c r="AE15" s="229"/>
      <c r="AF15" s="229"/>
      <c r="AG15" s="229"/>
      <c r="AH15" s="178"/>
      <c r="AI15" s="752"/>
      <c r="AJ15" s="103"/>
    </row>
    <row r="16" spans="1:36" s="12" customFormat="1" ht="39.950000000000003" customHeight="1">
      <c r="A16" s="745"/>
      <c r="B16" s="217"/>
      <c r="C16" s="30"/>
      <c r="D16" s="31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  <c r="Q16" s="178"/>
      <c r="R16" s="178"/>
      <c r="S16" s="178"/>
      <c r="T16" s="227"/>
      <c r="U16" s="227"/>
      <c r="V16" s="227"/>
      <c r="W16" s="227"/>
      <c r="X16" s="227"/>
      <c r="Y16" s="227"/>
      <c r="Z16" s="227"/>
      <c r="AA16" s="227"/>
      <c r="AB16" s="227"/>
      <c r="AC16" s="227"/>
      <c r="AD16" s="227"/>
      <c r="AE16" s="229"/>
      <c r="AF16" s="229"/>
      <c r="AG16" s="229"/>
      <c r="AH16" s="178"/>
      <c r="AI16" s="752"/>
      <c r="AJ16" s="103"/>
    </row>
    <row r="17" spans="1:36" s="12" customFormat="1" ht="39.950000000000003" customHeight="1">
      <c r="A17" s="745"/>
      <c r="B17" s="30"/>
      <c r="C17" s="49"/>
      <c r="D17" s="43"/>
      <c r="E17" s="178"/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T17" s="178"/>
      <c r="U17" s="178"/>
      <c r="V17" s="178"/>
      <c r="W17" s="178"/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  <c r="AH17" s="178"/>
      <c r="AI17" s="752"/>
      <c r="AJ17" s="103"/>
    </row>
    <row r="18" spans="1:36" s="12" customFormat="1" ht="39.950000000000003" customHeight="1">
      <c r="A18" s="745"/>
      <c r="B18" s="260"/>
      <c r="C18" s="30"/>
      <c r="D18" s="198"/>
      <c r="E18" s="535"/>
      <c r="F18" s="535"/>
      <c r="G18" s="535"/>
      <c r="H18" s="535"/>
      <c r="I18" s="178"/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227"/>
      <c r="U18" s="227"/>
      <c r="V18" s="227"/>
      <c r="W18" s="227"/>
      <c r="X18" s="227"/>
      <c r="Y18" s="227"/>
      <c r="Z18" s="227"/>
      <c r="AA18" s="227"/>
      <c r="AB18" s="227"/>
      <c r="AC18" s="227"/>
      <c r="AD18" s="227"/>
      <c r="AE18" s="229"/>
      <c r="AF18" s="229"/>
      <c r="AG18" s="229"/>
      <c r="AH18" s="178"/>
      <c r="AI18" s="752"/>
      <c r="AJ18" s="284"/>
    </row>
    <row r="19" spans="1:36" s="12" customFormat="1" ht="39.950000000000003" customHeight="1">
      <c r="A19" s="745"/>
      <c r="B19" s="255"/>
      <c r="C19" s="411"/>
      <c r="D19" s="412"/>
      <c r="E19" s="710"/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227"/>
      <c r="V19" s="227"/>
      <c r="W19" s="227"/>
      <c r="X19" s="227"/>
      <c r="Y19" s="227"/>
      <c r="Z19" s="227"/>
      <c r="AA19" s="227"/>
      <c r="AB19" s="227"/>
      <c r="AC19" s="227"/>
      <c r="AD19" s="227"/>
      <c r="AE19" s="227"/>
      <c r="AF19" s="229"/>
      <c r="AG19" s="229"/>
      <c r="AH19" s="229"/>
      <c r="AI19" s="752"/>
      <c r="AJ19" s="104"/>
    </row>
    <row r="20" spans="1:36" s="12" customFormat="1" ht="39.950000000000003" customHeight="1">
      <c r="A20" s="745"/>
      <c r="B20" s="30"/>
      <c r="C20" s="30"/>
      <c r="D20" s="738"/>
      <c r="E20" s="710"/>
      <c r="F20" s="178"/>
      <c r="G20" s="178"/>
      <c r="H20" s="178"/>
      <c r="I20" s="178"/>
      <c r="J20" s="178"/>
      <c r="K20" s="178"/>
      <c r="L20" s="178"/>
      <c r="M20" s="178"/>
      <c r="N20" s="178"/>
      <c r="O20" s="178"/>
      <c r="P20" s="178"/>
      <c r="Q20" s="178"/>
      <c r="R20" s="178"/>
      <c r="S20" s="178"/>
      <c r="T20" s="178"/>
      <c r="U20" s="227"/>
      <c r="V20" s="227"/>
      <c r="W20" s="227"/>
      <c r="X20" s="227"/>
      <c r="Y20" s="227"/>
      <c r="Z20" s="227"/>
      <c r="AA20" s="227"/>
      <c r="AB20" s="227"/>
      <c r="AC20" s="227"/>
      <c r="AD20" s="227"/>
      <c r="AE20" s="227"/>
      <c r="AF20" s="229"/>
      <c r="AG20" s="229"/>
      <c r="AH20" s="229"/>
      <c r="AI20" s="753"/>
      <c r="AJ20" s="104"/>
    </row>
    <row r="21" spans="1:36" s="12" customFormat="1" ht="39.950000000000003" customHeight="1">
      <c r="A21" s="745"/>
      <c r="B21" s="49"/>
      <c r="C21" s="49"/>
      <c r="D21" s="31"/>
      <c r="E21" s="227"/>
      <c r="F21" s="227"/>
      <c r="G21" s="227"/>
      <c r="H21" s="227"/>
      <c r="I21" s="227"/>
      <c r="J21" s="227"/>
      <c r="K21" s="227"/>
      <c r="L21" s="227"/>
      <c r="M21" s="227"/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7"/>
      <c r="AA21" s="227"/>
      <c r="AB21" s="227"/>
      <c r="AC21" s="227"/>
      <c r="AD21" s="227"/>
      <c r="AE21" s="227"/>
      <c r="AF21" s="229"/>
      <c r="AG21" s="229"/>
      <c r="AH21" s="229"/>
      <c r="AI21" s="753"/>
      <c r="AJ21" s="104"/>
    </row>
    <row r="22" spans="1:36" s="12" customFormat="1" ht="39.950000000000003" customHeight="1">
      <c r="A22" s="745"/>
      <c r="B22" s="30"/>
      <c r="C22" s="30"/>
      <c r="D22" s="32"/>
      <c r="E22" s="178"/>
      <c r="F22" s="178"/>
      <c r="G22" s="178"/>
      <c r="H22" s="178"/>
      <c r="I22" s="178"/>
      <c r="J22" s="178"/>
      <c r="K22" s="178"/>
      <c r="L22" s="178"/>
      <c r="M22" s="225"/>
      <c r="N22" s="225"/>
      <c r="O22" s="225"/>
      <c r="P22" s="225"/>
      <c r="Q22" s="225"/>
      <c r="R22" s="225"/>
      <c r="S22" s="225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78"/>
      <c r="AI22" s="753"/>
      <c r="AJ22" s="103"/>
    </row>
    <row r="23" spans="1:36" s="12" customFormat="1" ht="39.950000000000003" customHeight="1">
      <c r="A23" s="488"/>
      <c r="B23" s="30"/>
      <c r="C23" s="30"/>
      <c r="D23" s="32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214"/>
      <c r="S23" s="214"/>
      <c r="T23" s="214"/>
      <c r="U23" s="214"/>
      <c r="V23" s="214"/>
      <c r="W23" s="214"/>
      <c r="X23" s="214"/>
      <c r="Y23" s="214"/>
      <c r="Z23" s="214"/>
      <c r="AA23" s="214"/>
      <c r="AB23" s="214"/>
      <c r="AC23" s="214"/>
      <c r="AD23" s="214"/>
      <c r="AE23" s="214"/>
      <c r="AF23" s="214"/>
      <c r="AG23" s="214"/>
      <c r="AH23" s="214"/>
      <c r="AI23" s="752"/>
      <c r="AJ23" s="284"/>
    </row>
    <row r="24" spans="1:36" s="12" customFormat="1" ht="39.950000000000003" customHeight="1">
      <c r="A24" s="488"/>
      <c r="B24" s="30"/>
      <c r="C24" s="30"/>
      <c r="D24" s="32"/>
      <c r="E24" s="214"/>
      <c r="F24" s="214"/>
      <c r="G24" s="214"/>
      <c r="H24" s="214"/>
      <c r="I24" s="214"/>
      <c r="J24" s="214"/>
      <c r="K24" s="214"/>
      <c r="L24" s="214"/>
      <c r="M24" s="214"/>
      <c r="N24" s="214"/>
      <c r="O24" s="214"/>
      <c r="P24" s="214"/>
      <c r="Q24" s="214"/>
      <c r="R24" s="214"/>
      <c r="S24" s="214"/>
      <c r="T24" s="214"/>
      <c r="U24" s="214"/>
      <c r="V24" s="214"/>
      <c r="W24" s="214"/>
      <c r="X24" s="214"/>
      <c r="Y24" s="214"/>
      <c r="Z24" s="214"/>
      <c r="AA24" s="214"/>
      <c r="AB24" s="214"/>
      <c r="AC24" s="214"/>
      <c r="AD24" s="214"/>
      <c r="AE24" s="214"/>
      <c r="AF24" s="214"/>
      <c r="AG24" s="214"/>
      <c r="AH24" s="214"/>
      <c r="AI24" s="752"/>
      <c r="AJ24" s="284"/>
    </row>
    <row r="25" spans="1:36" s="12" customFormat="1" ht="39.950000000000003" customHeight="1">
      <c r="A25" s="488"/>
      <c r="B25" s="30"/>
      <c r="C25" s="30"/>
      <c r="D25" s="213"/>
      <c r="E25" s="214"/>
      <c r="F25" s="214"/>
      <c r="G25" s="214"/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214"/>
      <c r="S25" s="214"/>
      <c r="T25" s="214"/>
      <c r="U25" s="214"/>
      <c r="V25" s="214"/>
      <c r="W25" s="214"/>
      <c r="X25" s="214"/>
      <c r="Y25" s="214"/>
      <c r="Z25" s="214"/>
      <c r="AA25" s="214"/>
      <c r="AB25" s="214"/>
      <c r="AC25" s="214"/>
      <c r="AD25" s="214"/>
      <c r="AE25" s="214"/>
      <c r="AF25" s="214"/>
      <c r="AG25" s="214"/>
      <c r="AH25" s="214"/>
      <c r="AI25" s="752"/>
      <c r="AJ25" s="284"/>
    </row>
    <row r="26" spans="1:36" s="12" customFormat="1" ht="39.950000000000003" customHeight="1">
      <c r="A26" s="488"/>
      <c r="B26" s="30"/>
      <c r="C26" s="30"/>
      <c r="D26" s="213"/>
      <c r="E26" s="214"/>
      <c r="F26" s="214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214"/>
      <c r="S26" s="214"/>
      <c r="T26" s="214"/>
      <c r="U26" s="214"/>
      <c r="V26" s="214"/>
      <c r="W26" s="214"/>
      <c r="X26" s="214"/>
      <c r="Y26" s="214"/>
      <c r="Z26" s="214"/>
      <c r="AA26" s="214"/>
      <c r="AB26" s="214"/>
      <c r="AC26" s="214"/>
      <c r="AD26" s="214"/>
      <c r="AE26" s="214"/>
      <c r="AF26" s="214"/>
      <c r="AG26" s="214"/>
      <c r="AH26" s="214"/>
      <c r="AI26" s="752"/>
      <c r="AJ26" s="284"/>
    </row>
    <row r="27" spans="1:36" s="12" customFormat="1" ht="39.950000000000003" customHeight="1">
      <c r="A27" s="488"/>
      <c r="B27" s="30"/>
      <c r="C27" s="30"/>
      <c r="D27" s="213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214"/>
      <c r="S27" s="214"/>
      <c r="T27" s="214"/>
      <c r="U27" s="214"/>
      <c r="V27" s="214"/>
      <c r="W27" s="214"/>
      <c r="X27" s="214"/>
      <c r="Y27" s="214"/>
      <c r="Z27" s="214"/>
      <c r="AA27" s="214"/>
      <c r="AB27" s="214"/>
      <c r="AC27" s="214"/>
      <c r="AD27" s="214"/>
      <c r="AE27" s="214"/>
      <c r="AF27" s="214"/>
      <c r="AG27" s="214"/>
      <c r="AH27" s="214"/>
      <c r="AI27" s="752"/>
      <c r="AJ27" s="102"/>
    </row>
    <row r="28" spans="1:36" s="12" customFormat="1" ht="39.950000000000003" customHeight="1">
      <c r="A28" s="488"/>
      <c r="B28" s="30"/>
      <c r="C28" s="30"/>
      <c r="D28" s="213"/>
      <c r="E28" s="214"/>
      <c r="F28" s="214"/>
      <c r="G28" s="214"/>
      <c r="H28" s="214"/>
      <c r="I28" s="214"/>
      <c r="J28" s="214"/>
      <c r="K28" s="214"/>
      <c r="L28" s="214"/>
      <c r="M28" s="214"/>
      <c r="N28" s="214"/>
      <c r="O28" s="214"/>
      <c r="P28" s="214"/>
      <c r="Q28" s="214"/>
      <c r="R28" s="214"/>
      <c r="S28" s="214"/>
      <c r="T28" s="214"/>
      <c r="U28" s="214"/>
      <c r="V28" s="214"/>
      <c r="W28" s="214"/>
      <c r="X28" s="214"/>
      <c r="Y28" s="214"/>
      <c r="Z28" s="214"/>
      <c r="AA28" s="214"/>
      <c r="AB28" s="214"/>
      <c r="AC28" s="214"/>
      <c r="AD28" s="214"/>
      <c r="AE28" s="214"/>
      <c r="AF28" s="214"/>
      <c r="AG28" s="214"/>
      <c r="AH28" s="214"/>
      <c r="AI28" s="752"/>
      <c r="AJ28" s="284"/>
    </row>
    <row r="29" spans="1:36" s="12" customFormat="1" ht="39.950000000000003" customHeight="1">
      <c r="A29" s="488"/>
      <c r="B29" s="30"/>
      <c r="C29" s="30"/>
      <c r="D29" s="213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214"/>
      <c r="S29" s="214"/>
      <c r="T29" s="214"/>
      <c r="U29" s="214"/>
      <c r="V29" s="214"/>
      <c r="W29" s="214"/>
      <c r="X29" s="214"/>
      <c r="Y29" s="214"/>
      <c r="Z29" s="214"/>
      <c r="AA29" s="214"/>
      <c r="AB29" s="214"/>
      <c r="AC29" s="214"/>
      <c r="AD29" s="214"/>
      <c r="AE29" s="214"/>
      <c r="AF29" s="214"/>
      <c r="AG29" s="214"/>
      <c r="AH29" s="214"/>
      <c r="AI29" s="752"/>
      <c r="AJ29" s="306"/>
    </row>
    <row r="30" spans="1:36" s="12" customFormat="1" ht="39.950000000000003" customHeight="1">
      <c r="A30" s="488"/>
      <c r="B30" s="30"/>
      <c r="C30" s="30"/>
      <c r="D30" s="213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214"/>
      <c r="S30" s="214"/>
      <c r="T30" s="214"/>
      <c r="U30" s="214"/>
      <c r="V30" s="214"/>
      <c r="W30" s="214"/>
      <c r="X30" s="214"/>
      <c r="Y30" s="214"/>
      <c r="Z30" s="214"/>
      <c r="AA30" s="214"/>
      <c r="AB30" s="214"/>
      <c r="AC30" s="214"/>
      <c r="AD30" s="214"/>
      <c r="AE30" s="214"/>
      <c r="AF30" s="214"/>
      <c r="AG30" s="214"/>
      <c r="AH30" s="214"/>
      <c r="AI30" s="752"/>
      <c r="AJ30" s="306"/>
    </row>
    <row r="31" spans="1:36" s="12" customFormat="1" ht="39.950000000000003" customHeight="1">
      <c r="A31" s="488"/>
      <c r="B31" s="30"/>
      <c r="C31" s="30"/>
      <c r="D31" s="213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214"/>
      <c r="S31" s="214"/>
      <c r="T31" s="214"/>
      <c r="U31" s="214"/>
      <c r="V31" s="214"/>
      <c r="W31" s="214"/>
      <c r="X31" s="214"/>
      <c r="Y31" s="214"/>
      <c r="Z31" s="214"/>
      <c r="AA31" s="214"/>
      <c r="AB31" s="214"/>
      <c r="AC31" s="214"/>
      <c r="AD31" s="214"/>
      <c r="AE31" s="214"/>
      <c r="AF31" s="214"/>
      <c r="AG31" s="214"/>
      <c r="AH31" s="214"/>
      <c r="AI31" s="752"/>
      <c r="AJ31" s="714"/>
    </row>
    <row r="32" spans="1:36" ht="39.950000000000003" customHeight="1">
      <c r="A32" s="46"/>
      <c r="B32" s="755"/>
      <c r="C32" s="755"/>
      <c r="D32" s="756"/>
      <c r="E32" s="214"/>
      <c r="F32" s="214"/>
      <c r="G32" s="214"/>
      <c r="H32" s="214"/>
      <c r="I32" s="214"/>
      <c r="J32" s="214"/>
      <c r="K32" s="214"/>
      <c r="L32" s="214"/>
      <c r="M32" s="214"/>
      <c r="N32" s="214"/>
      <c r="O32" s="214"/>
      <c r="P32" s="214"/>
      <c r="Q32" s="214"/>
      <c r="R32" s="214"/>
      <c r="S32" s="214"/>
      <c r="T32" s="214"/>
      <c r="U32" s="214"/>
      <c r="V32" s="214"/>
      <c r="W32" s="214"/>
      <c r="X32" s="214"/>
      <c r="Y32" s="214"/>
      <c r="Z32" s="214"/>
      <c r="AA32" s="214"/>
      <c r="AB32" s="214"/>
      <c r="AC32" s="214"/>
      <c r="AD32" s="214"/>
      <c r="AE32" s="214"/>
      <c r="AF32" s="214"/>
      <c r="AG32" s="214"/>
      <c r="AH32" s="214"/>
      <c r="AI32" s="752"/>
      <c r="AJ32" s="315"/>
    </row>
    <row r="33" spans="1:36" ht="39.950000000000003" customHeight="1" thickBot="1">
      <c r="A33" s="757"/>
      <c r="B33" s="758"/>
      <c r="C33" s="758"/>
      <c r="D33" s="759"/>
      <c r="E33" s="319"/>
      <c r="F33" s="319"/>
      <c r="G33" s="319"/>
      <c r="H33" s="319"/>
      <c r="I33" s="319"/>
      <c r="J33" s="319"/>
      <c r="K33" s="319"/>
      <c r="L33" s="319"/>
      <c r="M33" s="319"/>
      <c r="N33" s="319"/>
      <c r="O33" s="319"/>
      <c r="P33" s="319"/>
      <c r="Q33" s="319"/>
      <c r="R33" s="319"/>
      <c r="S33" s="319"/>
      <c r="T33" s="319"/>
      <c r="U33" s="319"/>
      <c r="V33" s="319"/>
      <c r="W33" s="319"/>
      <c r="X33" s="319"/>
      <c r="Y33" s="319"/>
      <c r="Z33" s="319"/>
      <c r="AA33" s="319"/>
      <c r="AB33" s="319"/>
      <c r="AC33" s="319"/>
      <c r="AD33" s="319"/>
      <c r="AE33" s="319"/>
      <c r="AF33" s="319"/>
      <c r="AG33" s="319"/>
      <c r="AH33" s="319"/>
      <c r="AI33" s="760"/>
      <c r="AJ33" s="446"/>
    </row>
    <row r="34" spans="1:36" ht="16.5" thickTop="1">
      <c r="A34" s="200"/>
      <c r="B34" s="201"/>
      <c r="C34" s="201"/>
    </row>
  </sheetData>
  <autoFilter ref="A1:AJ21">
    <filterColumn colId="0" showButton="0"/>
    <filterColumn colId="1" showButton="0"/>
    <filterColumn colId="2" hiddenButton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</autoFilter>
  <mergeCells count="9">
    <mergeCell ref="A7:B7"/>
    <mergeCell ref="A1:AJ1"/>
    <mergeCell ref="A2:AJ2"/>
    <mergeCell ref="A3:B3"/>
    <mergeCell ref="A4:B4"/>
    <mergeCell ref="A5:A6"/>
    <mergeCell ref="B5:B6"/>
    <mergeCell ref="D5:D6"/>
    <mergeCell ref="AJ5:AJ6"/>
  </mergeCells>
  <conditionalFormatting sqref="B13:C13">
    <cfRule type="duplicateValues" dxfId="288" priority="23"/>
  </conditionalFormatting>
  <conditionalFormatting sqref="B33:C33">
    <cfRule type="duplicateValues" dxfId="287" priority="22"/>
  </conditionalFormatting>
  <conditionalFormatting sqref="B21">
    <cfRule type="duplicateValues" dxfId="286" priority="18"/>
  </conditionalFormatting>
  <conditionalFormatting sqref="B19">
    <cfRule type="duplicateValues" dxfId="285" priority="3"/>
  </conditionalFormatting>
  <conditionalFormatting sqref="B16:B17 B1:C14 C15:C17 B18:C1048576">
    <cfRule type="duplicateValues" dxfId="284" priority="2"/>
  </conditionalFormatting>
  <conditionalFormatting sqref="B22:C22">
    <cfRule type="duplicateValues" dxfId="283" priority="26"/>
  </conditionalFormatting>
  <conditionalFormatting sqref="C11">
    <cfRule type="duplicateValues" dxfId="282" priority="31"/>
  </conditionalFormatting>
  <conditionalFormatting sqref="B32:C33">
    <cfRule type="duplicateValues" dxfId="281" priority="43"/>
  </conditionalFormatting>
  <conditionalFormatting sqref="B32:C33">
    <cfRule type="duplicateValues" dxfId="280" priority="45"/>
    <cfRule type="duplicateValues" dxfId="279" priority="46"/>
  </conditionalFormatting>
  <conditionalFormatting sqref="B18:C21 B23:C97 B14 B8:C12 B16:B17 C13:C17">
    <cfRule type="duplicateValues" dxfId="278" priority="68"/>
  </conditionalFormatting>
  <printOptions horizontalCentered="1" verticalCentered="1"/>
  <pageMargins left="0" right="0" top="0" bottom="0" header="0.3" footer="0"/>
  <pageSetup scale="5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rgb="FF00B0F0"/>
  </sheetPr>
  <dimension ref="A1:AI163"/>
  <sheetViews>
    <sheetView view="pageBreakPreview" zoomScale="45" zoomScaleNormal="55" zoomScaleSheetLayoutView="45" workbookViewId="0">
      <pane ySplit="7" topLeftCell="A62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4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8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3.42578125" style="168" customWidth="1"/>
    <col min="18" max="18" width="13.7109375" style="168" bestFit="1" customWidth="1"/>
    <col min="19" max="19" width="21.7109375" style="168" bestFit="1" customWidth="1"/>
    <col min="20" max="20" width="14.28515625" style="168" customWidth="1"/>
    <col min="21" max="21" width="12.710937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5.5703125" style="114" customWidth="1"/>
    <col min="27" max="27" width="26.570312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5" t="s">
        <v>243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5"/>
      <c r="O1" s="1395"/>
      <c r="P1" s="1395"/>
      <c r="Q1" s="1395"/>
      <c r="R1" s="1395"/>
      <c r="S1" s="1395"/>
      <c r="T1" s="1395"/>
      <c r="U1" s="1395"/>
      <c r="V1" s="1395"/>
      <c r="W1" s="1395"/>
      <c r="X1" s="1395"/>
      <c r="Y1" s="1395"/>
      <c r="Z1" s="1395"/>
      <c r="AA1" s="1395"/>
      <c r="AB1" s="1395"/>
      <c r="AC1" s="1395"/>
      <c r="AD1" s="1395"/>
      <c r="AE1" s="1395"/>
      <c r="AF1" s="1395"/>
      <c r="AG1" s="1395"/>
      <c r="AH1" s="1395"/>
      <c r="AI1" s="1395"/>
    </row>
    <row r="2" spans="1:35" s="120" customFormat="1" ht="38.25" customHeight="1" thickBot="1">
      <c r="A2" s="1396" t="s">
        <v>259</v>
      </c>
      <c r="B2" s="1396"/>
      <c r="C2" s="1396"/>
      <c r="D2" s="1396"/>
      <c r="E2" s="1396"/>
      <c r="F2" s="1396"/>
      <c r="G2" s="1396"/>
      <c r="H2" s="1396"/>
      <c r="I2" s="1396"/>
      <c r="J2" s="1396"/>
      <c r="K2" s="1396"/>
      <c r="L2" s="1396"/>
      <c r="M2" s="1396"/>
      <c r="N2" s="1396"/>
      <c r="O2" s="1396"/>
      <c r="P2" s="1396"/>
      <c r="Q2" s="1396"/>
      <c r="R2" s="1396"/>
      <c r="S2" s="1396"/>
      <c r="T2" s="1396"/>
      <c r="U2" s="1396"/>
      <c r="V2" s="1396"/>
      <c r="W2" s="1396"/>
      <c r="X2" s="1396"/>
      <c r="Y2" s="1396"/>
      <c r="Z2" s="1396"/>
      <c r="AA2" s="1396"/>
      <c r="AB2" s="1396"/>
      <c r="AC2" s="1396"/>
      <c r="AD2" s="1396"/>
      <c r="AE2" s="1396"/>
      <c r="AF2" s="1396"/>
      <c r="AG2" s="1396"/>
      <c r="AH2" s="1396"/>
      <c r="AI2" s="1396"/>
    </row>
    <row r="3" spans="1:35" s="120" customFormat="1" ht="38.25" customHeight="1">
      <c r="A3" s="1395" t="s">
        <v>343</v>
      </c>
      <c r="B3" s="1395"/>
      <c r="C3" s="1395"/>
      <c r="D3" s="706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773"/>
      <c r="X3" s="121"/>
      <c r="Y3" s="121"/>
      <c r="Z3" s="121"/>
      <c r="AA3" s="121"/>
      <c r="AB3" s="121"/>
      <c r="AC3" s="121"/>
      <c r="AD3" s="121"/>
      <c r="AE3" s="121"/>
      <c r="AF3" s="1397"/>
      <c r="AG3" s="121"/>
      <c r="AH3" s="122"/>
      <c r="AI3" s="122"/>
    </row>
    <row r="4" spans="1:35" s="120" customFormat="1" ht="38.25" customHeight="1" thickBot="1">
      <c r="A4" s="1432" t="s">
        <v>690</v>
      </c>
      <c r="B4" s="1432"/>
      <c r="C4" s="1432"/>
      <c r="D4" s="712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774"/>
      <c r="X4" s="123"/>
      <c r="Y4" s="123"/>
      <c r="Z4" s="123"/>
      <c r="AA4" s="123"/>
      <c r="AB4" s="124"/>
      <c r="AC4" s="124"/>
      <c r="AD4" s="124"/>
      <c r="AE4" s="124"/>
      <c r="AF4" s="1398"/>
      <c r="AG4" s="124"/>
      <c r="AH4" s="125"/>
      <c r="AI4" s="125"/>
    </row>
    <row r="5" spans="1:35" ht="33.75" customHeight="1">
      <c r="A5" s="1399" t="s">
        <v>261</v>
      </c>
      <c r="B5" s="1402" t="s">
        <v>244</v>
      </c>
      <c r="C5" s="1405" t="s">
        <v>0</v>
      </c>
      <c r="D5" s="1405" t="s">
        <v>245</v>
      </c>
      <c r="E5" s="1408" t="s">
        <v>1</v>
      </c>
      <c r="F5" s="1409"/>
      <c r="G5" s="1409"/>
      <c r="H5" s="1409"/>
      <c r="I5" s="1410"/>
      <c r="J5" s="1414" t="s">
        <v>2</v>
      </c>
      <c r="K5" s="1414"/>
      <c r="L5" s="1414"/>
      <c r="M5" s="1414"/>
      <c r="N5" s="1414"/>
      <c r="O5" s="1414"/>
      <c r="P5" s="1414"/>
      <c r="Q5" s="1414"/>
      <c r="R5" s="1414"/>
      <c r="S5" s="1414"/>
      <c r="T5" s="1414"/>
      <c r="U5" s="1414"/>
      <c r="V5" s="1415" t="s">
        <v>8</v>
      </c>
      <c r="W5" s="1414" t="s">
        <v>4</v>
      </c>
      <c r="X5" s="1414"/>
      <c r="Y5" s="1414"/>
      <c r="Z5" s="1415" t="s">
        <v>338</v>
      </c>
      <c r="AA5" s="1419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100.5" customHeight="1">
      <c r="A6" s="1400"/>
      <c r="B6" s="1403"/>
      <c r="C6" s="1406"/>
      <c r="D6" s="1406"/>
      <c r="E6" s="1411"/>
      <c r="F6" s="1412"/>
      <c r="G6" s="1412"/>
      <c r="H6" s="1412"/>
      <c r="I6" s="1413"/>
      <c r="J6" s="1422" t="s">
        <v>227</v>
      </c>
      <c r="K6" s="1423"/>
      <c r="L6" s="1418" t="s">
        <v>5</v>
      </c>
      <c r="M6" s="1418"/>
      <c r="N6" s="1424" t="s">
        <v>223</v>
      </c>
      <c r="O6" s="1425"/>
      <c r="P6" s="1418" t="s">
        <v>6</v>
      </c>
      <c r="Q6" s="1418"/>
      <c r="R6" s="1418" t="s">
        <v>7</v>
      </c>
      <c r="S6" s="1418"/>
      <c r="T6" s="1418" t="s">
        <v>219</v>
      </c>
      <c r="U6" s="1418"/>
      <c r="V6" s="1416"/>
      <c r="W6" s="1418"/>
      <c r="X6" s="1418"/>
      <c r="Y6" s="1418"/>
      <c r="Z6" s="1416"/>
      <c r="AA6" s="1420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1"/>
      <c r="B7" s="1404"/>
      <c r="C7" s="1407"/>
      <c r="D7" s="1407"/>
      <c r="E7" s="240" t="s">
        <v>9</v>
      </c>
      <c r="F7" s="240" t="s">
        <v>10</v>
      </c>
      <c r="G7" s="707" t="s">
        <v>11</v>
      </c>
      <c r="H7" s="707" t="s">
        <v>12</v>
      </c>
      <c r="I7" s="707" t="s">
        <v>13</v>
      </c>
      <c r="J7" s="707" t="s">
        <v>14</v>
      </c>
      <c r="K7" s="707" t="s">
        <v>15</v>
      </c>
      <c r="L7" s="707" t="s">
        <v>14</v>
      </c>
      <c r="M7" s="707" t="s">
        <v>16</v>
      </c>
      <c r="N7" s="707" t="s">
        <v>14</v>
      </c>
      <c r="O7" s="707" t="s">
        <v>16</v>
      </c>
      <c r="P7" s="707" t="s">
        <v>14</v>
      </c>
      <c r="Q7" s="707" t="s">
        <v>16</v>
      </c>
      <c r="R7" s="707" t="s">
        <v>14</v>
      </c>
      <c r="S7" s="707" t="s">
        <v>220</v>
      </c>
      <c r="T7" s="707" t="s">
        <v>221</v>
      </c>
      <c r="U7" s="707" t="s">
        <v>3</v>
      </c>
      <c r="V7" s="1417"/>
      <c r="W7" s="775" t="s">
        <v>17</v>
      </c>
      <c r="X7" s="153" t="s">
        <v>218</v>
      </c>
      <c r="Y7" s="153" t="s">
        <v>13</v>
      </c>
      <c r="Z7" s="1417"/>
      <c r="AA7" s="1421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360">
        <v>1</v>
      </c>
      <c r="B8" s="364" t="s">
        <v>33</v>
      </c>
      <c r="C8" s="361" t="s">
        <v>176</v>
      </c>
      <c r="D8" s="361" t="s">
        <v>153</v>
      </c>
      <c r="E8" s="355">
        <v>30</v>
      </c>
      <c r="F8" s="361">
        <v>240</v>
      </c>
      <c r="G8" s="361">
        <v>75</v>
      </c>
      <c r="H8" s="361">
        <v>9.375</v>
      </c>
      <c r="I8" s="361">
        <v>2250</v>
      </c>
      <c r="J8" s="362"/>
      <c r="K8" s="362"/>
      <c r="L8" s="362">
        <v>4</v>
      </c>
      <c r="M8" s="362" t="s">
        <v>711</v>
      </c>
      <c r="N8" s="362">
        <v>1</v>
      </c>
      <c r="O8" s="357" t="s">
        <v>202</v>
      </c>
      <c r="P8" s="362">
        <v>1</v>
      </c>
      <c r="Q8" s="362">
        <v>21</v>
      </c>
      <c r="R8" s="362"/>
      <c r="S8" s="362"/>
      <c r="T8" s="362"/>
      <c r="U8" s="362"/>
      <c r="V8" s="355">
        <f t="shared" ref="V8:V77" si="0">J8+L8+N8+P8+R8+T8</f>
        <v>6</v>
      </c>
      <c r="W8" s="365">
        <f t="shared" ref="W8:W77" si="1">E8-V8</f>
        <v>24</v>
      </c>
      <c r="X8" s="361">
        <f t="shared" ref="X8:X77" si="2">W8*8</f>
        <v>192</v>
      </c>
      <c r="Y8" s="361">
        <f t="shared" ref="Y8:Y77" si="3">X8*H8</f>
        <v>1800</v>
      </c>
      <c r="Z8" s="361">
        <f t="shared" ref="Z8:Z77" si="4">Y8</f>
        <v>1800</v>
      </c>
      <c r="AA8" s="363"/>
    </row>
    <row r="9" spans="1:35" s="160" customFormat="1" ht="30" customHeight="1">
      <c r="A9" s="354">
        <v>2</v>
      </c>
      <c r="B9" s="364" t="s">
        <v>479</v>
      </c>
      <c r="C9" s="364" t="s">
        <v>18</v>
      </c>
      <c r="D9" s="364" t="s">
        <v>506</v>
      </c>
      <c r="E9" s="365">
        <v>30</v>
      </c>
      <c r="F9" s="364">
        <v>240</v>
      </c>
      <c r="G9" s="364">
        <v>55</v>
      </c>
      <c r="H9" s="364">
        <v>6.875</v>
      </c>
      <c r="I9" s="364">
        <v>1650</v>
      </c>
      <c r="J9" s="362"/>
      <c r="K9" s="362"/>
      <c r="L9" s="362"/>
      <c r="M9" s="362"/>
      <c r="N9" s="362"/>
      <c r="O9" s="357"/>
      <c r="P9" s="362">
        <v>1</v>
      </c>
      <c r="Q9" s="356">
        <v>21</v>
      </c>
      <c r="R9" s="362">
        <v>10.5</v>
      </c>
      <c r="S9" s="362" t="s">
        <v>513</v>
      </c>
      <c r="T9" s="362"/>
      <c r="U9" s="362"/>
      <c r="V9" s="355">
        <f>J9+L9+N9+P9+R9+T9</f>
        <v>11.5</v>
      </c>
      <c r="W9" s="365">
        <f>E9-V9</f>
        <v>18.5</v>
      </c>
      <c r="X9" s="361">
        <f>W9*8</f>
        <v>148</v>
      </c>
      <c r="Y9" s="361">
        <f>X9*H9</f>
        <v>1017.5</v>
      </c>
      <c r="Z9" s="361">
        <f t="shared" si="4"/>
        <v>1017.5</v>
      </c>
      <c r="AA9" s="363"/>
    </row>
    <row r="10" spans="1:35" s="160" customFormat="1" ht="30" customHeight="1">
      <c r="A10" s="354">
        <v>3</v>
      </c>
      <c r="B10" s="364" t="s">
        <v>643</v>
      </c>
      <c r="C10" s="364" t="s">
        <v>18</v>
      </c>
      <c r="D10" s="769" t="s">
        <v>694</v>
      </c>
      <c r="E10" s="355">
        <v>30</v>
      </c>
      <c r="F10" s="361">
        <v>240</v>
      </c>
      <c r="G10" s="361">
        <v>55</v>
      </c>
      <c r="H10" s="361">
        <v>6.875</v>
      </c>
      <c r="I10" s="361">
        <v>1650</v>
      </c>
      <c r="J10" s="362"/>
      <c r="K10" s="362"/>
      <c r="L10" s="362">
        <v>1</v>
      </c>
      <c r="M10" s="362">
        <v>24</v>
      </c>
      <c r="N10" s="362">
        <v>3</v>
      </c>
      <c r="O10" s="357" t="s">
        <v>723</v>
      </c>
      <c r="P10" s="362">
        <v>1</v>
      </c>
      <c r="Q10" s="362">
        <v>21</v>
      </c>
      <c r="R10" s="362"/>
      <c r="S10" s="362"/>
      <c r="T10" s="362"/>
      <c r="U10" s="362"/>
      <c r="V10" s="355">
        <f>J10+L10+N10+P10+R10+T10</f>
        <v>5</v>
      </c>
      <c r="W10" s="365">
        <f>E10-V10</f>
        <v>25</v>
      </c>
      <c r="X10" s="361">
        <f>W10*8</f>
        <v>200</v>
      </c>
      <c r="Y10" s="361">
        <f>X10*H10</f>
        <v>1375</v>
      </c>
      <c r="Z10" s="361">
        <f>Y10</f>
        <v>1375</v>
      </c>
      <c r="AA10" s="363"/>
    </row>
    <row r="11" spans="1:35" s="160" customFormat="1" ht="30" customHeight="1">
      <c r="A11" s="354">
        <v>4</v>
      </c>
      <c r="B11" s="364" t="s">
        <v>319</v>
      </c>
      <c r="C11" s="364" t="s">
        <v>18</v>
      </c>
      <c r="D11" s="361" t="s">
        <v>77</v>
      </c>
      <c r="E11" s="355">
        <v>30</v>
      </c>
      <c r="F11" s="361">
        <v>240</v>
      </c>
      <c r="G11" s="361">
        <v>55</v>
      </c>
      <c r="H11" s="361">
        <v>6.875</v>
      </c>
      <c r="I11" s="361">
        <v>1650</v>
      </c>
      <c r="J11" s="362"/>
      <c r="K11" s="362"/>
      <c r="L11" s="362">
        <v>4</v>
      </c>
      <c r="M11" s="362" t="s">
        <v>711</v>
      </c>
      <c r="N11" s="362"/>
      <c r="O11" s="357"/>
      <c r="P11" s="362">
        <v>1</v>
      </c>
      <c r="Q11" s="362">
        <v>21</v>
      </c>
      <c r="R11" s="362"/>
      <c r="S11" s="362"/>
      <c r="T11" s="362"/>
      <c r="U11" s="362"/>
      <c r="V11" s="355">
        <f>J11+L11+N11+P11+R11+T11</f>
        <v>5</v>
      </c>
      <c r="W11" s="365">
        <f>E11-V11</f>
        <v>25</v>
      </c>
      <c r="X11" s="361">
        <f>W11*8</f>
        <v>200</v>
      </c>
      <c r="Y11" s="361">
        <f>X11*H11</f>
        <v>1375</v>
      </c>
      <c r="Z11" s="361">
        <f>Y11</f>
        <v>1375</v>
      </c>
      <c r="AA11" s="149"/>
    </row>
    <row r="12" spans="1:35" s="160" customFormat="1" ht="30" customHeight="1">
      <c r="A12" s="354">
        <v>5</v>
      </c>
      <c r="B12" s="364" t="s">
        <v>320</v>
      </c>
      <c r="C12" s="364" t="s">
        <v>18</v>
      </c>
      <c r="D12" s="364" t="s">
        <v>44</v>
      </c>
      <c r="E12" s="365">
        <v>30</v>
      </c>
      <c r="F12" s="364">
        <v>240</v>
      </c>
      <c r="G12" s="364">
        <v>55</v>
      </c>
      <c r="H12" s="364">
        <v>6.875</v>
      </c>
      <c r="I12" s="364">
        <v>1650</v>
      </c>
      <c r="J12" s="362"/>
      <c r="K12" s="362"/>
      <c r="L12" s="362"/>
      <c r="M12" s="362"/>
      <c r="N12" s="362"/>
      <c r="O12" s="357"/>
      <c r="P12" s="362">
        <v>1</v>
      </c>
      <c r="Q12" s="362">
        <v>21</v>
      </c>
      <c r="R12" s="362"/>
      <c r="S12" s="362"/>
      <c r="T12" s="362"/>
      <c r="U12" s="362"/>
      <c r="V12" s="355">
        <f t="shared" si="0"/>
        <v>1</v>
      </c>
      <c r="W12" s="365">
        <f t="shared" si="1"/>
        <v>29</v>
      </c>
      <c r="X12" s="361">
        <f t="shared" si="2"/>
        <v>232</v>
      </c>
      <c r="Y12" s="361">
        <f t="shared" si="3"/>
        <v>1595</v>
      </c>
      <c r="Z12" s="361">
        <f t="shared" si="4"/>
        <v>1595</v>
      </c>
      <c r="AA12" s="363"/>
    </row>
    <row r="13" spans="1:35" s="160" customFormat="1" ht="30" customHeight="1">
      <c r="A13" s="354">
        <v>6</v>
      </c>
      <c r="B13" s="364" t="s">
        <v>472</v>
      </c>
      <c r="C13" s="364" t="s">
        <v>176</v>
      </c>
      <c r="D13" s="364" t="s">
        <v>470</v>
      </c>
      <c r="E13" s="365">
        <v>30</v>
      </c>
      <c r="F13" s="364">
        <v>240</v>
      </c>
      <c r="G13" s="364">
        <v>75</v>
      </c>
      <c r="H13" s="364">
        <v>9.375</v>
      </c>
      <c r="I13" s="364">
        <v>2250</v>
      </c>
      <c r="J13" s="362"/>
      <c r="K13" s="366"/>
      <c r="L13" s="362">
        <v>3</v>
      </c>
      <c r="M13" s="362" t="s">
        <v>700</v>
      </c>
      <c r="N13" s="362"/>
      <c r="O13" s="357"/>
      <c r="P13" s="362"/>
      <c r="Q13" s="362"/>
      <c r="R13" s="362"/>
      <c r="S13" s="370"/>
      <c r="T13" s="362"/>
      <c r="U13" s="362"/>
      <c r="V13" s="355">
        <f>J13+L13+N13+P13+R13+T13</f>
        <v>3</v>
      </c>
      <c r="W13" s="365">
        <f>E13-V13</f>
        <v>27</v>
      </c>
      <c r="X13" s="361">
        <f>W13*8</f>
        <v>216</v>
      </c>
      <c r="Y13" s="361">
        <f>X13*H13</f>
        <v>2025</v>
      </c>
      <c r="Z13" s="361">
        <f t="shared" si="4"/>
        <v>2025</v>
      </c>
      <c r="AA13" s="363"/>
    </row>
    <row r="14" spans="1:35" s="160" customFormat="1" ht="30" customHeight="1">
      <c r="A14" s="354">
        <v>7</v>
      </c>
      <c r="B14" s="364" t="s">
        <v>691</v>
      </c>
      <c r="C14" s="364" t="s">
        <v>176</v>
      </c>
      <c r="D14" s="364" t="s">
        <v>271</v>
      </c>
      <c r="E14" s="365">
        <v>30</v>
      </c>
      <c r="F14" s="364">
        <v>240</v>
      </c>
      <c r="G14" s="364">
        <v>75</v>
      </c>
      <c r="H14" s="364">
        <v>9.375</v>
      </c>
      <c r="I14" s="364">
        <v>2250</v>
      </c>
      <c r="J14" s="417">
        <v>22</v>
      </c>
      <c r="K14" s="771" t="s">
        <v>699</v>
      </c>
      <c r="L14" s="362">
        <v>1</v>
      </c>
      <c r="M14" s="362">
        <v>24</v>
      </c>
      <c r="N14" s="362"/>
      <c r="O14" s="357"/>
      <c r="P14" s="362"/>
      <c r="Q14" s="362"/>
      <c r="R14" s="362"/>
      <c r="S14" s="370"/>
      <c r="T14" s="362"/>
      <c r="U14" s="362"/>
      <c r="V14" s="355">
        <f t="shared" ref="V14:V15" si="5">J14+L14+N14+P14+R14+T14</f>
        <v>23</v>
      </c>
      <c r="W14" s="365">
        <f t="shared" ref="W14:W15" si="6">E14-V14</f>
        <v>7</v>
      </c>
      <c r="X14" s="361">
        <f t="shared" ref="X14:X15" si="7">W14*8</f>
        <v>56</v>
      </c>
      <c r="Y14" s="361">
        <f t="shared" ref="Y14:Y15" si="8">X14*H14</f>
        <v>525</v>
      </c>
      <c r="Z14" s="361">
        <f t="shared" ref="Z14:Z15" si="9">Y14</f>
        <v>525</v>
      </c>
      <c r="AA14" s="363"/>
    </row>
    <row r="15" spans="1:35" s="160" customFormat="1" ht="30" customHeight="1">
      <c r="A15" s="354">
        <v>8</v>
      </c>
      <c r="B15" s="364" t="s">
        <v>68</v>
      </c>
      <c r="C15" s="364" t="s">
        <v>18</v>
      </c>
      <c r="D15" s="367" t="s">
        <v>69</v>
      </c>
      <c r="E15" s="365">
        <v>30</v>
      </c>
      <c r="F15" s="364">
        <v>240</v>
      </c>
      <c r="G15" s="364">
        <v>55</v>
      </c>
      <c r="H15" s="364">
        <v>6.875</v>
      </c>
      <c r="I15" s="364">
        <v>1650</v>
      </c>
      <c r="J15" s="362"/>
      <c r="K15" s="362"/>
      <c r="L15" s="362">
        <v>2</v>
      </c>
      <c r="M15" s="362" t="s">
        <v>704</v>
      </c>
      <c r="N15" s="362"/>
      <c r="O15" s="357"/>
      <c r="P15" s="362">
        <v>1</v>
      </c>
      <c r="Q15" s="362">
        <v>21</v>
      </c>
      <c r="R15" s="362"/>
      <c r="S15" s="362"/>
      <c r="T15" s="362"/>
      <c r="U15" s="362"/>
      <c r="V15" s="355">
        <f t="shared" si="5"/>
        <v>3</v>
      </c>
      <c r="W15" s="365">
        <f t="shared" si="6"/>
        <v>27</v>
      </c>
      <c r="X15" s="361">
        <f t="shared" si="7"/>
        <v>216</v>
      </c>
      <c r="Y15" s="361">
        <f t="shared" si="8"/>
        <v>1485</v>
      </c>
      <c r="Z15" s="361">
        <f t="shared" si="9"/>
        <v>1485</v>
      </c>
      <c r="AA15" s="363"/>
    </row>
    <row r="16" spans="1:35" s="160" customFormat="1" ht="30" customHeight="1">
      <c r="A16" s="354">
        <v>9</v>
      </c>
      <c r="B16" s="364" t="s">
        <v>321</v>
      </c>
      <c r="C16" s="364" t="s">
        <v>18</v>
      </c>
      <c r="D16" s="374" t="s">
        <v>38</v>
      </c>
      <c r="E16" s="365">
        <v>30</v>
      </c>
      <c r="F16" s="361">
        <v>240</v>
      </c>
      <c r="G16" s="361">
        <v>55</v>
      </c>
      <c r="H16" s="361">
        <v>6.875</v>
      </c>
      <c r="I16" s="361">
        <v>1650</v>
      </c>
      <c r="J16" s="362"/>
      <c r="K16" s="362"/>
      <c r="L16" s="362"/>
      <c r="M16" s="362"/>
      <c r="N16" s="362"/>
      <c r="O16" s="357"/>
      <c r="P16" s="362"/>
      <c r="Q16" s="362"/>
      <c r="R16" s="362"/>
      <c r="S16" s="362"/>
      <c r="T16" s="362"/>
      <c r="U16" s="362"/>
      <c r="V16" s="355">
        <f t="shared" si="0"/>
        <v>0</v>
      </c>
      <c r="W16" s="365">
        <f t="shared" si="1"/>
        <v>30</v>
      </c>
      <c r="X16" s="361">
        <f t="shared" si="2"/>
        <v>240</v>
      </c>
      <c r="Y16" s="361">
        <f t="shared" si="3"/>
        <v>1650</v>
      </c>
      <c r="Z16" s="361">
        <f t="shared" si="4"/>
        <v>1650</v>
      </c>
      <c r="AA16" s="363"/>
    </row>
    <row r="17" spans="1:27" s="160" customFormat="1" ht="30" customHeight="1">
      <c r="A17" s="354">
        <v>10</v>
      </c>
      <c r="B17" s="364" t="s">
        <v>272</v>
      </c>
      <c r="C17" s="364" t="s">
        <v>176</v>
      </c>
      <c r="D17" s="364" t="s">
        <v>47</v>
      </c>
      <c r="E17" s="365">
        <v>30</v>
      </c>
      <c r="F17" s="361">
        <v>240</v>
      </c>
      <c r="G17" s="361">
        <v>75</v>
      </c>
      <c r="H17" s="361">
        <v>9.375</v>
      </c>
      <c r="I17" s="361">
        <v>2250</v>
      </c>
      <c r="J17" s="362"/>
      <c r="K17" s="362"/>
      <c r="L17" s="362">
        <v>4</v>
      </c>
      <c r="M17" s="362" t="s">
        <v>711</v>
      </c>
      <c r="N17" s="362"/>
      <c r="O17" s="357"/>
      <c r="P17" s="362"/>
      <c r="Q17" s="362"/>
      <c r="R17" s="362"/>
      <c r="S17" s="362"/>
      <c r="T17" s="362"/>
      <c r="U17" s="362"/>
      <c r="V17" s="355">
        <f t="shared" si="0"/>
        <v>4</v>
      </c>
      <c r="W17" s="365">
        <f t="shared" si="1"/>
        <v>26</v>
      </c>
      <c r="X17" s="361">
        <f t="shared" si="2"/>
        <v>208</v>
      </c>
      <c r="Y17" s="361">
        <f t="shared" si="3"/>
        <v>1950</v>
      </c>
      <c r="Z17" s="361">
        <f t="shared" si="4"/>
        <v>1950</v>
      </c>
      <c r="AA17" s="363"/>
    </row>
    <row r="18" spans="1:27" s="160" customFormat="1" ht="30" customHeight="1">
      <c r="A18" s="354">
        <v>11</v>
      </c>
      <c r="B18" s="364" t="s">
        <v>169</v>
      </c>
      <c r="C18" s="364" t="s">
        <v>176</v>
      </c>
      <c r="D18" s="364" t="s">
        <v>83</v>
      </c>
      <c r="E18" s="365">
        <v>30</v>
      </c>
      <c r="F18" s="361">
        <v>240</v>
      </c>
      <c r="G18" s="361">
        <v>75</v>
      </c>
      <c r="H18" s="361">
        <v>9.375</v>
      </c>
      <c r="I18" s="361">
        <v>2250</v>
      </c>
      <c r="J18" s="362"/>
      <c r="K18" s="370"/>
      <c r="L18" s="362">
        <v>2</v>
      </c>
      <c r="M18" s="362" t="s">
        <v>705</v>
      </c>
      <c r="N18" s="362">
        <v>1</v>
      </c>
      <c r="O18" s="357" t="s">
        <v>196</v>
      </c>
      <c r="P18" s="362"/>
      <c r="Q18" s="362"/>
      <c r="R18" s="362"/>
      <c r="S18" s="357"/>
      <c r="T18" s="362"/>
      <c r="U18" s="362"/>
      <c r="V18" s="355">
        <f>J18+L18+N18+P18+R18+T18</f>
        <v>3</v>
      </c>
      <c r="W18" s="365">
        <f>E18-V18</f>
        <v>27</v>
      </c>
      <c r="X18" s="361">
        <f>W18*8</f>
        <v>216</v>
      </c>
      <c r="Y18" s="361">
        <f>X18*H18</f>
        <v>2025</v>
      </c>
      <c r="Z18" s="361">
        <f t="shared" si="4"/>
        <v>2025</v>
      </c>
      <c r="AA18" s="363"/>
    </row>
    <row r="19" spans="1:27" s="160" customFormat="1" ht="30" customHeight="1">
      <c r="A19" s="354">
        <v>12</v>
      </c>
      <c r="B19" s="364" t="s">
        <v>291</v>
      </c>
      <c r="C19" s="364" t="s">
        <v>176</v>
      </c>
      <c r="D19" s="364" t="s">
        <v>88</v>
      </c>
      <c r="E19" s="365">
        <v>30</v>
      </c>
      <c r="F19" s="361">
        <v>240</v>
      </c>
      <c r="G19" s="361">
        <v>75</v>
      </c>
      <c r="H19" s="361">
        <v>9.375</v>
      </c>
      <c r="I19" s="361">
        <v>2250</v>
      </c>
      <c r="J19" s="362"/>
      <c r="K19" s="362"/>
      <c r="L19" s="362">
        <v>1</v>
      </c>
      <c r="M19" s="362">
        <v>3</v>
      </c>
      <c r="N19" s="362"/>
      <c r="O19" s="357"/>
      <c r="P19" s="362"/>
      <c r="Q19" s="362"/>
      <c r="R19" s="362"/>
      <c r="S19" s="362"/>
      <c r="T19" s="362"/>
      <c r="U19" s="362"/>
      <c r="V19" s="355">
        <f t="shared" si="0"/>
        <v>1</v>
      </c>
      <c r="W19" s="365">
        <f t="shared" si="1"/>
        <v>29</v>
      </c>
      <c r="X19" s="361">
        <f t="shared" si="2"/>
        <v>232</v>
      </c>
      <c r="Y19" s="361">
        <f t="shared" si="3"/>
        <v>2175</v>
      </c>
      <c r="Z19" s="361">
        <f t="shared" si="4"/>
        <v>2175</v>
      </c>
      <c r="AA19" s="363"/>
    </row>
    <row r="20" spans="1:27" s="160" customFormat="1" ht="30" customHeight="1">
      <c r="A20" s="354">
        <v>13</v>
      </c>
      <c r="B20" s="364" t="s">
        <v>718</v>
      </c>
      <c r="C20" s="364" t="s">
        <v>18</v>
      </c>
      <c r="D20" s="768" t="s">
        <v>186</v>
      </c>
      <c r="E20" s="365">
        <v>30</v>
      </c>
      <c r="F20" s="361">
        <v>240</v>
      </c>
      <c r="G20" s="361">
        <v>55</v>
      </c>
      <c r="H20" s="361">
        <v>6.875</v>
      </c>
      <c r="I20" s="361">
        <v>1650</v>
      </c>
      <c r="J20" s="417">
        <v>19</v>
      </c>
      <c r="K20" s="417" t="s">
        <v>578</v>
      </c>
      <c r="L20" s="362"/>
      <c r="M20" s="362"/>
      <c r="N20" s="362"/>
      <c r="O20" s="357"/>
      <c r="P20" s="362"/>
      <c r="Q20" s="362"/>
      <c r="R20" s="362"/>
      <c r="S20" s="362"/>
      <c r="T20" s="362"/>
      <c r="U20" s="362"/>
      <c r="V20" s="355">
        <f t="shared" ref="V20" si="10">J20+L20+N20+P20+R20+T20</f>
        <v>19</v>
      </c>
      <c r="W20" s="365">
        <f t="shared" ref="W20" si="11">E20-V20</f>
        <v>11</v>
      </c>
      <c r="X20" s="361">
        <f t="shared" ref="X20" si="12">W20*8</f>
        <v>88</v>
      </c>
      <c r="Y20" s="361">
        <f t="shared" ref="Y20" si="13">X20*H20</f>
        <v>605</v>
      </c>
      <c r="Z20" s="361">
        <f t="shared" ref="Z20" si="14">Y20</f>
        <v>605</v>
      </c>
      <c r="AA20" s="363"/>
    </row>
    <row r="21" spans="1:27" s="160" customFormat="1" ht="30" customHeight="1">
      <c r="A21" s="354">
        <v>14</v>
      </c>
      <c r="B21" s="364" t="s">
        <v>124</v>
      </c>
      <c r="C21" s="364" t="s">
        <v>207</v>
      </c>
      <c r="D21" s="364" t="s">
        <v>142</v>
      </c>
      <c r="E21" s="365">
        <v>30</v>
      </c>
      <c r="F21" s="361">
        <v>240</v>
      </c>
      <c r="G21" s="361">
        <v>35</v>
      </c>
      <c r="H21" s="361">
        <v>4.375</v>
      </c>
      <c r="I21" s="361">
        <v>1050</v>
      </c>
      <c r="J21" s="362"/>
      <c r="K21" s="362"/>
      <c r="L21" s="362">
        <v>3</v>
      </c>
      <c r="M21" s="362" t="s">
        <v>700</v>
      </c>
      <c r="N21" s="362"/>
      <c r="O21" s="357"/>
      <c r="P21" s="362">
        <v>1</v>
      </c>
      <c r="Q21" s="362">
        <v>21</v>
      </c>
      <c r="R21" s="362"/>
      <c r="S21" s="362"/>
      <c r="T21" s="362"/>
      <c r="U21" s="357"/>
      <c r="V21" s="355">
        <f t="shared" si="0"/>
        <v>4</v>
      </c>
      <c r="W21" s="365">
        <f t="shared" si="1"/>
        <v>26</v>
      </c>
      <c r="X21" s="361">
        <f t="shared" si="2"/>
        <v>208</v>
      </c>
      <c r="Y21" s="361">
        <f t="shared" si="3"/>
        <v>910</v>
      </c>
      <c r="Z21" s="361">
        <f t="shared" si="4"/>
        <v>910</v>
      </c>
      <c r="AA21" s="363"/>
    </row>
    <row r="22" spans="1:27" s="160" customFormat="1" ht="30" customHeight="1">
      <c r="A22" s="354">
        <v>15</v>
      </c>
      <c r="B22" s="364" t="s">
        <v>283</v>
      </c>
      <c r="C22" s="364" t="s">
        <v>176</v>
      </c>
      <c r="D22" s="364" t="s">
        <v>242</v>
      </c>
      <c r="E22" s="365">
        <v>30</v>
      </c>
      <c r="F22" s="361">
        <v>240</v>
      </c>
      <c r="G22" s="361">
        <v>75</v>
      </c>
      <c r="H22" s="361">
        <v>9.375</v>
      </c>
      <c r="I22" s="361">
        <v>2250</v>
      </c>
      <c r="J22" s="362"/>
      <c r="K22" s="362"/>
      <c r="L22" s="362">
        <v>2</v>
      </c>
      <c r="M22" s="362" t="s">
        <v>707</v>
      </c>
      <c r="N22" s="362"/>
      <c r="O22" s="357"/>
      <c r="P22" s="362">
        <v>1</v>
      </c>
      <c r="Q22" s="362">
        <v>21</v>
      </c>
      <c r="R22" s="362"/>
      <c r="S22" s="362"/>
      <c r="T22" s="362"/>
      <c r="U22" s="362"/>
      <c r="V22" s="355">
        <f t="shared" si="0"/>
        <v>3</v>
      </c>
      <c r="W22" s="365">
        <f t="shared" si="1"/>
        <v>27</v>
      </c>
      <c r="X22" s="361">
        <f t="shared" si="2"/>
        <v>216</v>
      </c>
      <c r="Y22" s="361">
        <f t="shared" si="3"/>
        <v>2025</v>
      </c>
      <c r="Z22" s="361">
        <f t="shared" si="4"/>
        <v>2025</v>
      </c>
      <c r="AA22" s="363"/>
    </row>
    <row r="23" spans="1:27" s="160" customFormat="1" ht="30" customHeight="1">
      <c r="A23" s="354">
        <v>16</v>
      </c>
      <c r="B23" s="364" t="s">
        <v>284</v>
      </c>
      <c r="C23" s="364" t="s">
        <v>176</v>
      </c>
      <c r="D23" s="364" t="s">
        <v>56</v>
      </c>
      <c r="E23" s="365">
        <v>30</v>
      </c>
      <c r="F23" s="364">
        <v>240</v>
      </c>
      <c r="G23" s="364">
        <v>75</v>
      </c>
      <c r="H23" s="364">
        <v>9.375</v>
      </c>
      <c r="I23" s="364">
        <v>2250</v>
      </c>
      <c r="J23" s="362"/>
      <c r="K23" s="362"/>
      <c r="L23" s="362">
        <v>1</v>
      </c>
      <c r="M23" s="362">
        <v>3</v>
      </c>
      <c r="N23" s="362"/>
      <c r="O23" s="357"/>
      <c r="P23" s="362"/>
      <c r="Q23" s="362"/>
      <c r="R23" s="362"/>
      <c r="S23" s="362"/>
      <c r="T23" s="362"/>
      <c r="U23" s="362"/>
      <c r="V23" s="355">
        <f t="shared" si="0"/>
        <v>1</v>
      </c>
      <c r="W23" s="365">
        <f t="shared" si="1"/>
        <v>29</v>
      </c>
      <c r="X23" s="361">
        <f t="shared" si="2"/>
        <v>232</v>
      </c>
      <c r="Y23" s="361">
        <f t="shared" si="3"/>
        <v>2175</v>
      </c>
      <c r="Z23" s="361">
        <f t="shared" si="4"/>
        <v>2175</v>
      </c>
      <c r="AA23" s="363"/>
    </row>
    <row r="24" spans="1:27" s="160" customFormat="1" ht="30" customHeight="1">
      <c r="A24" s="354">
        <v>17</v>
      </c>
      <c r="B24" s="364" t="s">
        <v>282</v>
      </c>
      <c r="C24" s="361" t="s">
        <v>31</v>
      </c>
      <c r="D24" s="361" t="s">
        <v>43</v>
      </c>
      <c r="E24" s="355">
        <v>30</v>
      </c>
      <c r="F24" s="361">
        <v>240</v>
      </c>
      <c r="G24" s="361">
        <v>60</v>
      </c>
      <c r="H24" s="361">
        <v>7.5</v>
      </c>
      <c r="I24" s="361">
        <v>1800</v>
      </c>
      <c r="J24" s="362">
        <v>25</v>
      </c>
      <c r="K24" s="362" t="s">
        <v>706</v>
      </c>
      <c r="L24" s="362"/>
      <c r="M24" s="362"/>
      <c r="N24" s="362"/>
      <c r="O24" s="357"/>
      <c r="P24" s="362"/>
      <c r="Q24" s="362"/>
      <c r="R24" s="362"/>
      <c r="S24" s="362"/>
      <c r="T24" s="362"/>
      <c r="U24" s="362"/>
      <c r="V24" s="355">
        <f t="shared" si="0"/>
        <v>25</v>
      </c>
      <c r="W24" s="365">
        <f t="shared" si="1"/>
        <v>5</v>
      </c>
      <c r="X24" s="361">
        <f t="shared" si="2"/>
        <v>40</v>
      </c>
      <c r="Y24" s="361">
        <f t="shared" si="3"/>
        <v>300</v>
      </c>
      <c r="Z24" s="361">
        <f t="shared" si="4"/>
        <v>300</v>
      </c>
      <c r="AA24" s="149"/>
    </row>
    <row r="25" spans="1:27" s="160" customFormat="1" ht="30" customHeight="1">
      <c r="A25" s="354">
        <v>18</v>
      </c>
      <c r="B25" s="364" t="s">
        <v>292</v>
      </c>
      <c r="C25" s="364" t="s">
        <v>176</v>
      </c>
      <c r="D25" s="367" t="s">
        <v>90</v>
      </c>
      <c r="E25" s="365">
        <v>30</v>
      </c>
      <c r="F25" s="361">
        <v>240</v>
      </c>
      <c r="G25" s="361">
        <v>75</v>
      </c>
      <c r="H25" s="361">
        <v>9.375</v>
      </c>
      <c r="I25" s="361">
        <v>2250</v>
      </c>
      <c r="J25" s="362"/>
      <c r="K25" s="362"/>
      <c r="L25" s="362">
        <v>2</v>
      </c>
      <c r="M25" s="362" t="s">
        <v>701</v>
      </c>
      <c r="N25" s="362">
        <v>1</v>
      </c>
      <c r="O25" s="357" t="s">
        <v>702</v>
      </c>
      <c r="P25" s="362">
        <v>1</v>
      </c>
      <c r="Q25" s="362">
        <v>21</v>
      </c>
      <c r="R25" s="362"/>
      <c r="S25" s="362"/>
      <c r="T25" s="362"/>
      <c r="U25" s="362"/>
      <c r="V25" s="355">
        <f t="shared" si="0"/>
        <v>4</v>
      </c>
      <c r="W25" s="365">
        <f t="shared" si="1"/>
        <v>26</v>
      </c>
      <c r="X25" s="361">
        <f t="shared" si="2"/>
        <v>208</v>
      </c>
      <c r="Y25" s="361">
        <f t="shared" si="3"/>
        <v>1950</v>
      </c>
      <c r="Z25" s="361">
        <f t="shared" si="4"/>
        <v>1950</v>
      </c>
      <c r="AA25" s="363"/>
    </row>
    <row r="26" spans="1:27" s="160" customFormat="1" ht="30" customHeight="1">
      <c r="A26" s="354">
        <v>19</v>
      </c>
      <c r="B26" s="364" t="s">
        <v>94</v>
      </c>
      <c r="C26" s="364" t="s">
        <v>176</v>
      </c>
      <c r="D26" s="364" t="s">
        <v>138</v>
      </c>
      <c r="E26" s="365">
        <v>30</v>
      </c>
      <c r="F26" s="361">
        <v>240</v>
      </c>
      <c r="G26" s="361">
        <v>75</v>
      </c>
      <c r="H26" s="361">
        <v>9.375</v>
      </c>
      <c r="I26" s="361">
        <v>2250</v>
      </c>
      <c r="J26" s="362"/>
      <c r="K26" s="362"/>
      <c r="L26" s="362">
        <v>2</v>
      </c>
      <c r="M26" s="362" t="s">
        <v>705</v>
      </c>
      <c r="N26" s="362">
        <v>1</v>
      </c>
      <c r="O26" s="357" t="s">
        <v>137</v>
      </c>
      <c r="P26" s="362"/>
      <c r="Q26" s="362"/>
      <c r="R26" s="362"/>
      <c r="S26" s="362"/>
      <c r="T26" s="362"/>
      <c r="U26" s="362"/>
      <c r="V26" s="355">
        <f t="shared" si="0"/>
        <v>3</v>
      </c>
      <c r="W26" s="365">
        <f t="shared" si="1"/>
        <v>27</v>
      </c>
      <c r="X26" s="361">
        <f t="shared" si="2"/>
        <v>216</v>
      </c>
      <c r="Y26" s="361">
        <f t="shared" si="3"/>
        <v>2025</v>
      </c>
      <c r="Z26" s="361">
        <f t="shared" si="4"/>
        <v>2025</v>
      </c>
      <c r="AA26" s="363"/>
    </row>
    <row r="27" spans="1:27" s="160" customFormat="1" ht="30" customHeight="1">
      <c r="A27" s="354">
        <v>20</v>
      </c>
      <c r="B27" s="364" t="s">
        <v>60</v>
      </c>
      <c r="C27" s="364" t="s">
        <v>176</v>
      </c>
      <c r="D27" s="364" t="s">
        <v>61</v>
      </c>
      <c r="E27" s="365">
        <v>30</v>
      </c>
      <c r="F27" s="361">
        <v>240</v>
      </c>
      <c r="G27" s="361">
        <v>75</v>
      </c>
      <c r="H27" s="361">
        <v>9.375</v>
      </c>
      <c r="I27" s="361">
        <v>2250</v>
      </c>
      <c r="J27" s="362"/>
      <c r="K27" s="362"/>
      <c r="L27" s="362">
        <v>2</v>
      </c>
      <c r="M27" s="362" t="s">
        <v>705</v>
      </c>
      <c r="N27" s="362"/>
      <c r="O27" s="357"/>
      <c r="P27" s="362"/>
      <c r="Q27" s="362"/>
      <c r="R27" s="362"/>
      <c r="S27" s="362"/>
      <c r="T27" s="362"/>
      <c r="U27" s="362"/>
      <c r="V27" s="355">
        <f t="shared" si="0"/>
        <v>2</v>
      </c>
      <c r="W27" s="365">
        <f t="shared" si="1"/>
        <v>28</v>
      </c>
      <c r="X27" s="361">
        <f t="shared" si="2"/>
        <v>224</v>
      </c>
      <c r="Y27" s="361">
        <f t="shared" si="3"/>
        <v>2100</v>
      </c>
      <c r="Z27" s="361">
        <f t="shared" si="4"/>
        <v>2100</v>
      </c>
      <c r="AA27" s="363"/>
    </row>
    <row r="28" spans="1:27" s="160" customFormat="1" ht="30" customHeight="1">
      <c r="A28" s="354">
        <v>21</v>
      </c>
      <c r="B28" s="364" t="s">
        <v>290</v>
      </c>
      <c r="C28" s="364" t="s">
        <v>176</v>
      </c>
      <c r="D28" s="364" t="s">
        <v>32</v>
      </c>
      <c r="E28" s="365">
        <v>30</v>
      </c>
      <c r="F28" s="361">
        <v>240</v>
      </c>
      <c r="G28" s="361">
        <v>75</v>
      </c>
      <c r="H28" s="361">
        <v>9.375</v>
      </c>
      <c r="I28" s="361">
        <v>2250</v>
      </c>
      <c r="J28" s="362"/>
      <c r="K28" s="362"/>
      <c r="L28" s="362">
        <v>1</v>
      </c>
      <c r="M28" s="362">
        <v>3</v>
      </c>
      <c r="N28" s="362"/>
      <c r="O28" s="357"/>
      <c r="P28" s="362"/>
      <c r="Q28" s="362"/>
      <c r="R28" s="362"/>
      <c r="S28" s="362"/>
      <c r="T28" s="362"/>
      <c r="U28" s="362"/>
      <c r="V28" s="355">
        <f t="shared" si="0"/>
        <v>1</v>
      </c>
      <c r="W28" s="365">
        <f t="shared" si="1"/>
        <v>29</v>
      </c>
      <c r="X28" s="361">
        <f t="shared" si="2"/>
        <v>232</v>
      </c>
      <c r="Y28" s="361">
        <f t="shared" si="3"/>
        <v>2175</v>
      </c>
      <c r="Z28" s="361">
        <f t="shared" si="4"/>
        <v>2175</v>
      </c>
      <c r="AA28" s="363"/>
    </row>
    <row r="29" spans="1:27" s="160" customFormat="1" ht="30" customHeight="1">
      <c r="A29" s="354">
        <v>22</v>
      </c>
      <c r="B29" s="364" t="s">
        <v>275</v>
      </c>
      <c r="C29" s="364" t="s">
        <v>176</v>
      </c>
      <c r="D29" s="364" t="s">
        <v>63</v>
      </c>
      <c r="E29" s="365">
        <v>30</v>
      </c>
      <c r="F29" s="361">
        <v>240</v>
      </c>
      <c r="G29" s="361">
        <v>75</v>
      </c>
      <c r="H29" s="361">
        <v>9.375</v>
      </c>
      <c r="I29" s="361">
        <v>2250</v>
      </c>
      <c r="J29" s="362"/>
      <c r="K29" s="362"/>
      <c r="L29" s="362">
        <v>2</v>
      </c>
      <c r="M29" s="362" t="s">
        <v>705</v>
      </c>
      <c r="N29" s="362"/>
      <c r="O29" s="357"/>
      <c r="P29" s="362"/>
      <c r="Q29" s="362"/>
      <c r="R29" s="362"/>
      <c r="S29" s="362"/>
      <c r="T29" s="362">
        <v>1</v>
      </c>
      <c r="U29" s="362">
        <v>18</v>
      </c>
      <c r="V29" s="355">
        <f t="shared" si="0"/>
        <v>3</v>
      </c>
      <c r="W29" s="365">
        <f t="shared" si="1"/>
        <v>27</v>
      </c>
      <c r="X29" s="361">
        <f t="shared" si="2"/>
        <v>216</v>
      </c>
      <c r="Y29" s="361">
        <f t="shared" si="3"/>
        <v>2025</v>
      </c>
      <c r="Z29" s="361">
        <f t="shared" si="4"/>
        <v>2025</v>
      </c>
      <c r="AA29" s="363"/>
    </row>
    <row r="30" spans="1:27" s="160" customFormat="1" ht="30" customHeight="1">
      <c r="A30" s="354">
        <v>23</v>
      </c>
      <c r="B30" s="364" t="s">
        <v>304</v>
      </c>
      <c r="C30" s="364" t="s">
        <v>176</v>
      </c>
      <c r="D30" s="364" t="s">
        <v>57</v>
      </c>
      <c r="E30" s="365">
        <v>30</v>
      </c>
      <c r="F30" s="361">
        <v>240</v>
      </c>
      <c r="G30" s="361">
        <v>75</v>
      </c>
      <c r="H30" s="361">
        <v>9.375</v>
      </c>
      <c r="I30" s="361">
        <v>2250</v>
      </c>
      <c r="J30" s="362"/>
      <c r="K30" s="362"/>
      <c r="L30" s="362">
        <v>4</v>
      </c>
      <c r="M30" s="362" t="s">
        <v>711</v>
      </c>
      <c r="N30" s="362"/>
      <c r="O30" s="357"/>
      <c r="P30" s="362">
        <v>1</v>
      </c>
      <c r="Q30" s="362">
        <v>21</v>
      </c>
      <c r="R30" s="362"/>
      <c r="S30" s="362"/>
      <c r="T30" s="362"/>
      <c r="U30" s="362"/>
      <c r="V30" s="355">
        <f t="shared" si="0"/>
        <v>5</v>
      </c>
      <c r="W30" s="365">
        <f t="shared" si="1"/>
        <v>25</v>
      </c>
      <c r="X30" s="361">
        <f t="shared" si="2"/>
        <v>200</v>
      </c>
      <c r="Y30" s="361">
        <f t="shared" si="3"/>
        <v>1875</v>
      </c>
      <c r="Z30" s="361">
        <f t="shared" si="4"/>
        <v>1875</v>
      </c>
      <c r="AA30" s="363"/>
    </row>
    <row r="31" spans="1:27" s="160" customFormat="1" ht="30" customHeight="1">
      <c r="A31" s="354">
        <v>24</v>
      </c>
      <c r="B31" s="364" t="s">
        <v>46</v>
      </c>
      <c r="C31" s="364" t="s">
        <v>176</v>
      </c>
      <c r="D31" s="372" t="s">
        <v>20</v>
      </c>
      <c r="E31" s="355">
        <v>30</v>
      </c>
      <c r="F31" s="361">
        <v>240</v>
      </c>
      <c r="G31" s="361">
        <v>75</v>
      </c>
      <c r="H31" s="361">
        <v>9.375</v>
      </c>
      <c r="I31" s="361">
        <v>2250</v>
      </c>
      <c r="J31" s="362"/>
      <c r="K31" s="362"/>
      <c r="L31" s="362">
        <v>3</v>
      </c>
      <c r="M31" s="362" t="s">
        <v>708</v>
      </c>
      <c r="N31" s="362">
        <v>3</v>
      </c>
      <c r="O31" s="357" t="s">
        <v>709</v>
      </c>
      <c r="P31" s="362">
        <v>1</v>
      </c>
      <c r="Q31" s="362">
        <v>21</v>
      </c>
      <c r="R31" s="362"/>
      <c r="S31" s="362"/>
      <c r="T31" s="362"/>
      <c r="U31" s="362"/>
      <c r="V31" s="355">
        <f t="shared" si="0"/>
        <v>7</v>
      </c>
      <c r="W31" s="365">
        <f t="shared" si="1"/>
        <v>23</v>
      </c>
      <c r="X31" s="361">
        <f t="shared" si="2"/>
        <v>184</v>
      </c>
      <c r="Y31" s="361">
        <f t="shared" si="3"/>
        <v>1725</v>
      </c>
      <c r="Z31" s="361">
        <f t="shared" si="4"/>
        <v>1725</v>
      </c>
      <c r="AA31" s="363"/>
    </row>
    <row r="32" spans="1:27" s="160" customFormat="1" ht="36" customHeight="1">
      <c r="A32" s="354">
        <v>25</v>
      </c>
      <c r="B32" s="409" t="s">
        <v>323</v>
      </c>
      <c r="C32" s="364" t="s">
        <v>18</v>
      </c>
      <c r="D32" s="374" t="s">
        <v>114</v>
      </c>
      <c r="E32" s="365">
        <v>30</v>
      </c>
      <c r="F32" s="364">
        <v>240</v>
      </c>
      <c r="G32" s="364">
        <v>55</v>
      </c>
      <c r="H32" s="364">
        <v>6.875</v>
      </c>
      <c r="I32" s="364">
        <v>1650</v>
      </c>
      <c r="J32" s="362"/>
      <c r="K32" s="362"/>
      <c r="L32" s="362"/>
      <c r="M32" s="362"/>
      <c r="N32" s="362"/>
      <c r="O32" s="357"/>
      <c r="P32" s="362"/>
      <c r="Q32" s="362"/>
      <c r="R32" s="362"/>
      <c r="S32" s="362"/>
      <c r="T32" s="362"/>
      <c r="U32" s="362"/>
      <c r="V32" s="355">
        <f>J32+L32+N32+P32+R32+T32</f>
        <v>0</v>
      </c>
      <c r="W32" s="365">
        <f>E32-V32</f>
        <v>30</v>
      </c>
      <c r="X32" s="361">
        <f>W32*8</f>
        <v>240</v>
      </c>
      <c r="Y32" s="361">
        <f t="shared" si="3"/>
        <v>1650</v>
      </c>
      <c r="Z32" s="361">
        <f t="shared" si="4"/>
        <v>1650</v>
      </c>
      <c r="AA32" s="363"/>
    </row>
    <row r="33" spans="1:27" s="160" customFormat="1" ht="30" customHeight="1">
      <c r="A33" s="354">
        <v>26</v>
      </c>
      <c r="B33" s="364" t="s">
        <v>477</v>
      </c>
      <c r="C33" s="364" t="s">
        <v>176</v>
      </c>
      <c r="D33" s="364" t="s">
        <v>239</v>
      </c>
      <c r="E33" s="365">
        <v>30</v>
      </c>
      <c r="F33" s="364">
        <v>240</v>
      </c>
      <c r="G33" s="364">
        <v>75</v>
      </c>
      <c r="H33" s="364">
        <v>9.375</v>
      </c>
      <c r="I33" s="364">
        <v>2250</v>
      </c>
      <c r="J33" s="362"/>
      <c r="K33" s="370"/>
      <c r="L33" s="362">
        <v>2</v>
      </c>
      <c r="M33" s="362" t="s">
        <v>707</v>
      </c>
      <c r="N33" s="362"/>
      <c r="O33" s="357"/>
      <c r="P33" s="362"/>
      <c r="Q33" s="362"/>
      <c r="R33" s="362"/>
      <c r="S33" s="362"/>
      <c r="T33" s="362"/>
      <c r="U33" s="362"/>
      <c r="V33" s="355">
        <f>J33+L33+N33+P33+R33+T33</f>
        <v>2</v>
      </c>
      <c r="W33" s="365">
        <f>E33-V33</f>
        <v>28</v>
      </c>
      <c r="X33" s="361">
        <f>W33*8</f>
        <v>224</v>
      </c>
      <c r="Y33" s="361">
        <f>X33*H33</f>
        <v>2100</v>
      </c>
      <c r="Z33" s="361">
        <f t="shared" si="4"/>
        <v>2100</v>
      </c>
      <c r="AA33" s="363"/>
    </row>
    <row r="34" spans="1:27" s="160" customFormat="1" ht="30" customHeight="1">
      <c r="A34" s="354">
        <v>27</v>
      </c>
      <c r="B34" s="364" t="s">
        <v>97</v>
      </c>
      <c r="C34" s="364" t="s">
        <v>176</v>
      </c>
      <c r="D34" s="361" t="s">
        <v>160</v>
      </c>
      <c r="E34" s="355">
        <v>30</v>
      </c>
      <c r="F34" s="361">
        <v>240</v>
      </c>
      <c r="G34" s="361">
        <v>75</v>
      </c>
      <c r="H34" s="361">
        <v>9.375</v>
      </c>
      <c r="I34" s="361">
        <v>2250</v>
      </c>
      <c r="J34" s="362"/>
      <c r="K34" s="362"/>
      <c r="L34" s="362">
        <v>4</v>
      </c>
      <c r="M34" s="362" t="s">
        <v>711</v>
      </c>
      <c r="N34" s="362"/>
      <c r="O34" s="357"/>
      <c r="P34" s="362">
        <v>1</v>
      </c>
      <c r="Q34" s="362">
        <v>21</v>
      </c>
      <c r="R34" s="362"/>
      <c r="S34" s="362"/>
      <c r="T34" s="362"/>
      <c r="U34" s="362"/>
      <c r="V34" s="355">
        <f t="shared" si="0"/>
        <v>5</v>
      </c>
      <c r="W34" s="365">
        <f t="shared" si="1"/>
        <v>25</v>
      </c>
      <c r="X34" s="361">
        <f t="shared" si="2"/>
        <v>200</v>
      </c>
      <c r="Y34" s="361">
        <f t="shared" si="3"/>
        <v>1875</v>
      </c>
      <c r="Z34" s="361">
        <f t="shared" si="4"/>
        <v>1875</v>
      </c>
      <c r="AA34" s="363"/>
    </row>
    <row r="35" spans="1:27" s="160" customFormat="1" ht="30" customHeight="1">
      <c r="A35" s="354">
        <v>28</v>
      </c>
      <c r="B35" s="364" t="s">
        <v>294</v>
      </c>
      <c r="C35" s="364" t="s">
        <v>267</v>
      </c>
      <c r="D35" s="361" t="s">
        <v>199</v>
      </c>
      <c r="E35" s="355">
        <v>30</v>
      </c>
      <c r="F35" s="361">
        <v>240</v>
      </c>
      <c r="G35" s="361">
        <v>60</v>
      </c>
      <c r="H35" s="361">
        <v>7.5</v>
      </c>
      <c r="I35" s="361">
        <v>1800</v>
      </c>
      <c r="J35" s="362"/>
      <c r="K35" s="362"/>
      <c r="L35" s="362"/>
      <c r="M35" s="362"/>
      <c r="N35" s="362"/>
      <c r="O35" s="357"/>
      <c r="P35" s="362"/>
      <c r="Q35" s="362"/>
      <c r="R35" s="362"/>
      <c r="S35" s="362"/>
      <c r="T35" s="362"/>
      <c r="U35" s="362"/>
      <c r="V35" s="355">
        <f t="shared" si="0"/>
        <v>0</v>
      </c>
      <c r="W35" s="365">
        <f t="shared" si="1"/>
        <v>30</v>
      </c>
      <c r="X35" s="361">
        <f t="shared" si="2"/>
        <v>240</v>
      </c>
      <c r="Y35" s="361">
        <f t="shared" si="3"/>
        <v>1800</v>
      </c>
      <c r="Z35" s="361">
        <f t="shared" si="4"/>
        <v>1800</v>
      </c>
      <c r="AA35" s="363"/>
    </row>
    <row r="36" spans="1:27" s="160" customFormat="1" ht="30" customHeight="1">
      <c r="A36" s="354">
        <v>29</v>
      </c>
      <c r="B36" s="364" t="s">
        <v>317</v>
      </c>
      <c r="C36" s="364" t="s">
        <v>176</v>
      </c>
      <c r="D36" s="372" t="s">
        <v>348</v>
      </c>
      <c r="E36" s="355">
        <v>30</v>
      </c>
      <c r="F36" s="361">
        <v>240</v>
      </c>
      <c r="G36" s="364">
        <v>75</v>
      </c>
      <c r="H36" s="361">
        <v>9.375</v>
      </c>
      <c r="I36" s="361">
        <v>2250</v>
      </c>
      <c r="J36" s="362"/>
      <c r="K36" s="362"/>
      <c r="L36" s="362"/>
      <c r="M36" s="362"/>
      <c r="N36" s="362"/>
      <c r="O36" s="357"/>
      <c r="P36" s="362"/>
      <c r="Q36" s="362"/>
      <c r="R36" s="362"/>
      <c r="S36" s="362"/>
      <c r="T36" s="362"/>
      <c r="U36" s="362"/>
      <c r="V36" s="355">
        <f t="shared" si="0"/>
        <v>0</v>
      </c>
      <c r="W36" s="365">
        <f t="shared" si="1"/>
        <v>30</v>
      </c>
      <c r="X36" s="361">
        <f t="shared" si="2"/>
        <v>240</v>
      </c>
      <c r="Y36" s="361">
        <f t="shared" si="3"/>
        <v>2250</v>
      </c>
      <c r="Z36" s="361">
        <f t="shared" si="4"/>
        <v>2250</v>
      </c>
      <c r="AA36" s="363"/>
    </row>
    <row r="37" spans="1:27" s="160" customFormat="1" ht="30" customHeight="1">
      <c r="A37" s="354">
        <v>30</v>
      </c>
      <c r="B37" s="364" t="s">
        <v>58</v>
      </c>
      <c r="C37" s="364" t="s">
        <v>176</v>
      </c>
      <c r="D37" s="364" t="s">
        <v>163</v>
      </c>
      <c r="E37" s="355">
        <v>30</v>
      </c>
      <c r="F37" s="361">
        <v>240</v>
      </c>
      <c r="G37" s="361">
        <v>75</v>
      </c>
      <c r="H37" s="361">
        <v>9.375</v>
      </c>
      <c r="I37" s="361">
        <v>2250</v>
      </c>
      <c r="J37" s="362"/>
      <c r="K37" s="362"/>
      <c r="L37" s="362">
        <v>3</v>
      </c>
      <c r="M37" s="362" t="s">
        <v>714</v>
      </c>
      <c r="N37" s="362"/>
      <c r="O37" s="357"/>
      <c r="P37" s="362"/>
      <c r="Q37" s="362"/>
      <c r="R37" s="362"/>
      <c r="S37" s="362"/>
      <c r="T37" s="362"/>
      <c r="U37" s="362"/>
      <c r="V37" s="355">
        <f t="shared" si="0"/>
        <v>3</v>
      </c>
      <c r="W37" s="365">
        <f t="shared" si="1"/>
        <v>27</v>
      </c>
      <c r="X37" s="361">
        <f t="shared" si="2"/>
        <v>216</v>
      </c>
      <c r="Y37" s="361">
        <f t="shared" si="3"/>
        <v>2025</v>
      </c>
      <c r="Z37" s="361">
        <f t="shared" si="4"/>
        <v>2025</v>
      </c>
      <c r="AA37" s="363"/>
    </row>
    <row r="38" spans="1:27" s="160" customFormat="1" ht="30" customHeight="1">
      <c r="A38" s="354">
        <v>31</v>
      </c>
      <c r="B38" s="364" t="s">
        <v>279</v>
      </c>
      <c r="C38" s="361" t="s">
        <v>176</v>
      </c>
      <c r="D38" s="361" t="s">
        <v>79</v>
      </c>
      <c r="E38" s="355">
        <v>30</v>
      </c>
      <c r="F38" s="361">
        <v>240</v>
      </c>
      <c r="G38" s="361">
        <v>75</v>
      </c>
      <c r="H38" s="361">
        <v>9.375</v>
      </c>
      <c r="I38" s="361">
        <v>2250</v>
      </c>
      <c r="J38" s="362"/>
      <c r="K38" s="362"/>
      <c r="L38" s="362"/>
      <c r="M38" s="362"/>
      <c r="N38" s="362">
        <v>1</v>
      </c>
      <c r="O38" s="357" t="s">
        <v>703</v>
      </c>
      <c r="P38" s="362"/>
      <c r="Q38" s="362"/>
      <c r="R38" s="362"/>
      <c r="S38" s="362"/>
      <c r="T38" s="362"/>
      <c r="U38" s="362"/>
      <c r="V38" s="355">
        <f t="shared" si="0"/>
        <v>1</v>
      </c>
      <c r="W38" s="365">
        <f t="shared" si="1"/>
        <v>29</v>
      </c>
      <c r="X38" s="361">
        <f t="shared" si="2"/>
        <v>232</v>
      </c>
      <c r="Y38" s="361">
        <f>X38*H38</f>
        <v>2175</v>
      </c>
      <c r="Z38" s="361">
        <f t="shared" si="4"/>
        <v>2175</v>
      </c>
      <c r="AA38" s="363"/>
    </row>
    <row r="39" spans="1:27" s="160" customFormat="1" ht="30" customHeight="1">
      <c r="A39" s="354">
        <v>32</v>
      </c>
      <c r="B39" s="364" t="s">
        <v>48</v>
      </c>
      <c r="C39" s="361" t="s">
        <v>176</v>
      </c>
      <c r="D39" s="361" t="s">
        <v>49</v>
      </c>
      <c r="E39" s="355">
        <v>30</v>
      </c>
      <c r="F39" s="361">
        <v>240</v>
      </c>
      <c r="G39" s="361">
        <v>75</v>
      </c>
      <c r="H39" s="361">
        <v>9.375</v>
      </c>
      <c r="I39" s="361">
        <v>2250</v>
      </c>
      <c r="J39" s="362"/>
      <c r="K39" s="362"/>
      <c r="L39" s="362">
        <v>2</v>
      </c>
      <c r="M39" s="362" t="s">
        <v>704</v>
      </c>
      <c r="N39" s="362"/>
      <c r="O39" s="357"/>
      <c r="P39" s="362">
        <v>1</v>
      </c>
      <c r="Q39" s="362">
        <v>21</v>
      </c>
      <c r="R39" s="362"/>
      <c r="S39" s="362"/>
      <c r="T39" s="362"/>
      <c r="U39" s="362"/>
      <c r="V39" s="355">
        <f t="shared" si="0"/>
        <v>3</v>
      </c>
      <c r="W39" s="365">
        <f t="shared" si="1"/>
        <v>27</v>
      </c>
      <c r="X39" s="361">
        <f t="shared" si="2"/>
        <v>216</v>
      </c>
      <c r="Y39" s="361">
        <f t="shared" si="3"/>
        <v>2025</v>
      </c>
      <c r="Z39" s="361">
        <f t="shared" si="4"/>
        <v>2025</v>
      </c>
      <c r="AA39" s="363"/>
    </row>
    <row r="40" spans="1:27" s="160" customFormat="1" ht="30" customHeight="1">
      <c r="A40" s="354">
        <v>33</v>
      </c>
      <c r="B40" s="364" t="s">
        <v>309</v>
      </c>
      <c r="C40" s="361" t="s">
        <v>18</v>
      </c>
      <c r="D40" s="361" t="s">
        <v>165</v>
      </c>
      <c r="E40" s="355">
        <v>30</v>
      </c>
      <c r="F40" s="361">
        <v>240</v>
      </c>
      <c r="G40" s="361">
        <v>55</v>
      </c>
      <c r="H40" s="361">
        <v>6.875</v>
      </c>
      <c r="I40" s="361">
        <v>1650</v>
      </c>
      <c r="J40" s="362"/>
      <c r="K40" s="362"/>
      <c r="L40" s="362">
        <v>3</v>
      </c>
      <c r="M40" s="362" t="s">
        <v>714</v>
      </c>
      <c r="N40" s="362"/>
      <c r="O40" s="357"/>
      <c r="P40" s="362">
        <v>1</v>
      </c>
      <c r="Q40" s="362">
        <v>21</v>
      </c>
      <c r="R40" s="362"/>
      <c r="S40" s="362"/>
      <c r="T40" s="362"/>
      <c r="U40" s="362"/>
      <c r="V40" s="355">
        <f t="shared" si="0"/>
        <v>4</v>
      </c>
      <c r="W40" s="365">
        <f t="shared" si="1"/>
        <v>26</v>
      </c>
      <c r="X40" s="361">
        <f t="shared" si="2"/>
        <v>208</v>
      </c>
      <c r="Y40" s="361">
        <f t="shared" si="3"/>
        <v>1430</v>
      </c>
      <c r="Z40" s="361">
        <f t="shared" si="4"/>
        <v>1430</v>
      </c>
      <c r="AA40" s="363"/>
    </row>
    <row r="41" spans="1:27" s="160" customFormat="1" ht="30" customHeight="1">
      <c r="A41" s="354">
        <v>34</v>
      </c>
      <c r="B41" s="364" t="s">
        <v>307</v>
      </c>
      <c r="C41" s="361" t="s">
        <v>176</v>
      </c>
      <c r="D41" s="361" t="s">
        <v>67</v>
      </c>
      <c r="E41" s="355">
        <v>30</v>
      </c>
      <c r="F41" s="361">
        <v>240</v>
      </c>
      <c r="G41" s="361">
        <v>75</v>
      </c>
      <c r="H41" s="361">
        <v>9.375</v>
      </c>
      <c r="I41" s="361">
        <v>2250</v>
      </c>
      <c r="J41" s="362"/>
      <c r="K41" s="362"/>
      <c r="L41" s="362">
        <v>2</v>
      </c>
      <c r="M41" s="362" t="s">
        <v>705</v>
      </c>
      <c r="N41" s="362"/>
      <c r="O41" s="357"/>
      <c r="P41" s="362"/>
      <c r="Q41" s="362"/>
      <c r="R41" s="362"/>
      <c r="S41" s="362"/>
      <c r="T41" s="362"/>
      <c r="U41" s="362"/>
      <c r="V41" s="355">
        <f t="shared" si="0"/>
        <v>2</v>
      </c>
      <c r="W41" s="365">
        <f t="shared" si="1"/>
        <v>28</v>
      </c>
      <c r="X41" s="361">
        <f t="shared" si="2"/>
        <v>224</v>
      </c>
      <c r="Y41" s="361">
        <f t="shared" si="3"/>
        <v>2100</v>
      </c>
      <c r="Z41" s="361">
        <f t="shared" si="4"/>
        <v>2100</v>
      </c>
      <c r="AA41" s="363"/>
    </row>
    <row r="42" spans="1:27" s="160" customFormat="1" ht="30" customHeight="1">
      <c r="A42" s="354">
        <v>35</v>
      </c>
      <c r="B42" s="364" t="s">
        <v>305</v>
      </c>
      <c r="C42" s="361" t="s">
        <v>176</v>
      </c>
      <c r="D42" s="361" t="s">
        <v>159</v>
      </c>
      <c r="E42" s="355">
        <v>30</v>
      </c>
      <c r="F42" s="361">
        <v>240</v>
      </c>
      <c r="G42" s="361">
        <v>75</v>
      </c>
      <c r="H42" s="361">
        <v>9.375</v>
      </c>
      <c r="I42" s="361">
        <v>2250</v>
      </c>
      <c r="J42" s="362"/>
      <c r="K42" s="362"/>
      <c r="L42" s="362">
        <v>4</v>
      </c>
      <c r="M42" s="362" t="s">
        <v>711</v>
      </c>
      <c r="N42" s="362"/>
      <c r="O42" s="357"/>
      <c r="P42" s="362">
        <v>1</v>
      </c>
      <c r="Q42" s="362">
        <v>21</v>
      </c>
      <c r="R42" s="362"/>
      <c r="S42" s="362"/>
      <c r="T42" s="362"/>
      <c r="U42" s="362"/>
      <c r="V42" s="355">
        <f>J42+L42+N42+P42+R42+T42</f>
        <v>5</v>
      </c>
      <c r="W42" s="365">
        <f>E42-V42</f>
        <v>25</v>
      </c>
      <c r="X42" s="361">
        <f>W42*8</f>
        <v>200</v>
      </c>
      <c r="Y42" s="361">
        <f>X42*H42</f>
        <v>1875</v>
      </c>
      <c r="Z42" s="361">
        <f t="shared" si="4"/>
        <v>1875</v>
      </c>
      <c r="AA42" s="363"/>
    </row>
    <row r="43" spans="1:27" s="160" customFormat="1" ht="27.75" customHeight="1">
      <c r="A43" s="354">
        <v>36</v>
      </c>
      <c r="B43" s="364" t="s">
        <v>360</v>
      </c>
      <c r="C43" s="361" t="s">
        <v>176</v>
      </c>
      <c r="D43" s="361" t="s">
        <v>151</v>
      </c>
      <c r="E43" s="355">
        <v>30</v>
      </c>
      <c r="F43" s="361">
        <v>240</v>
      </c>
      <c r="G43" s="361">
        <v>75</v>
      </c>
      <c r="H43" s="361">
        <v>9.375</v>
      </c>
      <c r="I43" s="361">
        <v>2250</v>
      </c>
      <c r="J43" s="362"/>
      <c r="K43" s="370"/>
      <c r="L43" s="362">
        <v>1</v>
      </c>
      <c r="M43" s="362">
        <v>3</v>
      </c>
      <c r="N43" s="362">
        <v>1</v>
      </c>
      <c r="O43" s="357" t="s">
        <v>200</v>
      </c>
      <c r="P43" s="362"/>
      <c r="Q43" s="362"/>
      <c r="R43" s="362"/>
      <c r="S43" s="362"/>
      <c r="T43" s="362"/>
      <c r="U43" s="362"/>
      <c r="V43" s="355">
        <f t="shared" si="0"/>
        <v>2</v>
      </c>
      <c r="W43" s="365">
        <f t="shared" si="1"/>
        <v>28</v>
      </c>
      <c r="X43" s="361">
        <f t="shared" si="2"/>
        <v>224</v>
      </c>
      <c r="Y43" s="361">
        <f t="shared" si="3"/>
        <v>2100</v>
      </c>
      <c r="Z43" s="361">
        <f t="shared" si="4"/>
        <v>2100</v>
      </c>
      <c r="AA43" s="363"/>
    </row>
    <row r="44" spans="1:27" s="160" customFormat="1" ht="30" customHeight="1">
      <c r="A44" s="250"/>
      <c r="B44" s="461"/>
      <c r="C44" s="334"/>
      <c r="D44" s="334"/>
      <c r="E44" s="250"/>
      <c r="F44" s="334"/>
      <c r="G44" s="334"/>
      <c r="H44" s="334"/>
      <c r="I44" s="334"/>
      <c r="J44" s="335"/>
      <c r="K44" s="335"/>
      <c r="L44" s="335"/>
      <c r="M44" s="335"/>
      <c r="N44" s="335"/>
      <c r="O44" s="336"/>
      <c r="P44" s="335"/>
      <c r="Q44" s="335"/>
      <c r="R44" s="335"/>
      <c r="S44" s="335"/>
      <c r="T44" s="335"/>
      <c r="U44" s="335"/>
      <c r="V44" s="250"/>
      <c r="W44" s="462"/>
      <c r="X44" s="334"/>
      <c r="Y44" s="334"/>
      <c r="Z44" s="334"/>
      <c r="AA44" s="337"/>
    </row>
    <row r="45" spans="1:27" s="160" customFormat="1" ht="44.25" customHeight="1">
      <c r="A45" s="250"/>
      <c r="B45" s="1427" t="s">
        <v>483</v>
      </c>
      <c r="C45" s="1427"/>
      <c r="D45" s="1427"/>
      <c r="E45" s="341"/>
      <c r="F45" s="341"/>
      <c r="G45" s="341"/>
      <c r="H45" s="341"/>
      <c r="I45" s="341"/>
      <c r="J45" s="709"/>
      <c r="K45" s="709"/>
      <c r="L45" s="709"/>
      <c r="M45" s="709"/>
      <c r="N45" s="1427" t="s">
        <v>484</v>
      </c>
      <c r="O45" s="1427"/>
      <c r="P45" s="1427"/>
      <c r="Q45" s="1427"/>
      <c r="R45" s="1427"/>
      <c r="S45" s="709"/>
      <c r="T45" s="709"/>
      <c r="U45" s="709"/>
      <c r="V45" s="341"/>
      <c r="W45" s="776"/>
      <c r="X45" s="1433" t="s">
        <v>485</v>
      </c>
      <c r="Y45" s="1433"/>
      <c r="Z45" s="1433"/>
      <c r="AA45" s="1433"/>
    </row>
    <row r="46" spans="1:27" s="160" customFormat="1" ht="44.25" customHeight="1">
      <c r="A46" s="250"/>
      <c r="B46" s="1427" t="s">
        <v>482</v>
      </c>
      <c r="C46" s="1427"/>
      <c r="D46" s="1427"/>
      <c r="E46" s="341"/>
      <c r="F46" s="341"/>
      <c r="G46" s="341"/>
      <c r="H46" s="341"/>
      <c r="I46" s="341"/>
      <c r="J46" s="709"/>
      <c r="K46" s="709"/>
      <c r="L46" s="709"/>
      <c r="M46" s="709"/>
      <c r="N46" s="1427" t="s">
        <v>482</v>
      </c>
      <c r="O46" s="1427"/>
      <c r="P46" s="1427"/>
      <c r="Q46" s="1427"/>
      <c r="R46" s="709"/>
      <c r="S46" s="709"/>
      <c r="T46" s="709"/>
      <c r="U46" s="709"/>
      <c r="V46" s="341"/>
      <c r="W46" s="776"/>
      <c r="X46" s="1427" t="s">
        <v>482</v>
      </c>
      <c r="Y46" s="1427"/>
      <c r="Z46" s="1427"/>
      <c r="AA46" s="1427"/>
    </row>
    <row r="47" spans="1:27" s="160" customFormat="1" ht="24" customHeight="1">
      <c r="A47" s="250"/>
      <c r="B47" s="1427"/>
      <c r="C47" s="1427"/>
      <c r="D47" s="1427"/>
      <c r="E47" s="341"/>
      <c r="F47" s="341"/>
      <c r="G47" s="341"/>
      <c r="H47" s="341"/>
      <c r="I47" s="341"/>
      <c r="J47" s="709"/>
      <c r="K47" s="709"/>
      <c r="L47" s="709"/>
      <c r="M47" s="709"/>
      <c r="N47" s="1434">
        <v>1</v>
      </c>
      <c r="O47" s="1434"/>
      <c r="P47" s="1434"/>
      <c r="Q47" s="1434"/>
      <c r="R47" s="709"/>
      <c r="S47" s="709"/>
      <c r="T47" s="709"/>
      <c r="U47" s="709"/>
      <c r="V47" s="341"/>
      <c r="W47" s="776"/>
      <c r="X47" s="1427"/>
      <c r="Y47" s="1427"/>
      <c r="Z47" s="1427"/>
      <c r="AA47" s="1427"/>
    </row>
    <row r="48" spans="1:27" s="160" customFormat="1" ht="30" customHeight="1">
      <c r="A48" s="354">
        <v>37</v>
      </c>
      <c r="B48" s="365" t="s">
        <v>285</v>
      </c>
      <c r="C48" s="355" t="s">
        <v>176</v>
      </c>
      <c r="D48" s="355" t="s">
        <v>39</v>
      </c>
      <c r="E48" s="355">
        <v>30</v>
      </c>
      <c r="F48" s="355">
        <v>240</v>
      </c>
      <c r="G48" s="355">
        <v>75</v>
      </c>
      <c r="H48" s="355">
        <v>9.375</v>
      </c>
      <c r="I48" s="355">
        <v>2250</v>
      </c>
      <c r="J48" s="356"/>
      <c r="K48" s="356"/>
      <c r="L48" s="362">
        <v>3</v>
      </c>
      <c r="M48" s="362" t="s">
        <v>700</v>
      </c>
      <c r="N48" s="362">
        <v>1</v>
      </c>
      <c r="O48" s="357" t="s">
        <v>197</v>
      </c>
      <c r="P48" s="362">
        <v>1</v>
      </c>
      <c r="Q48" s="362">
        <v>21</v>
      </c>
      <c r="R48" s="356"/>
      <c r="S48" s="356"/>
      <c r="T48" s="356"/>
      <c r="U48" s="356"/>
      <c r="V48" s="355">
        <f t="shared" si="0"/>
        <v>5</v>
      </c>
      <c r="W48" s="365">
        <f t="shared" si="1"/>
        <v>25</v>
      </c>
      <c r="X48" s="355">
        <f t="shared" si="2"/>
        <v>200</v>
      </c>
      <c r="Y48" s="355">
        <f t="shared" si="3"/>
        <v>1875</v>
      </c>
      <c r="Z48" s="355">
        <f t="shared" si="4"/>
        <v>1875</v>
      </c>
      <c r="AA48" s="155"/>
    </row>
    <row r="49" spans="1:27" s="160" customFormat="1" ht="30" customHeight="1">
      <c r="A49" s="354">
        <v>38</v>
      </c>
      <c r="B49" s="364" t="s">
        <v>325</v>
      </c>
      <c r="C49" s="364" t="s">
        <v>18</v>
      </c>
      <c r="D49" s="364" t="s">
        <v>536</v>
      </c>
      <c r="E49" s="355">
        <v>30</v>
      </c>
      <c r="F49" s="361">
        <v>240</v>
      </c>
      <c r="G49" s="361">
        <v>55</v>
      </c>
      <c r="H49" s="361">
        <v>6.875</v>
      </c>
      <c r="I49" s="361">
        <v>1650</v>
      </c>
      <c r="J49" s="362"/>
      <c r="K49" s="362"/>
      <c r="L49" s="362">
        <v>2</v>
      </c>
      <c r="M49" s="362" t="s">
        <v>716</v>
      </c>
      <c r="N49" s="362"/>
      <c r="O49" s="357"/>
      <c r="P49" s="362"/>
      <c r="Q49" s="362"/>
      <c r="R49" s="362"/>
      <c r="S49" s="362"/>
      <c r="T49" s="362"/>
      <c r="U49" s="362"/>
      <c r="V49" s="355">
        <f>J49+L49+N49+P49+R49+T49</f>
        <v>2</v>
      </c>
      <c r="W49" s="365">
        <f>E49-V49</f>
        <v>28</v>
      </c>
      <c r="X49" s="361">
        <f>W49*8</f>
        <v>224</v>
      </c>
      <c r="Y49" s="361">
        <f>X49*H49</f>
        <v>1540</v>
      </c>
      <c r="Z49" s="361">
        <f t="shared" si="4"/>
        <v>1540</v>
      </c>
      <c r="AA49" s="149"/>
    </row>
    <row r="50" spans="1:27" s="160" customFormat="1" ht="30" customHeight="1">
      <c r="A50" s="354">
        <v>39</v>
      </c>
      <c r="B50" s="364" t="s">
        <v>28</v>
      </c>
      <c r="C50" s="361" t="s">
        <v>176</v>
      </c>
      <c r="D50" s="361" t="s">
        <v>95</v>
      </c>
      <c r="E50" s="355">
        <v>30</v>
      </c>
      <c r="F50" s="361">
        <v>240</v>
      </c>
      <c r="G50" s="361">
        <v>75</v>
      </c>
      <c r="H50" s="361">
        <v>9.375</v>
      </c>
      <c r="I50" s="361">
        <v>2250</v>
      </c>
      <c r="J50" s="362">
        <v>1</v>
      </c>
      <c r="K50" s="362">
        <v>3</v>
      </c>
      <c r="L50" s="362"/>
      <c r="M50" s="362"/>
      <c r="N50" s="362"/>
      <c r="O50" s="357"/>
      <c r="P50" s="362"/>
      <c r="Q50" s="362"/>
      <c r="R50" s="362"/>
      <c r="S50" s="362"/>
      <c r="T50" s="362">
        <v>2</v>
      </c>
      <c r="U50" s="362" t="s">
        <v>541</v>
      </c>
      <c r="V50" s="355">
        <f t="shared" si="0"/>
        <v>3</v>
      </c>
      <c r="W50" s="365">
        <f t="shared" si="1"/>
        <v>27</v>
      </c>
      <c r="X50" s="361">
        <f t="shared" si="2"/>
        <v>216</v>
      </c>
      <c r="Y50" s="361">
        <f t="shared" si="3"/>
        <v>2025</v>
      </c>
      <c r="Z50" s="361">
        <f t="shared" si="4"/>
        <v>2025</v>
      </c>
      <c r="AA50" s="149"/>
    </row>
    <row r="51" spans="1:27" s="160" customFormat="1" ht="30" customHeight="1">
      <c r="A51" s="354">
        <v>40</v>
      </c>
      <c r="B51" s="364" t="s">
        <v>300</v>
      </c>
      <c r="C51" s="364" t="s">
        <v>176</v>
      </c>
      <c r="D51" s="364" t="s">
        <v>62</v>
      </c>
      <c r="E51" s="365">
        <v>30</v>
      </c>
      <c r="F51" s="364">
        <v>240</v>
      </c>
      <c r="G51" s="364">
        <v>75</v>
      </c>
      <c r="H51" s="364">
        <v>9.375</v>
      </c>
      <c r="I51" s="364">
        <v>2250</v>
      </c>
      <c r="J51" s="376"/>
      <c r="K51" s="376"/>
      <c r="L51" s="362">
        <v>4</v>
      </c>
      <c r="M51" s="362" t="s">
        <v>711</v>
      </c>
      <c r="N51" s="362"/>
      <c r="O51" s="357"/>
      <c r="P51" s="362">
        <v>1</v>
      </c>
      <c r="Q51" s="362">
        <v>21</v>
      </c>
      <c r="R51" s="376"/>
      <c r="S51" s="376"/>
      <c r="T51" s="376"/>
      <c r="U51" s="376"/>
      <c r="V51" s="365">
        <f t="shared" si="0"/>
        <v>5</v>
      </c>
      <c r="W51" s="365">
        <f t="shared" si="1"/>
        <v>25</v>
      </c>
      <c r="X51" s="364">
        <f t="shared" si="2"/>
        <v>200</v>
      </c>
      <c r="Y51" s="364">
        <f t="shared" si="3"/>
        <v>1875</v>
      </c>
      <c r="Z51" s="364">
        <f t="shared" si="4"/>
        <v>1875</v>
      </c>
      <c r="AA51" s="245"/>
    </row>
    <row r="52" spans="1:27" s="160" customFormat="1" ht="30" customHeight="1">
      <c r="A52" s="354">
        <v>41</v>
      </c>
      <c r="B52" s="364" t="s">
        <v>87</v>
      </c>
      <c r="C52" s="361" t="s">
        <v>176</v>
      </c>
      <c r="D52" s="364" t="s">
        <v>34</v>
      </c>
      <c r="E52" s="355">
        <v>30</v>
      </c>
      <c r="F52" s="361">
        <v>240</v>
      </c>
      <c r="G52" s="361">
        <v>75</v>
      </c>
      <c r="H52" s="361">
        <v>9.375</v>
      </c>
      <c r="I52" s="361">
        <v>2250</v>
      </c>
      <c r="J52" s="362"/>
      <c r="K52" s="362"/>
      <c r="L52" s="362">
        <v>1</v>
      </c>
      <c r="M52" s="362">
        <v>3</v>
      </c>
      <c r="N52" s="362"/>
      <c r="O52" s="357"/>
      <c r="P52" s="362"/>
      <c r="Q52" s="362"/>
      <c r="R52" s="362"/>
      <c r="S52" s="362"/>
      <c r="T52" s="362"/>
      <c r="U52" s="362"/>
      <c r="V52" s="355">
        <f t="shared" si="0"/>
        <v>1</v>
      </c>
      <c r="W52" s="365">
        <f t="shared" si="1"/>
        <v>29</v>
      </c>
      <c r="X52" s="361">
        <f t="shared" si="2"/>
        <v>232</v>
      </c>
      <c r="Y52" s="361">
        <f t="shared" si="3"/>
        <v>2175</v>
      </c>
      <c r="Z52" s="361">
        <f t="shared" si="4"/>
        <v>2175</v>
      </c>
      <c r="AA52" s="149"/>
    </row>
    <row r="53" spans="1:27" s="160" customFormat="1" ht="33.75" customHeight="1">
      <c r="A53" s="354">
        <v>42</v>
      </c>
      <c r="B53" s="364" t="s">
        <v>71</v>
      </c>
      <c r="C53" s="361" t="s">
        <v>267</v>
      </c>
      <c r="D53" s="361" t="s">
        <v>72</v>
      </c>
      <c r="E53" s="355">
        <v>30</v>
      </c>
      <c r="F53" s="361">
        <v>240</v>
      </c>
      <c r="G53" s="361">
        <v>60</v>
      </c>
      <c r="H53" s="361">
        <v>7.5</v>
      </c>
      <c r="I53" s="361">
        <v>1800</v>
      </c>
      <c r="J53" s="362"/>
      <c r="K53" s="362"/>
      <c r="L53" s="362"/>
      <c r="M53" s="362"/>
      <c r="N53" s="362"/>
      <c r="O53" s="357"/>
      <c r="P53" s="362">
        <v>1</v>
      </c>
      <c r="Q53" s="362">
        <v>21</v>
      </c>
      <c r="R53" s="362"/>
      <c r="S53" s="362"/>
      <c r="T53" s="362"/>
      <c r="U53" s="362"/>
      <c r="V53" s="355">
        <f t="shared" si="0"/>
        <v>1</v>
      </c>
      <c r="W53" s="365">
        <f t="shared" si="1"/>
        <v>29</v>
      </c>
      <c r="X53" s="361">
        <f t="shared" si="2"/>
        <v>232</v>
      </c>
      <c r="Y53" s="361">
        <f t="shared" si="3"/>
        <v>1740</v>
      </c>
      <c r="Z53" s="361">
        <f t="shared" si="4"/>
        <v>1740</v>
      </c>
      <c r="AA53" s="149"/>
    </row>
    <row r="54" spans="1:27" s="160" customFormat="1" ht="36" customHeight="1">
      <c r="A54" s="354">
        <v>43</v>
      </c>
      <c r="B54" s="364" t="s">
        <v>286</v>
      </c>
      <c r="C54" s="361" t="s">
        <v>18</v>
      </c>
      <c r="D54" s="410" t="s">
        <v>368</v>
      </c>
      <c r="E54" s="355">
        <v>30</v>
      </c>
      <c r="F54" s="361">
        <v>240</v>
      </c>
      <c r="G54" s="361">
        <v>55</v>
      </c>
      <c r="H54" s="361">
        <v>6.875</v>
      </c>
      <c r="I54" s="361">
        <v>1650</v>
      </c>
      <c r="J54" s="362"/>
      <c r="K54" s="362"/>
      <c r="L54" s="362">
        <v>2</v>
      </c>
      <c r="M54" s="362" t="s">
        <v>705</v>
      </c>
      <c r="N54" s="362"/>
      <c r="O54" s="357"/>
      <c r="P54" s="362">
        <v>1</v>
      </c>
      <c r="Q54" s="362">
        <v>21</v>
      </c>
      <c r="R54" s="362"/>
      <c r="S54" s="362"/>
      <c r="T54" s="362"/>
      <c r="U54" s="362"/>
      <c r="V54" s="355">
        <f t="shared" si="0"/>
        <v>3</v>
      </c>
      <c r="W54" s="365">
        <f t="shared" si="1"/>
        <v>27</v>
      </c>
      <c r="X54" s="361">
        <f t="shared" si="2"/>
        <v>216</v>
      </c>
      <c r="Y54" s="361">
        <f t="shared" si="3"/>
        <v>1485</v>
      </c>
      <c r="Z54" s="361">
        <f t="shared" si="4"/>
        <v>1485</v>
      </c>
      <c r="AA54" s="149"/>
    </row>
    <row r="55" spans="1:27" s="160" customFormat="1" ht="36" customHeight="1">
      <c r="A55" s="354">
        <v>44</v>
      </c>
      <c r="B55" s="364" t="s">
        <v>454</v>
      </c>
      <c r="C55" s="364" t="s">
        <v>207</v>
      </c>
      <c r="D55" s="364" t="s">
        <v>174</v>
      </c>
      <c r="E55" s="365">
        <v>30</v>
      </c>
      <c r="F55" s="364">
        <v>240</v>
      </c>
      <c r="G55" s="364">
        <v>35</v>
      </c>
      <c r="H55" s="364">
        <v>4.375</v>
      </c>
      <c r="I55" s="364">
        <v>1050</v>
      </c>
      <c r="J55" s="362"/>
      <c r="K55" s="362"/>
      <c r="L55" s="362">
        <v>4</v>
      </c>
      <c r="M55" s="362" t="s">
        <v>712</v>
      </c>
      <c r="N55" s="362"/>
      <c r="O55" s="357"/>
      <c r="P55" s="362">
        <v>1</v>
      </c>
      <c r="Q55" s="362">
        <v>21</v>
      </c>
      <c r="R55" s="362"/>
      <c r="S55" s="362"/>
      <c r="T55" s="362"/>
      <c r="U55" s="362"/>
      <c r="V55" s="355">
        <f>J55+L55+N55+P55+R55+T55</f>
        <v>5</v>
      </c>
      <c r="W55" s="365">
        <f>E55-V55</f>
        <v>25</v>
      </c>
      <c r="X55" s="361">
        <f>W55*8</f>
        <v>200</v>
      </c>
      <c r="Y55" s="361">
        <f>X55*H55</f>
        <v>875</v>
      </c>
      <c r="Z55" s="361">
        <f t="shared" si="4"/>
        <v>875</v>
      </c>
      <c r="AA55" s="149"/>
    </row>
    <row r="56" spans="1:27" s="160" customFormat="1" ht="30" customHeight="1">
      <c r="A56" s="354">
        <v>45</v>
      </c>
      <c r="B56" s="364" t="s">
        <v>198</v>
      </c>
      <c r="C56" s="361" t="s">
        <v>176</v>
      </c>
      <c r="D56" s="361" t="s">
        <v>181</v>
      </c>
      <c r="E56" s="355">
        <v>30</v>
      </c>
      <c r="F56" s="361">
        <v>240</v>
      </c>
      <c r="G56" s="361">
        <v>75</v>
      </c>
      <c r="H56" s="361">
        <v>9.375</v>
      </c>
      <c r="I56" s="361">
        <v>2250</v>
      </c>
      <c r="J56" s="362"/>
      <c r="K56" s="362"/>
      <c r="L56" s="362">
        <v>4</v>
      </c>
      <c r="M56" s="362" t="s">
        <v>712</v>
      </c>
      <c r="N56" s="362">
        <v>3</v>
      </c>
      <c r="O56" s="357" t="s">
        <v>717</v>
      </c>
      <c r="P56" s="362">
        <v>1</v>
      </c>
      <c r="Q56" s="362">
        <v>21</v>
      </c>
      <c r="R56" s="362"/>
      <c r="S56" s="357"/>
      <c r="T56" s="362"/>
      <c r="U56" s="362"/>
      <c r="V56" s="355">
        <f t="shared" si="0"/>
        <v>8</v>
      </c>
      <c r="W56" s="365">
        <f t="shared" si="1"/>
        <v>22</v>
      </c>
      <c r="X56" s="361">
        <f t="shared" si="2"/>
        <v>176</v>
      </c>
      <c r="Y56" s="361">
        <f t="shared" si="3"/>
        <v>1650</v>
      </c>
      <c r="Z56" s="361">
        <f t="shared" si="4"/>
        <v>1650</v>
      </c>
      <c r="AA56" s="149"/>
    </row>
    <row r="57" spans="1:27" s="160" customFormat="1" ht="30" customHeight="1">
      <c r="A57" s="354">
        <v>46</v>
      </c>
      <c r="B57" s="364" t="s">
        <v>262</v>
      </c>
      <c r="C57" s="361" t="s">
        <v>176</v>
      </c>
      <c r="D57" s="361" t="s">
        <v>241</v>
      </c>
      <c r="E57" s="355">
        <v>30</v>
      </c>
      <c r="F57" s="361">
        <v>240</v>
      </c>
      <c r="G57" s="361">
        <v>75</v>
      </c>
      <c r="H57" s="361">
        <v>9.375</v>
      </c>
      <c r="I57" s="361">
        <v>2250</v>
      </c>
      <c r="J57" s="362"/>
      <c r="K57" s="362"/>
      <c r="L57" s="362"/>
      <c r="M57" s="362"/>
      <c r="N57" s="362"/>
      <c r="O57" s="357"/>
      <c r="P57" s="362">
        <v>1</v>
      </c>
      <c r="Q57" s="362">
        <v>21</v>
      </c>
      <c r="R57" s="362"/>
      <c r="S57" s="362"/>
      <c r="T57" s="362"/>
      <c r="U57" s="362"/>
      <c r="V57" s="355">
        <f t="shared" si="0"/>
        <v>1</v>
      </c>
      <c r="W57" s="365">
        <f t="shared" si="1"/>
        <v>29</v>
      </c>
      <c r="X57" s="361">
        <f t="shared" si="2"/>
        <v>232</v>
      </c>
      <c r="Y57" s="361">
        <f t="shared" si="3"/>
        <v>2175</v>
      </c>
      <c r="Z57" s="361">
        <f t="shared" si="4"/>
        <v>2175</v>
      </c>
      <c r="AA57" s="149"/>
    </row>
    <row r="58" spans="1:27" s="160" customFormat="1" ht="30" customHeight="1">
      <c r="A58" s="354">
        <v>47</v>
      </c>
      <c r="B58" s="364" t="s">
        <v>341</v>
      </c>
      <c r="C58" s="364" t="s">
        <v>176</v>
      </c>
      <c r="D58" s="364" t="s">
        <v>679</v>
      </c>
      <c r="E58" s="355">
        <v>30</v>
      </c>
      <c r="F58" s="361">
        <v>240</v>
      </c>
      <c r="G58" s="364">
        <v>75</v>
      </c>
      <c r="H58" s="361">
        <v>9.375</v>
      </c>
      <c r="I58" s="361">
        <v>1650</v>
      </c>
      <c r="J58" s="362"/>
      <c r="K58" s="362"/>
      <c r="L58" s="362">
        <v>4</v>
      </c>
      <c r="M58" s="362" t="s">
        <v>712</v>
      </c>
      <c r="N58" s="362"/>
      <c r="O58" s="357"/>
      <c r="P58" s="362">
        <v>1</v>
      </c>
      <c r="Q58" s="362">
        <v>21</v>
      </c>
      <c r="R58" s="362"/>
      <c r="S58" s="362"/>
      <c r="T58" s="362"/>
      <c r="U58" s="362"/>
      <c r="V58" s="355">
        <f t="shared" si="0"/>
        <v>5</v>
      </c>
      <c r="W58" s="365">
        <f t="shared" si="1"/>
        <v>25</v>
      </c>
      <c r="X58" s="361">
        <f t="shared" si="2"/>
        <v>200</v>
      </c>
      <c r="Y58" s="361">
        <f t="shared" si="3"/>
        <v>1875</v>
      </c>
      <c r="Z58" s="361">
        <f t="shared" si="4"/>
        <v>1875</v>
      </c>
      <c r="AA58" s="149"/>
    </row>
    <row r="59" spans="1:27" s="160" customFormat="1" ht="30" customHeight="1">
      <c r="A59" s="354">
        <v>48</v>
      </c>
      <c r="B59" s="364" t="s">
        <v>720</v>
      </c>
      <c r="C59" s="364" t="s">
        <v>18</v>
      </c>
      <c r="D59" s="364" t="s">
        <v>70</v>
      </c>
      <c r="E59" s="355">
        <v>30</v>
      </c>
      <c r="F59" s="361">
        <v>240</v>
      </c>
      <c r="G59" s="361">
        <v>55</v>
      </c>
      <c r="H59" s="361">
        <v>6.875</v>
      </c>
      <c r="I59" s="361">
        <v>1650</v>
      </c>
      <c r="J59" s="417">
        <v>28</v>
      </c>
      <c r="K59" s="417" t="s">
        <v>721</v>
      </c>
      <c r="L59" s="362"/>
      <c r="M59" s="362"/>
      <c r="N59" s="362"/>
      <c r="O59" s="357"/>
      <c r="P59" s="362"/>
      <c r="Q59" s="362"/>
      <c r="R59" s="362"/>
      <c r="S59" s="362"/>
      <c r="T59" s="362"/>
      <c r="U59" s="362"/>
      <c r="V59" s="355">
        <f>J59+L59+N59+P59+R59+T59</f>
        <v>28</v>
      </c>
      <c r="W59" s="365">
        <f>E59-V59</f>
        <v>2</v>
      </c>
      <c r="X59" s="361">
        <f>W59*8</f>
        <v>16</v>
      </c>
      <c r="Y59" s="361">
        <f>X59*H59</f>
        <v>110</v>
      </c>
      <c r="Z59" s="361">
        <f t="shared" si="4"/>
        <v>110</v>
      </c>
      <c r="AA59" s="149"/>
    </row>
    <row r="60" spans="1:27" s="160" customFormat="1" ht="30" customHeight="1">
      <c r="A60" s="354">
        <v>49</v>
      </c>
      <c r="B60" s="364" t="s">
        <v>21</v>
      </c>
      <c r="C60" s="364" t="s">
        <v>176</v>
      </c>
      <c r="D60" s="379" t="s">
        <v>238</v>
      </c>
      <c r="E60" s="355">
        <v>30</v>
      </c>
      <c r="F60" s="361">
        <v>240</v>
      </c>
      <c r="G60" s="361">
        <v>75</v>
      </c>
      <c r="H60" s="361">
        <v>9.375</v>
      </c>
      <c r="I60" s="361">
        <v>2250</v>
      </c>
      <c r="J60" s="362"/>
      <c r="K60" s="362"/>
      <c r="L60" s="362">
        <v>3</v>
      </c>
      <c r="M60" s="362" t="s">
        <v>700</v>
      </c>
      <c r="N60" s="362"/>
      <c r="O60" s="357"/>
      <c r="P60" s="362"/>
      <c r="Q60" s="362"/>
      <c r="R60" s="362"/>
      <c r="S60" s="362"/>
      <c r="T60" s="362"/>
      <c r="U60" s="370"/>
      <c r="V60" s="355">
        <f t="shared" si="0"/>
        <v>3</v>
      </c>
      <c r="W60" s="365">
        <f t="shared" si="1"/>
        <v>27</v>
      </c>
      <c r="X60" s="361">
        <f t="shared" si="2"/>
        <v>216</v>
      </c>
      <c r="Y60" s="361">
        <f t="shared" si="3"/>
        <v>2025</v>
      </c>
      <c r="Z60" s="361">
        <f t="shared" si="4"/>
        <v>2025</v>
      </c>
      <c r="AA60" s="149"/>
    </row>
    <row r="61" spans="1:27" s="160" customFormat="1" ht="33" customHeight="1">
      <c r="A61" s="354">
        <v>50</v>
      </c>
      <c r="B61" s="364" t="s">
        <v>250</v>
      </c>
      <c r="C61" s="361" t="s">
        <v>176</v>
      </c>
      <c r="D61" s="364" t="s">
        <v>84</v>
      </c>
      <c r="E61" s="355">
        <v>30</v>
      </c>
      <c r="F61" s="361">
        <v>240</v>
      </c>
      <c r="G61" s="361">
        <v>75</v>
      </c>
      <c r="H61" s="361">
        <v>9.375</v>
      </c>
      <c r="I61" s="361">
        <v>2250</v>
      </c>
      <c r="J61" s="362"/>
      <c r="K61" s="362"/>
      <c r="L61" s="362">
        <v>4</v>
      </c>
      <c r="M61" s="362" t="s">
        <v>712</v>
      </c>
      <c r="N61" s="362"/>
      <c r="O61" s="357"/>
      <c r="P61" s="362"/>
      <c r="Q61" s="362"/>
      <c r="R61" s="362"/>
      <c r="S61" s="362"/>
      <c r="T61" s="362"/>
      <c r="U61" s="370"/>
      <c r="V61" s="355">
        <f t="shared" si="0"/>
        <v>4</v>
      </c>
      <c r="W61" s="365">
        <f t="shared" si="1"/>
        <v>26</v>
      </c>
      <c r="X61" s="361">
        <f t="shared" si="2"/>
        <v>208</v>
      </c>
      <c r="Y61" s="361">
        <f t="shared" si="3"/>
        <v>1950</v>
      </c>
      <c r="Z61" s="361">
        <f t="shared" si="4"/>
        <v>1950</v>
      </c>
      <c r="AA61" s="149"/>
    </row>
    <row r="62" spans="1:27" s="160" customFormat="1" ht="30" customHeight="1">
      <c r="A62" s="354">
        <v>51</v>
      </c>
      <c r="B62" s="364" t="s">
        <v>301</v>
      </c>
      <c r="C62" s="361" t="s">
        <v>176</v>
      </c>
      <c r="D62" s="364" t="s">
        <v>54</v>
      </c>
      <c r="E62" s="355">
        <v>30</v>
      </c>
      <c r="F62" s="361">
        <v>240</v>
      </c>
      <c r="G62" s="361">
        <v>75</v>
      </c>
      <c r="H62" s="361">
        <v>9.375</v>
      </c>
      <c r="I62" s="361">
        <v>2250</v>
      </c>
      <c r="J62" s="362"/>
      <c r="K62" s="362"/>
      <c r="L62" s="362">
        <v>4</v>
      </c>
      <c r="M62" s="362" t="s">
        <v>712</v>
      </c>
      <c r="N62" s="362"/>
      <c r="O62" s="357"/>
      <c r="P62" s="362">
        <v>1</v>
      </c>
      <c r="Q62" s="362">
        <v>21</v>
      </c>
      <c r="R62" s="362"/>
      <c r="S62" s="362"/>
      <c r="T62" s="362"/>
      <c r="U62" s="370"/>
      <c r="V62" s="355">
        <f t="shared" si="0"/>
        <v>5</v>
      </c>
      <c r="W62" s="365">
        <f t="shared" si="1"/>
        <v>25</v>
      </c>
      <c r="X62" s="361">
        <f t="shared" si="2"/>
        <v>200</v>
      </c>
      <c r="Y62" s="361">
        <f t="shared" si="3"/>
        <v>1875</v>
      </c>
      <c r="Z62" s="361">
        <f t="shared" si="4"/>
        <v>1875</v>
      </c>
      <c r="AA62" s="149"/>
    </row>
    <row r="63" spans="1:27" s="160" customFormat="1" ht="30" customHeight="1">
      <c r="A63" s="354">
        <v>52</v>
      </c>
      <c r="B63" s="118" t="s">
        <v>326</v>
      </c>
      <c r="C63" s="361" t="s">
        <v>18</v>
      </c>
      <c r="D63" s="361" t="s">
        <v>185</v>
      </c>
      <c r="E63" s="355">
        <v>30</v>
      </c>
      <c r="F63" s="361">
        <v>240</v>
      </c>
      <c r="G63" s="361">
        <v>55</v>
      </c>
      <c r="H63" s="361">
        <v>6.875</v>
      </c>
      <c r="I63" s="361">
        <v>1650</v>
      </c>
      <c r="J63" s="362"/>
      <c r="K63" s="362"/>
      <c r="L63" s="362">
        <v>2</v>
      </c>
      <c r="M63" s="362" t="s">
        <v>716</v>
      </c>
      <c r="N63" s="362"/>
      <c r="O63" s="357"/>
      <c r="P63" s="362"/>
      <c r="Q63" s="362"/>
      <c r="R63" s="362"/>
      <c r="S63" s="362"/>
      <c r="T63" s="362"/>
      <c r="U63" s="362"/>
      <c r="V63" s="355">
        <f t="shared" si="0"/>
        <v>2</v>
      </c>
      <c r="W63" s="365">
        <f>E63-V63</f>
        <v>28</v>
      </c>
      <c r="X63" s="361">
        <f>W63*8</f>
        <v>224</v>
      </c>
      <c r="Y63" s="361">
        <f>X63*H63</f>
        <v>1540</v>
      </c>
      <c r="Z63" s="361">
        <f t="shared" si="4"/>
        <v>1540</v>
      </c>
      <c r="AA63" s="149"/>
    </row>
    <row r="64" spans="1:27" s="160" customFormat="1" ht="30" customHeight="1">
      <c r="A64" s="354">
        <v>53</v>
      </c>
      <c r="B64" s="415" t="s">
        <v>24</v>
      </c>
      <c r="C64" s="364" t="s">
        <v>176</v>
      </c>
      <c r="D64" s="364" t="s">
        <v>41</v>
      </c>
      <c r="E64" s="355">
        <v>30</v>
      </c>
      <c r="F64" s="361">
        <v>240</v>
      </c>
      <c r="G64" s="361">
        <v>75</v>
      </c>
      <c r="H64" s="361">
        <v>9.375</v>
      </c>
      <c r="I64" s="361">
        <v>2250</v>
      </c>
      <c r="J64" s="362"/>
      <c r="K64" s="362"/>
      <c r="L64" s="362">
        <v>1</v>
      </c>
      <c r="M64" s="362">
        <v>10</v>
      </c>
      <c r="N64" s="362"/>
      <c r="O64" s="357"/>
      <c r="P64" s="362"/>
      <c r="Q64" s="362"/>
      <c r="R64" s="362">
        <v>3</v>
      </c>
      <c r="S64" s="362" t="s">
        <v>713</v>
      </c>
      <c r="T64" s="362"/>
      <c r="U64" s="362"/>
      <c r="V64" s="355">
        <f t="shared" si="0"/>
        <v>4</v>
      </c>
      <c r="W64" s="365">
        <f>E64-V64</f>
        <v>26</v>
      </c>
      <c r="X64" s="361">
        <f>W64*8</f>
        <v>208</v>
      </c>
      <c r="Y64" s="361">
        <f>X64*H64</f>
        <v>1950</v>
      </c>
      <c r="Z64" s="361">
        <f t="shared" si="4"/>
        <v>1950</v>
      </c>
      <c r="AA64" s="149"/>
    </row>
    <row r="65" spans="1:27" s="160" customFormat="1" ht="30" customHeight="1">
      <c r="A65" s="354">
        <v>54</v>
      </c>
      <c r="B65" s="364" t="s">
        <v>548</v>
      </c>
      <c r="C65" s="364" t="s">
        <v>18</v>
      </c>
      <c r="D65" s="364" t="s">
        <v>73</v>
      </c>
      <c r="E65" s="355">
        <v>30</v>
      </c>
      <c r="F65" s="361">
        <v>240</v>
      </c>
      <c r="G65" s="361">
        <v>55</v>
      </c>
      <c r="H65" s="361">
        <v>6.875</v>
      </c>
      <c r="I65" s="361">
        <v>1650</v>
      </c>
      <c r="J65" s="362"/>
      <c r="K65" s="362"/>
      <c r="L65" s="362"/>
      <c r="M65" s="362"/>
      <c r="N65" s="362"/>
      <c r="O65" s="357"/>
      <c r="P65" s="362"/>
      <c r="Q65" s="362"/>
      <c r="R65" s="362"/>
      <c r="S65" s="362"/>
      <c r="T65" s="362"/>
      <c r="U65" s="362"/>
      <c r="V65" s="355">
        <f>J65+L65+N65+P65+R65+T65</f>
        <v>0</v>
      </c>
      <c r="W65" s="365">
        <f>E65-V65</f>
        <v>30</v>
      </c>
      <c r="X65" s="361">
        <f>W65*8</f>
        <v>240</v>
      </c>
      <c r="Y65" s="361">
        <f>X65*H65</f>
        <v>1650</v>
      </c>
      <c r="Z65" s="361">
        <f t="shared" si="4"/>
        <v>1650</v>
      </c>
      <c r="AA65" s="149"/>
    </row>
    <row r="66" spans="1:27" s="160" customFormat="1" ht="30" customHeight="1">
      <c r="A66" s="354">
        <v>55</v>
      </c>
      <c r="B66" s="364" t="s">
        <v>519</v>
      </c>
      <c r="C66" s="364" t="s">
        <v>18</v>
      </c>
      <c r="D66" s="364" t="s">
        <v>373</v>
      </c>
      <c r="E66" s="355">
        <v>30</v>
      </c>
      <c r="F66" s="361">
        <v>240</v>
      </c>
      <c r="G66" s="361">
        <v>55</v>
      </c>
      <c r="H66" s="361">
        <v>6.875</v>
      </c>
      <c r="I66" s="361">
        <v>1650</v>
      </c>
      <c r="J66" s="362"/>
      <c r="K66" s="362"/>
      <c r="L66" s="362"/>
      <c r="M66" s="362"/>
      <c r="N66" s="362"/>
      <c r="O66" s="357"/>
      <c r="P66" s="362"/>
      <c r="Q66" s="362"/>
      <c r="R66" s="362"/>
      <c r="S66" s="362"/>
      <c r="T66" s="362"/>
      <c r="U66" s="362"/>
      <c r="V66" s="355">
        <f>J66+L66+N66+P66+R66+T66</f>
        <v>0</v>
      </c>
      <c r="W66" s="365">
        <f>E66-V66</f>
        <v>30</v>
      </c>
      <c r="X66" s="361">
        <f>W66*8</f>
        <v>240</v>
      </c>
      <c r="Y66" s="361">
        <f>X66*H66</f>
        <v>1650</v>
      </c>
      <c r="Z66" s="361">
        <f t="shared" si="4"/>
        <v>1650</v>
      </c>
      <c r="AA66" s="149"/>
    </row>
    <row r="67" spans="1:27" s="160" customFormat="1" ht="30" customHeight="1">
      <c r="A67" s="354">
        <v>56</v>
      </c>
      <c r="B67" s="364" t="s">
        <v>40</v>
      </c>
      <c r="C67" s="364" t="s">
        <v>176</v>
      </c>
      <c r="D67" s="364" t="s">
        <v>161</v>
      </c>
      <c r="E67" s="355">
        <v>30</v>
      </c>
      <c r="F67" s="361">
        <v>240</v>
      </c>
      <c r="G67" s="361">
        <v>75</v>
      </c>
      <c r="H67" s="361">
        <v>9.375</v>
      </c>
      <c r="I67" s="361">
        <v>2250</v>
      </c>
      <c r="J67" s="362"/>
      <c r="K67" s="362"/>
      <c r="L67" s="362">
        <v>4</v>
      </c>
      <c r="M67" s="362" t="s">
        <v>712</v>
      </c>
      <c r="N67" s="362"/>
      <c r="O67" s="357"/>
      <c r="P67" s="362">
        <v>1</v>
      </c>
      <c r="Q67" s="362">
        <v>21</v>
      </c>
      <c r="R67" s="362"/>
      <c r="S67" s="362"/>
      <c r="T67" s="362"/>
      <c r="U67" s="362"/>
      <c r="V67" s="355">
        <f t="shared" si="0"/>
        <v>5</v>
      </c>
      <c r="W67" s="365">
        <f t="shared" si="1"/>
        <v>25</v>
      </c>
      <c r="X67" s="361">
        <f t="shared" si="2"/>
        <v>200</v>
      </c>
      <c r="Y67" s="361">
        <f t="shared" si="3"/>
        <v>1875</v>
      </c>
      <c r="Z67" s="361">
        <f t="shared" si="4"/>
        <v>1875</v>
      </c>
      <c r="AA67" s="149"/>
    </row>
    <row r="68" spans="1:27" s="160" customFormat="1" ht="30" customHeight="1">
      <c r="A68" s="354">
        <v>57</v>
      </c>
      <c r="B68" s="364" t="s">
        <v>303</v>
      </c>
      <c r="C68" s="361" t="s">
        <v>176</v>
      </c>
      <c r="D68" s="361" t="s">
        <v>162</v>
      </c>
      <c r="E68" s="355">
        <v>30</v>
      </c>
      <c r="F68" s="361">
        <v>240</v>
      </c>
      <c r="G68" s="361">
        <v>75</v>
      </c>
      <c r="H68" s="361">
        <v>9.375</v>
      </c>
      <c r="I68" s="361">
        <v>2250</v>
      </c>
      <c r="J68" s="362"/>
      <c r="K68" s="362"/>
      <c r="L68" s="362">
        <v>2</v>
      </c>
      <c r="M68" s="362" t="s">
        <v>704</v>
      </c>
      <c r="N68" s="362"/>
      <c r="O68" s="357"/>
      <c r="P68" s="362"/>
      <c r="Q68" s="362"/>
      <c r="R68" s="362"/>
      <c r="S68" s="362"/>
      <c r="T68" s="362"/>
      <c r="U68" s="362"/>
      <c r="V68" s="355">
        <f t="shared" si="0"/>
        <v>2</v>
      </c>
      <c r="W68" s="365">
        <f t="shared" si="1"/>
        <v>28</v>
      </c>
      <c r="X68" s="361">
        <f t="shared" si="2"/>
        <v>224</v>
      </c>
      <c r="Y68" s="361">
        <f t="shared" si="3"/>
        <v>2100</v>
      </c>
      <c r="Z68" s="361">
        <f t="shared" si="4"/>
        <v>2100</v>
      </c>
      <c r="AA68" s="149"/>
    </row>
    <row r="69" spans="1:27" s="160" customFormat="1" ht="30" customHeight="1">
      <c r="A69" s="354">
        <v>58</v>
      </c>
      <c r="B69" s="364" t="s">
        <v>277</v>
      </c>
      <c r="C69" s="364" t="s">
        <v>176</v>
      </c>
      <c r="D69" s="364" t="s">
        <v>78</v>
      </c>
      <c r="E69" s="355">
        <v>30</v>
      </c>
      <c r="F69" s="361">
        <v>240</v>
      </c>
      <c r="G69" s="361">
        <v>75</v>
      </c>
      <c r="H69" s="361">
        <v>9.375</v>
      </c>
      <c r="I69" s="361">
        <v>2250</v>
      </c>
      <c r="J69" s="362"/>
      <c r="K69" s="362"/>
      <c r="L69" s="362">
        <v>1</v>
      </c>
      <c r="M69" s="362">
        <v>3</v>
      </c>
      <c r="N69" s="362">
        <v>1</v>
      </c>
      <c r="O69" s="357" t="s">
        <v>184</v>
      </c>
      <c r="P69" s="362"/>
      <c r="Q69" s="362"/>
      <c r="R69" s="362"/>
      <c r="S69" s="370"/>
      <c r="T69" s="362"/>
      <c r="U69" s="362"/>
      <c r="V69" s="355">
        <f t="shared" si="0"/>
        <v>2</v>
      </c>
      <c r="W69" s="365">
        <f t="shared" si="1"/>
        <v>28</v>
      </c>
      <c r="X69" s="361">
        <f t="shared" si="2"/>
        <v>224</v>
      </c>
      <c r="Y69" s="361">
        <f t="shared" si="3"/>
        <v>2100</v>
      </c>
      <c r="Z69" s="361">
        <f t="shared" si="4"/>
        <v>2100</v>
      </c>
      <c r="AA69" s="149"/>
    </row>
    <row r="70" spans="1:27" s="160" customFormat="1" ht="30" customHeight="1">
      <c r="A70" s="354">
        <v>59</v>
      </c>
      <c r="B70" s="364" t="s">
        <v>306</v>
      </c>
      <c r="C70" s="361" t="s">
        <v>176</v>
      </c>
      <c r="D70" s="378" t="s">
        <v>154</v>
      </c>
      <c r="E70" s="355">
        <v>30</v>
      </c>
      <c r="F70" s="361">
        <v>240</v>
      </c>
      <c r="G70" s="361">
        <v>75</v>
      </c>
      <c r="H70" s="361">
        <v>9.375</v>
      </c>
      <c r="I70" s="361">
        <v>2250</v>
      </c>
      <c r="J70" s="362"/>
      <c r="K70" s="362"/>
      <c r="L70" s="362">
        <v>3</v>
      </c>
      <c r="M70" s="362" t="s">
        <v>714</v>
      </c>
      <c r="N70" s="362"/>
      <c r="O70" s="357"/>
      <c r="P70" s="362">
        <v>1</v>
      </c>
      <c r="Q70" s="362">
        <v>21</v>
      </c>
      <c r="R70" s="362"/>
      <c r="S70" s="362"/>
      <c r="T70" s="362"/>
      <c r="U70" s="362"/>
      <c r="V70" s="355">
        <f>J70+L70+N70+P70+R70+T70</f>
        <v>4</v>
      </c>
      <c r="W70" s="365">
        <f>E70-V70</f>
        <v>26</v>
      </c>
      <c r="X70" s="361">
        <f>W70*8</f>
        <v>208</v>
      </c>
      <c r="Y70" s="361">
        <f>X70*H70</f>
        <v>1950</v>
      </c>
      <c r="Z70" s="361">
        <f t="shared" si="4"/>
        <v>1950</v>
      </c>
      <c r="AA70" s="149"/>
    </row>
    <row r="71" spans="1:27" s="160" customFormat="1" ht="30" customHeight="1">
      <c r="A71" s="354">
        <v>60</v>
      </c>
      <c r="B71" s="364" t="s">
        <v>684</v>
      </c>
      <c r="C71" s="364" t="s">
        <v>18</v>
      </c>
      <c r="D71" s="364" t="s">
        <v>70</v>
      </c>
      <c r="E71" s="355">
        <v>30</v>
      </c>
      <c r="F71" s="361">
        <v>240</v>
      </c>
      <c r="G71" s="361">
        <v>55</v>
      </c>
      <c r="H71" s="361">
        <v>6.875</v>
      </c>
      <c r="I71" s="361">
        <v>1650</v>
      </c>
      <c r="J71" s="417">
        <v>7</v>
      </c>
      <c r="K71" s="417" t="s">
        <v>537</v>
      </c>
      <c r="L71" s="362">
        <v>3</v>
      </c>
      <c r="M71" s="362" t="s">
        <v>708</v>
      </c>
      <c r="N71" s="362"/>
      <c r="O71" s="357"/>
      <c r="P71" s="362"/>
      <c r="Q71" s="362"/>
      <c r="R71" s="362"/>
      <c r="S71" s="362"/>
      <c r="T71" s="362">
        <v>5</v>
      </c>
      <c r="U71" s="362" t="s">
        <v>719</v>
      </c>
      <c r="V71" s="355">
        <f>J71+L71+N71+P71+R71+T71</f>
        <v>15</v>
      </c>
      <c r="W71" s="365">
        <f>E71-V71</f>
        <v>15</v>
      </c>
      <c r="X71" s="361">
        <f>W71*8</f>
        <v>120</v>
      </c>
      <c r="Y71" s="361">
        <f>X71*H71</f>
        <v>825</v>
      </c>
      <c r="Z71" s="361">
        <f t="shared" ref="Z71" si="15">Y71</f>
        <v>825</v>
      </c>
      <c r="AA71" s="149"/>
    </row>
    <row r="72" spans="1:27" s="160" customFormat="1" ht="30" customHeight="1">
      <c r="A72" s="354">
        <v>61</v>
      </c>
      <c r="B72" s="364" t="s">
        <v>248</v>
      </c>
      <c r="C72" s="361" t="s">
        <v>176</v>
      </c>
      <c r="D72" s="361" t="s">
        <v>53</v>
      </c>
      <c r="E72" s="355">
        <v>30</v>
      </c>
      <c r="F72" s="361">
        <v>240</v>
      </c>
      <c r="G72" s="361">
        <v>75</v>
      </c>
      <c r="H72" s="361">
        <v>9.375</v>
      </c>
      <c r="I72" s="361">
        <v>2250</v>
      </c>
      <c r="J72" s="362"/>
      <c r="K72" s="362"/>
      <c r="L72" s="362">
        <v>1</v>
      </c>
      <c r="M72" s="362">
        <v>3</v>
      </c>
      <c r="N72" s="362"/>
      <c r="O72" s="357"/>
      <c r="P72" s="362"/>
      <c r="Q72" s="362"/>
      <c r="R72" s="362"/>
      <c r="S72" s="362"/>
      <c r="T72" s="362"/>
      <c r="U72" s="362"/>
      <c r="V72" s="355">
        <f t="shared" si="0"/>
        <v>1</v>
      </c>
      <c r="W72" s="365">
        <f t="shared" si="1"/>
        <v>29</v>
      </c>
      <c r="X72" s="361">
        <f t="shared" si="2"/>
        <v>232</v>
      </c>
      <c r="Y72" s="361">
        <f t="shared" si="3"/>
        <v>2175</v>
      </c>
      <c r="Z72" s="361">
        <f t="shared" si="4"/>
        <v>2175</v>
      </c>
      <c r="AA72" s="149"/>
    </row>
    <row r="73" spans="1:27" s="160" customFormat="1" ht="30" customHeight="1">
      <c r="A73" s="354">
        <v>62</v>
      </c>
      <c r="B73" s="364" t="s">
        <v>280</v>
      </c>
      <c r="C73" s="361" t="s">
        <v>176</v>
      </c>
      <c r="D73" s="361" t="s">
        <v>116</v>
      </c>
      <c r="E73" s="355">
        <v>30</v>
      </c>
      <c r="F73" s="361">
        <v>240</v>
      </c>
      <c r="G73" s="361">
        <v>75</v>
      </c>
      <c r="H73" s="361">
        <v>9.375</v>
      </c>
      <c r="I73" s="361">
        <v>2250</v>
      </c>
      <c r="J73" s="362"/>
      <c r="K73" s="362"/>
      <c r="L73" s="362">
        <v>1</v>
      </c>
      <c r="M73" s="362">
        <v>3</v>
      </c>
      <c r="N73" s="362"/>
      <c r="O73" s="357"/>
      <c r="P73" s="362"/>
      <c r="Q73" s="362"/>
      <c r="R73" s="362"/>
      <c r="S73" s="362"/>
      <c r="T73" s="362"/>
      <c r="U73" s="362"/>
      <c r="V73" s="355">
        <f t="shared" si="0"/>
        <v>1</v>
      </c>
      <c r="W73" s="365">
        <f t="shared" si="1"/>
        <v>29</v>
      </c>
      <c r="X73" s="361">
        <f t="shared" si="2"/>
        <v>232</v>
      </c>
      <c r="Y73" s="361">
        <f t="shared" si="3"/>
        <v>2175</v>
      </c>
      <c r="Z73" s="361">
        <f t="shared" si="4"/>
        <v>2175</v>
      </c>
      <c r="AA73" s="149"/>
    </row>
    <row r="74" spans="1:27" s="160" customFormat="1" ht="30" customHeight="1">
      <c r="A74" s="354">
        <v>63</v>
      </c>
      <c r="B74" s="364" t="s">
        <v>726</v>
      </c>
      <c r="C74" s="361" t="s">
        <v>18</v>
      </c>
      <c r="D74" s="766" t="s">
        <v>112</v>
      </c>
      <c r="E74" s="355">
        <v>30</v>
      </c>
      <c r="F74" s="361">
        <v>240</v>
      </c>
      <c r="G74" s="361">
        <v>55</v>
      </c>
      <c r="H74" s="361">
        <v>6.875</v>
      </c>
      <c r="I74" s="361">
        <v>1650</v>
      </c>
      <c r="J74" s="417">
        <v>14</v>
      </c>
      <c r="K74" s="630" t="s">
        <v>710</v>
      </c>
      <c r="L74" s="362">
        <v>2</v>
      </c>
      <c r="M74" s="362" t="s">
        <v>707</v>
      </c>
      <c r="N74" s="362"/>
      <c r="O74" s="357"/>
      <c r="P74" s="362">
        <v>1</v>
      </c>
      <c r="Q74" s="362">
        <v>21</v>
      </c>
      <c r="R74" s="362"/>
      <c r="S74" s="362"/>
      <c r="T74" s="362"/>
      <c r="U74" s="362"/>
      <c r="V74" s="355">
        <f t="shared" ref="V74" si="16">J74+L74+N74+P74+R74+T74</f>
        <v>17</v>
      </c>
      <c r="W74" s="365">
        <f t="shared" ref="W74" si="17">E74-V74</f>
        <v>13</v>
      </c>
      <c r="X74" s="361">
        <f t="shared" ref="X74" si="18">W74*8</f>
        <v>104</v>
      </c>
      <c r="Y74" s="361">
        <f t="shared" ref="Y74" si="19">X74*H74</f>
        <v>715</v>
      </c>
      <c r="Z74" s="361">
        <f t="shared" ref="Z74" si="20">Y74</f>
        <v>715</v>
      </c>
      <c r="AA74" s="149"/>
    </row>
    <row r="75" spans="1:27" s="160" customFormat="1" ht="30" customHeight="1">
      <c r="A75" s="354">
        <v>64</v>
      </c>
      <c r="B75" s="364" t="s">
        <v>64</v>
      </c>
      <c r="C75" s="361" t="s">
        <v>176</v>
      </c>
      <c r="D75" s="361" t="s">
        <v>65</v>
      </c>
      <c r="E75" s="355">
        <v>30</v>
      </c>
      <c r="F75" s="361">
        <v>240</v>
      </c>
      <c r="G75" s="361">
        <v>75</v>
      </c>
      <c r="H75" s="361">
        <v>9.375</v>
      </c>
      <c r="I75" s="361">
        <v>2250</v>
      </c>
      <c r="J75" s="362"/>
      <c r="K75" s="362"/>
      <c r="L75" s="362">
        <v>1</v>
      </c>
      <c r="M75" s="362">
        <v>3</v>
      </c>
      <c r="N75" s="362"/>
      <c r="O75" s="357"/>
      <c r="P75" s="362"/>
      <c r="Q75" s="362"/>
      <c r="R75" s="362"/>
      <c r="S75" s="362"/>
      <c r="T75" s="362"/>
      <c r="U75" s="362"/>
      <c r="V75" s="355">
        <f t="shared" si="0"/>
        <v>1</v>
      </c>
      <c r="W75" s="365">
        <f t="shared" si="1"/>
        <v>29</v>
      </c>
      <c r="X75" s="361">
        <f t="shared" si="2"/>
        <v>232</v>
      </c>
      <c r="Y75" s="361">
        <f t="shared" si="3"/>
        <v>2175</v>
      </c>
      <c r="Z75" s="361">
        <f t="shared" si="4"/>
        <v>2175</v>
      </c>
      <c r="AA75" s="149"/>
    </row>
    <row r="76" spans="1:27" s="160" customFormat="1" ht="30" customHeight="1">
      <c r="A76" s="354">
        <v>65</v>
      </c>
      <c r="B76" s="364" t="s">
        <v>188</v>
      </c>
      <c r="C76" s="361" t="s">
        <v>176</v>
      </c>
      <c r="D76" s="361" t="s">
        <v>30</v>
      </c>
      <c r="E76" s="355">
        <v>30</v>
      </c>
      <c r="F76" s="361">
        <v>240</v>
      </c>
      <c r="G76" s="361">
        <v>75</v>
      </c>
      <c r="H76" s="361">
        <v>9.375</v>
      </c>
      <c r="I76" s="361">
        <v>2250</v>
      </c>
      <c r="J76" s="362"/>
      <c r="K76" s="362"/>
      <c r="L76" s="362">
        <v>1</v>
      </c>
      <c r="M76" s="362">
        <v>3</v>
      </c>
      <c r="N76" s="362">
        <v>4</v>
      </c>
      <c r="O76" s="357" t="s">
        <v>728</v>
      </c>
      <c r="P76" s="362"/>
      <c r="Q76" s="362"/>
      <c r="R76" s="362"/>
      <c r="S76" s="362"/>
      <c r="T76" s="362"/>
      <c r="U76" s="362"/>
      <c r="V76" s="355">
        <f t="shared" si="0"/>
        <v>5</v>
      </c>
      <c r="W76" s="365">
        <f t="shared" si="1"/>
        <v>25</v>
      </c>
      <c r="X76" s="361">
        <f t="shared" si="2"/>
        <v>200</v>
      </c>
      <c r="Y76" s="361">
        <f t="shared" si="3"/>
        <v>1875</v>
      </c>
      <c r="Z76" s="361">
        <f t="shared" si="4"/>
        <v>1875</v>
      </c>
      <c r="AA76" s="149"/>
    </row>
    <row r="77" spans="1:27" s="160" customFormat="1" ht="30" customHeight="1">
      <c r="A77" s="354">
        <v>66</v>
      </c>
      <c r="B77" s="364" t="s">
        <v>328</v>
      </c>
      <c r="C77" s="361" t="s">
        <v>18</v>
      </c>
      <c r="D77" s="413" t="s">
        <v>19</v>
      </c>
      <c r="E77" s="355">
        <v>30</v>
      </c>
      <c r="F77" s="361">
        <v>240</v>
      </c>
      <c r="G77" s="361">
        <v>55</v>
      </c>
      <c r="H77" s="361">
        <v>6.875</v>
      </c>
      <c r="I77" s="361">
        <v>1650</v>
      </c>
      <c r="J77" s="362"/>
      <c r="K77" s="362"/>
      <c r="L77" s="362">
        <v>1</v>
      </c>
      <c r="M77" s="362">
        <v>24</v>
      </c>
      <c r="N77" s="362">
        <v>1</v>
      </c>
      <c r="O77" s="357" t="s">
        <v>158</v>
      </c>
      <c r="P77" s="362"/>
      <c r="Q77" s="362"/>
      <c r="R77" s="362"/>
      <c r="S77" s="370"/>
      <c r="T77" s="362"/>
      <c r="U77" s="362"/>
      <c r="V77" s="355">
        <f t="shared" si="0"/>
        <v>2</v>
      </c>
      <c r="W77" s="365">
        <f t="shared" si="1"/>
        <v>28</v>
      </c>
      <c r="X77" s="361">
        <f t="shared" si="2"/>
        <v>224</v>
      </c>
      <c r="Y77" s="361">
        <f t="shared" si="3"/>
        <v>1540</v>
      </c>
      <c r="Z77" s="361">
        <f t="shared" si="4"/>
        <v>1540</v>
      </c>
      <c r="AA77" s="149"/>
    </row>
    <row r="78" spans="1:27" s="160" customFormat="1" ht="30" customHeight="1">
      <c r="A78" s="354">
        <v>67</v>
      </c>
      <c r="B78" s="364" t="s">
        <v>206</v>
      </c>
      <c r="C78" s="361" t="s">
        <v>176</v>
      </c>
      <c r="D78" s="361" t="s">
        <v>91</v>
      </c>
      <c r="E78" s="355">
        <v>30</v>
      </c>
      <c r="F78" s="361">
        <v>240</v>
      </c>
      <c r="G78" s="361">
        <v>75</v>
      </c>
      <c r="H78" s="361">
        <v>9.375</v>
      </c>
      <c r="I78" s="361">
        <v>2250</v>
      </c>
      <c r="J78" s="362"/>
      <c r="K78" s="362"/>
      <c r="L78" s="362">
        <v>2</v>
      </c>
      <c r="M78" s="362" t="s">
        <v>704</v>
      </c>
      <c r="N78" s="362"/>
      <c r="O78" s="357"/>
      <c r="P78" s="362"/>
      <c r="Q78" s="362"/>
      <c r="R78" s="362"/>
      <c r="S78" s="362"/>
      <c r="T78" s="362"/>
      <c r="U78" s="362"/>
      <c r="V78" s="355">
        <f t="shared" ref="V78:V84" si="21">J78+L78+N78+P78+R78+T78</f>
        <v>2</v>
      </c>
      <c r="W78" s="365">
        <f t="shared" ref="W78:W84" si="22">E78-V78</f>
        <v>28</v>
      </c>
      <c r="X78" s="361">
        <f t="shared" ref="X78:X105" si="23">W78*8</f>
        <v>224</v>
      </c>
      <c r="Y78" s="361">
        <f t="shared" ref="Y78:Y105" si="24">X78*H78</f>
        <v>2100</v>
      </c>
      <c r="Z78" s="361">
        <f t="shared" ref="Z78:Z105" si="25">Y78</f>
        <v>2100</v>
      </c>
      <c r="AA78" s="149"/>
    </row>
    <row r="79" spans="1:27" s="160" customFormat="1" ht="30" customHeight="1">
      <c r="A79" s="354">
        <v>68</v>
      </c>
      <c r="B79" s="364" t="s">
        <v>203</v>
      </c>
      <c r="C79" s="361" t="s">
        <v>176</v>
      </c>
      <c r="D79" s="361" t="s">
        <v>62</v>
      </c>
      <c r="E79" s="355">
        <v>30</v>
      </c>
      <c r="F79" s="361">
        <v>240</v>
      </c>
      <c r="G79" s="361">
        <v>75</v>
      </c>
      <c r="H79" s="361">
        <v>9.375</v>
      </c>
      <c r="I79" s="361">
        <v>2250</v>
      </c>
      <c r="J79" s="362"/>
      <c r="K79" s="362"/>
      <c r="L79" s="362">
        <v>4</v>
      </c>
      <c r="M79" s="362" t="s">
        <v>712</v>
      </c>
      <c r="N79" s="362"/>
      <c r="O79" s="357"/>
      <c r="P79" s="362">
        <v>1</v>
      </c>
      <c r="Q79" s="362">
        <v>21</v>
      </c>
      <c r="R79" s="362"/>
      <c r="S79" s="362"/>
      <c r="T79" s="362"/>
      <c r="U79" s="362"/>
      <c r="V79" s="355">
        <f t="shared" si="21"/>
        <v>5</v>
      </c>
      <c r="W79" s="365">
        <f t="shared" si="22"/>
        <v>25</v>
      </c>
      <c r="X79" s="361">
        <f>W79*8</f>
        <v>200</v>
      </c>
      <c r="Y79" s="361">
        <f>X79*H79</f>
        <v>1875</v>
      </c>
      <c r="Z79" s="361">
        <f t="shared" si="25"/>
        <v>1875</v>
      </c>
      <c r="AA79" s="149"/>
    </row>
    <row r="80" spans="1:27" s="160" customFormat="1" ht="30" customHeight="1">
      <c r="A80" s="354">
        <v>69</v>
      </c>
      <c r="B80" s="772" t="s">
        <v>698</v>
      </c>
      <c r="C80" s="361" t="s">
        <v>18</v>
      </c>
      <c r="D80" s="364" t="s">
        <v>506</v>
      </c>
      <c r="E80" s="361">
        <v>30</v>
      </c>
      <c r="F80" s="361">
        <v>240</v>
      </c>
      <c r="G80" s="361">
        <v>55</v>
      </c>
      <c r="H80" s="361">
        <v>6.875</v>
      </c>
      <c r="I80" s="361">
        <v>1650</v>
      </c>
      <c r="J80" s="417">
        <v>17</v>
      </c>
      <c r="K80" s="417" t="s">
        <v>722</v>
      </c>
      <c r="L80" s="362">
        <v>1</v>
      </c>
      <c r="M80" s="362">
        <v>24</v>
      </c>
      <c r="N80" s="362"/>
      <c r="O80" s="357"/>
      <c r="P80" s="362"/>
      <c r="Q80" s="362"/>
      <c r="R80" s="362"/>
      <c r="S80" s="362"/>
      <c r="T80" s="362"/>
      <c r="U80" s="362"/>
      <c r="V80" s="355">
        <f t="shared" ref="V80" si="26">J80+L80+N80+P80+R80+T80</f>
        <v>18</v>
      </c>
      <c r="W80" s="365">
        <f t="shared" ref="W80" si="27">E80-V80</f>
        <v>12</v>
      </c>
      <c r="X80" s="361">
        <f>W80*8</f>
        <v>96</v>
      </c>
      <c r="Y80" s="361">
        <f>X80*H80</f>
        <v>660</v>
      </c>
      <c r="Z80" s="361">
        <f t="shared" ref="Z80" si="28">Y80</f>
        <v>660</v>
      </c>
      <c r="AA80" s="149"/>
    </row>
    <row r="81" spans="1:30" s="160" customFormat="1" ht="30" customHeight="1">
      <c r="A81" s="354">
        <v>70</v>
      </c>
      <c r="B81" s="623" t="s">
        <v>369</v>
      </c>
      <c r="C81" s="361" t="s">
        <v>18</v>
      </c>
      <c r="D81" s="621" t="s">
        <v>27</v>
      </c>
      <c r="E81" s="361">
        <v>30</v>
      </c>
      <c r="F81" s="361">
        <v>240</v>
      </c>
      <c r="G81" s="361">
        <v>55</v>
      </c>
      <c r="H81" s="361">
        <v>6.875</v>
      </c>
      <c r="I81" s="361">
        <v>1650</v>
      </c>
      <c r="J81" s="362"/>
      <c r="K81" s="362"/>
      <c r="L81" s="362"/>
      <c r="M81" s="362"/>
      <c r="N81" s="362"/>
      <c r="O81" s="357"/>
      <c r="P81" s="362"/>
      <c r="Q81" s="362"/>
      <c r="R81" s="362"/>
      <c r="S81" s="362"/>
      <c r="T81" s="362"/>
      <c r="U81" s="362"/>
      <c r="V81" s="355">
        <f t="shared" si="21"/>
        <v>0</v>
      </c>
      <c r="W81" s="365">
        <f t="shared" si="22"/>
        <v>30</v>
      </c>
      <c r="X81" s="361">
        <f>W81*8</f>
        <v>240</v>
      </c>
      <c r="Y81" s="361">
        <f>X81*H81</f>
        <v>1650</v>
      </c>
      <c r="Z81" s="361">
        <f t="shared" si="25"/>
        <v>1650</v>
      </c>
      <c r="AA81" s="149"/>
    </row>
    <row r="82" spans="1:30" s="160" customFormat="1" ht="30" customHeight="1">
      <c r="A82" s="354">
        <v>71</v>
      </c>
      <c r="B82" s="624" t="s">
        <v>552</v>
      </c>
      <c r="C82" s="355" t="s">
        <v>18</v>
      </c>
      <c r="D82" s="620" t="s">
        <v>111</v>
      </c>
      <c r="E82" s="355">
        <v>30</v>
      </c>
      <c r="F82" s="355">
        <v>240</v>
      </c>
      <c r="G82" s="361">
        <v>55</v>
      </c>
      <c r="H82" s="361">
        <v>6.875</v>
      </c>
      <c r="I82" s="361">
        <v>1650</v>
      </c>
      <c r="J82" s="362"/>
      <c r="K82" s="362"/>
      <c r="L82" s="362"/>
      <c r="M82" s="362"/>
      <c r="N82" s="362"/>
      <c r="O82" s="357"/>
      <c r="P82" s="362"/>
      <c r="Q82" s="362"/>
      <c r="R82" s="362"/>
      <c r="S82" s="362"/>
      <c r="T82" s="362"/>
      <c r="U82" s="362"/>
      <c r="V82" s="355">
        <f t="shared" si="21"/>
        <v>0</v>
      </c>
      <c r="W82" s="365">
        <f t="shared" si="22"/>
        <v>30</v>
      </c>
      <c r="X82" s="361">
        <f>W82*8</f>
        <v>240</v>
      </c>
      <c r="Y82" s="361">
        <f>X82*H82</f>
        <v>1650</v>
      </c>
      <c r="Z82" s="361">
        <f t="shared" si="25"/>
        <v>1650</v>
      </c>
      <c r="AA82" s="149"/>
    </row>
    <row r="83" spans="1:30" s="160" customFormat="1" ht="30" customHeight="1">
      <c r="A83" s="354">
        <v>72</v>
      </c>
      <c r="B83" s="364" t="s">
        <v>118</v>
      </c>
      <c r="C83" s="361" t="s">
        <v>176</v>
      </c>
      <c r="D83" s="361" t="s">
        <v>59</v>
      </c>
      <c r="E83" s="355">
        <v>30</v>
      </c>
      <c r="F83" s="361">
        <v>240</v>
      </c>
      <c r="G83" s="361">
        <v>75</v>
      </c>
      <c r="H83" s="361">
        <v>9.375</v>
      </c>
      <c r="I83" s="361">
        <v>2250</v>
      </c>
      <c r="J83" s="362"/>
      <c r="K83" s="362"/>
      <c r="L83" s="362">
        <v>4</v>
      </c>
      <c r="M83" s="362" t="s">
        <v>712</v>
      </c>
      <c r="N83" s="362">
        <v>1</v>
      </c>
      <c r="O83" s="357" t="s">
        <v>137</v>
      </c>
      <c r="P83" s="362">
        <v>1</v>
      </c>
      <c r="Q83" s="362">
        <v>21</v>
      </c>
      <c r="R83" s="362"/>
      <c r="S83" s="362"/>
      <c r="T83" s="362"/>
      <c r="U83" s="362"/>
      <c r="V83" s="355">
        <f t="shared" si="21"/>
        <v>6</v>
      </c>
      <c r="W83" s="365">
        <f t="shared" si="22"/>
        <v>24</v>
      </c>
      <c r="X83" s="361">
        <f t="shared" si="23"/>
        <v>192</v>
      </c>
      <c r="Y83" s="361">
        <f t="shared" si="24"/>
        <v>1800</v>
      </c>
      <c r="Z83" s="361">
        <f t="shared" si="25"/>
        <v>1800</v>
      </c>
      <c r="AA83" s="149"/>
    </row>
    <row r="84" spans="1:30" s="160" customFormat="1" ht="30" customHeight="1">
      <c r="A84" s="354">
        <v>73</v>
      </c>
      <c r="B84" s="364" t="s">
        <v>296</v>
      </c>
      <c r="C84" s="361" t="s">
        <v>18</v>
      </c>
      <c r="D84" s="368" t="s">
        <v>44</v>
      </c>
      <c r="E84" s="355">
        <v>30</v>
      </c>
      <c r="F84" s="361">
        <v>240</v>
      </c>
      <c r="G84" s="361">
        <v>55</v>
      </c>
      <c r="H84" s="361">
        <v>6.875</v>
      </c>
      <c r="I84" s="361">
        <v>1650</v>
      </c>
      <c r="J84" s="362"/>
      <c r="K84" s="362"/>
      <c r="L84" s="362">
        <v>1</v>
      </c>
      <c r="M84" s="362">
        <v>3</v>
      </c>
      <c r="N84" s="362"/>
      <c r="O84" s="357"/>
      <c r="P84" s="362">
        <v>1</v>
      </c>
      <c r="Q84" s="362">
        <v>21</v>
      </c>
      <c r="R84" s="362"/>
      <c r="S84" s="362"/>
      <c r="T84" s="362"/>
      <c r="U84" s="362"/>
      <c r="V84" s="355">
        <f t="shared" si="21"/>
        <v>2</v>
      </c>
      <c r="W84" s="365">
        <f t="shared" si="22"/>
        <v>28</v>
      </c>
      <c r="X84" s="361">
        <f t="shared" si="23"/>
        <v>224</v>
      </c>
      <c r="Y84" s="361">
        <f t="shared" si="24"/>
        <v>1540</v>
      </c>
      <c r="Z84" s="361">
        <f t="shared" si="25"/>
        <v>1540</v>
      </c>
      <c r="AA84" s="149"/>
      <c r="AD84" s="353"/>
    </row>
    <row r="85" spans="1:30" s="160" customFormat="1" ht="24.75" customHeight="1">
      <c r="A85" s="250"/>
      <c r="B85" s="461"/>
      <c r="C85" s="334"/>
      <c r="D85" s="334"/>
      <c r="E85" s="250"/>
      <c r="F85" s="334"/>
      <c r="G85" s="334"/>
      <c r="H85" s="334"/>
      <c r="I85" s="334"/>
      <c r="J85" s="335"/>
      <c r="K85" s="335"/>
      <c r="L85" s="335"/>
      <c r="M85" s="335"/>
      <c r="N85" s="335"/>
      <c r="O85" s="336"/>
      <c r="P85" s="335"/>
      <c r="Q85" s="335"/>
      <c r="R85" s="335"/>
      <c r="S85" s="335"/>
      <c r="T85" s="335"/>
      <c r="U85" s="335"/>
      <c r="V85" s="250"/>
      <c r="W85" s="462"/>
      <c r="X85" s="334"/>
      <c r="Y85" s="334"/>
      <c r="Z85" s="334"/>
      <c r="AA85" s="337"/>
    </row>
    <row r="86" spans="1:30" s="160" customFormat="1" ht="36.75" customHeight="1">
      <c r="A86" s="250"/>
      <c r="B86" s="1427" t="s">
        <v>483</v>
      </c>
      <c r="C86" s="1427"/>
      <c r="D86" s="1427"/>
      <c r="E86" s="341"/>
      <c r="F86" s="341"/>
      <c r="G86" s="341"/>
      <c r="H86" s="341"/>
      <c r="I86" s="341"/>
      <c r="J86" s="709"/>
      <c r="K86" s="709"/>
      <c r="L86" s="709"/>
      <c r="M86" s="709"/>
      <c r="N86" s="1427" t="s">
        <v>484</v>
      </c>
      <c r="O86" s="1427"/>
      <c r="P86" s="1427"/>
      <c r="Q86" s="1427"/>
      <c r="R86" s="1427"/>
      <c r="S86" s="709"/>
      <c r="T86" s="709"/>
      <c r="U86" s="709"/>
      <c r="V86" s="341"/>
      <c r="W86" s="776"/>
      <c r="X86" s="1427" t="s">
        <v>485</v>
      </c>
      <c r="Y86" s="1427"/>
      <c r="Z86" s="1427"/>
      <c r="AA86" s="1427"/>
    </row>
    <row r="87" spans="1:30" s="160" customFormat="1" ht="46.5" customHeight="1">
      <c r="A87" s="250"/>
      <c r="B87" s="1427" t="s">
        <v>482</v>
      </c>
      <c r="C87" s="1427"/>
      <c r="D87" s="1427"/>
      <c r="E87" s="341"/>
      <c r="F87" s="341"/>
      <c r="G87" s="341"/>
      <c r="H87" s="341"/>
      <c r="I87" s="341"/>
      <c r="J87" s="709"/>
      <c r="K87" s="709"/>
      <c r="L87" s="709"/>
      <c r="M87" s="709"/>
      <c r="N87" s="1427" t="s">
        <v>482</v>
      </c>
      <c r="O87" s="1427"/>
      <c r="P87" s="1427"/>
      <c r="Q87" s="1427"/>
      <c r="R87" s="709"/>
      <c r="S87" s="709"/>
      <c r="T87" s="709"/>
      <c r="U87" s="709"/>
      <c r="V87" s="341"/>
      <c r="W87" s="776"/>
      <c r="X87" s="1427" t="s">
        <v>482</v>
      </c>
      <c r="Y87" s="1427"/>
      <c r="Z87" s="1427"/>
      <c r="AA87" s="1427"/>
    </row>
    <row r="88" spans="1:30" s="160" customFormat="1" ht="22.5" customHeight="1">
      <c r="A88" s="250"/>
      <c r="B88" s="462"/>
      <c r="C88" s="250"/>
      <c r="D88" s="250"/>
      <c r="E88" s="250"/>
      <c r="F88" s="250"/>
      <c r="G88" s="250"/>
      <c r="H88" s="250"/>
      <c r="I88" s="250"/>
      <c r="J88" s="338"/>
      <c r="K88" s="338"/>
      <c r="L88" s="338"/>
      <c r="M88" s="338"/>
      <c r="N88" s="1427">
        <v>2</v>
      </c>
      <c r="O88" s="1427"/>
      <c r="P88" s="1427"/>
      <c r="Q88" s="1427"/>
      <c r="R88" s="338"/>
      <c r="S88" s="338"/>
      <c r="T88" s="338"/>
      <c r="U88" s="338"/>
      <c r="V88" s="250"/>
      <c r="W88" s="462"/>
      <c r="X88" s="250"/>
      <c r="Y88" s="250"/>
      <c r="Z88" s="250"/>
      <c r="AA88" s="340"/>
      <c r="AD88" s="160">
        <f>60*27</f>
        <v>1620</v>
      </c>
    </row>
    <row r="89" spans="1:30" s="160" customFormat="1" ht="30" customHeight="1">
      <c r="A89" s="360">
        <v>73</v>
      </c>
      <c r="B89" s="364" t="s">
        <v>444</v>
      </c>
      <c r="C89" s="361" t="s">
        <v>18</v>
      </c>
      <c r="D89" s="361" t="s">
        <v>334</v>
      </c>
      <c r="E89" s="361">
        <v>30</v>
      </c>
      <c r="F89" s="361">
        <v>240</v>
      </c>
      <c r="G89" s="361">
        <v>55</v>
      </c>
      <c r="H89" s="361">
        <v>6.875</v>
      </c>
      <c r="I89" s="361">
        <v>1650</v>
      </c>
      <c r="J89" s="362"/>
      <c r="K89" s="362"/>
      <c r="L89" s="362"/>
      <c r="M89" s="362"/>
      <c r="N89" s="362"/>
      <c r="O89" s="357"/>
      <c r="P89" s="362"/>
      <c r="Q89" s="362"/>
      <c r="R89" s="362"/>
      <c r="S89" s="362"/>
      <c r="T89" s="362"/>
      <c r="U89" s="362"/>
      <c r="V89" s="361">
        <f t="shared" ref="V89:V105" si="29">J89+L89+N89+P89+R89+T89</f>
        <v>0</v>
      </c>
      <c r="W89" s="364">
        <f t="shared" ref="W89:W105" si="30">E89-V89</f>
        <v>30</v>
      </c>
      <c r="X89" s="361">
        <f>W89*8</f>
        <v>240</v>
      </c>
      <c r="Y89" s="361">
        <f>X89*H89</f>
        <v>1650</v>
      </c>
      <c r="Z89" s="361">
        <f t="shared" si="25"/>
        <v>1650</v>
      </c>
      <c r="AA89" s="149"/>
    </row>
    <row r="90" spans="1:30" s="160" customFormat="1" ht="30" customHeight="1">
      <c r="A90" s="360">
        <v>74</v>
      </c>
      <c r="B90" s="364" t="s">
        <v>361</v>
      </c>
      <c r="C90" s="361" t="s">
        <v>18</v>
      </c>
      <c r="D90" s="767" t="s">
        <v>353</v>
      </c>
      <c r="E90" s="361">
        <v>30</v>
      </c>
      <c r="F90" s="361">
        <v>240</v>
      </c>
      <c r="G90" s="361">
        <v>55</v>
      </c>
      <c r="H90" s="361">
        <v>6.875</v>
      </c>
      <c r="I90" s="361">
        <v>1650</v>
      </c>
      <c r="J90" s="362">
        <v>8</v>
      </c>
      <c r="K90" s="362" t="s">
        <v>715</v>
      </c>
      <c r="L90" s="362">
        <v>2</v>
      </c>
      <c r="M90" s="362" t="s">
        <v>716</v>
      </c>
      <c r="N90" s="362"/>
      <c r="O90" s="357"/>
      <c r="P90" s="362"/>
      <c r="Q90" s="362"/>
      <c r="R90" s="362"/>
      <c r="S90" s="362"/>
      <c r="T90" s="362"/>
      <c r="U90" s="362"/>
      <c r="V90" s="361">
        <f t="shared" ref="V90" si="31">J90+L90+N90+P90+R90+T90</f>
        <v>10</v>
      </c>
      <c r="W90" s="364">
        <f t="shared" ref="W90" si="32">E90-V90</f>
        <v>20</v>
      </c>
      <c r="X90" s="361">
        <f>W90*8</f>
        <v>160</v>
      </c>
      <c r="Y90" s="361">
        <f>X90*H90</f>
        <v>1100</v>
      </c>
      <c r="Z90" s="361">
        <f t="shared" ref="Z90" si="33">Y90</f>
        <v>1100</v>
      </c>
      <c r="AA90" s="149"/>
    </row>
    <row r="91" spans="1:30" s="160" customFormat="1" ht="30" customHeight="1">
      <c r="A91" s="360">
        <v>75</v>
      </c>
      <c r="B91" s="364" t="s">
        <v>26</v>
      </c>
      <c r="C91" s="355" t="s">
        <v>31</v>
      </c>
      <c r="D91" s="361" t="s">
        <v>37</v>
      </c>
      <c r="E91" s="365">
        <v>30</v>
      </c>
      <c r="F91" s="364">
        <v>240</v>
      </c>
      <c r="G91" s="364">
        <v>60</v>
      </c>
      <c r="H91" s="364">
        <v>7.5</v>
      </c>
      <c r="I91" s="364">
        <v>1800</v>
      </c>
      <c r="J91" s="362"/>
      <c r="K91" s="362"/>
      <c r="L91" s="362">
        <v>3</v>
      </c>
      <c r="M91" s="362" t="s">
        <v>714</v>
      </c>
      <c r="N91" s="362"/>
      <c r="O91" s="357"/>
      <c r="P91" s="362"/>
      <c r="Q91" s="362"/>
      <c r="R91" s="362"/>
      <c r="S91" s="418"/>
      <c r="T91" s="362"/>
      <c r="U91" s="362"/>
      <c r="V91" s="355">
        <f t="shared" si="29"/>
        <v>3</v>
      </c>
      <c r="W91" s="365">
        <f t="shared" si="30"/>
        <v>27</v>
      </c>
      <c r="X91" s="361">
        <f>W91*8</f>
        <v>216</v>
      </c>
      <c r="Y91" s="361">
        <f>X91*H91</f>
        <v>1620</v>
      </c>
      <c r="Z91" s="361">
        <f t="shared" si="25"/>
        <v>1620</v>
      </c>
      <c r="AA91" s="149"/>
    </row>
    <row r="92" spans="1:30" s="160" customFormat="1" ht="30" customHeight="1">
      <c r="A92" s="360">
        <v>76</v>
      </c>
      <c r="B92" s="364" t="s">
        <v>140</v>
      </c>
      <c r="C92" s="361" t="s">
        <v>176</v>
      </c>
      <c r="D92" s="361" t="s">
        <v>144</v>
      </c>
      <c r="E92" s="355">
        <v>30</v>
      </c>
      <c r="F92" s="361">
        <v>240</v>
      </c>
      <c r="G92" s="361">
        <v>75</v>
      </c>
      <c r="H92" s="361">
        <v>9.375</v>
      </c>
      <c r="I92" s="361">
        <v>2250</v>
      </c>
      <c r="J92" s="362"/>
      <c r="K92" s="362"/>
      <c r="L92" s="362">
        <v>4</v>
      </c>
      <c r="M92" s="362" t="s">
        <v>712</v>
      </c>
      <c r="N92" s="362">
        <v>2</v>
      </c>
      <c r="O92" s="357" t="s">
        <v>229</v>
      </c>
      <c r="P92" s="362">
        <v>1</v>
      </c>
      <c r="Q92" s="362">
        <v>21</v>
      </c>
      <c r="R92" s="362"/>
      <c r="S92" s="362"/>
      <c r="T92" s="362"/>
      <c r="U92" s="362"/>
      <c r="V92" s="355">
        <f t="shared" si="29"/>
        <v>7</v>
      </c>
      <c r="W92" s="365">
        <f t="shared" si="30"/>
        <v>23</v>
      </c>
      <c r="X92" s="361">
        <f t="shared" si="23"/>
        <v>184</v>
      </c>
      <c r="Y92" s="361">
        <f t="shared" si="24"/>
        <v>1725</v>
      </c>
      <c r="Z92" s="361">
        <f t="shared" si="25"/>
        <v>1725</v>
      </c>
      <c r="AA92" s="149"/>
    </row>
    <row r="93" spans="1:30" s="160" customFormat="1" ht="30" customHeight="1">
      <c r="A93" s="360">
        <v>77</v>
      </c>
      <c r="B93" s="364" t="s">
        <v>51</v>
      </c>
      <c r="C93" s="361" t="s">
        <v>176</v>
      </c>
      <c r="D93" s="361" t="s">
        <v>52</v>
      </c>
      <c r="E93" s="355">
        <v>30</v>
      </c>
      <c r="F93" s="361">
        <v>240</v>
      </c>
      <c r="G93" s="361">
        <v>75</v>
      </c>
      <c r="H93" s="361">
        <v>9.375</v>
      </c>
      <c r="I93" s="361">
        <v>2250</v>
      </c>
      <c r="J93" s="362"/>
      <c r="K93" s="362"/>
      <c r="L93" s="362">
        <v>1</v>
      </c>
      <c r="M93" s="362">
        <v>3</v>
      </c>
      <c r="N93" s="362"/>
      <c r="O93" s="357"/>
      <c r="P93" s="362"/>
      <c r="Q93" s="362"/>
      <c r="R93" s="362"/>
      <c r="S93" s="362"/>
      <c r="T93" s="362"/>
      <c r="U93" s="362"/>
      <c r="V93" s="355">
        <f t="shared" si="29"/>
        <v>1</v>
      </c>
      <c r="W93" s="365">
        <f t="shared" si="30"/>
        <v>29</v>
      </c>
      <c r="X93" s="361">
        <f t="shared" si="23"/>
        <v>232</v>
      </c>
      <c r="Y93" s="361">
        <f t="shared" si="24"/>
        <v>2175</v>
      </c>
      <c r="Z93" s="361">
        <f t="shared" si="25"/>
        <v>2175</v>
      </c>
      <c r="AA93" s="149"/>
    </row>
    <row r="94" spans="1:30" s="160" customFormat="1" ht="30" customHeight="1">
      <c r="A94" s="360">
        <v>78</v>
      </c>
      <c r="B94" s="364" t="s">
        <v>302</v>
      </c>
      <c r="C94" s="361" t="s">
        <v>176</v>
      </c>
      <c r="D94" s="361" t="s">
        <v>55</v>
      </c>
      <c r="E94" s="355">
        <v>30</v>
      </c>
      <c r="F94" s="361">
        <v>240</v>
      </c>
      <c r="G94" s="361">
        <v>75</v>
      </c>
      <c r="H94" s="361">
        <v>9.375</v>
      </c>
      <c r="I94" s="361">
        <v>2250</v>
      </c>
      <c r="J94" s="362"/>
      <c r="K94" s="362"/>
      <c r="L94" s="362">
        <v>4</v>
      </c>
      <c r="M94" s="362" t="s">
        <v>712</v>
      </c>
      <c r="N94" s="362"/>
      <c r="O94" s="357"/>
      <c r="P94" s="362">
        <v>1</v>
      </c>
      <c r="Q94" s="362">
        <v>21</v>
      </c>
      <c r="R94" s="362"/>
      <c r="S94" s="362"/>
      <c r="T94" s="362"/>
      <c r="U94" s="362"/>
      <c r="V94" s="355">
        <f t="shared" si="29"/>
        <v>5</v>
      </c>
      <c r="W94" s="365">
        <f t="shared" si="30"/>
        <v>25</v>
      </c>
      <c r="X94" s="361">
        <f t="shared" si="23"/>
        <v>200</v>
      </c>
      <c r="Y94" s="361">
        <f t="shared" si="24"/>
        <v>1875</v>
      </c>
      <c r="Z94" s="361">
        <f t="shared" si="25"/>
        <v>1875</v>
      </c>
      <c r="AA94" s="149"/>
    </row>
    <row r="95" spans="1:30" s="160" customFormat="1" ht="30" customHeight="1">
      <c r="A95" s="360">
        <v>79</v>
      </c>
      <c r="B95" s="408" t="s">
        <v>247</v>
      </c>
      <c r="C95" s="364" t="s">
        <v>176</v>
      </c>
      <c r="D95" s="364" t="s">
        <v>98</v>
      </c>
      <c r="E95" s="365">
        <v>30</v>
      </c>
      <c r="F95" s="364">
        <v>240</v>
      </c>
      <c r="G95" s="364">
        <v>75</v>
      </c>
      <c r="H95" s="364">
        <v>9.375</v>
      </c>
      <c r="I95" s="364">
        <v>2250</v>
      </c>
      <c r="J95" s="362"/>
      <c r="K95" s="362"/>
      <c r="L95" s="362">
        <v>2</v>
      </c>
      <c r="M95" s="362" t="s">
        <v>705</v>
      </c>
      <c r="N95" s="362">
        <v>1</v>
      </c>
      <c r="O95" s="357" t="s">
        <v>202</v>
      </c>
      <c r="P95" s="362"/>
      <c r="Q95" s="362"/>
      <c r="R95" s="362"/>
      <c r="S95" s="362"/>
      <c r="T95" s="362"/>
      <c r="U95" s="362"/>
      <c r="V95" s="355">
        <f t="shared" si="29"/>
        <v>3</v>
      </c>
      <c r="W95" s="365">
        <f t="shared" si="30"/>
        <v>27</v>
      </c>
      <c r="X95" s="361">
        <f t="shared" si="23"/>
        <v>216</v>
      </c>
      <c r="Y95" s="361">
        <f t="shared" si="24"/>
        <v>2025</v>
      </c>
      <c r="Z95" s="361">
        <f t="shared" si="25"/>
        <v>2025</v>
      </c>
      <c r="AA95" s="149"/>
    </row>
    <row r="96" spans="1:30" s="160" customFormat="1" ht="30" customHeight="1">
      <c r="A96" s="360">
        <v>80</v>
      </c>
      <c r="B96" s="364" t="s">
        <v>281</v>
      </c>
      <c r="C96" s="361" t="s">
        <v>176</v>
      </c>
      <c r="D96" s="361" t="s">
        <v>35</v>
      </c>
      <c r="E96" s="355">
        <v>30</v>
      </c>
      <c r="F96" s="361">
        <v>240</v>
      </c>
      <c r="G96" s="361">
        <v>75</v>
      </c>
      <c r="H96" s="361">
        <v>9.375</v>
      </c>
      <c r="I96" s="361">
        <v>2250</v>
      </c>
      <c r="J96" s="362"/>
      <c r="K96" s="362"/>
      <c r="L96" s="362">
        <v>1</v>
      </c>
      <c r="M96" s="362">
        <v>3</v>
      </c>
      <c r="N96" s="362"/>
      <c r="O96" s="357"/>
      <c r="P96" s="362">
        <v>1</v>
      </c>
      <c r="Q96" s="362">
        <v>21</v>
      </c>
      <c r="R96" s="362"/>
      <c r="S96" s="362"/>
      <c r="T96" s="362"/>
      <c r="U96" s="362"/>
      <c r="V96" s="355">
        <f t="shared" si="29"/>
        <v>2</v>
      </c>
      <c r="W96" s="365">
        <f t="shared" si="30"/>
        <v>28</v>
      </c>
      <c r="X96" s="361">
        <f t="shared" si="23"/>
        <v>224</v>
      </c>
      <c r="Y96" s="361">
        <f t="shared" si="24"/>
        <v>2100</v>
      </c>
      <c r="Z96" s="361">
        <f t="shared" si="25"/>
        <v>2100</v>
      </c>
      <c r="AA96" s="149"/>
    </row>
    <row r="97" spans="1:35" s="160" customFormat="1" ht="30" customHeight="1">
      <c r="A97" s="360">
        <v>81</v>
      </c>
      <c r="B97" s="364" t="s">
        <v>481</v>
      </c>
      <c r="C97" s="369" t="s">
        <v>267</v>
      </c>
      <c r="D97" s="364" t="s">
        <v>45</v>
      </c>
      <c r="E97" s="355">
        <v>30</v>
      </c>
      <c r="F97" s="361">
        <v>240</v>
      </c>
      <c r="G97" s="361">
        <v>60</v>
      </c>
      <c r="H97" s="361">
        <v>7.5</v>
      </c>
      <c r="I97" s="361">
        <v>1800</v>
      </c>
      <c r="J97" s="362"/>
      <c r="K97" s="362"/>
      <c r="L97" s="362"/>
      <c r="M97" s="362"/>
      <c r="N97" s="362"/>
      <c r="O97" s="357"/>
      <c r="P97" s="362"/>
      <c r="Q97" s="362"/>
      <c r="R97" s="362"/>
      <c r="S97" s="362"/>
      <c r="T97" s="362"/>
      <c r="U97" s="362"/>
      <c r="V97" s="355">
        <f t="shared" si="29"/>
        <v>0</v>
      </c>
      <c r="W97" s="365">
        <f t="shared" si="30"/>
        <v>30</v>
      </c>
      <c r="X97" s="361">
        <f>W97*8</f>
        <v>240</v>
      </c>
      <c r="Y97" s="361">
        <f>X97*H97</f>
        <v>1800</v>
      </c>
      <c r="Z97" s="361">
        <f>Y97</f>
        <v>1800</v>
      </c>
      <c r="AA97" s="149"/>
    </row>
    <row r="98" spans="1:35" s="160" customFormat="1" ht="36.75" customHeight="1">
      <c r="A98" s="360">
        <v>82</v>
      </c>
      <c r="B98" s="364" t="s">
        <v>102</v>
      </c>
      <c r="C98" s="361" t="s">
        <v>176</v>
      </c>
      <c r="D98" s="369" t="s">
        <v>271</v>
      </c>
      <c r="E98" s="355">
        <v>30</v>
      </c>
      <c r="F98" s="361">
        <v>240</v>
      </c>
      <c r="G98" s="361">
        <v>75</v>
      </c>
      <c r="H98" s="361">
        <v>9.375</v>
      </c>
      <c r="I98" s="361">
        <v>2250</v>
      </c>
      <c r="J98" s="362"/>
      <c r="K98" s="362"/>
      <c r="L98" s="362">
        <v>4</v>
      </c>
      <c r="M98" s="362" t="s">
        <v>712</v>
      </c>
      <c r="N98" s="362"/>
      <c r="O98" s="357"/>
      <c r="P98" s="362">
        <v>1</v>
      </c>
      <c r="Q98" s="362">
        <v>21</v>
      </c>
      <c r="R98" s="362">
        <v>10</v>
      </c>
      <c r="S98" s="449" t="s">
        <v>729</v>
      </c>
      <c r="T98" s="362"/>
      <c r="U98" s="362"/>
      <c r="V98" s="355">
        <f t="shared" si="29"/>
        <v>15</v>
      </c>
      <c r="W98" s="365">
        <f t="shared" si="30"/>
        <v>15</v>
      </c>
      <c r="X98" s="361">
        <f t="shared" si="23"/>
        <v>120</v>
      </c>
      <c r="Y98" s="361">
        <f t="shared" si="24"/>
        <v>1125</v>
      </c>
      <c r="Z98" s="361">
        <f t="shared" si="25"/>
        <v>1125</v>
      </c>
      <c r="AA98" s="149"/>
    </row>
    <row r="99" spans="1:35" s="160" customFormat="1" ht="30" customHeight="1">
      <c r="A99" s="360">
        <v>83</v>
      </c>
      <c r="B99" s="364" t="s">
        <v>724</v>
      </c>
      <c r="C99" s="361" t="s">
        <v>18</v>
      </c>
      <c r="D99" s="361" t="s">
        <v>175</v>
      </c>
      <c r="E99" s="355">
        <v>30</v>
      </c>
      <c r="F99" s="361">
        <v>240</v>
      </c>
      <c r="G99" s="361">
        <v>55</v>
      </c>
      <c r="H99" s="361">
        <v>6.875</v>
      </c>
      <c r="I99" s="361">
        <v>1650</v>
      </c>
      <c r="J99" s="362"/>
      <c r="K99" s="362"/>
      <c r="L99" s="362"/>
      <c r="M99" s="362"/>
      <c r="N99" s="362"/>
      <c r="O99" s="357"/>
      <c r="P99" s="362"/>
      <c r="Q99" s="362"/>
      <c r="R99" s="362"/>
      <c r="S99" s="362"/>
      <c r="T99" s="362"/>
      <c r="U99" s="362"/>
      <c r="V99" s="355">
        <f t="shared" si="29"/>
        <v>0</v>
      </c>
      <c r="W99" s="365">
        <f t="shared" si="30"/>
        <v>30</v>
      </c>
      <c r="X99" s="361">
        <f>W99*8</f>
        <v>240</v>
      </c>
      <c r="Y99" s="361">
        <f>X99*H99</f>
        <v>1650</v>
      </c>
      <c r="Z99" s="361">
        <f>Y99</f>
        <v>1650</v>
      </c>
      <c r="AA99" s="149"/>
    </row>
    <row r="100" spans="1:35" s="160" customFormat="1" ht="31.5" customHeight="1">
      <c r="A100" s="360">
        <v>84</v>
      </c>
      <c r="B100" s="364" t="s">
        <v>263</v>
      </c>
      <c r="C100" s="361" t="s">
        <v>18</v>
      </c>
      <c r="D100" s="361" t="s">
        <v>42</v>
      </c>
      <c r="E100" s="355">
        <v>30</v>
      </c>
      <c r="F100" s="361">
        <v>240</v>
      </c>
      <c r="G100" s="361">
        <v>55</v>
      </c>
      <c r="H100" s="361">
        <v>6.875</v>
      </c>
      <c r="I100" s="361">
        <v>1650</v>
      </c>
      <c r="J100" s="362"/>
      <c r="K100" s="362"/>
      <c r="L100" s="362">
        <v>1</v>
      </c>
      <c r="M100" s="362">
        <v>3</v>
      </c>
      <c r="N100" s="362"/>
      <c r="O100" s="357"/>
      <c r="P100" s="362"/>
      <c r="Q100" s="362"/>
      <c r="R100" s="362"/>
      <c r="S100" s="362"/>
      <c r="T100" s="362"/>
      <c r="U100" s="381"/>
      <c r="V100" s="355">
        <f t="shared" si="29"/>
        <v>1</v>
      </c>
      <c r="W100" s="365">
        <f t="shared" si="30"/>
        <v>29</v>
      </c>
      <c r="X100" s="361">
        <f>W100*8</f>
        <v>232</v>
      </c>
      <c r="Y100" s="361">
        <f>X100*H100</f>
        <v>1595</v>
      </c>
      <c r="Z100" s="361">
        <f>Y100</f>
        <v>1595</v>
      </c>
      <c r="AA100" s="149"/>
    </row>
    <row r="101" spans="1:35" s="160" customFormat="1" ht="34.5" customHeight="1">
      <c r="A101" s="360">
        <v>85</v>
      </c>
      <c r="B101" s="364" t="s">
        <v>332</v>
      </c>
      <c r="C101" s="361" t="s">
        <v>18</v>
      </c>
      <c r="D101" s="364" t="s">
        <v>167</v>
      </c>
      <c r="E101" s="355">
        <v>30</v>
      </c>
      <c r="F101" s="361">
        <v>240</v>
      </c>
      <c r="G101" s="361">
        <v>55</v>
      </c>
      <c r="H101" s="361">
        <v>6.875</v>
      </c>
      <c r="I101" s="361">
        <v>1650</v>
      </c>
      <c r="J101" s="362"/>
      <c r="K101" s="362"/>
      <c r="L101" s="362"/>
      <c r="M101" s="362"/>
      <c r="N101" s="362">
        <v>22</v>
      </c>
      <c r="O101" s="357" t="s">
        <v>725</v>
      </c>
      <c r="P101" s="362"/>
      <c r="Q101" s="362"/>
      <c r="R101" s="362"/>
      <c r="S101" s="362"/>
      <c r="T101" s="362"/>
      <c r="U101" s="362"/>
      <c r="V101" s="355">
        <f>J101+L101+N101+P101+R101+T101</f>
        <v>22</v>
      </c>
      <c r="W101" s="365">
        <f>E101-V101</f>
        <v>8</v>
      </c>
      <c r="X101" s="361">
        <f>W101*8</f>
        <v>64</v>
      </c>
      <c r="Y101" s="382">
        <f>X101*H101</f>
        <v>440</v>
      </c>
      <c r="Z101" s="361">
        <f>Y101</f>
        <v>440</v>
      </c>
      <c r="AA101" s="149"/>
    </row>
    <row r="102" spans="1:35" s="160" customFormat="1" ht="30" customHeight="1">
      <c r="A102" s="360">
        <v>86</v>
      </c>
      <c r="B102" s="364" t="s">
        <v>278</v>
      </c>
      <c r="C102" s="361" t="s">
        <v>176</v>
      </c>
      <c r="D102" s="361" t="s">
        <v>50</v>
      </c>
      <c r="E102" s="355">
        <v>30</v>
      </c>
      <c r="F102" s="361">
        <v>240</v>
      </c>
      <c r="G102" s="361">
        <v>75</v>
      </c>
      <c r="H102" s="361">
        <v>9.375</v>
      </c>
      <c r="I102" s="361">
        <v>2250</v>
      </c>
      <c r="J102" s="362"/>
      <c r="K102" s="362"/>
      <c r="L102" s="362">
        <v>1</v>
      </c>
      <c r="M102" s="362">
        <v>3</v>
      </c>
      <c r="N102" s="362">
        <v>4</v>
      </c>
      <c r="O102" s="357" t="s">
        <v>576</v>
      </c>
      <c r="P102" s="362"/>
      <c r="Q102" s="362"/>
      <c r="R102" s="362"/>
      <c r="S102" s="362"/>
      <c r="T102" s="362"/>
      <c r="U102" s="362"/>
      <c r="V102" s="355">
        <f t="shared" si="29"/>
        <v>5</v>
      </c>
      <c r="W102" s="365">
        <f t="shared" si="30"/>
        <v>25</v>
      </c>
      <c r="X102" s="361">
        <f t="shared" si="23"/>
        <v>200</v>
      </c>
      <c r="Y102" s="361">
        <f t="shared" si="24"/>
        <v>1875</v>
      </c>
      <c r="Z102" s="361">
        <f t="shared" si="25"/>
        <v>1875</v>
      </c>
      <c r="AA102" s="149"/>
    </row>
    <row r="103" spans="1:35" s="160" customFormat="1" ht="30" customHeight="1">
      <c r="A103" s="360">
        <v>87</v>
      </c>
      <c r="B103" s="364" t="s">
        <v>352</v>
      </c>
      <c r="C103" s="361" t="s">
        <v>18</v>
      </c>
      <c r="D103" s="361" t="s">
        <v>236</v>
      </c>
      <c r="E103" s="355">
        <v>30</v>
      </c>
      <c r="F103" s="361">
        <v>240</v>
      </c>
      <c r="G103" s="361">
        <v>55</v>
      </c>
      <c r="H103" s="361">
        <v>6.875</v>
      </c>
      <c r="I103" s="361">
        <v>1650</v>
      </c>
      <c r="J103" s="362"/>
      <c r="K103" s="362"/>
      <c r="L103" s="362"/>
      <c r="M103" s="362"/>
      <c r="N103" s="362"/>
      <c r="O103" s="357"/>
      <c r="P103" s="362"/>
      <c r="Q103" s="362"/>
      <c r="R103" s="362"/>
      <c r="S103" s="362"/>
      <c r="T103" s="362"/>
      <c r="U103" s="362"/>
      <c r="V103" s="355">
        <f t="shared" si="29"/>
        <v>0</v>
      </c>
      <c r="W103" s="365">
        <f t="shared" si="30"/>
        <v>30</v>
      </c>
      <c r="X103" s="361">
        <f t="shared" si="23"/>
        <v>240</v>
      </c>
      <c r="Y103" s="361">
        <f t="shared" si="24"/>
        <v>1650</v>
      </c>
      <c r="Z103" s="361">
        <f t="shared" si="25"/>
        <v>1650</v>
      </c>
      <c r="AA103" s="149"/>
    </row>
    <row r="104" spans="1:35" s="160" customFormat="1" ht="30" customHeight="1">
      <c r="A104" s="360">
        <v>88</v>
      </c>
      <c r="B104" s="364" t="s">
        <v>288</v>
      </c>
      <c r="C104" s="361" t="s">
        <v>176</v>
      </c>
      <c r="D104" s="361" t="s">
        <v>240</v>
      </c>
      <c r="E104" s="355">
        <v>30</v>
      </c>
      <c r="F104" s="361">
        <v>240</v>
      </c>
      <c r="G104" s="361">
        <v>75</v>
      </c>
      <c r="H104" s="361">
        <v>9.375</v>
      </c>
      <c r="I104" s="361">
        <v>2250</v>
      </c>
      <c r="J104" s="362"/>
      <c r="K104" s="362"/>
      <c r="L104" s="362"/>
      <c r="M104" s="362"/>
      <c r="N104" s="362"/>
      <c r="O104" s="357"/>
      <c r="P104" s="362">
        <v>1</v>
      </c>
      <c r="Q104" s="362">
        <v>21</v>
      </c>
      <c r="R104" s="362"/>
      <c r="S104" s="370"/>
      <c r="T104" s="362"/>
      <c r="U104" s="362"/>
      <c r="V104" s="355">
        <f t="shared" si="29"/>
        <v>1</v>
      </c>
      <c r="W104" s="365">
        <f t="shared" si="30"/>
        <v>29</v>
      </c>
      <c r="X104" s="361">
        <f t="shared" si="23"/>
        <v>232</v>
      </c>
      <c r="Y104" s="361">
        <f t="shared" si="24"/>
        <v>2175</v>
      </c>
      <c r="Z104" s="361">
        <f t="shared" si="25"/>
        <v>2175</v>
      </c>
      <c r="AA104" s="149"/>
    </row>
    <row r="105" spans="1:35" s="160" customFormat="1" ht="30" customHeight="1">
      <c r="A105" s="360">
        <v>89</v>
      </c>
      <c r="B105" s="364" t="s">
        <v>295</v>
      </c>
      <c r="C105" s="364" t="s">
        <v>176</v>
      </c>
      <c r="D105" s="361" t="s">
        <v>29</v>
      </c>
      <c r="E105" s="355">
        <v>30</v>
      </c>
      <c r="F105" s="361">
        <v>240</v>
      </c>
      <c r="G105" s="361">
        <v>75</v>
      </c>
      <c r="H105" s="361">
        <v>9.375</v>
      </c>
      <c r="I105" s="361">
        <v>2250</v>
      </c>
      <c r="J105" s="362"/>
      <c r="K105" s="362"/>
      <c r="L105" s="362">
        <v>2</v>
      </c>
      <c r="M105" s="362" t="s">
        <v>705</v>
      </c>
      <c r="N105" s="362"/>
      <c r="O105" s="357"/>
      <c r="P105" s="362"/>
      <c r="Q105" s="362"/>
      <c r="R105" s="362"/>
      <c r="S105" s="362"/>
      <c r="T105" s="362"/>
      <c r="U105" s="362"/>
      <c r="V105" s="355">
        <f t="shared" si="29"/>
        <v>2</v>
      </c>
      <c r="W105" s="365">
        <f t="shared" si="30"/>
        <v>28</v>
      </c>
      <c r="X105" s="382">
        <f t="shared" si="23"/>
        <v>224</v>
      </c>
      <c r="Y105" s="382">
        <f t="shared" si="24"/>
        <v>2100</v>
      </c>
      <c r="Z105" s="382">
        <f t="shared" si="25"/>
        <v>2100</v>
      </c>
      <c r="AA105" s="149"/>
    </row>
    <row r="106" spans="1:35" s="160" customFormat="1" ht="30" customHeight="1">
      <c r="A106" s="360">
        <v>90</v>
      </c>
      <c r="B106" s="365" t="s">
        <v>695</v>
      </c>
      <c r="C106" s="361" t="s">
        <v>18</v>
      </c>
      <c r="D106" s="361" t="s">
        <v>19</v>
      </c>
      <c r="E106" s="355">
        <v>30</v>
      </c>
      <c r="F106" s="361">
        <v>240</v>
      </c>
      <c r="G106" s="361">
        <v>55</v>
      </c>
      <c r="H106" s="361">
        <v>6.875</v>
      </c>
      <c r="I106" s="361">
        <v>1650</v>
      </c>
      <c r="J106" s="417">
        <v>14</v>
      </c>
      <c r="K106" s="417" t="s">
        <v>538</v>
      </c>
      <c r="L106" s="362"/>
      <c r="M106" s="362"/>
      <c r="N106" s="362"/>
      <c r="O106" s="357"/>
      <c r="P106" s="362"/>
      <c r="Q106" s="362"/>
      <c r="R106" s="362"/>
      <c r="S106" s="362"/>
      <c r="T106" s="362"/>
      <c r="U106" s="362"/>
      <c r="V106" s="355">
        <f t="shared" ref="V106" si="34">J106+L106+N106+P106+R106+T106</f>
        <v>14</v>
      </c>
      <c r="W106" s="365">
        <f t="shared" ref="W106" si="35">E106-V106</f>
        <v>16</v>
      </c>
      <c r="X106" s="361">
        <f t="shared" ref="X106" si="36">W106*8</f>
        <v>128</v>
      </c>
      <c r="Y106" s="361">
        <f t="shared" ref="Y106" si="37">X106*H106</f>
        <v>880</v>
      </c>
      <c r="Z106" s="361">
        <f t="shared" ref="Z106" si="38">Y106</f>
        <v>880</v>
      </c>
      <c r="AA106" s="155"/>
    </row>
    <row r="107" spans="1:35" ht="34.5" customHeight="1" thickBot="1">
      <c r="A107" s="383"/>
      <c r="B107" s="416"/>
      <c r="C107" s="384"/>
      <c r="D107" s="384"/>
      <c r="E107" s="384"/>
      <c r="F107" s="384"/>
      <c r="G107" s="384"/>
      <c r="H107" s="384"/>
      <c r="I107" s="384"/>
      <c r="J107" s="385"/>
      <c r="K107" s="385"/>
      <c r="L107" s="385"/>
      <c r="M107" s="385"/>
      <c r="N107" s="385"/>
      <c r="O107" s="385"/>
      <c r="P107" s="385"/>
      <c r="Q107" s="385"/>
      <c r="R107" s="385"/>
      <c r="S107" s="385"/>
      <c r="T107" s="385"/>
      <c r="U107" s="385"/>
      <c r="V107" s="384"/>
      <c r="W107" s="416"/>
      <c r="X107" s="1436" t="s">
        <v>208</v>
      </c>
      <c r="Y107" s="1437"/>
      <c r="Z107" s="770">
        <f>SUM(Z8:Z106)</f>
        <v>154672.5</v>
      </c>
      <c r="AA107" s="159"/>
      <c r="AB107" s="150"/>
      <c r="AC107" s="150"/>
      <c r="AD107" s="352"/>
      <c r="AE107" s="150"/>
      <c r="AF107" s="150"/>
      <c r="AG107" s="150"/>
      <c r="AH107" s="150"/>
      <c r="AI107" s="150"/>
    </row>
    <row r="108" spans="1:35" ht="37.5" customHeight="1" thickBot="1">
      <c r="A108" s="383"/>
      <c r="B108" s="416" t="s">
        <v>342</v>
      </c>
      <c r="C108" s="119"/>
      <c r="D108" s="384"/>
      <c r="E108" s="384"/>
      <c r="F108" s="384"/>
      <c r="G108" s="384"/>
      <c r="H108" s="384"/>
      <c r="I108" s="384"/>
      <c r="J108" s="385"/>
      <c r="K108" s="385"/>
      <c r="L108" s="385"/>
      <c r="M108" s="385"/>
      <c r="N108" s="385"/>
      <c r="O108" s="385"/>
      <c r="P108" s="385"/>
      <c r="Q108" s="385"/>
      <c r="R108" s="385"/>
      <c r="S108" s="385"/>
      <c r="T108" s="385"/>
      <c r="U108" s="385"/>
      <c r="V108" s="384"/>
      <c r="W108" s="416"/>
      <c r="X108" s="384"/>
      <c r="Y108" s="384"/>
      <c r="Z108" s="384"/>
      <c r="AA108" s="159"/>
      <c r="AB108" s="150"/>
      <c r="AC108" s="150"/>
      <c r="AD108" s="160"/>
      <c r="AE108" s="150"/>
      <c r="AF108" s="150"/>
      <c r="AG108" s="150"/>
      <c r="AH108" s="150"/>
      <c r="AI108" s="150"/>
    </row>
    <row r="109" spans="1:35" s="160" customFormat="1" ht="27.75" customHeight="1">
      <c r="A109" s="250"/>
      <c r="B109" s="461"/>
      <c r="C109" s="334"/>
      <c r="D109" s="334"/>
      <c r="E109" s="250"/>
      <c r="F109" s="334"/>
      <c r="G109" s="334"/>
      <c r="H109" s="334"/>
      <c r="I109" s="334"/>
      <c r="J109" s="335"/>
      <c r="K109" s="335"/>
      <c r="L109" s="335"/>
      <c r="M109" s="335"/>
      <c r="N109" s="335"/>
      <c r="O109" s="336"/>
      <c r="P109" s="335"/>
      <c r="Q109" s="335"/>
      <c r="R109" s="335"/>
      <c r="S109" s="335"/>
      <c r="T109" s="335"/>
      <c r="U109" s="335"/>
      <c r="V109" s="250"/>
      <c r="W109" s="462"/>
      <c r="X109" s="334"/>
      <c r="Y109" s="334"/>
      <c r="Z109" s="334"/>
      <c r="AA109" s="337"/>
    </row>
    <row r="110" spans="1:35" s="160" customFormat="1" ht="27.75" customHeight="1">
      <c r="A110" s="250"/>
      <c r="B110" s="462"/>
      <c r="C110" s="250"/>
      <c r="D110" s="250"/>
      <c r="E110" s="250"/>
      <c r="F110" s="250"/>
      <c r="G110" s="250"/>
      <c r="H110" s="250"/>
      <c r="I110" s="250"/>
      <c r="J110" s="338"/>
      <c r="K110" s="338"/>
      <c r="L110" s="338"/>
      <c r="M110" s="338"/>
      <c r="N110" s="338"/>
      <c r="O110" s="339"/>
      <c r="P110" s="338"/>
      <c r="Q110" s="338"/>
      <c r="R110" s="338"/>
      <c r="S110" s="338"/>
      <c r="T110" s="338"/>
      <c r="U110" s="338"/>
      <c r="V110" s="250"/>
      <c r="W110" s="462"/>
      <c r="X110" s="250"/>
      <c r="Y110" s="250"/>
      <c r="Z110" s="250"/>
      <c r="AA110" s="340"/>
    </row>
    <row r="111" spans="1:35" s="160" customFormat="1" ht="27.75" customHeight="1">
      <c r="A111" s="250"/>
      <c r="B111" s="462"/>
      <c r="C111" s="250"/>
      <c r="D111" s="250"/>
      <c r="E111" s="250"/>
      <c r="F111" s="250"/>
      <c r="G111" s="250"/>
      <c r="H111" s="250"/>
      <c r="I111" s="250"/>
      <c r="J111" s="338"/>
      <c r="K111" s="338"/>
      <c r="L111" s="338"/>
      <c r="M111" s="338"/>
      <c r="N111" s="338"/>
      <c r="O111" s="339"/>
      <c r="P111" s="338"/>
      <c r="Q111" s="338"/>
      <c r="R111" s="338"/>
      <c r="S111" s="338"/>
      <c r="T111" s="338"/>
      <c r="U111" s="338"/>
      <c r="V111" s="250"/>
      <c r="W111" s="462"/>
      <c r="X111" s="250"/>
      <c r="Y111" s="250"/>
      <c r="Z111" s="250"/>
      <c r="AA111" s="340"/>
    </row>
    <row r="112" spans="1:35" s="160" customFormat="1" ht="27.75" customHeight="1">
      <c r="A112" s="250"/>
      <c r="B112" s="462"/>
      <c r="C112" s="250"/>
      <c r="D112" s="250"/>
      <c r="E112" s="250"/>
      <c r="F112" s="250"/>
      <c r="G112" s="250"/>
      <c r="H112" s="250"/>
      <c r="I112" s="250"/>
      <c r="J112" s="338"/>
      <c r="K112" s="338"/>
      <c r="L112" s="338"/>
      <c r="M112" s="338"/>
      <c r="N112" s="338"/>
      <c r="O112" s="339"/>
      <c r="P112" s="338"/>
      <c r="Q112" s="338"/>
      <c r="R112" s="338"/>
      <c r="S112" s="338"/>
      <c r="T112" s="338"/>
      <c r="U112" s="338"/>
      <c r="V112" s="250"/>
      <c r="W112" s="462"/>
      <c r="X112" s="250"/>
      <c r="Y112" s="250"/>
      <c r="Z112" s="250"/>
      <c r="AA112" s="340"/>
    </row>
    <row r="113" spans="1:27" s="160" customFormat="1" ht="54.75" customHeight="1">
      <c r="A113" s="250"/>
      <c r="B113" s="1427" t="s">
        <v>483</v>
      </c>
      <c r="C113" s="1427"/>
      <c r="D113" s="1427"/>
      <c r="E113" s="341"/>
      <c r="F113" s="341"/>
      <c r="G113" s="341"/>
      <c r="H113" s="341"/>
      <c r="I113" s="341"/>
      <c r="J113" s="709"/>
      <c r="K113" s="709"/>
      <c r="L113" s="709"/>
      <c r="M113" s="709"/>
      <c r="N113" s="1427" t="s">
        <v>484</v>
      </c>
      <c r="O113" s="1427"/>
      <c r="P113" s="1427"/>
      <c r="Q113" s="1427"/>
      <c r="R113" s="1427"/>
      <c r="S113" s="709"/>
      <c r="T113" s="709"/>
      <c r="U113" s="709"/>
      <c r="V113" s="341"/>
      <c r="W113" s="776"/>
      <c r="X113" s="1427" t="s">
        <v>485</v>
      </c>
      <c r="Y113" s="1427"/>
      <c r="Z113" s="1427"/>
      <c r="AA113" s="1427"/>
    </row>
    <row r="114" spans="1:27" s="160" customFormat="1" ht="60" customHeight="1">
      <c r="A114" s="250"/>
      <c r="B114" s="1427" t="s">
        <v>482</v>
      </c>
      <c r="C114" s="1427"/>
      <c r="D114" s="1427"/>
      <c r="E114" s="341"/>
      <c r="F114" s="341"/>
      <c r="G114" s="341"/>
      <c r="H114" s="341"/>
      <c r="I114" s="341"/>
      <c r="J114" s="709"/>
      <c r="K114" s="709"/>
      <c r="L114" s="709"/>
      <c r="M114" s="709"/>
      <c r="N114" s="1427" t="s">
        <v>482</v>
      </c>
      <c r="O114" s="1427"/>
      <c r="P114" s="1427"/>
      <c r="Q114" s="1427"/>
      <c r="R114" s="709"/>
      <c r="S114" s="709"/>
      <c r="T114" s="709"/>
      <c r="U114" s="709"/>
      <c r="V114" s="341"/>
      <c r="W114" s="776"/>
      <c r="X114" s="1427" t="s">
        <v>482</v>
      </c>
      <c r="Y114" s="1427"/>
      <c r="Z114" s="1427"/>
      <c r="AA114" s="1427"/>
    </row>
    <row r="115" spans="1:27" ht="45" customHeight="1">
      <c r="N115" s="1435">
        <v>3</v>
      </c>
      <c r="O115" s="1435"/>
      <c r="P115" s="1435"/>
      <c r="Q115" s="1435"/>
    </row>
    <row r="135" spans="1:27" ht="18.75" thickBot="1"/>
    <row r="136" spans="1:27" ht="30" customHeight="1">
      <c r="A136" s="471">
        <v>1</v>
      </c>
      <c r="B136" s="474" t="s">
        <v>582</v>
      </c>
      <c r="C136" s="361" t="s">
        <v>176</v>
      </c>
      <c r="D136" s="475" t="s">
        <v>23</v>
      </c>
      <c r="E136" s="355">
        <v>30</v>
      </c>
      <c r="F136" s="361">
        <v>240</v>
      </c>
      <c r="G136" s="361">
        <v>75</v>
      </c>
      <c r="H136" s="361">
        <v>9.375</v>
      </c>
      <c r="I136" s="361">
        <v>2250</v>
      </c>
      <c r="J136" s="362"/>
      <c r="K136" s="362"/>
      <c r="L136" s="362"/>
      <c r="M136" s="362"/>
      <c r="N136" s="362"/>
      <c r="O136" s="357"/>
      <c r="P136" s="362"/>
      <c r="Q136" s="362"/>
      <c r="R136" s="362"/>
      <c r="S136" s="370"/>
      <c r="T136" s="362"/>
      <c r="U136" s="362"/>
      <c r="V136" s="355">
        <f t="shared" ref="V136:V148" si="39">J136+L136+N136+P136+R136+T136</f>
        <v>0</v>
      </c>
      <c r="W136" s="365">
        <f t="shared" ref="W136:W148" si="40">E136-V136</f>
        <v>30</v>
      </c>
      <c r="X136" s="361">
        <f t="shared" ref="X136:X148" si="41">W136*8</f>
        <v>240</v>
      </c>
      <c r="Y136" s="361">
        <f t="shared" ref="Y136:Y148" si="42">X136*H136</f>
        <v>2250</v>
      </c>
      <c r="Z136" s="361">
        <f t="shared" ref="Z136:Z148" si="43">Y136</f>
        <v>2250</v>
      </c>
      <c r="AA136" s="464"/>
    </row>
    <row r="137" spans="1:27" ht="30" customHeight="1">
      <c r="A137" s="472">
        <v>2</v>
      </c>
      <c r="B137" s="474" t="s">
        <v>583</v>
      </c>
      <c r="C137" s="361" t="s">
        <v>176</v>
      </c>
      <c r="D137" s="476" t="s">
        <v>96</v>
      </c>
      <c r="E137" s="355">
        <v>30</v>
      </c>
      <c r="F137" s="361">
        <v>240</v>
      </c>
      <c r="G137" s="361">
        <v>75</v>
      </c>
      <c r="H137" s="361">
        <v>9.375</v>
      </c>
      <c r="I137" s="361">
        <v>2250</v>
      </c>
      <c r="J137" s="362"/>
      <c r="K137" s="362"/>
      <c r="L137" s="362"/>
      <c r="M137" s="362"/>
      <c r="N137" s="362"/>
      <c r="O137" s="357"/>
      <c r="P137" s="362"/>
      <c r="Q137" s="362"/>
      <c r="R137" s="362"/>
      <c r="S137" s="362"/>
      <c r="T137" s="362"/>
      <c r="U137" s="362"/>
      <c r="V137" s="355">
        <f t="shared" si="39"/>
        <v>0</v>
      </c>
      <c r="W137" s="365">
        <f t="shared" si="40"/>
        <v>30</v>
      </c>
      <c r="X137" s="361">
        <f t="shared" si="41"/>
        <v>240</v>
      </c>
      <c r="Y137" s="361">
        <f t="shared" si="42"/>
        <v>2250</v>
      </c>
      <c r="Z137" s="361">
        <f t="shared" si="43"/>
        <v>2250</v>
      </c>
      <c r="AA137" s="465"/>
    </row>
    <row r="138" spans="1:27" ht="30" customHeight="1">
      <c r="A138" s="472">
        <v>3</v>
      </c>
      <c r="B138" s="474" t="s">
        <v>231</v>
      </c>
      <c r="C138" s="361" t="s">
        <v>176</v>
      </c>
      <c r="D138" s="477" t="s">
        <v>271</v>
      </c>
      <c r="E138" s="355">
        <v>30</v>
      </c>
      <c r="F138" s="361">
        <v>240</v>
      </c>
      <c r="G138" s="361">
        <v>75</v>
      </c>
      <c r="H138" s="361">
        <v>9.375</v>
      </c>
      <c r="I138" s="361">
        <v>2250</v>
      </c>
      <c r="J138" s="362"/>
      <c r="K138" s="362"/>
      <c r="L138" s="362"/>
      <c r="M138" s="362"/>
      <c r="N138" s="362"/>
      <c r="O138" s="357"/>
      <c r="P138" s="362"/>
      <c r="Q138" s="362"/>
      <c r="R138" s="362"/>
      <c r="S138" s="362"/>
      <c r="T138" s="362"/>
      <c r="U138" s="362"/>
      <c r="V138" s="355">
        <f t="shared" si="39"/>
        <v>0</v>
      </c>
      <c r="W138" s="365">
        <f t="shared" si="40"/>
        <v>30</v>
      </c>
      <c r="X138" s="361">
        <f t="shared" si="41"/>
        <v>240</v>
      </c>
      <c r="Y138" s="361">
        <f t="shared" si="42"/>
        <v>2250</v>
      </c>
      <c r="Z138" s="361">
        <f t="shared" si="43"/>
        <v>2250</v>
      </c>
      <c r="AA138" s="465"/>
    </row>
    <row r="139" spans="1:27" ht="30" customHeight="1">
      <c r="A139" s="472">
        <v>4</v>
      </c>
      <c r="B139" s="474" t="s">
        <v>36</v>
      </c>
      <c r="C139" s="361" t="s">
        <v>176</v>
      </c>
      <c r="D139" s="476" t="s">
        <v>93</v>
      </c>
      <c r="E139" s="355">
        <v>30</v>
      </c>
      <c r="F139" s="361">
        <v>240</v>
      </c>
      <c r="G139" s="361">
        <v>75</v>
      </c>
      <c r="H139" s="361">
        <v>9.375</v>
      </c>
      <c r="I139" s="361">
        <v>2250</v>
      </c>
      <c r="J139" s="362"/>
      <c r="K139" s="362"/>
      <c r="L139" s="362"/>
      <c r="M139" s="362"/>
      <c r="N139" s="362"/>
      <c r="O139" s="357"/>
      <c r="P139" s="362"/>
      <c r="Q139" s="362"/>
      <c r="R139" s="362"/>
      <c r="S139" s="362"/>
      <c r="T139" s="362"/>
      <c r="U139" s="362"/>
      <c r="V139" s="355">
        <f t="shared" si="39"/>
        <v>0</v>
      </c>
      <c r="W139" s="365">
        <f t="shared" si="40"/>
        <v>30</v>
      </c>
      <c r="X139" s="361">
        <f t="shared" si="41"/>
        <v>240</v>
      </c>
      <c r="Y139" s="361">
        <f t="shared" si="42"/>
        <v>2250</v>
      </c>
      <c r="Z139" s="361">
        <f t="shared" si="43"/>
        <v>2250</v>
      </c>
      <c r="AA139" s="465"/>
    </row>
    <row r="140" spans="1:27" ht="30" customHeight="1">
      <c r="A140" s="472">
        <v>5</v>
      </c>
      <c r="B140" s="474" t="s">
        <v>585</v>
      </c>
      <c r="C140" s="361" t="s">
        <v>176</v>
      </c>
      <c r="D140" s="476" t="s">
        <v>100</v>
      </c>
      <c r="E140" s="355">
        <v>30</v>
      </c>
      <c r="F140" s="361">
        <v>240</v>
      </c>
      <c r="G140" s="361">
        <v>75</v>
      </c>
      <c r="H140" s="361">
        <v>9.375</v>
      </c>
      <c r="I140" s="361">
        <v>2250</v>
      </c>
      <c r="J140" s="362"/>
      <c r="K140" s="362"/>
      <c r="L140" s="362"/>
      <c r="M140" s="362"/>
      <c r="N140" s="362"/>
      <c r="O140" s="357"/>
      <c r="P140" s="362"/>
      <c r="Q140" s="362"/>
      <c r="R140" s="362"/>
      <c r="S140" s="370"/>
      <c r="T140" s="362"/>
      <c r="U140" s="362"/>
      <c r="V140" s="355">
        <f t="shared" si="39"/>
        <v>0</v>
      </c>
      <c r="W140" s="365">
        <f t="shared" si="40"/>
        <v>30</v>
      </c>
      <c r="X140" s="361">
        <f t="shared" si="41"/>
        <v>240</v>
      </c>
      <c r="Y140" s="361">
        <f t="shared" si="42"/>
        <v>2250</v>
      </c>
      <c r="Z140" s="361">
        <f t="shared" si="43"/>
        <v>2250</v>
      </c>
      <c r="AA140" s="465"/>
    </row>
    <row r="141" spans="1:27" ht="30" customHeight="1">
      <c r="A141" s="472">
        <v>6</v>
      </c>
      <c r="B141" s="474" t="s">
        <v>251</v>
      </c>
      <c r="C141" s="361" t="s">
        <v>176</v>
      </c>
      <c r="D141" s="476" t="s">
        <v>103</v>
      </c>
      <c r="E141" s="355">
        <v>30</v>
      </c>
      <c r="F141" s="361">
        <v>240</v>
      </c>
      <c r="G141" s="361">
        <v>75</v>
      </c>
      <c r="H141" s="361">
        <v>9.375</v>
      </c>
      <c r="I141" s="361">
        <v>2250</v>
      </c>
      <c r="J141" s="362"/>
      <c r="K141" s="362"/>
      <c r="L141" s="362"/>
      <c r="M141" s="362"/>
      <c r="N141" s="362"/>
      <c r="O141" s="357"/>
      <c r="P141" s="362"/>
      <c r="Q141" s="362"/>
      <c r="R141" s="362"/>
      <c r="S141" s="362"/>
      <c r="T141" s="362"/>
      <c r="U141" s="362"/>
      <c r="V141" s="355">
        <f t="shared" si="39"/>
        <v>0</v>
      </c>
      <c r="W141" s="365">
        <f t="shared" si="40"/>
        <v>30</v>
      </c>
      <c r="X141" s="361">
        <f t="shared" si="41"/>
        <v>240</v>
      </c>
      <c r="Y141" s="361">
        <f t="shared" si="42"/>
        <v>2250</v>
      </c>
      <c r="Z141" s="361">
        <f t="shared" si="43"/>
        <v>2250</v>
      </c>
      <c r="AA141" s="465"/>
    </row>
    <row r="142" spans="1:27" ht="30" customHeight="1">
      <c r="A142" s="472">
        <v>7</v>
      </c>
      <c r="B142" s="474" t="s">
        <v>246</v>
      </c>
      <c r="C142" s="361" t="s">
        <v>176</v>
      </c>
      <c r="D142" s="476" t="s">
        <v>25</v>
      </c>
      <c r="E142" s="355">
        <v>30</v>
      </c>
      <c r="F142" s="361">
        <v>240</v>
      </c>
      <c r="G142" s="361">
        <v>75</v>
      </c>
      <c r="H142" s="361">
        <v>9.375</v>
      </c>
      <c r="I142" s="361">
        <v>2250</v>
      </c>
      <c r="J142" s="362"/>
      <c r="K142" s="362"/>
      <c r="L142" s="362"/>
      <c r="M142" s="362"/>
      <c r="N142" s="362"/>
      <c r="O142" s="357"/>
      <c r="P142" s="362"/>
      <c r="Q142" s="362"/>
      <c r="R142" s="362"/>
      <c r="S142" s="370"/>
      <c r="T142" s="362"/>
      <c r="U142" s="362"/>
      <c r="V142" s="355">
        <f t="shared" si="39"/>
        <v>0</v>
      </c>
      <c r="W142" s="365">
        <f t="shared" si="40"/>
        <v>30</v>
      </c>
      <c r="X142" s="361">
        <f t="shared" si="41"/>
        <v>240</v>
      </c>
      <c r="Y142" s="361">
        <f t="shared" si="42"/>
        <v>2250</v>
      </c>
      <c r="Z142" s="361">
        <f t="shared" si="43"/>
        <v>2250</v>
      </c>
      <c r="AA142" s="465"/>
    </row>
    <row r="143" spans="1:27" ht="30" customHeight="1">
      <c r="A143" s="472">
        <v>8</v>
      </c>
      <c r="B143" s="474" t="s">
        <v>588</v>
      </c>
      <c r="C143" s="361" t="s">
        <v>18</v>
      </c>
      <c r="D143" s="476" t="s">
        <v>81</v>
      </c>
      <c r="E143" s="355">
        <v>30</v>
      </c>
      <c r="F143" s="361">
        <v>240</v>
      </c>
      <c r="G143" s="361">
        <v>55</v>
      </c>
      <c r="H143" s="361">
        <v>6.875</v>
      </c>
      <c r="I143" s="361">
        <v>1650</v>
      </c>
      <c r="J143" s="362"/>
      <c r="K143" s="362"/>
      <c r="L143" s="362"/>
      <c r="M143" s="362"/>
      <c r="N143" s="362"/>
      <c r="O143" s="357"/>
      <c r="P143" s="362"/>
      <c r="Q143" s="362"/>
      <c r="R143" s="362"/>
      <c r="S143" s="362"/>
      <c r="T143" s="362"/>
      <c r="U143" s="362"/>
      <c r="V143" s="355">
        <f t="shared" si="39"/>
        <v>0</v>
      </c>
      <c r="W143" s="365">
        <f t="shared" si="40"/>
        <v>30</v>
      </c>
      <c r="X143" s="361">
        <f t="shared" si="41"/>
        <v>240</v>
      </c>
      <c r="Y143" s="361">
        <f t="shared" si="42"/>
        <v>1650</v>
      </c>
      <c r="Z143" s="361">
        <f t="shared" si="43"/>
        <v>1650</v>
      </c>
      <c r="AA143" s="465"/>
    </row>
    <row r="144" spans="1:27" ht="30" customHeight="1">
      <c r="A144" s="472">
        <v>9</v>
      </c>
      <c r="B144" s="474" t="s">
        <v>589</v>
      </c>
      <c r="C144" s="361" t="s">
        <v>18</v>
      </c>
      <c r="D144" s="476" t="s">
        <v>107</v>
      </c>
      <c r="E144" s="355">
        <v>30</v>
      </c>
      <c r="F144" s="361">
        <v>240</v>
      </c>
      <c r="G144" s="361">
        <v>55</v>
      </c>
      <c r="H144" s="361">
        <v>6.875</v>
      </c>
      <c r="I144" s="361">
        <v>1650</v>
      </c>
      <c r="J144" s="362"/>
      <c r="K144" s="362"/>
      <c r="L144" s="362"/>
      <c r="M144" s="362"/>
      <c r="N144" s="362"/>
      <c r="O144" s="357"/>
      <c r="P144" s="362"/>
      <c r="Q144" s="362"/>
      <c r="R144" s="362"/>
      <c r="S144" s="362"/>
      <c r="T144" s="362"/>
      <c r="U144" s="362"/>
      <c r="V144" s="355">
        <f t="shared" si="39"/>
        <v>0</v>
      </c>
      <c r="W144" s="365">
        <f t="shared" si="40"/>
        <v>30</v>
      </c>
      <c r="X144" s="361">
        <f t="shared" si="41"/>
        <v>240</v>
      </c>
      <c r="Y144" s="361">
        <f t="shared" si="42"/>
        <v>1650</v>
      </c>
      <c r="Z144" s="361">
        <f t="shared" si="43"/>
        <v>1650</v>
      </c>
      <c r="AA144" s="465"/>
    </row>
    <row r="145" spans="1:27" ht="30" customHeight="1">
      <c r="A145" s="472">
        <v>10</v>
      </c>
      <c r="B145" s="474" t="s">
        <v>264</v>
      </c>
      <c r="C145" s="361" t="s">
        <v>18</v>
      </c>
      <c r="D145" s="476" t="s">
        <v>149</v>
      </c>
      <c r="E145" s="355">
        <v>30</v>
      </c>
      <c r="F145" s="361">
        <v>240</v>
      </c>
      <c r="G145" s="361">
        <v>55</v>
      </c>
      <c r="H145" s="361">
        <v>6.875</v>
      </c>
      <c r="I145" s="361">
        <v>1650</v>
      </c>
      <c r="J145" s="362"/>
      <c r="K145" s="362"/>
      <c r="L145" s="362"/>
      <c r="M145" s="362"/>
      <c r="N145" s="362"/>
      <c r="O145" s="357"/>
      <c r="P145" s="362"/>
      <c r="Q145" s="362"/>
      <c r="R145" s="362"/>
      <c r="S145" s="362"/>
      <c r="T145" s="362"/>
      <c r="U145" s="362"/>
      <c r="V145" s="355">
        <f t="shared" si="39"/>
        <v>0</v>
      </c>
      <c r="W145" s="365">
        <f t="shared" si="40"/>
        <v>30</v>
      </c>
      <c r="X145" s="361">
        <f t="shared" si="41"/>
        <v>240</v>
      </c>
      <c r="Y145" s="361">
        <f t="shared" si="42"/>
        <v>1650</v>
      </c>
      <c r="Z145" s="361">
        <f t="shared" si="43"/>
        <v>1650</v>
      </c>
      <c r="AA145" s="465"/>
    </row>
    <row r="146" spans="1:27" ht="30" customHeight="1">
      <c r="A146" s="472">
        <v>11</v>
      </c>
      <c r="B146" s="474" t="s">
        <v>74</v>
      </c>
      <c r="C146" s="361" t="s">
        <v>18</v>
      </c>
      <c r="D146" s="476" t="s">
        <v>109</v>
      </c>
      <c r="E146" s="355">
        <v>30</v>
      </c>
      <c r="F146" s="361">
        <v>240</v>
      </c>
      <c r="G146" s="361">
        <v>55</v>
      </c>
      <c r="H146" s="361">
        <v>6.875</v>
      </c>
      <c r="I146" s="361">
        <v>1650</v>
      </c>
      <c r="J146" s="362"/>
      <c r="K146" s="362"/>
      <c r="L146" s="362"/>
      <c r="M146" s="362"/>
      <c r="N146" s="362"/>
      <c r="O146" s="357"/>
      <c r="P146" s="362"/>
      <c r="Q146" s="362"/>
      <c r="R146" s="362"/>
      <c r="S146" s="362"/>
      <c r="T146" s="362"/>
      <c r="U146" s="362"/>
      <c r="V146" s="355">
        <f t="shared" si="39"/>
        <v>0</v>
      </c>
      <c r="W146" s="365">
        <f t="shared" si="40"/>
        <v>30</v>
      </c>
      <c r="X146" s="361">
        <f t="shared" si="41"/>
        <v>240</v>
      </c>
      <c r="Y146" s="361">
        <f t="shared" si="42"/>
        <v>1650</v>
      </c>
      <c r="Z146" s="361">
        <f t="shared" si="43"/>
        <v>1650</v>
      </c>
      <c r="AA146" s="465"/>
    </row>
    <row r="147" spans="1:27" ht="30" customHeight="1">
      <c r="A147" s="472">
        <v>12</v>
      </c>
      <c r="B147" s="474" t="s">
        <v>252</v>
      </c>
      <c r="C147" s="361" t="s">
        <v>18</v>
      </c>
      <c r="D147" s="476" t="s">
        <v>76</v>
      </c>
      <c r="E147" s="355">
        <v>30</v>
      </c>
      <c r="F147" s="361">
        <v>240</v>
      </c>
      <c r="G147" s="361">
        <v>55</v>
      </c>
      <c r="H147" s="361">
        <v>6.875</v>
      </c>
      <c r="I147" s="361">
        <v>1650</v>
      </c>
      <c r="J147" s="362"/>
      <c r="K147" s="362"/>
      <c r="L147" s="362"/>
      <c r="M147" s="362"/>
      <c r="N147" s="362"/>
      <c r="O147" s="357"/>
      <c r="P147" s="362"/>
      <c r="Q147" s="362"/>
      <c r="R147" s="362"/>
      <c r="S147" s="362"/>
      <c r="T147" s="362"/>
      <c r="U147" s="362"/>
      <c r="V147" s="355">
        <f t="shared" si="39"/>
        <v>0</v>
      </c>
      <c r="W147" s="365">
        <f t="shared" si="40"/>
        <v>30</v>
      </c>
      <c r="X147" s="361">
        <f t="shared" si="41"/>
        <v>240</v>
      </c>
      <c r="Y147" s="361">
        <f t="shared" si="42"/>
        <v>1650</v>
      </c>
      <c r="Z147" s="361">
        <f t="shared" si="43"/>
        <v>1650</v>
      </c>
      <c r="AA147" s="465"/>
    </row>
    <row r="148" spans="1:27" ht="30" customHeight="1" thickBot="1">
      <c r="A148" s="472">
        <v>13</v>
      </c>
      <c r="B148" s="474" t="s">
        <v>594</v>
      </c>
      <c r="C148" s="361" t="s">
        <v>18</v>
      </c>
      <c r="D148" s="476" t="s">
        <v>115</v>
      </c>
      <c r="E148" s="355">
        <v>30</v>
      </c>
      <c r="F148" s="361">
        <v>240</v>
      </c>
      <c r="G148" s="361">
        <v>55</v>
      </c>
      <c r="H148" s="361">
        <v>6.875</v>
      </c>
      <c r="I148" s="361">
        <v>1650</v>
      </c>
      <c r="J148" s="362"/>
      <c r="K148" s="362"/>
      <c r="L148" s="362"/>
      <c r="M148" s="362"/>
      <c r="N148" s="362"/>
      <c r="O148" s="357"/>
      <c r="P148" s="362"/>
      <c r="Q148" s="362"/>
      <c r="R148" s="362"/>
      <c r="S148" s="362"/>
      <c r="T148" s="362"/>
      <c r="U148" s="362"/>
      <c r="V148" s="355">
        <f t="shared" si="39"/>
        <v>0</v>
      </c>
      <c r="W148" s="365">
        <f t="shared" si="40"/>
        <v>30</v>
      </c>
      <c r="X148" s="361">
        <f t="shared" si="41"/>
        <v>240</v>
      </c>
      <c r="Y148" s="361">
        <f t="shared" si="42"/>
        <v>1650</v>
      </c>
      <c r="Z148" s="361">
        <f t="shared" si="43"/>
        <v>1650</v>
      </c>
      <c r="AA148" s="465"/>
    </row>
    <row r="149" spans="1:27" ht="30" customHeight="1" thickBot="1">
      <c r="A149" s="466"/>
      <c r="B149" s="470"/>
      <c r="C149" s="467"/>
      <c r="D149" s="478"/>
      <c r="E149" s="467"/>
      <c r="F149" s="467"/>
      <c r="G149" s="467"/>
      <c r="H149" s="467"/>
      <c r="I149" s="467"/>
      <c r="J149" s="468"/>
      <c r="K149" s="468"/>
      <c r="L149" s="468"/>
      <c r="M149" s="468"/>
      <c r="N149" s="468"/>
      <c r="O149" s="468"/>
      <c r="P149" s="468"/>
      <c r="Q149" s="468"/>
      <c r="R149" s="468"/>
      <c r="S149" s="468"/>
      <c r="T149" s="468"/>
      <c r="U149" s="468"/>
      <c r="V149" s="467"/>
      <c r="W149" s="777"/>
      <c r="X149" s="1481" t="s">
        <v>208</v>
      </c>
      <c r="Y149" s="1482"/>
      <c r="Z149" s="386">
        <f>SUM(Z136:Z148)</f>
        <v>25650</v>
      </c>
      <c r="AA149" s="469"/>
    </row>
    <row r="150" spans="1:27" ht="30" customHeight="1"/>
    <row r="151" spans="1:27" ht="30" customHeight="1"/>
    <row r="152" spans="1:27" ht="30" customHeight="1"/>
    <row r="153" spans="1:27" ht="30" customHeight="1"/>
    <row r="154" spans="1:27" ht="30" customHeight="1"/>
    <row r="155" spans="1:27" ht="30" customHeight="1"/>
    <row r="156" spans="1:27" s="160" customFormat="1" ht="54.75" customHeight="1">
      <c r="A156" s="250"/>
      <c r="B156" s="1427" t="s">
        <v>483</v>
      </c>
      <c r="C156" s="1427"/>
      <c r="D156" s="1427"/>
      <c r="E156" s="341"/>
      <c r="F156" s="341"/>
      <c r="G156" s="341"/>
      <c r="H156" s="341"/>
      <c r="I156" s="341"/>
      <c r="J156" s="709"/>
      <c r="K156" s="709"/>
      <c r="L156" s="709"/>
      <c r="M156" s="709"/>
      <c r="N156" s="1427" t="s">
        <v>484</v>
      </c>
      <c r="O156" s="1427"/>
      <c r="P156" s="1427"/>
      <c r="Q156" s="1427"/>
      <c r="R156" s="1427"/>
      <c r="S156" s="709"/>
      <c r="T156" s="709"/>
      <c r="U156" s="709"/>
      <c r="V156" s="341"/>
      <c r="W156" s="776"/>
      <c r="X156" s="1427" t="s">
        <v>485</v>
      </c>
      <c r="Y156" s="1427"/>
      <c r="Z156" s="1427"/>
      <c r="AA156" s="1427"/>
    </row>
    <row r="157" spans="1:27" s="160" customFormat="1" ht="60" customHeight="1">
      <c r="A157" s="250"/>
      <c r="B157" s="1427" t="s">
        <v>482</v>
      </c>
      <c r="C157" s="1427"/>
      <c r="D157" s="1427"/>
      <c r="E157" s="341"/>
      <c r="F157" s="341"/>
      <c r="G157" s="341"/>
      <c r="H157" s="341"/>
      <c r="I157" s="341"/>
      <c r="J157" s="709"/>
      <c r="K157" s="709"/>
      <c r="L157" s="709"/>
      <c r="M157" s="709"/>
      <c r="N157" s="1427" t="s">
        <v>482</v>
      </c>
      <c r="O157" s="1427"/>
      <c r="P157" s="1427"/>
      <c r="Q157" s="1427"/>
      <c r="R157" s="709"/>
      <c r="S157" s="709"/>
      <c r="T157" s="709"/>
      <c r="U157" s="709"/>
      <c r="V157" s="341"/>
      <c r="W157" s="776"/>
      <c r="X157" s="1427" t="s">
        <v>482</v>
      </c>
      <c r="Y157" s="1427"/>
      <c r="Z157" s="1427"/>
      <c r="AA157" s="1427"/>
    </row>
    <row r="158" spans="1:27" ht="45" customHeight="1">
      <c r="N158" s="1435"/>
      <c r="O158" s="1435"/>
      <c r="P158" s="1435"/>
      <c r="Q158" s="1435"/>
    </row>
    <row r="159" spans="1:27" ht="30" customHeight="1"/>
    <row r="160" spans="1:27" ht="30" customHeight="1"/>
    <row r="161" ht="30" customHeight="1"/>
    <row r="162" ht="30" customHeight="1"/>
    <row r="163" ht="30" customHeight="1"/>
  </sheetData>
  <mergeCells count="53">
    <mergeCell ref="A5:A7"/>
    <mergeCell ref="B5:B7"/>
    <mergeCell ref="C5:C7"/>
    <mergeCell ref="D5:D7"/>
    <mergeCell ref="E5:I6"/>
    <mergeCell ref="A1:AI1"/>
    <mergeCell ref="A2:AI2"/>
    <mergeCell ref="A3:C3"/>
    <mergeCell ref="AF3:AF4"/>
    <mergeCell ref="A4:C4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B45:D45"/>
    <mergeCell ref="N45:R45"/>
    <mergeCell ref="X45:AA45"/>
    <mergeCell ref="B46:D46"/>
    <mergeCell ref="N46:Q46"/>
    <mergeCell ref="X46:AA46"/>
    <mergeCell ref="B113:D113"/>
    <mergeCell ref="N113:R113"/>
    <mergeCell ref="X113:AA113"/>
    <mergeCell ref="B47:D47"/>
    <mergeCell ref="N47:Q47"/>
    <mergeCell ref="X47:AA47"/>
    <mergeCell ref="B86:D86"/>
    <mergeCell ref="N86:R86"/>
    <mergeCell ref="X86:AA86"/>
    <mergeCell ref="B87:D87"/>
    <mergeCell ref="N87:Q87"/>
    <mergeCell ref="X87:AA87"/>
    <mergeCell ref="N88:Q88"/>
    <mergeCell ref="X107:Y107"/>
    <mergeCell ref="B157:D157"/>
    <mergeCell ref="N157:Q157"/>
    <mergeCell ref="X157:AA157"/>
    <mergeCell ref="N158:Q158"/>
    <mergeCell ref="B114:D114"/>
    <mergeCell ref="N114:Q114"/>
    <mergeCell ref="X114:AA114"/>
    <mergeCell ref="N115:Q115"/>
    <mergeCell ref="X149:Y149"/>
    <mergeCell ref="B156:D156"/>
    <mergeCell ref="N156:R156"/>
    <mergeCell ref="X156:AA156"/>
  </mergeCells>
  <conditionalFormatting sqref="B1:C4">
    <cfRule type="duplicateValues" dxfId="277" priority="6"/>
  </conditionalFormatting>
  <conditionalFormatting sqref="B81:B82">
    <cfRule type="duplicateValues" dxfId="276" priority="5"/>
  </conditionalFormatting>
  <conditionalFormatting sqref="B63:B64">
    <cfRule type="duplicateValues" dxfId="275" priority="4"/>
  </conditionalFormatting>
  <conditionalFormatting sqref="B95">
    <cfRule type="duplicateValues" dxfId="274" priority="3"/>
  </conditionalFormatting>
  <conditionalFormatting sqref="B32">
    <cfRule type="duplicateValues" dxfId="273" priority="2"/>
  </conditionalFormatting>
  <conditionalFormatting sqref="B136:B148">
    <cfRule type="duplicateValues" dxfId="272" priority="1"/>
  </conditionalFormatting>
  <printOptions horizontalCentered="1" verticalCentered="1"/>
  <pageMargins left="0" right="0" top="0" bottom="0" header="0.23" footer="0"/>
  <pageSetup paperSize="9" scale="35" orientation="landscape" r:id="rId1"/>
  <rowBreaks count="3" manualBreakCount="3">
    <brk id="47" max="26" man="1"/>
    <brk id="88" max="26" man="1"/>
    <brk id="135" max="26" man="1"/>
  </rowBreaks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rgb="FFFF00FF"/>
  </sheetPr>
  <dimension ref="A1:AI39"/>
  <sheetViews>
    <sheetView view="pageBreakPreview" zoomScale="45" zoomScaleNormal="55" zoomScaleSheetLayoutView="45" workbookViewId="0">
      <pane ySplit="7" topLeftCell="A8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4.5703125" style="463" customWidth="1"/>
    <col min="3" max="3" width="13.140625" style="114" customWidth="1"/>
    <col min="4" max="4" width="16.7109375" style="114" customWidth="1"/>
    <col min="5" max="7" width="8.7109375" style="114" customWidth="1"/>
    <col min="8" max="8" width="11.140625" style="114" customWidth="1"/>
    <col min="9" max="9" width="10.5703125" style="114" customWidth="1"/>
    <col min="10" max="10" width="10" style="168" customWidth="1"/>
    <col min="11" max="11" width="14.5703125" style="168" customWidth="1"/>
    <col min="12" max="12" width="12" style="168" customWidth="1"/>
    <col min="13" max="13" width="24.5703125" style="168" customWidth="1"/>
    <col min="14" max="14" width="12.5703125" style="168" customWidth="1"/>
    <col min="15" max="15" width="21.5703125" style="168" customWidth="1"/>
    <col min="16" max="16" width="12" style="168" customWidth="1"/>
    <col min="17" max="17" width="17" style="168" customWidth="1"/>
    <col min="18" max="18" width="13.7109375" style="168" bestFit="1" customWidth="1"/>
    <col min="19" max="19" width="19.85546875" style="168" customWidth="1"/>
    <col min="20" max="20" width="14.28515625" style="168" customWidth="1"/>
    <col min="21" max="21" width="12.7109375" style="168" customWidth="1"/>
    <col min="22" max="22" width="12.28515625" style="114" customWidth="1"/>
    <col min="23" max="24" width="9.7109375" style="114" customWidth="1"/>
    <col min="25" max="25" width="11.140625" style="114" customWidth="1"/>
    <col min="26" max="26" width="19.85546875" style="114" customWidth="1"/>
    <col min="27" max="27" width="24.710937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5" t="s">
        <v>243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5"/>
      <c r="O1" s="1395"/>
      <c r="P1" s="1395"/>
      <c r="Q1" s="1395"/>
      <c r="R1" s="1395"/>
      <c r="S1" s="1395"/>
      <c r="T1" s="1395"/>
      <c r="U1" s="1395"/>
      <c r="V1" s="1395"/>
      <c r="W1" s="1395"/>
      <c r="X1" s="1395"/>
      <c r="Y1" s="1395"/>
      <c r="Z1" s="1395"/>
      <c r="AA1" s="1395"/>
      <c r="AB1" s="1395"/>
      <c r="AC1" s="1395"/>
      <c r="AD1" s="1395"/>
      <c r="AE1" s="1395"/>
      <c r="AF1" s="1395"/>
      <c r="AG1" s="1395"/>
      <c r="AH1" s="1395"/>
      <c r="AI1" s="1395"/>
    </row>
    <row r="2" spans="1:35" s="120" customFormat="1" ht="38.25" customHeight="1" thickBot="1">
      <c r="A2" s="1396" t="s">
        <v>259</v>
      </c>
      <c r="B2" s="1396"/>
      <c r="C2" s="1396"/>
      <c r="D2" s="1396"/>
      <c r="E2" s="1396"/>
      <c r="F2" s="1396"/>
      <c r="G2" s="1396"/>
      <c r="H2" s="1396"/>
      <c r="I2" s="1396"/>
      <c r="J2" s="1396"/>
      <c r="K2" s="1396"/>
      <c r="L2" s="1396"/>
      <c r="M2" s="1396"/>
      <c r="N2" s="1396"/>
      <c r="O2" s="1396"/>
      <c r="P2" s="1396"/>
      <c r="Q2" s="1396"/>
      <c r="R2" s="1396"/>
      <c r="S2" s="1396"/>
      <c r="T2" s="1396"/>
      <c r="U2" s="1396"/>
      <c r="V2" s="1396"/>
      <c r="W2" s="1396"/>
      <c r="X2" s="1396"/>
      <c r="Y2" s="1396"/>
      <c r="Z2" s="1396"/>
      <c r="AA2" s="1396"/>
      <c r="AB2" s="1396"/>
      <c r="AC2" s="1396"/>
      <c r="AD2" s="1396"/>
      <c r="AE2" s="1396"/>
      <c r="AF2" s="1396"/>
      <c r="AG2" s="1396"/>
      <c r="AH2" s="1396"/>
      <c r="AI2" s="1396"/>
    </row>
    <row r="3" spans="1:35" s="120" customFormat="1" ht="38.25" customHeight="1">
      <c r="A3" s="1395" t="s">
        <v>343</v>
      </c>
      <c r="B3" s="1395"/>
      <c r="C3" s="1395"/>
      <c r="D3" s="785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397"/>
      <c r="AG3" s="121"/>
      <c r="AH3" s="122"/>
      <c r="AI3" s="122"/>
    </row>
    <row r="4" spans="1:35" s="120" customFormat="1" ht="38.25" customHeight="1" thickBot="1">
      <c r="D4" s="790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4"/>
      <c r="AC4" s="124"/>
      <c r="AD4" s="124"/>
      <c r="AE4" s="124"/>
      <c r="AF4" s="1398"/>
      <c r="AG4" s="124"/>
      <c r="AH4" s="125"/>
      <c r="AI4" s="125"/>
    </row>
    <row r="5" spans="1:35" ht="33.75" customHeight="1">
      <c r="A5" s="1399" t="s">
        <v>261</v>
      </c>
      <c r="B5" s="1402" t="s">
        <v>244</v>
      </c>
      <c r="C5" s="1405" t="s">
        <v>0</v>
      </c>
      <c r="D5" s="1405" t="s">
        <v>245</v>
      </c>
      <c r="E5" s="1408" t="s">
        <v>1</v>
      </c>
      <c r="F5" s="1409"/>
      <c r="G5" s="1409"/>
      <c r="H5" s="1409"/>
      <c r="I5" s="1410"/>
      <c r="J5" s="1414" t="s">
        <v>2</v>
      </c>
      <c r="K5" s="1414"/>
      <c r="L5" s="1414"/>
      <c r="M5" s="1414"/>
      <c r="N5" s="1414"/>
      <c r="O5" s="1414"/>
      <c r="P5" s="1414"/>
      <c r="Q5" s="1414"/>
      <c r="R5" s="1414"/>
      <c r="S5" s="1414"/>
      <c r="T5" s="1414"/>
      <c r="U5" s="1414"/>
      <c r="V5" s="1415" t="s">
        <v>8</v>
      </c>
      <c r="W5" s="1414" t="s">
        <v>4</v>
      </c>
      <c r="X5" s="1414"/>
      <c r="Y5" s="1414"/>
      <c r="Z5" s="1415" t="s">
        <v>338</v>
      </c>
      <c r="AA5" s="1419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100.5" customHeight="1">
      <c r="A6" s="1400"/>
      <c r="B6" s="1403"/>
      <c r="C6" s="1406"/>
      <c r="D6" s="1406"/>
      <c r="E6" s="1411"/>
      <c r="F6" s="1412"/>
      <c r="G6" s="1412"/>
      <c r="H6" s="1412"/>
      <c r="I6" s="1413"/>
      <c r="J6" s="1422" t="s">
        <v>227</v>
      </c>
      <c r="K6" s="1423"/>
      <c r="L6" s="1418" t="s">
        <v>5</v>
      </c>
      <c r="M6" s="1418"/>
      <c r="N6" s="1424" t="s">
        <v>223</v>
      </c>
      <c r="O6" s="1425"/>
      <c r="P6" s="1418" t="s">
        <v>6</v>
      </c>
      <c r="Q6" s="1418"/>
      <c r="R6" s="1418" t="s">
        <v>7</v>
      </c>
      <c r="S6" s="1418"/>
      <c r="T6" s="1418" t="s">
        <v>219</v>
      </c>
      <c r="U6" s="1418"/>
      <c r="V6" s="1416"/>
      <c r="W6" s="1418"/>
      <c r="X6" s="1418"/>
      <c r="Y6" s="1418"/>
      <c r="Z6" s="1416"/>
      <c r="AA6" s="1420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1"/>
      <c r="B7" s="1404"/>
      <c r="C7" s="1407"/>
      <c r="D7" s="1407"/>
      <c r="E7" s="240" t="s">
        <v>9</v>
      </c>
      <c r="F7" s="240" t="s">
        <v>10</v>
      </c>
      <c r="G7" s="787" t="s">
        <v>11</v>
      </c>
      <c r="H7" s="787" t="s">
        <v>12</v>
      </c>
      <c r="I7" s="787" t="s">
        <v>13</v>
      </c>
      <c r="J7" s="787" t="s">
        <v>14</v>
      </c>
      <c r="K7" s="787" t="s">
        <v>15</v>
      </c>
      <c r="L7" s="787" t="s">
        <v>14</v>
      </c>
      <c r="M7" s="787" t="s">
        <v>16</v>
      </c>
      <c r="N7" s="787" t="s">
        <v>14</v>
      </c>
      <c r="O7" s="787" t="s">
        <v>16</v>
      </c>
      <c r="P7" s="787" t="s">
        <v>14</v>
      </c>
      <c r="Q7" s="787" t="s">
        <v>16</v>
      </c>
      <c r="R7" s="787" t="s">
        <v>14</v>
      </c>
      <c r="S7" s="787" t="s">
        <v>220</v>
      </c>
      <c r="T7" s="787" t="s">
        <v>221</v>
      </c>
      <c r="U7" s="787" t="s">
        <v>3</v>
      </c>
      <c r="V7" s="1417"/>
      <c r="W7" s="153" t="s">
        <v>17</v>
      </c>
      <c r="X7" s="153" t="s">
        <v>218</v>
      </c>
      <c r="Y7" s="153" t="s">
        <v>13</v>
      </c>
      <c r="Z7" s="1417"/>
      <c r="AA7" s="1421"/>
      <c r="AB7" s="150"/>
      <c r="AC7" s="150"/>
      <c r="AD7" s="150"/>
      <c r="AE7" s="150"/>
      <c r="AF7" s="150"/>
      <c r="AG7" s="150"/>
      <c r="AH7" s="150"/>
      <c r="AI7" s="150"/>
    </row>
    <row r="8" spans="1:35" ht="34.5" customHeight="1">
      <c r="A8" s="655"/>
      <c r="B8" s="656"/>
      <c r="C8" s="657"/>
      <c r="D8" s="657"/>
      <c r="E8" s="786"/>
      <c r="F8" s="786"/>
      <c r="G8" s="657"/>
      <c r="H8" s="657"/>
      <c r="I8" s="657"/>
      <c r="J8" s="657"/>
      <c r="K8" s="657"/>
      <c r="L8" s="657"/>
      <c r="M8" s="657"/>
      <c r="N8" s="657"/>
      <c r="O8" s="657"/>
      <c r="P8" s="657"/>
      <c r="Q8" s="657"/>
      <c r="R8" s="657"/>
      <c r="S8" s="657"/>
      <c r="T8" s="657"/>
      <c r="U8" s="657"/>
      <c r="V8" s="657"/>
      <c r="W8" s="658"/>
      <c r="X8" s="658"/>
      <c r="Y8" s="658"/>
      <c r="Z8" s="657"/>
      <c r="AA8" s="659"/>
      <c r="AB8" s="150"/>
      <c r="AC8" s="150"/>
      <c r="AD8" s="150"/>
      <c r="AE8" s="150"/>
      <c r="AF8" s="150"/>
      <c r="AG8" s="150"/>
      <c r="AH8" s="150"/>
      <c r="AI8" s="150"/>
    </row>
    <row r="9" spans="1:35" s="160" customFormat="1" ht="45" customHeight="1">
      <c r="A9" s="665"/>
      <c r="B9" s="660"/>
      <c r="C9" s="661"/>
      <c r="D9" s="661"/>
      <c r="E9" s="660"/>
      <c r="F9" s="660"/>
      <c r="G9" s="660"/>
      <c r="H9" s="660"/>
      <c r="I9" s="660"/>
      <c r="J9" s="662"/>
      <c r="K9" s="662"/>
      <c r="L9" s="662"/>
      <c r="M9" s="662"/>
      <c r="N9" s="662"/>
      <c r="O9" s="663"/>
      <c r="P9" s="662"/>
      <c r="Q9" s="662"/>
      <c r="R9" s="662"/>
      <c r="S9" s="662"/>
      <c r="T9" s="662"/>
      <c r="U9" s="662"/>
      <c r="V9" s="661"/>
      <c r="W9" s="661"/>
      <c r="X9" s="661"/>
      <c r="Y9" s="661"/>
      <c r="Z9" s="661"/>
      <c r="AA9" s="664"/>
    </row>
    <row r="10" spans="1:35" s="160" customFormat="1" ht="47.25" customHeight="1">
      <c r="A10" s="1428" t="s">
        <v>766</v>
      </c>
      <c r="B10" s="1429"/>
      <c r="C10" s="1429"/>
      <c r="D10" s="631"/>
      <c r="E10" s="632"/>
      <c r="F10" s="378"/>
      <c r="G10" s="378"/>
      <c r="H10" s="378"/>
      <c r="I10" s="378"/>
      <c r="J10" s="789"/>
      <c r="K10" s="789"/>
      <c r="L10" s="789"/>
      <c r="M10" s="789"/>
      <c r="N10" s="789"/>
      <c r="O10" s="652"/>
      <c r="P10" s="789"/>
      <c r="Q10" s="789"/>
      <c r="R10" s="789"/>
      <c r="S10" s="789"/>
      <c r="T10" s="789"/>
      <c r="U10" s="789"/>
      <c r="V10" s="378"/>
      <c r="W10" s="378"/>
      <c r="X10" s="378"/>
      <c r="Y10" s="378"/>
      <c r="Z10" s="378"/>
      <c r="AA10" s="654"/>
    </row>
    <row r="11" spans="1:35" s="160" customFormat="1" ht="38.25" customHeight="1">
      <c r="A11" s="360">
        <v>1</v>
      </c>
      <c r="B11" s="364" t="s">
        <v>48</v>
      </c>
      <c r="C11" s="361" t="s">
        <v>176</v>
      </c>
      <c r="D11" s="361" t="s">
        <v>49</v>
      </c>
      <c r="E11" s="361">
        <v>30</v>
      </c>
      <c r="F11" s="361">
        <v>240</v>
      </c>
      <c r="G11" s="361">
        <v>75</v>
      </c>
      <c r="H11" s="361">
        <v>9.375</v>
      </c>
      <c r="I11" s="361">
        <v>2250</v>
      </c>
      <c r="J11" s="362">
        <v>22</v>
      </c>
      <c r="K11" s="362" t="s">
        <v>577</v>
      </c>
      <c r="L11" s="362"/>
      <c r="M11" s="362"/>
      <c r="N11" s="362"/>
      <c r="O11" s="357"/>
      <c r="P11" s="362"/>
      <c r="Q11" s="362"/>
      <c r="R11" s="362"/>
      <c r="S11" s="362"/>
      <c r="T11" s="362"/>
      <c r="U11" s="362"/>
      <c r="V11" s="361">
        <f t="shared" ref="V11" si="0">J11+L11+N11+P11+R11+T11</f>
        <v>22</v>
      </c>
      <c r="W11" s="364">
        <f t="shared" ref="W11" si="1">E11-V11</f>
        <v>8</v>
      </c>
      <c r="X11" s="361">
        <f t="shared" ref="X11" si="2">W11*8</f>
        <v>64</v>
      </c>
      <c r="Y11" s="361">
        <f t="shared" ref="Y11" si="3">X11*H11</f>
        <v>600</v>
      </c>
      <c r="Z11" s="361">
        <f t="shared" ref="Z11" si="4">Y11</f>
        <v>600</v>
      </c>
      <c r="AA11" s="363"/>
    </row>
    <row r="12" spans="1:35" ht="51" customHeight="1" thickBot="1">
      <c r="A12" s="383"/>
      <c r="B12" s="416"/>
      <c r="C12" s="384"/>
      <c r="D12" s="384"/>
      <c r="E12" s="384"/>
      <c r="F12" s="384"/>
      <c r="G12" s="384"/>
      <c r="H12" s="384"/>
      <c r="I12" s="384"/>
      <c r="J12" s="385"/>
      <c r="K12" s="385"/>
      <c r="L12" s="385"/>
      <c r="M12" s="385"/>
      <c r="N12" s="385"/>
      <c r="O12" s="385"/>
      <c r="P12" s="385"/>
      <c r="Q12" s="385"/>
      <c r="R12" s="385"/>
      <c r="S12" s="385"/>
      <c r="T12" s="385"/>
      <c r="U12" s="385"/>
      <c r="V12" s="384"/>
      <c r="W12" s="384"/>
      <c r="X12" s="1430" t="s">
        <v>208</v>
      </c>
      <c r="Y12" s="1431"/>
      <c r="Z12" s="835">
        <f>SUM(Z9:Z11)</f>
        <v>600</v>
      </c>
      <c r="AA12" s="159"/>
      <c r="AB12" s="150"/>
      <c r="AC12" s="150"/>
      <c r="AD12" s="352"/>
      <c r="AE12" s="150"/>
      <c r="AF12" s="150"/>
      <c r="AG12" s="150"/>
      <c r="AH12" s="150"/>
      <c r="AI12" s="150"/>
    </row>
    <row r="13" spans="1:35" ht="37.5" customHeight="1" thickBot="1">
      <c r="A13" s="383"/>
      <c r="B13" s="416" t="s">
        <v>342</v>
      </c>
      <c r="C13" s="119"/>
      <c r="D13" s="384"/>
      <c r="E13" s="384"/>
      <c r="F13" s="384"/>
      <c r="G13" s="384"/>
      <c r="H13" s="384"/>
      <c r="I13" s="384"/>
      <c r="J13" s="385"/>
      <c r="K13" s="385"/>
      <c r="L13" s="385"/>
      <c r="M13" s="385"/>
      <c r="N13" s="385"/>
      <c r="O13" s="385"/>
      <c r="P13" s="385"/>
      <c r="Q13" s="385"/>
      <c r="R13" s="385"/>
      <c r="S13" s="385"/>
      <c r="T13" s="385"/>
      <c r="U13" s="385"/>
      <c r="V13" s="384"/>
      <c r="W13" s="384"/>
      <c r="X13" s="384"/>
      <c r="Y13" s="384"/>
      <c r="Z13" s="384"/>
      <c r="AA13" s="159"/>
      <c r="AB13" s="150"/>
      <c r="AC13" s="150"/>
      <c r="AD13" s="160"/>
      <c r="AE13" s="150"/>
      <c r="AF13" s="150"/>
      <c r="AG13" s="150"/>
      <c r="AH13" s="150"/>
      <c r="AI13" s="150"/>
    </row>
    <row r="14" spans="1:35" s="160" customFormat="1" ht="27.75" customHeight="1">
      <c r="A14" s="636"/>
      <c r="B14" s="637"/>
      <c r="C14" s="636"/>
      <c r="D14" s="636"/>
      <c r="E14" s="636"/>
      <c r="F14" s="636"/>
      <c r="G14" s="636"/>
      <c r="H14" s="636"/>
      <c r="I14" s="636"/>
      <c r="J14" s="638"/>
      <c r="K14" s="638"/>
      <c r="L14" s="638"/>
      <c r="M14" s="638"/>
      <c r="N14" s="638"/>
      <c r="O14" s="639"/>
      <c r="P14" s="638"/>
      <c r="Q14" s="638"/>
      <c r="R14" s="638"/>
      <c r="S14" s="638"/>
      <c r="T14" s="638"/>
      <c r="U14" s="638"/>
      <c r="V14" s="636"/>
      <c r="W14" s="636"/>
      <c r="X14" s="636"/>
      <c r="Y14" s="636"/>
      <c r="Z14" s="636"/>
      <c r="AA14" s="640"/>
    </row>
    <row r="15" spans="1:35" s="160" customFormat="1" ht="75.75" customHeight="1">
      <c r="A15" s="250"/>
      <c r="B15" s="462"/>
      <c r="C15" s="250"/>
      <c r="D15" s="250"/>
      <c r="E15" s="250"/>
      <c r="F15" s="250"/>
      <c r="G15" s="250"/>
      <c r="H15" s="250"/>
      <c r="I15" s="250"/>
      <c r="J15" s="338"/>
      <c r="K15" s="338"/>
      <c r="L15" s="338"/>
      <c r="M15" s="338"/>
      <c r="N15" s="338"/>
      <c r="O15" s="339"/>
      <c r="P15" s="338"/>
      <c r="Q15" s="338"/>
      <c r="R15" s="338"/>
      <c r="S15" s="338"/>
      <c r="T15" s="338"/>
      <c r="U15" s="338"/>
      <c r="V15" s="250"/>
      <c r="W15" s="250"/>
      <c r="X15" s="250"/>
      <c r="Y15" s="250"/>
      <c r="Z15" s="250"/>
      <c r="AA15" s="340"/>
    </row>
    <row r="16" spans="1:35" s="160" customFormat="1" ht="27.75" customHeight="1">
      <c r="A16" s="250"/>
      <c r="B16" s="462"/>
      <c r="C16" s="250"/>
      <c r="D16" s="250"/>
      <c r="E16" s="250"/>
      <c r="F16" s="250"/>
      <c r="G16" s="250"/>
      <c r="H16" s="250"/>
      <c r="I16" s="250"/>
      <c r="J16" s="338"/>
      <c r="K16" s="338"/>
      <c r="L16" s="338"/>
      <c r="M16" s="338"/>
      <c r="N16" s="338"/>
      <c r="O16" s="339"/>
      <c r="P16" s="338"/>
      <c r="Q16" s="338"/>
      <c r="R16" s="338"/>
      <c r="S16" s="338"/>
      <c r="T16" s="338"/>
      <c r="U16" s="338"/>
      <c r="V16" s="250"/>
      <c r="W16" s="250"/>
      <c r="X16" s="250"/>
      <c r="Y16" s="250"/>
      <c r="Z16" s="250"/>
      <c r="AA16" s="340"/>
    </row>
    <row r="17" spans="1:27" s="160" customFormat="1" ht="27.75" customHeight="1">
      <c r="A17" s="250"/>
      <c r="B17" s="462"/>
      <c r="C17" s="250"/>
      <c r="D17" s="250"/>
      <c r="E17" s="250"/>
      <c r="F17" s="250"/>
      <c r="G17" s="250"/>
      <c r="H17" s="250"/>
      <c r="I17" s="250"/>
      <c r="J17" s="338"/>
      <c r="K17" s="338"/>
      <c r="L17" s="338"/>
      <c r="M17" s="338"/>
      <c r="N17" s="338"/>
      <c r="O17" s="339"/>
      <c r="P17" s="338"/>
      <c r="Q17" s="338"/>
      <c r="R17" s="338"/>
      <c r="S17" s="338"/>
      <c r="T17" s="338"/>
      <c r="U17" s="338"/>
      <c r="V17" s="250"/>
      <c r="W17" s="250"/>
      <c r="X17" s="250"/>
      <c r="Y17" s="250"/>
      <c r="Z17" s="250"/>
      <c r="AA17" s="340"/>
    </row>
    <row r="18" spans="1:27" s="160" customFormat="1" ht="54.75" customHeight="1">
      <c r="A18" s="250"/>
      <c r="B18" s="1427" t="s">
        <v>483</v>
      </c>
      <c r="C18" s="1427"/>
      <c r="D18" s="1427"/>
      <c r="E18" s="341"/>
      <c r="F18" s="341"/>
      <c r="G18" s="341"/>
      <c r="H18" s="341"/>
      <c r="I18" s="341"/>
      <c r="J18" s="788"/>
      <c r="K18" s="788"/>
      <c r="L18" s="788"/>
      <c r="M18" s="788"/>
      <c r="N18" s="1427" t="s">
        <v>484</v>
      </c>
      <c r="O18" s="1427"/>
      <c r="P18" s="1427"/>
      <c r="Q18" s="1427"/>
      <c r="R18" s="1427"/>
      <c r="S18" s="788"/>
      <c r="T18" s="788"/>
      <c r="U18" s="788"/>
      <c r="V18" s="341"/>
      <c r="W18" s="1427" t="s">
        <v>485</v>
      </c>
      <c r="X18" s="1427"/>
      <c r="Y18" s="1427"/>
      <c r="Z18" s="1427"/>
      <c r="AA18" s="1427"/>
    </row>
    <row r="19" spans="1:27" s="160" customFormat="1" ht="60" customHeight="1">
      <c r="A19" s="250"/>
      <c r="B19" s="1427" t="s">
        <v>482</v>
      </c>
      <c r="C19" s="1427"/>
      <c r="D19" s="1427"/>
      <c r="E19" s="341"/>
      <c r="F19" s="341"/>
      <c r="G19" s="341"/>
      <c r="H19" s="341"/>
      <c r="I19" s="341"/>
      <c r="J19" s="788"/>
      <c r="K19" s="788"/>
      <c r="L19" s="788"/>
      <c r="M19" s="788"/>
      <c r="N19" s="1427" t="s">
        <v>482</v>
      </c>
      <c r="O19" s="1427"/>
      <c r="P19" s="1427"/>
      <c r="Q19" s="1427"/>
      <c r="R19" s="788"/>
      <c r="S19" s="788"/>
      <c r="T19" s="788"/>
      <c r="U19" s="788"/>
      <c r="V19" s="341"/>
      <c r="W19" s="341"/>
      <c r="X19" s="1427" t="s">
        <v>482</v>
      </c>
      <c r="Y19" s="1427"/>
      <c r="Z19" s="1427"/>
      <c r="AA19" s="1427"/>
    </row>
    <row r="20" spans="1:27" ht="45" customHeight="1">
      <c r="A20" s="634"/>
      <c r="B20" s="633"/>
      <c r="C20" s="634"/>
      <c r="D20" s="634"/>
      <c r="E20" s="634"/>
      <c r="F20" s="634"/>
      <c r="G20" s="634"/>
      <c r="H20" s="634"/>
      <c r="I20" s="634"/>
      <c r="J20" s="635"/>
      <c r="K20" s="635"/>
      <c r="L20" s="635"/>
      <c r="M20" s="635"/>
      <c r="N20" s="1426"/>
      <c r="O20" s="1426"/>
      <c r="P20" s="1426"/>
      <c r="Q20" s="1426"/>
      <c r="R20" s="635"/>
      <c r="S20" s="635"/>
      <c r="T20" s="635"/>
      <c r="U20" s="635"/>
      <c r="V20" s="634"/>
      <c r="W20" s="634"/>
      <c r="X20" s="634"/>
      <c r="Y20" s="634"/>
      <c r="Z20" s="634"/>
      <c r="AA20" s="641"/>
    </row>
    <row r="21" spans="1:27">
      <c r="A21" s="634"/>
      <c r="B21" s="633"/>
      <c r="C21" s="634"/>
      <c r="D21" s="634"/>
      <c r="E21" s="634"/>
      <c r="F21" s="634"/>
      <c r="G21" s="634"/>
      <c r="H21" s="634"/>
      <c r="I21" s="634"/>
      <c r="J21" s="635"/>
      <c r="K21" s="635"/>
      <c r="L21" s="635"/>
      <c r="M21" s="635"/>
      <c r="N21" s="635"/>
      <c r="O21" s="635"/>
      <c r="P21" s="635"/>
      <c r="Q21" s="635"/>
      <c r="R21" s="635"/>
      <c r="S21" s="635"/>
      <c r="T21" s="635"/>
      <c r="U21" s="635"/>
      <c r="V21" s="634"/>
      <c r="W21" s="634"/>
      <c r="X21" s="634"/>
      <c r="Y21" s="634"/>
      <c r="Z21" s="634"/>
      <c r="AA21" s="641"/>
    </row>
    <row r="22" spans="1:27">
      <c r="A22" s="634"/>
      <c r="B22" s="633"/>
      <c r="C22" s="634"/>
      <c r="D22" s="634"/>
      <c r="E22" s="634"/>
      <c r="F22" s="634"/>
      <c r="G22" s="634"/>
      <c r="H22" s="634"/>
      <c r="I22" s="634"/>
      <c r="J22" s="635"/>
      <c r="K22" s="635"/>
      <c r="L22" s="635"/>
      <c r="M22" s="635"/>
      <c r="N22" s="635"/>
      <c r="O22" s="635"/>
      <c r="P22" s="635"/>
      <c r="Q22" s="635"/>
      <c r="R22" s="635"/>
      <c r="S22" s="635"/>
      <c r="T22" s="635"/>
      <c r="U22" s="635"/>
      <c r="V22" s="634"/>
      <c r="W22" s="634"/>
      <c r="X22" s="634"/>
      <c r="Y22" s="634"/>
      <c r="Z22" s="634"/>
      <c r="AA22" s="641"/>
    </row>
    <row r="23" spans="1:27">
      <c r="A23" s="634"/>
      <c r="B23" s="633"/>
      <c r="C23" s="634"/>
      <c r="D23" s="634"/>
      <c r="E23" s="634"/>
      <c r="F23" s="634"/>
      <c r="G23" s="634"/>
      <c r="H23" s="634"/>
      <c r="I23" s="634"/>
      <c r="J23" s="635"/>
      <c r="K23" s="635"/>
      <c r="L23" s="635"/>
      <c r="M23" s="635"/>
      <c r="N23" s="635"/>
      <c r="O23" s="635"/>
      <c r="P23" s="635"/>
      <c r="Q23" s="635"/>
      <c r="R23" s="635"/>
      <c r="S23" s="635"/>
      <c r="T23" s="635"/>
      <c r="U23" s="635"/>
      <c r="V23" s="634"/>
      <c r="W23" s="634"/>
      <c r="X23" s="634"/>
      <c r="Y23" s="634"/>
      <c r="Z23" s="634"/>
      <c r="AA23" s="641"/>
    </row>
    <row r="24" spans="1:27">
      <c r="A24" s="634"/>
      <c r="B24" s="633"/>
      <c r="C24" s="634"/>
      <c r="D24" s="634"/>
      <c r="E24" s="634"/>
      <c r="F24" s="634"/>
      <c r="G24" s="634"/>
      <c r="H24" s="634"/>
      <c r="I24" s="634"/>
      <c r="J24" s="635"/>
      <c r="K24" s="635"/>
      <c r="L24" s="635"/>
      <c r="M24" s="635"/>
      <c r="N24" s="635"/>
      <c r="O24" s="635"/>
      <c r="P24" s="635"/>
      <c r="Q24" s="635"/>
      <c r="R24" s="635"/>
      <c r="S24" s="635"/>
      <c r="T24" s="635"/>
      <c r="U24" s="635"/>
      <c r="V24" s="634"/>
      <c r="W24" s="634"/>
      <c r="X24" s="634"/>
      <c r="Y24" s="634"/>
      <c r="Z24" s="634"/>
      <c r="AA24" s="641"/>
    </row>
    <row r="25" spans="1:27">
      <c r="A25" s="634"/>
      <c r="B25" s="633"/>
      <c r="C25" s="634"/>
      <c r="D25" s="634"/>
      <c r="E25" s="634"/>
      <c r="F25" s="634"/>
      <c r="G25" s="634"/>
      <c r="H25" s="634"/>
      <c r="I25" s="634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4"/>
      <c r="W25" s="634"/>
      <c r="X25" s="634"/>
      <c r="Y25" s="634"/>
      <c r="Z25" s="634"/>
      <c r="AA25" s="641"/>
    </row>
    <row r="26" spans="1:27">
      <c r="A26" s="634"/>
      <c r="B26" s="633"/>
      <c r="C26" s="634"/>
      <c r="D26" s="634"/>
      <c r="E26" s="634"/>
      <c r="F26" s="634"/>
      <c r="G26" s="634"/>
      <c r="H26" s="634"/>
      <c r="I26" s="634"/>
      <c r="J26" s="635"/>
      <c r="K26" s="635"/>
      <c r="L26" s="635"/>
      <c r="M26" s="635"/>
      <c r="N26" s="635"/>
      <c r="O26" s="635"/>
      <c r="P26" s="635"/>
      <c r="Q26" s="635"/>
      <c r="R26" s="635"/>
      <c r="S26" s="635"/>
      <c r="T26" s="635"/>
      <c r="U26" s="635"/>
      <c r="V26" s="634"/>
      <c r="W26" s="634"/>
      <c r="X26" s="634"/>
      <c r="Y26" s="634"/>
      <c r="Z26" s="634"/>
      <c r="AA26" s="641"/>
    </row>
    <row r="27" spans="1:27">
      <c r="A27" s="634"/>
      <c r="B27" s="633"/>
      <c r="C27" s="634"/>
      <c r="D27" s="634"/>
      <c r="E27" s="634"/>
      <c r="F27" s="634"/>
      <c r="G27" s="634"/>
      <c r="H27" s="634"/>
      <c r="I27" s="634"/>
      <c r="J27" s="635"/>
      <c r="K27" s="635"/>
      <c r="L27" s="635"/>
      <c r="M27" s="635"/>
      <c r="N27" s="635"/>
      <c r="O27" s="635"/>
      <c r="P27" s="635"/>
      <c r="Q27" s="635"/>
      <c r="R27" s="635"/>
      <c r="S27" s="635"/>
      <c r="T27" s="635"/>
      <c r="U27" s="635"/>
      <c r="V27" s="634"/>
      <c r="W27" s="634"/>
      <c r="X27" s="634"/>
      <c r="Y27" s="634"/>
      <c r="Z27" s="634"/>
      <c r="AA27" s="641"/>
    </row>
    <row r="28" spans="1:27">
      <c r="A28" s="634"/>
      <c r="B28" s="633"/>
      <c r="C28" s="634"/>
      <c r="D28" s="634"/>
      <c r="E28" s="634"/>
      <c r="F28" s="634"/>
      <c r="G28" s="634"/>
      <c r="H28" s="634"/>
      <c r="I28" s="634"/>
      <c r="J28" s="635"/>
      <c r="K28" s="635"/>
      <c r="L28" s="635"/>
      <c r="M28" s="635"/>
      <c r="N28" s="635"/>
      <c r="O28" s="635"/>
      <c r="P28" s="635"/>
      <c r="Q28" s="635"/>
      <c r="R28" s="635"/>
      <c r="S28" s="635"/>
      <c r="T28" s="635"/>
      <c r="U28" s="635"/>
      <c r="V28" s="634"/>
      <c r="W28" s="634"/>
      <c r="X28" s="634"/>
      <c r="Y28" s="634"/>
      <c r="Z28" s="634"/>
      <c r="AA28" s="641"/>
    </row>
    <row r="29" spans="1:27">
      <c r="A29" s="634"/>
      <c r="B29" s="633"/>
      <c r="C29" s="634"/>
      <c r="D29" s="634"/>
      <c r="E29" s="634"/>
      <c r="F29" s="634"/>
      <c r="G29" s="634"/>
      <c r="H29" s="634"/>
      <c r="I29" s="634"/>
      <c r="J29" s="635"/>
      <c r="K29" s="635"/>
      <c r="L29" s="635"/>
      <c r="M29" s="635"/>
      <c r="N29" s="635"/>
      <c r="O29" s="635"/>
      <c r="P29" s="635"/>
      <c r="Q29" s="635"/>
      <c r="R29" s="635"/>
      <c r="S29" s="635"/>
      <c r="T29" s="635"/>
      <c r="U29" s="635"/>
      <c r="V29" s="634"/>
      <c r="W29" s="634"/>
      <c r="X29" s="634"/>
      <c r="Y29" s="634"/>
      <c r="Z29" s="634"/>
      <c r="AA29" s="641"/>
    </row>
    <row r="30" spans="1:27">
      <c r="A30" s="634"/>
      <c r="B30" s="633"/>
      <c r="C30" s="634"/>
      <c r="D30" s="634"/>
      <c r="E30" s="634"/>
      <c r="F30" s="634"/>
      <c r="G30" s="634"/>
      <c r="H30" s="634"/>
      <c r="I30" s="634"/>
      <c r="J30" s="635"/>
      <c r="K30" s="635"/>
      <c r="L30" s="635"/>
      <c r="M30" s="635"/>
      <c r="N30" s="635"/>
      <c r="O30" s="635"/>
      <c r="P30" s="635"/>
      <c r="Q30" s="635"/>
      <c r="R30" s="635"/>
      <c r="S30" s="635"/>
      <c r="T30" s="635"/>
      <c r="U30" s="635"/>
      <c r="V30" s="634"/>
      <c r="W30" s="634"/>
      <c r="X30" s="634"/>
      <c r="Y30" s="634"/>
      <c r="Z30" s="634"/>
      <c r="AA30" s="641"/>
    </row>
    <row r="31" spans="1:27">
      <c r="A31" s="634"/>
      <c r="B31" s="633"/>
      <c r="C31" s="634"/>
      <c r="D31" s="634"/>
      <c r="E31" s="634"/>
      <c r="F31" s="634"/>
      <c r="G31" s="634"/>
      <c r="H31" s="634"/>
      <c r="I31" s="634"/>
      <c r="J31" s="635"/>
      <c r="K31" s="635"/>
      <c r="L31" s="635"/>
      <c r="M31" s="635"/>
      <c r="N31" s="635"/>
      <c r="O31" s="635"/>
      <c r="P31" s="635"/>
      <c r="Q31" s="635"/>
      <c r="R31" s="635"/>
      <c r="S31" s="635"/>
      <c r="T31" s="635"/>
      <c r="U31" s="635"/>
      <c r="V31" s="634"/>
      <c r="W31" s="634"/>
      <c r="X31" s="634"/>
      <c r="Y31" s="634"/>
      <c r="Z31" s="634"/>
      <c r="AA31" s="641"/>
    </row>
    <row r="32" spans="1:27">
      <c r="A32" s="634"/>
      <c r="B32" s="633"/>
      <c r="C32" s="634"/>
      <c r="D32" s="634"/>
      <c r="E32" s="634"/>
      <c r="F32" s="634"/>
      <c r="G32" s="634"/>
      <c r="H32" s="634"/>
      <c r="I32" s="634"/>
      <c r="J32" s="635"/>
      <c r="K32" s="635"/>
      <c r="L32" s="635"/>
      <c r="M32" s="635"/>
      <c r="N32" s="635"/>
      <c r="O32" s="635"/>
      <c r="P32" s="635"/>
      <c r="Q32" s="635"/>
      <c r="R32" s="635"/>
      <c r="S32" s="635"/>
      <c r="T32" s="635"/>
      <c r="U32" s="635"/>
      <c r="V32" s="634"/>
      <c r="W32" s="634"/>
      <c r="X32" s="634"/>
      <c r="Y32" s="634"/>
      <c r="Z32" s="634"/>
      <c r="AA32" s="641"/>
    </row>
    <row r="33" spans="1:27">
      <c r="A33" s="634"/>
      <c r="B33" s="633"/>
      <c r="C33" s="634"/>
      <c r="D33" s="634"/>
      <c r="E33" s="634"/>
      <c r="F33" s="634"/>
      <c r="G33" s="634"/>
      <c r="H33" s="634"/>
      <c r="I33" s="634"/>
      <c r="J33" s="635"/>
      <c r="K33" s="635"/>
      <c r="L33" s="635"/>
      <c r="M33" s="635"/>
      <c r="N33" s="635"/>
      <c r="O33" s="635"/>
      <c r="P33" s="635"/>
      <c r="Q33" s="635"/>
      <c r="R33" s="635"/>
      <c r="S33" s="635"/>
      <c r="T33" s="635"/>
      <c r="U33" s="635"/>
      <c r="V33" s="634"/>
      <c r="W33" s="634"/>
      <c r="X33" s="634"/>
      <c r="Y33" s="634"/>
      <c r="Z33" s="634"/>
      <c r="AA33" s="641"/>
    </row>
    <row r="34" spans="1:27">
      <c r="A34" s="634"/>
      <c r="B34" s="633"/>
      <c r="C34" s="634"/>
      <c r="D34" s="634"/>
      <c r="E34" s="634"/>
      <c r="F34" s="634"/>
      <c r="G34" s="634"/>
      <c r="H34" s="634"/>
      <c r="I34" s="634"/>
      <c r="J34" s="635"/>
      <c r="K34" s="635"/>
      <c r="L34" s="635"/>
      <c r="M34" s="635"/>
      <c r="N34" s="635"/>
      <c r="O34" s="635"/>
      <c r="P34" s="635"/>
      <c r="Q34" s="635"/>
      <c r="R34" s="635"/>
      <c r="S34" s="635"/>
      <c r="T34" s="635"/>
      <c r="U34" s="635"/>
      <c r="V34" s="634"/>
      <c r="W34" s="634"/>
      <c r="X34" s="634"/>
      <c r="Y34" s="634"/>
      <c r="Z34" s="634"/>
      <c r="AA34" s="641"/>
    </row>
    <row r="35" spans="1:27" ht="30" customHeight="1">
      <c r="A35" s="634"/>
      <c r="B35" s="633"/>
      <c r="C35" s="634"/>
      <c r="D35" s="634"/>
      <c r="E35" s="634"/>
      <c r="F35" s="634"/>
      <c r="G35" s="634"/>
      <c r="H35" s="634"/>
      <c r="I35" s="634"/>
      <c r="J35" s="635"/>
      <c r="K35" s="635"/>
      <c r="L35" s="635"/>
      <c r="M35" s="635"/>
      <c r="N35" s="635"/>
      <c r="O35" s="635"/>
      <c r="P35" s="635"/>
      <c r="Q35" s="635"/>
      <c r="R35" s="635"/>
      <c r="S35" s="635"/>
      <c r="T35" s="635"/>
      <c r="U35" s="635"/>
      <c r="V35" s="634"/>
      <c r="W35" s="634"/>
      <c r="X35" s="634"/>
      <c r="Y35" s="634"/>
      <c r="Z35" s="634"/>
      <c r="AA35" s="641"/>
    </row>
    <row r="36" spans="1:27" ht="30" customHeight="1">
      <c r="A36" s="634"/>
      <c r="B36" s="633"/>
      <c r="C36" s="634"/>
      <c r="D36" s="634"/>
      <c r="E36" s="634"/>
      <c r="F36" s="634"/>
      <c r="G36" s="634"/>
      <c r="H36" s="634"/>
      <c r="I36" s="634"/>
      <c r="J36" s="635"/>
      <c r="K36" s="635"/>
      <c r="L36" s="635"/>
      <c r="M36" s="635"/>
      <c r="N36" s="635"/>
      <c r="O36" s="635"/>
      <c r="P36" s="635"/>
      <c r="Q36" s="635"/>
      <c r="R36" s="635"/>
      <c r="S36" s="635"/>
      <c r="T36" s="635"/>
      <c r="U36" s="635"/>
      <c r="V36" s="634"/>
      <c r="W36" s="634"/>
      <c r="X36" s="634"/>
      <c r="Y36" s="634"/>
      <c r="Z36" s="634"/>
      <c r="AA36" s="641"/>
    </row>
    <row r="37" spans="1:27" ht="30" customHeight="1">
      <c r="A37" s="634"/>
      <c r="B37" s="633"/>
      <c r="C37" s="634"/>
      <c r="D37" s="634"/>
      <c r="E37" s="634"/>
      <c r="F37" s="634"/>
      <c r="G37" s="634"/>
      <c r="H37" s="634"/>
      <c r="I37" s="634"/>
      <c r="J37" s="635"/>
      <c r="K37" s="635"/>
      <c r="L37" s="635"/>
      <c r="M37" s="635"/>
      <c r="N37" s="635"/>
      <c r="O37" s="635"/>
      <c r="P37" s="635"/>
      <c r="Q37" s="635"/>
      <c r="R37" s="635"/>
      <c r="S37" s="635"/>
      <c r="T37" s="635"/>
      <c r="U37" s="635"/>
      <c r="V37" s="634"/>
      <c r="W37" s="634"/>
      <c r="X37" s="634"/>
      <c r="Y37" s="634"/>
      <c r="Z37" s="634"/>
      <c r="AA37" s="641"/>
    </row>
    <row r="38" spans="1:27" ht="30" customHeight="1"/>
    <row r="39" spans="1:27" ht="30" customHeight="1"/>
  </sheetData>
  <mergeCells count="29">
    <mergeCell ref="B19:D19"/>
    <mergeCell ref="N19:Q19"/>
    <mergeCell ref="X19:AA19"/>
    <mergeCell ref="A10:C10"/>
    <mergeCell ref="X12:Y12"/>
    <mergeCell ref="B18:D18"/>
    <mergeCell ref="N18:R18"/>
    <mergeCell ref="W18:AA18"/>
    <mergeCell ref="N6:O6"/>
    <mergeCell ref="P6:Q6"/>
    <mergeCell ref="R6:S6"/>
    <mergeCell ref="T6:U6"/>
    <mergeCell ref="N20:Q20"/>
    <mergeCell ref="A1:AI1"/>
    <mergeCell ref="A2:AI2"/>
    <mergeCell ref="A3:C3"/>
    <mergeCell ref="AF3:AF4"/>
    <mergeCell ref="A5:A7"/>
    <mergeCell ref="B5:B7"/>
    <mergeCell ref="C5:C7"/>
    <mergeCell ref="D5:D7"/>
    <mergeCell ref="E5:I6"/>
    <mergeCell ref="J5:U5"/>
    <mergeCell ref="V5:V7"/>
    <mergeCell ref="W5:Y6"/>
    <mergeCell ref="Z5:Z7"/>
    <mergeCell ref="AA5:AA7"/>
    <mergeCell ref="J6:K6"/>
    <mergeCell ref="L6:M6"/>
  </mergeCells>
  <conditionalFormatting sqref="B1:C3">
    <cfRule type="duplicateValues" dxfId="271" priority="1"/>
  </conditionalFormatting>
  <printOptions horizontalCentered="1" verticalCentered="1"/>
  <pageMargins left="0" right="0" top="0" bottom="0" header="0.23" footer="0"/>
  <pageSetup paperSize="9" scale="36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rgb="FFFFFF00"/>
  </sheetPr>
  <dimension ref="A1:AK129"/>
  <sheetViews>
    <sheetView view="pageBreakPreview" zoomScale="70" zoomScaleSheetLayoutView="70" workbookViewId="0">
      <pane ySplit="6" topLeftCell="A16" activePane="bottomLeft" state="frozen"/>
      <selection activeCell="AL23" sqref="AL23"/>
      <selection pane="bottomLeft" activeCell="AL23" sqref="AL23"/>
    </sheetView>
  </sheetViews>
  <sheetFormatPr defaultRowHeight="15.75"/>
  <cols>
    <col min="1" max="1" width="6.140625" style="23" customWidth="1"/>
    <col min="2" max="2" width="32.42578125" style="24" customWidth="1"/>
    <col min="3" max="3" width="14.28515625" style="24" customWidth="1"/>
    <col min="4" max="4" width="17.7109375" style="24" customWidth="1"/>
    <col min="5" max="34" width="6" style="84" customWidth="1"/>
    <col min="35" max="35" width="6.85546875" style="113" customWidth="1"/>
    <col min="36" max="36" width="14.140625" style="113" customWidth="1"/>
    <col min="37" max="16384" width="9.140625" style="22"/>
  </cols>
  <sheetData>
    <row r="1" spans="1:36" s="8" customFormat="1" ht="23.25" customHeight="1">
      <c r="A1" s="1455" t="s">
        <v>243</v>
      </c>
      <c r="B1" s="1455"/>
      <c r="C1" s="1455"/>
      <c r="D1" s="1455"/>
      <c r="E1" s="1455"/>
      <c r="F1" s="1455"/>
      <c r="G1" s="1455"/>
      <c r="H1" s="1455"/>
      <c r="I1" s="1455"/>
      <c r="J1" s="1455"/>
      <c r="K1" s="1455"/>
      <c r="L1" s="1455"/>
      <c r="M1" s="1455"/>
      <c r="N1" s="1455"/>
      <c r="O1" s="1455"/>
      <c r="P1" s="1455"/>
      <c r="Q1" s="1455"/>
      <c r="R1" s="1455"/>
      <c r="S1" s="1455"/>
      <c r="T1" s="1455"/>
      <c r="U1" s="1455"/>
      <c r="V1" s="1455"/>
      <c r="W1" s="1455"/>
      <c r="X1" s="1455"/>
      <c r="Y1" s="1455"/>
      <c r="Z1" s="1455"/>
      <c r="AA1" s="1455"/>
      <c r="AB1" s="1455"/>
      <c r="AC1" s="1455"/>
      <c r="AD1" s="1455"/>
      <c r="AE1" s="1455"/>
      <c r="AF1" s="1455"/>
      <c r="AG1" s="1455"/>
      <c r="AH1" s="1455"/>
      <c r="AI1" s="1455"/>
      <c r="AJ1" s="1455"/>
    </row>
    <row r="2" spans="1:36" s="8" customFormat="1" ht="18" customHeight="1">
      <c r="A2" s="1455" t="s">
        <v>259</v>
      </c>
      <c r="B2" s="1455"/>
      <c r="C2" s="1455"/>
      <c r="D2" s="1455"/>
      <c r="E2" s="1455"/>
      <c r="F2" s="1455"/>
      <c r="G2" s="1455"/>
      <c r="H2" s="1455"/>
      <c r="I2" s="1455"/>
      <c r="J2" s="1455"/>
      <c r="K2" s="1455"/>
      <c r="L2" s="1455"/>
      <c r="M2" s="1455"/>
      <c r="N2" s="1455"/>
      <c r="O2" s="1455"/>
      <c r="P2" s="1455"/>
      <c r="Q2" s="1455"/>
      <c r="R2" s="1455"/>
      <c r="S2" s="1455"/>
      <c r="T2" s="1455"/>
      <c r="U2" s="1455"/>
      <c r="V2" s="1455"/>
      <c r="W2" s="1455"/>
      <c r="X2" s="1455"/>
      <c r="Y2" s="1455"/>
      <c r="Z2" s="1455"/>
      <c r="AA2" s="1455"/>
      <c r="AB2" s="1455"/>
      <c r="AC2" s="1455"/>
      <c r="AD2" s="1455"/>
      <c r="AE2" s="1455"/>
      <c r="AF2" s="1455"/>
      <c r="AG2" s="1455"/>
      <c r="AH2" s="1455"/>
      <c r="AI2" s="1455"/>
      <c r="AJ2" s="1455"/>
    </row>
    <row r="3" spans="1:36" s="8" customFormat="1" ht="18" customHeight="1">
      <c r="A3" s="1455" t="s">
        <v>260</v>
      </c>
      <c r="B3" s="1455"/>
      <c r="C3" s="9"/>
      <c r="D3" s="778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87"/>
      <c r="AJ3" s="87"/>
    </row>
    <row r="4" spans="1:36" s="8" customFormat="1" ht="18" customHeight="1" thickBot="1">
      <c r="A4" s="1474" t="s">
        <v>690</v>
      </c>
      <c r="B4" s="1474"/>
      <c r="C4" s="10"/>
      <c r="D4" s="780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88"/>
      <c r="AJ4" s="88"/>
    </row>
    <row r="5" spans="1:36" s="12" customFormat="1" ht="17.25" thickTop="1">
      <c r="A5" s="1456" t="s">
        <v>261</v>
      </c>
      <c r="B5" s="1458" t="s">
        <v>244</v>
      </c>
      <c r="C5" s="779"/>
      <c r="D5" s="1460" t="s">
        <v>245</v>
      </c>
      <c r="E5" s="235" t="s">
        <v>311</v>
      </c>
      <c r="F5" s="349" t="s">
        <v>312</v>
      </c>
      <c r="G5" s="349" t="s">
        <v>313</v>
      </c>
      <c r="H5" s="349" t="s">
        <v>314</v>
      </c>
      <c r="I5" s="349" t="s">
        <v>315</v>
      </c>
      <c r="J5" s="349" t="s">
        <v>316</v>
      </c>
      <c r="K5" s="349" t="s">
        <v>310</v>
      </c>
      <c r="L5" s="235" t="s">
        <v>311</v>
      </c>
      <c r="M5" s="349" t="s">
        <v>312</v>
      </c>
      <c r="N5" s="349" t="s">
        <v>313</v>
      </c>
      <c r="O5" s="349" t="s">
        <v>314</v>
      </c>
      <c r="P5" s="349" t="s">
        <v>315</v>
      </c>
      <c r="Q5" s="349" t="s">
        <v>316</v>
      </c>
      <c r="R5" s="349" t="s">
        <v>310</v>
      </c>
      <c r="S5" s="235" t="s">
        <v>311</v>
      </c>
      <c r="T5" s="349" t="s">
        <v>312</v>
      </c>
      <c r="U5" s="349" t="s">
        <v>313</v>
      </c>
      <c r="V5" s="349" t="s">
        <v>314</v>
      </c>
      <c r="W5" s="349" t="s">
        <v>315</v>
      </c>
      <c r="X5" s="349" t="s">
        <v>316</v>
      </c>
      <c r="Y5" s="349" t="s">
        <v>310</v>
      </c>
      <c r="Z5" s="235" t="s">
        <v>311</v>
      </c>
      <c r="AA5" s="349" t="s">
        <v>312</v>
      </c>
      <c r="AB5" s="349" t="s">
        <v>313</v>
      </c>
      <c r="AC5" s="349" t="s">
        <v>314</v>
      </c>
      <c r="AD5" s="349" t="s">
        <v>315</v>
      </c>
      <c r="AE5" s="349" t="s">
        <v>316</v>
      </c>
      <c r="AF5" s="349" t="s">
        <v>310</v>
      </c>
      <c r="AG5" s="235" t="s">
        <v>311</v>
      </c>
      <c r="AH5" s="349" t="s">
        <v>312</v>
      </c>
      <c r="AI5" s="793"/>
      <c r="AJ5" s="1462" t="s">
        <v>210</v>
      </c>
    </row>
    <row r="6" spans="1:36" s="13" customFormat="1" ht="16.5">
      <c r="A6" s="1457"/>
      <c r="B6" s="1459"/>
      <c r="C6" s="203"/>
      <c r="D6" s="1461"/>
      <c r="E6" s="185">
        <v>1</v>
      </c>
      <c r="F6" s="227">
        <v>2</v>
      </c>
      <c r="G6" s="227">
        <v>3</v>
      </c>
      <c r="H6" s="227">
        <v>4</v>
      </c>
      <c r="I6" s="227">
        <v>5</v>
      </c>
      <c r="J6" s="227">
        <v>6</v>
      </c>
      <c r="K6" s="227">
        <v>7</v>
      </c>
      <c r="L6" s="185">
        <v>8</v>
      </c>
      <c r="M6" s="227">
        <v>9</v>
      </c>
      <c r="N6" s="227">
        <v>10</v>
      </c>
      <c r="O6" s="227">
        <v>11</v>
      </c>
      <c r="P6" s="227">
        <v>12</v>
      </c>
      <c r="Q6" s="227">
        <v>13</v>
      </c>
      <c r="R6" s="227">
        <v>14</v>
      </c>
      <c r="S6" s="185">
        <v>15</v>
      </c>
      <c r="T6" s="227">
        <v>16</v>
      </c>
      <c r="U6" s="227">
        <v>17</v>
      </c>
      <c r="V6" s="227">
        <v>18</v>
      </c>
      <c r="W6" s="227">
        <v>19</v>
      </c>
      <c r="X6" s="227">
        <v>20</v>
      </c>
      <c r="Y6" s="227">
        <v>21</v>
      </c>
      <c r="Z6" s="185">
        <v>22</v>
      </c>
      <c r="AA6" s="227">
        <v>23</v>
      </c>
      <c r="AB6" s="227">
        <v>24</v>
      </c>
      <c r="AC6" s="227">
        <v>25</v>
      </c>
      <c r="AD6" s="227">
        <v>26</v>
      </c>
      <c r="AE6" s="227">
        <v>27</v>
      </c>
      <c r="AF6" s="227">
        <v>28</v>
      </c>
      <c r="AG6" s="185">
        <v>29</v>
      </c>
      <c r="AH6" s="227">
        <v>30</v>
      </c>
      <c r="AI6" s="90" t="s">
        <v>208</v>
      </c>
      <c r="AJ6" s="1463"/>
    </row>
    <row r="7" spans="1:36" s="12" customFormat="1" ht="18">
      <c r="A7" s="1571" t="s">
        <v>276</v>
      </c>
      <c r="B7" s="1572"/>
      <c r="C7" s="744" t="s">
        <v>550</v>
      </c>
      <c r="D7" s="744"/>
      <c r="E7" s="350"/>
      <c r="F7" s="351"/>
      <c r="G7" s="351"/>
      <c r="H7" s="351"/>
      <c r="I7" s="351"/>
      <c r="J7" s="351"/>
      <c r="K7" s="351"/>
      <c r="L7" s="351"/>
      <c r="M7" s="351"/>
      <c r="N7" s="351"/>
      <c r="O7" s="351"/>
      <c r="P7" s="351"/>
      <c r="Q7" s="351"/>
      <c r="R7" s="351"/>
      <c r="S7" s="351"/>
      <c r="T7" s="351"/>
      <c r="U7" s="351"/>
      <c r="V7" s="351"/>
      <c r="W7" s="351"/>
      <c r="X7" s="351"/>
      <c r="Y7" s="351"/>
      <c r="Z7" s="351"/>
      <c r="AA7" s="351"/>
      <c r="AB7" s="351"/>
      <c r="AC7" s="351"/>
      <c r="AD7" s="351"/>
      <c r="AE7" s="351"/>
      <c r="AF7" s="351"/>
      <c r="AG7" s="78"/>
      <c r="AH7" s="78"/>
      <c r="AI7" s="91"/>
      <c r="AJ7" s="92"/>
    </row>
    <row r="8" spans="1:36" s="12" customFormat="1" ht="16.5">
      <c r="A8" s="46">
        <v>1</v>
      </c>
      <c r="B8" s="720" t="s">
        <v>472</v>
      </c>
      <c r="C8" s="36" t="s">
        <v>399</v>
      </c>
      <c r="D8" s="198" t="s">
        <v>470</v>
      </c>
      <c r="E8" s="180"/>
      <c r="F8" s="178"/>
      <c r="G8" s="178"/>
      <c r="H8" s="178"/>
      <c r="I8" s="178"/>
      <c r="J8" s="178"/>
      <c r="K8" s="178"/>
      <c r="L8" s="180"/>
      <c r="M8" s="178"/>
      <c r="N8" s="178"/>
      <c r="O8" s="178"/>
      <c r="P8" s="178"/>
      <c r="Q8" s="178"/>
      <c r="R8" s="178"/>
      <c r="S8" s="180"/>
      <c r="T8" s="227"/>
      <c r="U8" s="227"/>
      <c r="V8" s="227"/>
      <c r="W8" s="227"/>
      <c r="X8" s="227"/>
      <c r="Y8" s="227"/>
      <c r="Z8" s="185"/>
      <c r="AA8" s="227"/>
      <c r="AB8" s="227"/>
      <c r="AC8" s="227"/>
      <c r="AD8" s="227"/>
      <c r="AE8" s="229"/>
      <c r="AF8" s="229"/>
      <c r="AG8" s="794"/>
      <c r="AH8" s="178"/>
      <c r="AI8" s="14">
        <f t="shared" ref="AI8:AI20" si="0">SUM(E8:AH8)</f>
        <v>0</v>
      </c>
      <c r="AJ8" s="103"/>
    </row>
    <row r="9" spans="1:36" s="12" customFormat="1" ht="16.5">
      <c r="A9" s="46">
        <v>3</v>
      </c>
      <c r="B9" s="30" t="s">
        <v>292</v>
      </c>
      <c r="C9" s="30" t="s">
        <v>381</v>
      </c>
      <c r="D9" s="800" t="s">
        <v>90</v>
      </c>
      <c r="E9" s="180"/>
      <c r="F9" s="178"/>
      <c r="G9" s="178"/>
      <c r="H9" s="178"/>
      <c r="I9" s="178"/>
      <c r="J9" s="178"/>
      <c r="K9" s="178"/>
      <c r="L9" s="180"/>
      <c r="M9" s="178"/>
      <c r="N9" s="178"/>
      <c r="O9" s="178"/>
      <c r="P9" s="178"/>
      <c r="Q9" s="178"/>
      <c r="R9" s="178"/>
      <c r="S9" s="180"/>
      <c r="T9" s="227"/>
      <c r="U9" s="227"/>
      <c r="V9" s="227"/>
      <c r="W9" s="227"/>
      <c r="X9" s="227"/>
      <c r="Y9" s="227"/>
      <c r="Z9" s="185"/>
      <c r="AA9" s="227"/>
      <c r="AB9" s="227"/>
      <c r="AC9" s="227"/>
      <c r="AD9" s="227"/>
      <c r="AE9" s="229"/>
      <c r="AF9" s="229"/>
      <c r="AG9" s="794"/>
      <c r="AH9" s="178"/>
      <c r="AI9" s="14">
        <f t="shared" si="0"/>
        <v>0</v>
      </c>
      <c r="AJ9" s="281"/>
    </row>
    <row r="10" spans="1:36" s="12" customFormat="1" ht="17.25" customHeight="1">
      <c r="A10" s="745">
        <v>4</v>
      </c>
      <c r="B10" s="260" t="s">
        <v>279</v>
      </c>
      <c r="C10" s="30" t="s">
        <v>381</v>
      </c>
      <c r="D10" s="293" t="s">
        <v>79</v>
      </c>
      <c r="E10" s="180"/>
      <c r="F10" s="178"/>
      <c r="G10" s="178"/>
      <c r="H10" s="178"/>
      <c r="I10" s="178"/>
      <c r="J10" s="178"/>
      <c r="K10" s="178"/>
      <c r="L10" s="180"/>
      <c r="M10" s="178"/>
      <c r="N10" s="178"/>
      <c r="O10" s="178"/>
      <c r="P10" s="178"/>
      <c r="Q10" s="178"/>
      <c r="R10" s="178"/>
      <c r="S10" s="180"/>
      <c r="T10" s="227"/>
      <c r="U10" s="227"/>
      <c r="V10" s="227"/>
      <c r="W10" s="227"/>
      <c r="X10" s="227"/>
      <c r="Y10" s="227"/>
      <c r="Z10" s="185"/>
      <c r="AA10" s="227"/>
      <c r="AB10" s="227"/>
      <c r="AC10" s="227"/>
      <c r="AD10" s="227"/>
      <c r="AE10" s="229"/>
      <c r="AF10" s="229"/>
      <c r="AG10" s="794"/>
      <c r="AH10" s="178"/>
      <c r="AI10" s="14">
        <f t="shared" si="0"/>
        <v>0</v>
      </c>
      <c r="AJ10" s="103"/>
    </row>
    <row r="11" spans="1:36" s="12" customFormat="1" ht="16.5">
      <c r="A11" s="46">
        <v>5</v>
      </c>
      <c r="B11" s="30" t="s">
        <v>28</v>
      </c>
      <c r="C11" s="30" t="s">
        <v>381</v>
      </c>
      <c r="D11" s="32" t="s">
        <v>95</v>
      </c>
      <c r="E11" s="180"/>
      <c r="F11" s="178"/>
      <c r="G11" s="178"/>
      <c r="H11" s="178"/>
      <c r="I11" s="178"/>
      <c r="J11" s="178"/>
      <c r="K11" s="178"/>
      <c r="L11" s="180"/>
      <c r="M11" s="178"/>
      <c r="N11" s="178"/>
      <c r="O11" s="178"/>
      <c r="P11" s="178"/>
      <c r="Q11" s="178"/>
      <c r="R11" s="178"/>
      <c r="S11" s="180"/>
      <c r="T11" s="227"/>
      <c r="U11" s="227"/>
      <c r="V11" s="227"/>
      <c r="W11" s="227"/>
      <c r="X11" s="227"/>
      <c r="Y11" s="227"/>
      <c r="Z11" s="185"/>
      <c r="AA11" s="227"/>
      <c r="AB11" s="227"/>
      <c r="AC11" s="227"/>
      <c r="AD11" s="227"/>
      <c r="AE11" s="229"/>
      <c r="AF11" s="229"/>
      <c r="AG11" s="794"/>
      <c r="AH11" s="178"/>
      <c r="AI11" s="14">
        <f t="shared" si="0"/>
        <v>0</v>
      </c>
      <c r="AJ11" s="103"/>
    </row>
    <row r="12" spans="1:36" s="12" customFormat="1" ht="16.5">
      <c r="A12" s="745">
        <v>6</v>
      </c>
      <c r="B12" s="30" t="s">
        <v>446</v>
      </c>
      <c r="C12" s="739" t="s">
        <v>381</v>
      </c>
      <c r="D12" s="31" t="s">
        <v>34</v>
      </c>
      <c r="E12" s="180"/>
      <c r="F12" s="178"/>
      <c r="G12" s="178"/>
      <c r="H12" s="178"/>
      <c r="I12" s="178"/>
      <c r="J12" s="178"/>
      <c r="K12" s="178"/>
      <c r="L12" s="180"/>
      <c r="M12" s="178"/>
      <c r="N12" s="178"/>
      <c r="O12" s="178"/>
      <c r="P12" s="178"/>
      <c r="Q12" s="178"/>
      <c r="R12" s="178"/>
      <c r="S12" s="180"/>
      <c r="T12" s="227"/>
      <c r="U12" s="227"/>
      <c r="V12" s="227"/>
      <c r="W12" s="227"/>
      <c r="X12" s="227"/>
      <c r="Y12" s="227"/>
      <c r="Z12" s="185"/>
      <c r="AA12" s="227"/>
      <c r="AB12" s="227"/>
      <c r="AC12" s="227"/>
      <c r="AD12" s="227"/>
      <c r="AE12" s="229"/>
      <c r="AF12" s="229"/>
      <c r="AG12" s="794"/>
      <c r="AH12" s="178"/>
      <c r="AI12" s="14">
        <f t="shared" si="0"/>
        <v>0</v>
      </c>
      <c r="AJ12" s="103"/>
    </row>
    <row r="13" spans="1:36" s="12" customFormat="1" ht="17.25" customHeight="1">
      <c r="A13" s="46">
        <v>7</v>
      </c>
      <c r="B13" s="746" t="s">
        <v>277</v>
      </c>
      <c r="C13" s="36" t="s">
        <v>399</v>
      </c>
      <c r="D13" s="43" t="s">
        <v>211</v>
      </c>
      <c r="E13" s="180"/>
      <c r="F13" s="178"/>
      <c r="G13" s="178"/>
      <c r="H13" s="178"/>
      <c r="I13" s="178"/>
      <c r="J13" s="178"/>
      <c r="K13" s="178"/>
      <c r="L13" s="180"/>
      <c r="M13" s="178"/>
      <c r="N13" s="178"/>
      <c r="O13" s="178"/>
      <c r="P13" s="178"/>
      <c r="Q13" s="178"/>
      <c r="R13" s="178"/>
      <c r="S13" s="180"/>
      <c r="T13" s="227"/>
      <c r="U13" s="227"/>
      <c r="V13" s="227"/>
      <c r="W13" s="227"/>
      <c r="X13" s="227"/>
      <c r="Y13" s="227"/>
      <c r="Z13" s="185"/>
      <c r="AA13" s="227"/>
      <c r="AB13" s="227"/>
      <c r="AC13" s="227"/>
      <c r="AD13" s="227"/>
      <c r="AE13" s="229"/>
      <c r="AF13" s="229"/>
      <c r="AG13" s="794"/>
      <c r="AH13" s="178"/>
      <c r="AI13" s="14">
        <f t="shared" si="0"/>
        <v>0</v>
      </c>
      <c r="AJ13" s="103"/>
    </row>
    <row r="14" spans="1:36" s="12" customFormat="1" ht="16.5">
      <c r="A14" s="745">
        <v>8</v>
      </c>
      <c r="B14" s="252" t="s">
        <v>248</v>
      </c>
      <c r="C14" s="30" t="s">
        <v>381</v>
      </c>
      <c r="D14" s="31" t="s">
        <v>53</v>
      </c>
      <c r="E14" s="180"/>
      <c r="F14" s="178"/>
      <c r="G14" s="178"/>
      <c r="H14" s="178"/>
      <c r="I14" s="178"/>
      <c r="J14" s="178"/>
      <c r="K14" s="178"/>
      <c r="L14" s="180"/>
      <c r="M14" s="178"/>
      <c r="N14" s="178"/>
      <c r="O14" s="178"/>
      <c r="P14" s="178"/>
      <c r="Q14" s="178"/>
      <c r="R14" s="178"/>
      <c r="S14" s="180"/>
      <c r="T14" s="178"/>
      <c r="U14" s="178"/>
      <c r="V14" s="178"/>
      <c r="W14" s="1583"/>
      <c r="X14" s="1584"/>
      <c r="Y14" s="1584"/>
      <c r="Z14" s="1584"/>
      <c r="AA14" s="1584"/>
      <c r="AB14" s="1584"/>
      <c r="AC14" s="1584"/>
      <c r="AD14" s="1584"/>
      <c r="AE14" s="1584"/>
      <c r="AF14" s="1584"/>
      <c r="AG14" s="1584"/>
      <c r="AH14" s="1585"/>
      <c r="AI14" s="14">
        <f>SUM(E14:AH14)</f>
        <v>0</v>
      </c>
      <c r="AJ14" s="103"/>
    </row>
    <row r="15" spans="1:36" s="12" customFormat="1" ht="18" customHeight="1">
      <c r="A15" s="46">
        <v>9</v>
      </c>
      <c r="B15" s="412" t="s">
        <v>64</v>
      </c>
      <c r="C15" s="49" t="s">
        <v>381</v>
      </c>
      <c r="D15" s="31" t="s">
        <v>65</v>
      </c>
      <c r="E15" s="180"/>
      <c r="F15" s="178"/>
      <c r="G15" s="178"/>
      <c r="H15" s="178"/>
      <c r="I15" s="178"/>
      <c r="J15" s="178"/>
      <c r="K15" s="178"/>
      <c r="L15" s="180"/>
      <c r="M15" s="178"/>
      <c r="N15" s="178"/>
      <c r="O15" s="178"/>
      <c r="P15" s="178"/>
      <c r="Q15" s="178"/>
      <c r="R15" s="178"/>
      <c r="S15" s="180"/>
      <c r="T15" s="227"/>
      <c r="U15" s="227"/>
      <c r="V15" s="227"/>
      <c r="W15" s="227"/>
      <c r="X15" s="227"/>
      <c r="Y15" s="227"/>
      <c r="Z15" s="185"/>
      <c r="AA15" s="227"/>
      <c r="AB15" s="227"/>
      <c r="AC15" s="178"/>
      <c r="AD15" s="178"/>
      <c r="AE15" s="178"/>
      <c r="AF15" s="229"/>
      <c r="AG15" s="794"/>
      <c r="AH15" s="178"/>
      <c r="AI15" s="14">
        <f t="shared" si="0"/>
        <v>0</v>
      </c>
      <c r="AJ15" s="103"/>
    </row>
    <row r="16" spans="1:36" s="12" customFormat="1" ht="16.5">
      <c r="A16" s="745">
        <v>10</v>
      </c>
      <c r="B16" s="30" t="s">
        <v>206</v>
      </c>
      <c r="C16" s="33" t="s">
        <v>381</v>
      </c>
      <c r="D16" s="32" t="s">
        <v>91</v>
      </c>
      <c r="E16" s="180"/>
      <c r="F16" s="178"/>
      <c r="G16" s="178"/>
      <c r="H16" s="178"/>
      <c r="I16" s="178"/>
      <c r="J16" s="178"/>
      <c r="K16" s="178"/>
      <c r="L16" s="180"/>
      <c r="M16" s="178"/>
      <c r="N16" s="178"/>
      <c r="O16" s="178"/>
      <c r="P16" s="178"/>
      <c r="Q16" s="178"/>
      <c r="R16" s="178"/>
      <c r="S16" s="180"/>
      <c r="T16" s="227"/>
      <c r="U16" s="227"/>
      <c r="V16" s="227"/>
      <c r="W16" s="227"/>
      <c r="X16" s="227"/>
      <c r="Y16" s="227"/>
      <c r="Z16" s="185"/>
      <c r="AA16" s="227"/>
      <c r="AB16" s="227"/>
      <c r="AC16" s="178"/>
      <c r="AD16" s="178"/>
      <c r="AE16" s="178"/>
      <c r="AF16" s="229"/>
      <c r="AG16" s="794"/>
      <c r="AH16" s="178"/>
      <c r="AI16" s="14">
        <f t="shared" si="0"/>
        <v>0</v>
      </c>
      <c r="AJ16" s="284"/>
    </row>
    <row r="17" spans="1:37" s="12" customFormat="1" ht="18" customHeight="1">
      <c r="A17" s="46">
        <v>11</v>
      </c>
      <c r="B17" s="217" t="s">
        <v>369</v>
      </c>
      <c r="C17" s="797" t="s">
        <v>385</v>
      </c>
      <c r="D17" s="222" t="s">
        <v>27</v>
      </c>
      <c r="E17" s="428"/>
      <c r="F17" s="178"/>
      <c r="G17" s="178"/>
      <c r="H17" s="178"/>
      <c r="I17" s="178"/>
      <c r="J17" s="178"/>
      <c r="K17" s="178"/>
      <c r="L17" s="180"/>
      <c r="M17" s="178"/>
      <c r="N17" s="178"/>
      <c r="O17" s="178"/>
      <c r="P17" s="178"/>
      <c r="Q17" s="178"/>
      <c r="R17" s="178"/>
      <c r="S17" s="180"/>
      <c r="T17" s="227"/>
      <c r="U17" s="227"/>
      <c r="V17" s="227"/>
      <c r="W17" s="227"/>
      <c r="X17" s="227"/>
      <c r="Y17" s="227"/>
      <c r="Z17" s="185"/>
      <c r="AA17" s="227"/>
      <c r="AB17" s="227"/>
      <c r="AC17" s="227"/>
      <c r="AD17" s="227"/>
      <c r="AE17" s="229"/>
      <c r="AF17" s="229"/>
      <c r="AG17" s="794"/>
      <c r="AH17" s="178"/>
      <c r="AI17" s="14">
        <f t="shared" si="0"/>
        <v>0</v>
      </c>
      <c r="AJ17" s="104"/>
    </row>
    <row r="18" spans="1:37" s="12" customFormat="1" ht="17.25" customHeight="1">
      <c r="A18" s="745">
        <v>12</v>
      </c>
      <c r="B18" s="260" t="s">
        <v>51</v>
      </c>
      <c r="C18" s="30" t="s">
        <v>381</v>
      </c>
      <c r="D18" s="798" t="s">
        <v>52</v>
      </c>
      <c r="E18" s="428"/>
      <c r="F18" s="178"/>
      <c r="G18" s="178"/>
      <c r="H18" s="178"/>
      <c r="I18" s="178"/>
      <c r="J18" s="178"/>
      <c r="K18" s="178"/>
      <c r="L18" s="180"/>
      <c r="M18" s="178"/>
      <c r="N18" s="178"/>
      <c r="O18" s="178"/>
      <c r="P18" s="178"/>
      <c r="Q18" s="178"/>
      <c r="R18" s="178"/>
      <c r="S18" s="180"/>
      <c r="T18" s="227"/>
      <c r="U18" s="227"/>
      <c r="V18" s="227"/>
      <c r="W18" s="227"/>
      <c r="X18" s="227"/>
      <c r="Y18" s="227"/>
      <c r="Z18" s="185"/>
      <c r="AA18" s="227"/>
      <c r="AB18" s="227"/>
      <c r="AC18" s="227"/>
      <c r="AD18" s="227"/>
      <c r="AE18" s="229"/>
      <c r="AF18" s="229"/>
      <c r="AG18" s="794"/>
      <c r="AH18" s="178"/>
      <c r="AI18" s="107">
        <f t="shared" si="0"/>
        <v>0</v>
      </c>
      <c r="AJ18" s="104"/>
    </row>
    <row r="19" spans="1:37" s="12" customFormat="1" ht="17.25" customHeight="1">
      <c r="A19" s="46">
        <v>13</v>
      </c>
      <c r="B19" s="804" t="s">
        <v>247</v>
      </c>
      <c r="C19" s="137" t="s">
        <v>381</v>
      </c>
      <c r="E19" s="185"/>
      <c r="F19" s="227"/>
      <c r="G19" s="227"/>
      <c r="H19" s="227"/>
      <c r="I19" s="227"/>
      <c r="J19" s="227"/>
      <c r="K19" s="227"/>
      <c r="L19" s="185"/>
      <c r="M19" s="227"/>
      <c r="N19" s="227"/>
      <c r="O19" s="227"/>
      <c r="P19" s="227"/>
      <c r="Q19" s="227"/>
      <c r="R19" s="227"/>
      <c r="S19" s="185"/>
      <c r="T19" s="227"/>
      <c r="U19" s="227"/>
      <c r="V19" s="227"/>
      <c r="W19" s="227"/>
      <c r="X19" s="227"/>
      <c r="Y19" s="227"/>
      <c r="Z19" s="185"/>
      <c r="AA19" s="227"/>
      <c r="AB19" s="227"/>
      <c r="AC19" s="227"/>
      <c r="AD19" s="227"/>
      <c r="AE19" s="227"/>
      <c r="AF19" s="229"/>
      <c r="AG19" s="794"/>
      <c r="AH19" s="229"/>
      <c r="AI19" s="107">
        <f t="shared" si="0"/>
        <v>0</v>
      </c>
      <c r="AJ19" s="104"/>
    </row>
    <row r="20" spans="1:37" s="12" customFormat="1" ht="17.25" customHeight="1">
      <c r="A20" s="745">
        <v>14</v>
      </c>
      <c r="B20" s="30" t="s">
        <v>278</v>
      </c>
      <c r="C20" s="30" t="s">
        <v>381</v>
      </c>
      <c r="D20" s="198" t="s">
        <v>50</v>
      </c>
      <c r="E20" s="180"/>
      <c r="F20" s="178"/>
      <c r="G20" s="178"/>
      <c r="H20" s="178"/>
      <c r="I20" s="178"/>
      <c r="J20" s="178"/>
      <c r="K20" s="178"/>
      <c r="L20" s="180"/>
      <c r="M20" s="178"/>
      <c r="N20" s="178"/>
      <c r="O20" s="178"/>
      <c r="P20" s="178"/>
      <c r="Q20" s="178"/>
      <c r="R20" s="178"/>
      <c r="S20" s="180"/>
      <c r="T20" s="227"/>
      <c r="U20" s="227"/>
      <c r="V20" s="227"/>
      <c r="W20" s="227"/>
      <c r="X20" s="227"/>
      <c r="Y20" s="227"/>
      <c r="Z20" s="185"/>
      <c r="AA20" s="227"/>
      <c r="AB20" s="227"/>
      <c r="AC20" s="227"/>
      <c r="AD20" s="227"/>
      <c r="AE20" s="229"/>
      <c r="AF20" s="229"/>
      <c r="AG20" s="794"/>
      <c r="AH20" s="178"/>
      <c r="AI20" s="107">
        <f t="shared" si="0"/>
        <v>0</v>
      </c>
      <c r="AJ20" s="103"/>
    </row>
    <row r="21" spans="1:37" s="12" customFormat="1" ht="17.25" customHeight="1">
      <c r="A21" s="46"/>
      <c r="B21" s="30"/>
      <c r="C21" s="30"/>
      <c r="D21" s="32"/>
      <c r="E21" s="180"/>
      <c r="F21" s="178"/>
      <c r="G21" s="178"/>
      <c r="H21" s="178"/>
      <c r="I21" s="178"/>
      <c r="J21" s="178"/>
      <c r="K21" s="178"/>
      <c r="L21" s="180"/>
      <c r="M21" s="178"/>
      <c r="N21" s="178"/>
      <c r="O21" s="178"/>
      <c r="P21" s="178"/>
      <c r="Q21" s="178"/>
      <c r="R21" s="178"/>
      <c r="S21" s="180"/>
      <c r="T21" s="178"/>
      <c r="U21" s="178"/>
      <c r="V21" s="178"/>
      <c r="W21" s="178"/>
      <c r="X21" s="178"/>
      <c r="Y21" s="178"/>
      <c r="Z21" s="180"/>
      <c r="AA21" s="178"/>
      <c r="AB21" s="178"/>
      <c r="AC21" s="178"/>
      <c r="AD21" s="178"/>
      <c r="AE21" s="178"/>
      <c r="AF21" s="178"/>
      <c r="AG21" s="180"/>
      <c r="AH21" s="178"/>
      <c r="AI21" s="14"/>
      <c r="AJ21" s="103"/>
    </row>
    <row r="22" spans="1:37" s="12" customFormat="1" ht="17.25" customHeight="1" thickBot="1">
      <c r="A22" s="567"/>
      <c r="B22" s="52"/>
      <c r="C22" s="52"/>
      <c r="D22" s="568"/>
      <c r="E22" s="569"/>
      <c r="F22" s="570"/>
      <c r="G22" s="570"/>
      <c r="H22" s="570"/>
      <c r="I22" s="570"/>
      <c r="J22" s="570"/>
      <c r="K22" s="570"/>
      <c r="L22" s="570"/>
      <c r="M22" s="571"/>
      <c r="N22" s="226"/>
      <c r="O22" s="226"/>
      <c r="P22" s="226"/>
      <c r="Q22" s="226"/>
      <c r="R22" s="226"/>
      <c r="S22" s="226"/>
      <c r="T22" s="226"/>
      <c r="U22" s="226"/>
      <c r="V22" s="226"/>
      <c r="W22" s="226"/>
      <c r="X22" s="226"/>
      <c r="Y22" s="226"/>
      <c r="Z22" s="226"/>
      <c r="AA22" s="226"/>
      <c r="AB22" s="226"/>
      <c r="AC22" s="226"/>
      <c r="AD22" s="226"/>
      <c r="AE22" s="226"/>
      <c r="AF22" s="226"/>
      <c r="AG22" s="226"/>
      <c r="AH22" s="226"/>
      <c r="AI22" s="16"/>
      <c r="AJ22" s="108"/>
    </row>
    <row r="23" spans="1:37" s="12" customFormat="1" ht="17.25" thickBot="1">
      <c r="A23" s="1573" t="s">
        <v>524</v>
      </c>
      <c r="B23" s="1574"/>
      <c r="C23" s="1574"/>
      <c r="D23" s="1575"/>
      <c r="E23" s="265" t="s">
        <v>523</v>
      </c>
      <c r="F23" s="266"/>
      <c r="G23" s="266"/>
      <c r="H23" s="266"/>
      <c r="I23" s="266"/>
      <c r="J23" s="266"/>
      <c r="K23" s="266"/>
      <c r="L23" s="266"/>
      <c r="M23" s="267"/>
      <c r="N23" s="574"/>
      <c r="O23" s="574"/>
      <c r="P23" s="574"/>
      <c r="Q23" s="574"/>
      <c r="R23" s="574"/>
      <c r="S23" s="574"/>
      <c r="T23" s="574"/>
      <c r="U23" s="574"/>
      <c r="V23" s="574"/>
      <c r="W23" s="574"/>
      <c r="X23" s="574"/>
      <c r="Y23" s="574"/>
      <c r="Z23" s="574"/>
      <c r="AA23" s="574"/>
      <c r="AB23" s="574"/>
      <c r="AC23" s="574"/>
      <c r="AD23" s="574"/>
      <c r="AE23" s="574"/>
      <c r="AF23" s="574"/>
      <c r="AG23" s="574"/>
      <c r="AH23" s="574"/>
      <c r="AI23" s="575"/>
      <c r="AJ23" s="576"/>
    </row>
    <row r="24" spans="1:37" s="12" customFormat="1" ht="16.5">
      <c r="A24" s="46"/>
      <c r="B24" s="142" t="s">
        <v>641</v>
      </c>
      <c r="C24" s="41" t="s">
        <v>381</v>
      </c>
      <c r="D24" s="816" t="s">
        <v>22</v>
      </c>
      <c r="E24" s="817" t="s">
        <v>258</v>
      </c>
      <c r="F24" s="808">
        <v>1</v>
      </c>
      <c r="G24" s="808">
        <v>1</v>
      </c>
      <c r="H24" s="808">
        <v>1</v>
      </c>
      <c r="I24" s="177">
        <v>1</v>
      </c>
      <c r="J24" s="177">
        <v>1</v>
      </c>
      <c r="K24" s="177">
        <v>1</v>
      </c>
      <c r="L24" s="179">
        <v>1</v>
      </c>
      <c r="M24" s="177">
        <v>1</v>
      </c>
      <c r="N24" s="177">
        <v>1</v>
      </c>
      <c r="O24" s="177">
        <v>1</v>
      </c>
      <c r="P24" s="177">
        <v>1</v>
      </c>
      <c r="Q24" s="177">
        <v>1</v>
      </c>
      <c r="R24" s="177">
        <v>1</v>
      </c>
      <c r="S24" s="179">
        <v>1</v>
      </c>
      <c r="T24" s="177">
        <v>1</v>
      </c>
      <c r="U24" s="177">
        <v>1</v>
      </c>
      <c r="V24" s="535">
        <v>1</v>
      </c>
      <c r="W24" s="178">
        <v>1</v>
      </c>
      <c r="X24" s="535">
        <v>1</v>
      </c>
      <c r="Y24" s="178">
        <v>1</v>
      </c>
      <c r="Z24" s="537">
        <v>1</v>
      </c>
      <c r="AA24" s="178">
        <v>1</v>
      </c>
      <c r="AB24" s="178">
        <v>1</v>
      </c>
      <c r="AC24" s="178">
        <v>1</v>
      </c>
      <c r="AD24" s="535">
        <v>1</v>
      </c>
      <c r="AE24" s="178">
        <v>1</v>
      </c>
      <c r="AF24" s="535" t="s">
        <v>257</v>
      </c>
      <c r="AG24" s="180" t="s">
        <v>257</v>
      </c>
      <c r="AH24" s="535" t="s">
        <v>257</v>
      </c>
      <c r="AI24" s="815">
        <f>SUM(E24:AH24)</f>
        <v>26</v>
      </c>
      <c r="AJ24" s="103"/>
    </row>
    <row r="25" spans="1:37" s="12" customFormat="1" ht="16.5">
      <c r="A25" s="499"/>
      <c r="B25" s="500"/>
      <c r="C25" s="500"/>
      <c r="D25" s="500"/>
      <c r="E25" s="701"/>
      <c r="F25" s="599"/>
      <c r="G25" s="599"/>
      <c r="H25" s="599"/>
      <c r="I25" s="599"/>
      <c r="J25" s="599"/>
      <c r="K25" s="599"/>
      <c r="L25" s="701"/>
      <c r="M25" s="599"/>
      <c r="N25" s="214"/>
      <c r="O25" s="214"/>
      <c r="P25" s="214"/>
      <c r="Q25" s="214"/>
      <c r="R25" s="214"/>
      <c r="S25" s="182"/>
      <c r="T25" s="214"/>
      <c r="U25" s="214"/>
      <c r="V25" s="214"/>
      <c r="W25" s="214"/>
      <c r="X25" s="214"/>
      <c r="Y25" s="214"/>
      <c r="Z25" s="182"/>
      <c r="AA25" s="214"/>
      <c r="AB25" s="214"/>
      <c r="AC25" s="214"/>
      <c r="AD25" s="214"/>
      <c r="AE25" s="214"/>
      <c r="AF25" s="214"/>
      <c r="AG25" s="182"/>
      <c r="AH25" s="214"/>
      <c r="AI25" s="96"/>
      <c r="AJ25" s="96"/>
      <c r="AK25" s="600"/>
    </row>
    <row r="26" spans="1:37" s="12" customFormat="1" ht="18" customHeight="1">
      <c r="A26" s="486"/>
      <c r="B26" s="557"/>
      <c r="C26" s="254"/>
      <c r="D26" s="596"/>
      <c r="E26" s="544"/>
      <c r="F26" s="544"/>
      <c r="G26" s="544"/>
      <c r="H26" s="544"/>
      <c r="I26" s="698"/>
      <c r="J26" s="214"/>
      <c r="K26" s="214"/>
      <c r="L26" s="214"/>
      <c r="M26" s="214"/>
      <c r="N26" s="214"/>
      <c r="O26" s="214"/>
      <c r="P26" s="214"/>
      <c r="Q26" s="214"/>
      <c r="R26" s="214"/>
      <c r="S26" s="214"/>
      <c r="T26" s="214"/>
      <c r="U26" s="214"/>
      <c r="V26" s="214"/>
      <c r="W26" s="214"/>
      <c r="X26" s="214"/>
      <c r="Y26" s="214"/>
      <c r="Z26" s="214"/>
      <c r="AA26" s="214"/>
      <c r="AB26" s="214"/>
      <c r="AC26" s="214"/>
      <c r="AD26" s="214"/>
      <c r="AE26" s="214"/>
      <c r="AF26" s="214"/>
      <c r="AG26" s="214"/>
      <c r="AH26" s="214"/>
      <c r="AI26" s="96"/>
      <c r="AJ26" s="102"/>
    </row>
    <row r="27" spans="1:37" s="12" customFormat="1" ht="18" customHeight="1" thickBot="1">
      <c r="A27" s="1576" t="s">
        <v>686</v>
      </c>
      <c r="B27" s="1577"/>
      <c r="C27" s="716"/>
      <c r="D27" s="1528" t="s">
        <v>631</v>
      </c>
      <c r="E27" s="1529"/>
      <c r="F27" s="1529"/>
      <c r="G27" s="1529"/>
      <c r="H27" s="1529"/>
      <c r="I27" s="1530"/>
      <c r="J27" s="214"/>
      <c r="K27" s="214"/>
      <c r="L27" s="214"/>
      <c r="M27" s="214"/>
      <c r="N27" s="214"/>
      <c r="O27" s="214"/>
      <c r="P27" s="214"/>
      <c r="Q27" s="214"/>
      <c r="R27" s="214"/>
      <c r="S27" s="214"/>
      <c r="T27" s="214"/>
      <c r="U27" s="214"/>
      <c r="V27" s="226"/>
      <c r="W27" s="226"/>
      <c r="X27" s="226"/>
      <c r="Y27" s="226"/>
      <c r="Z27" s="226"/>
      <c r="AA27" s="226"/>
      <c r="AB27" s="226"/>
      <c r="AC27" s="226"/>
      <c r="AD27" s="226"/>
      <c r="AE27" s="226"/>
      <c r="AF27" s="226"/>
      <c r="AG27" s="226"/>
      <c r="AH27" s="226"/>
      <c r="AI27" s="96"/>
      <c r="AJ27" s="102"/>
    </row>
    <row r="28" spans="1:37" s="12" customFormat="1" ht="18">
      <c r="A28" s="784">
        <v>1</v>
      </c>
      <c r="B28" s="750" t="s">
        <v>691</v>
      </c>
      <c r="C28" s="41" t="s">
        <v>381</v>
      </c>
      <c r="D28" s="749" t="s">
        <v>78</v>
      </c>
      <c r="E28" s="802">
        <v>1</v>
      </c>
      <c r="F28" s="802">
        <v>1</v>
      </c>
      <c r="G28" s="802">
        <v>1</v>
      </c>
      <c r="H28" s="802">
        <v>1</v>
      </c>
      <c r="I28" s="802">
        <v>1</v>
      </c>
      <c r="J28" s="802">
        <v>1</v>
      </c>
      <c r="K28" s="802">
        <v>1</v>
      </c>
      <c r="L28" s="802">
        <v>1</v>
      </c>
      <c r="M28" s="802">
        <v>1</v>
      </c>
      <c r="N28" s="802">
        <v>1</v>
      </c>
      <c r="O28" s="177">
        <v>1</v>
      </c>
      <c r="P28" s="177">
        <v>1</v>
      </c>
      <c r="Q28" s="177">
        <v>1</v>
      </c>
      <c r="R28" s="177">
        <v>1</v>
      </c>
      <c r="S28" s="179" t="s">
        <v>258</v>
      </c>
      <c r="T28" s="177">
        <v>1</v>
      </c>
      <c r="U28" s="177">
        <v>1</v>
      </c>
      <c r="V28" s="177">
        <v>1</v>
      </c>
      <c r="W28" s="177">
        <v>1</v>
      </c>
      <c r="X28" s="177">
        <v>1</v>
      </c>
      <c r="Y28" s="177">
        <v>1</v>
      </c>
      <c r="Z28" s="179">
        <v>1</v>
      </c>
      <c r="AA28" s="177">
        <v>1</v>
      </c>
      <c r="AB28" s="177">
        <v>1</v>
      </c>
      <c r="AC28" s="177">
        <v>1</v>
      </c>
      <c r="AD28" s="177">
        <v>1</v>
      </c>
      <c r="AE28" s="177">
        <v>1</v>
      </c>
      <c r="AF28" s="808" t="s">
        <v>257</v>
      </c>
      <c r="AG28" s="179" t="s">
        <v>257</v>
      </c>
      <c r="AH28" s="808" t="s">
        <v>257</v>
      </c>
      <c r="AI28" s="105">
        <f t="shared" ref="AI28:AI34" si="1">SUM(E28:AH28)</f>
        <v>26</v>
      </c>
      <c r="AJ28" s="305"/>
    </row>
    <row r="29" spans="1:37" s="12" customFormat="1" ht="18" customHeight="1">
      <c r="A29" s="559">
        <v>2</v>
      </c>
      <c r="B29" s="412" t="s">
        <v>283</v>
      </c>
      <c r="C29" s="601" t="s">
        <v>381</v>
      </c>
      <c r="D29" s="31" t="s">
        <v>242</v>
      </c>
      <c r="E29" s="537">
        <v>1</v>
      </c>
      <c r="F29" s="535">
        <v>1</v>
      </c>
      <c r="G29" s="535">
        <v>1</v>
      </c>
      <c r="H29" s="535">
        <v>1</v>
      </c>
      <c r="I29" s="178">
        <v>1</v>
      </c>
      <c r="J29" s="535">
        <v>1</v>
      </c>
      <c r="K29" s="178">
        <v>1</v>
      </c>
      <c r="L29" s="537">
        <v>1</v>
      </c>
      <c r="M29" s="178">
        <v>1</v>
      </c>
      <c r="N29" s="535">
        <v>1</v>
      </c>
      <c r="O29" s="178">
        <v>1</v>
      </c>
      <c r="P29" s="535">
        <v>1</v>
      </c>
      <c r="Q29" s="178">
        <v>1</v>
      </c>
      <c r="R29" s="535">
        <v>1</v>
      </c>
      <c r="S29" s="180" t="s">
        <v>258</v>
      </c>
      <c r="T29" s="535">
        <v>1</v>
      </c>
      <c r="U29" s="178">
        <v>1</v>
      </c>
      <c r="V29" s="178">
        <v>1</v>
      </c>
      <c r="W29" s="178">
        <v>1</v>
      </c>
      <c r="X29" s="178">
        <v>1</v>
      </c>
      <c r="Y29" s="178">
        <v>1</v>
      </c>
      <c r="Z29" s="180">
        <v>1</v>
      </c>
      <c r="AA29" s="178">
        <v>1</v>
      </c>
      <c r="AB29" s="178">
        <v>1</v>
      </c>
      <c r="AC29" s="178">
        <v>1</v>
      </c>
      <c r="AD29" s="178">
        <v>1</v>
      </c>
      <c r="AE29" s="178">
        <v>1</v>
      </c>
      <c r="AF29" s="535" t="s">
        <v>257</v>
      </c>
      <c r="AG29" s="180" t="s">
        <v>257</v>
      </c>
      <c r="AH29" s="535" t="s">
        <v>257</v>
      </c>
      <c r="AI29" s="14">
        <f t="shared" si="1"/>
        <v>26</v>
      </c>
      <c r="AJ29" s="104"/>
    </row>
    <row r="30" spans="1:37" s="12" customFormat="1" ht="17.25" customHeight="1">
      <c r="A30" s="745">
        <v>3</v>
      </c>
      <c r="B30" s="30" t="s">
        <v>290</v>
      </c>
      <c r="C30" s="541" t="s">
        <v>381</v>
      </c>
      <c r="D30" s="799" t="s">
        <v>98</v>
      </c>
      <c r="E30" s="801">
        <v>1</v>
      </c>
      <c r="F30" s="801">
        <v>1</v>
      </c>
      <c r="G30" s="801">
        <v>1</v>
      </c>
      <c r="H30" s="801">
        <v>1</v>
      </c>
      <c r="I30" s="801">
        <v>1</v>
      </c>
      <c r="J30" s="801">
        <v>1</v>
      </c>
      <c r="K30" s="801">
        <v>1</v>
      </c>
      <c r="L30" s="801">
        <v>1</v>
      </c>
      <c r="M30" s="801">
        <v>1</v>
      </c>
      <c r="N30" s="801">
        <v>1</v>
      </c>
      <c r="O30" s="178">
        <v>1</v>
      </c>
      <c r="P30" s="178">
        <v>1</v>
      </c>
      <c r="Q30" s="178">
        <v>1</v>
      </c>
      <c r="R30" s="178">
        <v>1</v>
      </c>
      <c r="S30" s="180" t="s">
        <v>258</v>
      </c>
      <c r="T30" s="227">
        <v>1</v>
      </c>
      <c r="U30" s="227">
        <v>1</v>
      </c>
      <c r="V30" s="535">
        <v>1</v>
      </c>
      <c r="W30" s="178">
        <v>1</v>
      </c>
      <c r="X30" s="535">
        <v>1</v>
      </c>
      <c r="Y30" s="178">
        <v>1</v>
      </c>
      <c r="Z30" s="537" t="s">
        <v>258</v>
      </c>
      <c r="AA30" s="178">
        <v>1</v>
      </c>
      <c r="AB30" s="178">
        <v>1</v>
      </c>
      <c r="AC30" s="178">
        <v>1</v>
      </c>
      <c r="AD30" s="535">
        <v>1</v>
      </c>
      <c r="AE30" s="178">
        <v>1</v>
      </c>
      <c r="AF30" s="535" t="s">
        <v>257</v>
      </c>
      <c r="AG30" s="180" t="s">
        <v>257</v>
      </c>
      <c r="AH30" s="535" t="s">
        <v>257</v>
      </c>
      <c r="AI30" s="14">
        <f t="shared" si="1"/>
        <v>25</v>
      </c>
      <c r="AJ30" s="103"/>
    </row>
    <row r="31" spans="1:37" s="12" customFormat="1" ht="16.5">
      <c r="A31" s="559">
        <v>4</v>
      </c>
      <c r="B31" s="30" t="s">
        <v>46</v>
      </c>
      <c r="C31" s="49" t="s">
        <v>381</v>
      </c>
      <c r="D31" s="31" t="s">
        <v>20</v>
      </c>
      <c r="E31" s="537" t="s">
        <v>258</v>
      </c>
      <c r="F31" s="535">
        <v>1</v>
      </c>
      <c r="G31" s="535">
        <v>1</v>
      </c>
      <c r="H31" s="535">
        <v>1</v>
      </c>
      <c r="I31" s="178">
        <v>1</v>
      </c>
      <c r="J31" s="535">
        <v>1</v>
      </c>
      <c r="K31" s="178">
        <v>1</v>
      </c>
      <c r="L31" s="537" t="s">
        <v>258</v>
      </c>
      <c r="M31" s="178">
        <v>1</v>
      </c>
      <c r="N31" s="535">
        <v>1</v>
      </c>
      <c r="O31" s="178">
        <v>1</v>
      </c>
      <c r="P31" s="535">
        <v>1</v>
      </c>
      <c r="Q31" s="178">
        <v>1</v>
      </c>
      <c r="R31" s="535">
        <v>1</v>
      </c>
      <c r="S31" s="180" t="s">
        <v>258</v>
      </c>
      <c r="T31" s="535">
        <v>1</v>
      </c>
      <c r="U31" s="178">
        <v>1</v>
      </c>
      <c r="V31" s="535">
        <v>1</v>
      </c>
      <c r="W31" s="178">
        <v>1</v>
      </c>
      <c r="X31" s="535">
        <v>1</v>
      </c>
      <c r="Y31" s="178">
        <v>1</v>
      </c>
      <c r="Z31" s="537">
        <v>1</v>
      </c>
      <c r="AA31" s="178">
        <v>1</v>
      </c>
      <c r="AB31" s="178">
        <v>1</v>
      </c>
      <c r="AC31" s="178">
        <v>1</v>
      </c>
      <c r="AD31" s="535">
        <v>1</v>
      </c>
      <c r="AE31" s="178">
        <v>1</v>
      </c>
      <c r="AF31" s="535" t="s">
        <v>257</v>
      </c>
      <c r="AG31" s="180" t="s">
        <v>257</v>
      </c>
      <c r="AH31" s="535" t="s">
        <v>257</v>
      </c>
      <c r="AI31" s="14">
        <f t="shared" si="1"/>
        <v>24</v>
      </c>
      <c r="AJ31" s="103"/>
    </row>
    <row r="32" spans="1:37" s="12" customFormat="1" ht="16.5">
      <c r="A32" s="745">
        <v>5</v>
      </c>
      <c r="B32" s="30" t="s">
        <v>262</v>
      </c>
      <c r="C32" s="260" t="s">
        <v>381</v>
      </c>
      <c r="D32" s="31" t="s">
        <v>241</v>
      </c>
      <c r="E32" s="537" t="s">
        <v>258</v>
      </c>
      <c r="F32" s="535" t="s">
        <v>255</v>
      </c>
      <c r="G32" s="535">
        <v>1</v>
      </c>
      <c r="H32" s="535">
        <v>1</v>
      </c>
      <c r="I32" s="178">
        <v>1</v>
      </c>
      <c r="J32" s="535">
        <v>1</v>
      </c>
      <c r="K32" s="178">
        <v>1</v>
      </c>
      <c r="L32" s="537">
        <v>1</v>
      </c>
      <c r="M32" s="178">
        <v>1</v>
      </c>
      <c r="N32" s="535">
        <v>1</v>
      </c>
      <c r="O32" s="178">
        <v>1</v>
      </c>
      <c r="P32" s="535">
        <v>1</v>
      </c>
      <c r="Q32" s="178">
        <v>1</v>
      </c>
      <c r="R32" s="535">
        <v>1</v>
      </c>
      <c r="S32" s="180">
        <v>1</v>
      </c>
      <c r="T32" s="535">
        <v>1</v>
      </c>
      <c r="U32" s="178">
        <v>1</v>
      </c>
      <c r="V32" s="178">
        <v>1</v>
      </c>
      <c r="W32" s="178">
        <v>1</v>
      </c>
      <c r="X32" s="178">
        <v>1</v>
      </c>
      <c r="Y32" s="178">
        <v>1</v>
      </c>
      <c r="Z32" s="180">
        <v>1</v>
      </c>
      <c r="AA32" s="178">
        <v>1</v>
      </c>
      <c r="AB32" s="178">
        <v>1</v>
      </c>
      <c r="AC32" s="178">
        <v>1</v>
      </c>
      <c r="AD32" s="178">
        <v>1</v>
      </c>
      <c r="AE32" s="178">
        <v>1</v>
      </c>
      <c r="AF32" s="535" t="s">
        <v>257</v>
      </c>
      <c r="AG32" s="180" t="s">
        <v>257</v>
      </c>
      <c r="AH32" s="535" t="s">
        <v>257</v>
      </c>
      <c r="AI32" s="14">
        <f t="shared" si="1"/>
        <v>25</v>
      </c>
      <c r="AJ32" s="103"/>
    </row>
    <row r="33" spans="1:36" s="12" customFormat="1" ht="17.25" customHeight="1">
      <c r="A33" s="559">
        <v>6</v>
      </c>
      <c r="B33" s="30" t="s">
        <v>188</v>
      </c>
      <c r="C33" s="33" t="s">
        <v>381</v>
      </c>
      <c r="D33" s="32" t="s">
        <v>30</v>
      </c>
      <c r="E33" s="537">
        <v>1</v>
      </c>
      <c r="F33" s="535">
        <v>1</v>
      </c>
      <c r="G33" s="535">
        <v>1</v>
      </c>
      <c r="H33" s="535">
        <v>1</v>
      </c>
      <c r="I33" s="178">
        <v>1</v>
      </c>
      <c r="J33" s="535">
        <v>1</v>
      </c>
      <c r="K33" s="178">
        <v>1</v>
      </c>
      <c r="L33" s="537">
        <v>1</v>
      </c>
      <c r="M33" s="178">
        <v>1</v>
      </c>
      <c r="N33" s="535">
        <v>1</v>
      </c>
      <c r="O33" s="178">
        <v>1</v>
      </c>
      <c r="P33" s="535">
        <v>1</v>
      </c>
      <c r="Q33" s="178">
        <v>1</v>
      </c>
      <c r="R33" s="535">
        <v>1</v>
      </c>
      <c r="S33" s="180" t="s">
        <v>258</v>
      </c>
      <c r="T33" s="535">
        <v>1</v>
      </c>
      <c r="U33" s="178">
        <v>1</v>
      </c>
      <c r="V33" s="178">
        <v>1</v>
      </c>
      <c r="W33" s="178">
        <v>1</v>
      </c>
      <c r="X33" s="178">
        <v>1</v>
      </c>
      <c r="Y33" s="178">
        <v>1</v>
      </c>
      <c r="Z33" s="180">
        <v>1</v>
      </c>
      <c r="AA33" s="178">
        <v>1</v>
      </c>
      <c r="AB33" s="178" t="s">
        <v>255</v>
      </c>
      <c r="AC33" s="178">
        <v>1</v>
      </c>
      <c r="AD33" s="178">
        <v>1</v>
      </c>
      <c r="AE33" s="178">
        <v>1</v>
      </c>
      <c r="AF33" s="535" t="s">
        <v>257</v>
      </c>
      <c r="AG33" s="180" t="s">
        <v>257</v>
      </c>
      <c r="AH33" s="535" t="s">
        <v>257</v>
      </c>
      <c r="AI33" s="14">
        <f t="shared" si="1"/>
        <v>25</v>
      </c>
      <c r="AJ33" s="104"/>
    </row>
    <row r="34" spans="1:36" s="12" customFormat="1" ht="18" customHeight="1">
      <c r="A34" s="745">
        <v>7</v>
      </c>
      <c r="B34" s="30" t="s">
        <v>552</v>
      </c>
      <c r="C34" s="252" t="s">
        <v>385</v>
      </c>
      <c r="D34" s="140" t="s">
        <v>111</v>
      </c>
      <c r="E34" s="537">
        <v>1</v>
      </c>
      <c r="F34" s="535">
        <v>1</v>
      </c>
      <c r="G34" s="535">
        <v>1</v>
      </c>
      <c r="H34" s="535">
        <v>1</v>
      </c>
      <c r="I34" s="178">
        <v>1</v>
      </c>
      <c r="J34" s="535">
        <v>1</v>
      </c>
      <c r="K34" s="178">
        <v>1</v>
      </c>
      <c r="L34" s="537">
        <v>1</v>
      </c>
      <c r="M34" s="178">
        <v>1</v>
      </c>
      <c r="N34" s="535">
        <v>1</v>
      </c>
      <c r="O34" s="178">
        <v>1</v>
      </c>
      <c r="P34" s="535">
        <v>1</v>
      </c>
      <c r="Q34" s="178">
        <v>1</v>
      </c>
      <c r="R34" s="535">
        <v>1</v>
      </c>
      <c r="S34" s="180">
        <v>1</v>
      </c>
      <c r="T34" s="535">
        <v>1</v>
      </c>
      <c r="U34" s="178">
        <v>1</v>
      </c>
      <c r="V34" s="178">
        <v>1</v>
      </c>
      <c r="W34" s="178">
        <v>1</v>
      </c>
      <c r="X34" s="178">
        <v>1</v>
      </c>
      <c r="Y34" s="178">
        <v>1</v>
      </c>
      <c r="Z34" s="180">
        <v>1</v>
      </c>
      <c r="AA34" s="178">
        <v>1</v>
      </c>
      <c r="AB34" s="178">
        <v>1</v>
      </c>
      <c r="AC34" s="178">
        <v>1</v>
      </c>
      <c r="AD34" s="178">
        <v>1</v>
      </c>
      <c r="AE34" s="178">
        <v>1</v>
      </c>
      <c r="AF34" s="535" t="s">
        <v>257</v>
      </c>
      <c r="AG34" s="180" t="s">
        <v>257</v>
      </c>
      <c r="AH34" s="535" t="s">
        <v>257</v>
      </c>
      <c r="AI34" s="14">
        <f t="shared" si="1"/>
        <v>27</v>
      </c>
      <c r="AJ34" s="103"/>
    </row>
    <row r="35" spans="1:36" s="12" customFormat="1" ht="18" customHeight="1">
      <c r="A35" s="559">
        <v>8</v>
      </c>
      <c r="B35" s="30" t="s">
        <v>288</v>
      </c>
      <c r="C35" s="30" t="s">
        <v>381</v>
      </c>
      <c r="D35" s="32" t="s">
        <v>372</v>
      </c>
      <c r="E35" s="537">
        <v>1</v>
      </c>
      <c r="F35" s="535">
        <v>1</v>
      </c>
      <c r="G35" s="535" t="s">
        <v>255</v>
      </c>
      <c r="H35" s="535" t="s">
        <v>255</v>
      </c>
      <c r="I35" s="178" t="s">
        <v>255</v>
      </c>
      <c r="J35" s="178">
        <v>1</v>
      </c>
      <c r="K35" s="178">
        <v>1</v>
      </c>
      <c r="L35" s="180">
        <v>1</v>
      </c>
      <c r="M35" s="178">
        <v>1</v>
      </c>
      <c r="N35" s="178">
        <v>1</v>
      </c>
      <c r="O35" s="178">
        <v>1</v>
      </c>
      <c r="P35" s="178">
        <v>1</v>
      </c>
      <c r="Q35" s="178">
        <v>1</v>
      </c>
      <c r="R35" s="178">
        <v>1</v>
      </c>
      <c r="S35" s="180" t="s">
        <v>255</v>
      </c>
      <c r="T35" s="178">
        <v>1</v>
      </c>
      <c r="U35" s="178">
        <v>1</v>
      </c>
      <c r="V35" s="178">
        <v>1</v>
      </c>
      <c r="W35" s="178">
        <v>1</v>
      </c>
      <c r="X35" s="178">
        <v>1</v>
      </c>
      <c r="Y35" s="178">
        <v>1</v>
      </c>
      <c r="Z35" s="180">
        <v>1</v>
      </c>
      <c r="AA35" s="178">
        <v>1</v>
      </c>
      <c r="AB35" s="178">
        <v>1</v>
      </c>
      <c r="AC35" s="178">
        <v>1</v>
      </c>
      <c r="AD35" s="178">
        <v>1</v>
      </c>
      <c r="AE35" s="178">
        <v>1</v>
      </c>
      <c r="AF35" s="535" t="s">
        <v>257</v>
      </c>
      <c r="AG35" s="180" t="s">
        <v>257</v>
      </c>
      <c r="AH35" s="535" t="s">
        <v>257</v>
      </c>
      <c r="AI35" s="14">
        <f>SUM(E35:AH35)</f>
        <v>23</v>
      </c>
      <c r="AJ35" s="104"/>
    </row>
    <row r="36" spans="1:36" s="12" customFormat="1" ht="18" customHeight="1">
      <c r="A36" s="1557" t="s">
        <v>687</v>
      </c>
      <c r="B36" s="1558"/>
      <c r="C36" s="30"/>
      <c r="D36" s="1586" t="s">
        <v>688</v>
      </c>
      <c r="E36" s="1587"/>
      <c r="F36" s="1587"/>
      <c r="G36" s="1587"/>
      <c r="H36" s="1587"/>
      <c r="I36" s="1587"/>
      <c r="J36" s="1587"/>
      <c r="K36" s="1587"/>
      <c r="L36" s="1587"/>
      <c r="M36" s="1587"/>
      <c r="N36" s="1587"/>
      <c r="O36" s="1587"/>
      <c r="P36" s="1587"/>
      <c r="Q36" s="1587"/>
      <c r="R36" s="1587"/>
      <c r="S36" s="1587"/>
      <c r="T36" s="1587"/>
      <c r="U36" s="1587"/>
      <c r="V36" s="1587"/>
      <c r="W36" s="1587"/>
      <c r="X36" s="1587"/>
      <c r="Y36" s="1587"/>
      <c r="Z36" s="1587"/>
      <c r="AA36" s="1587"/>
      <c r="AB36" s="1587"/>
      <c r="AC36" s="1587"/>
      <c r="AD36" s="1587"/>
      <c r="AE36" s="1587"/>
      <c r="AF36" s="1587"/>
      <c r="AG36" s="1587"/>
      <c r="AH36" s="1587"/>
      <c r="AI36" s="1588"/>
      <c r="AJ36" s="108"/>
    </row>
    <row r="37" spans="1:36" ht="16.5">
      <c r="A37" s="46">
        <v>1</v>
      </c>
      <c r="B37" s="611" t="s">
        <v>473</v>
      </c>
      <c r="C37" s="30"/>
      <c r="D37" s="31" t="s">
        <v>239</v>
      </c>
      <c r="E37" s="537">
        <v>1</v>
      </c>
      <c r="F37" s="535" t="s">
        <v>254</v>
      </c>
      <c r="G37" s="535" t="s">
        <v>254</v>
      </c>
      <c r="H37" s="535" t="s">
        <v>254</v>
      </c>
      <c r="I37" s="535" t="s">
        <v>254</v>
      </c>
      <c r="J37" s="535">
        <v>1</v>
      </c>
      <c r="K37" s="535">
        <v>1</v>
      </c>
      <c r="L37" s="537">
        <v>1</v>
      </c>
      <c r="M37" s="535">
        <v>1</v>
      </c>
      <c r="N37" s="535" t="s">
        <v>254</v>
      </c>
      <c r="O37" s="535" t="s">
        <v>254</v>
      </c>
      <c r="P37" s="178">
        <v>1</v>
      </c>
      <c r="Q37" s="535" t="s">
        <v>254</v>
      </c>
      <c r="R37" s="535" t="s">
        <v>254</v>
      </c>
      <c r="S37" s="537">
        <v>1</v>
      </c>
      <c r="T37" s="535">
        <v>1</v>
      </c>
      <c r="U37" s="535">
        <v>1</v>
      </c>
      <c r="V37" s="535">
        <v>1</v>
      </c>
      <c r="W37" s="178">
        <v>1</v>
      </c>
      <c r="X37" s="535">
        <v>1</v>
      </c>
      <c r="Y37" s="178">
        <v>1</v>
      </c>
      <c r="Z37" s="537" t="s">
        <v>258</v>
      </c>
      <c r="AA37" s="178">
        <v>1</v>
      </c>
      <c r="AB37" s="178">
        <v>1</v>
      </c>
      <c r="AC37" s="178">
        <v>1</v>
      </c>
      <c r="AD37" s="535">
        <v>1</v>
      </c>
      <c r="AE37" s="178">
        <v>1</v>
      </c>
      <c r="AF37" s="535" t="s">
        <v>257</v>
      </c>
      <c r="AG37" s="180" t="s">
        <v>257</v>
      </c>
      <c r="AH37" s="535" t="s">
        <v>257</v>
      </c>
      <c r="AI37" s="14">
        <f>SUM(E37:AH37)</f>
        <v>18</v>
      </c>
      <c r="AJ37" s="282"/>
    </row>
    <row r="38" spans="1:36" s="12" customFormat="1" ht="16.5">
      <c r="A38" s="560">
        <v>2</v>
      </c>
      <c r="B38" s="49" t="s">
        <v>21</v>
      </c>
      <c r="C38" s="49" t="s">
        <v>381</v>
      </c>
      <c r="D38" s="31" t="s">
        <v>450</v>
      </c>
      <c r="E38" s="181">
        <v>1</v>
      </c>
      <c r="F38" s="231">
        <v>1</v>
      </c>
      <c r="G38" s="231">
        <v>1</v>
      </c>
      <c r="H38" s="231">
        <v>1</v>
      </c>
      <c r="I38" s="227">
        <v>1</v>
      </c>
      <c r="J38" s="227">
        <v>1</v>
      </c>
      <c r="K38" s="227">
        <v>1</v>
      </c>
      <c r="L38" s="185">
        <v>1</v>
      </c>
      <c r="M38" s="227">
        <v>1</v>
      </c>
      <c r="N38" s="227">
        <v>1</v>
      </c>
      <c r="O38" s="227">
        <v>1</v>
      </c>
      <c r="P38" s="227">
        <v>1</v>
      </c>
      <c r="Q38" s="227">
        <v>1</v>
      </c>
      <c r="R38" s="227">
        <v>1</v>
      </c>
      <c r="S38" s="185" t="s">
        <v>258</v>
      </c>
      <c r="T38" s="227">
        <v>1</v>
      </c>
      <c r="U38" s="227">
        <v>1</v>
      </c>
      <c r="V38" s="535">
        <v>1</v>
      </c>
      <c r="W38" s="178">
        <v>1</v>
      </c>
      <c r="X38" s="535">
        <v>1</v>
      </c>
      <c r="Y38" s="178">
        <v>1</v>
      </c>
      <c r="Z38" s="537">
        <v>1</v>
      </c>
      <c r="AA38" s="178">
        <v>1</v>
      </c>
      <c r="AB38" s="178">
        <v>1</v>
      </c>
      <c r="AC38" s="178">
        <v>1</v>
      </c>
      <c r="AD38" s="535">
        <v>1</v>
      </c>
      <c r="AE38" s="178">
        <v>1</v>
      </c>
      <c r="AF38" s="535" t="s">
        <v>257</v>
      </c>
      <c r="AG38" s="180" t="s">
        <v>257</v>
      </c>
      <c r="AH38" s="535" t="s">
        <v>257</v>
      </c>
      <c r="AI38" s="107">
        <f>SUM(E38:AH38)</f>
        <v>26</v>
      </c>
      <c r="AJ38" s="103"/>
    </row>
    <row r="39" spans="1:36" ht="16.5">
      <c r="A39" s="23">
        <v>3</v>
      </c>
      <c r="B39" s="412" t="s">
        <v>726</v>
      </c>
      <c r="C39" s="735" t="s">
        <v>600</v>
      </c>
      <c r="D39" s="454" t="s">
        <v>112</v>
      </c>
      <c r="E39" s="181">
        <v>1</v>
      </c>
      <c r="F39" s="231">
        <v>1</v>
      </c>
      <c r="G39" s="231">
        <v>1</v>
      </c>
      <c r="H39" s="231">
        <v>1</v>
      </c>
      <c r="I39" s="227">
        <v>1</v>
      </c>
      <c r="J39" s="227">
        <v>1</v>
      </c>
      <c r="K39" s="227">
        <v>1</v>
      </c>
      <c r="L39" s="185">
        <v>1</v>
      </c>
      <c r="M39" s="227">
        <v>1</v>
      </c>
      <c r="N39" s="227">
        <v>1</v>
      </c>
      <c r="O39" s="227">
        <v>1</v>
      </c>
      <c r="P39" s="227">
        <v>1</v>
      </c>
      <c r="Q39" s="227">
        <v>1</v>
      </c>
      <c r="R39" s="227">
        <v>1</v>
      </c>
      <c r="S39" s="185" t="s">
        <v>258</v>
      </c>
      <c r="T39" s="227">
        <v>1</v>
      </c>
      <c r="U39" s="227">
        <v>1</v>
      </c>
      <c r="V39" s="535">
        <v>1</v>
      </c>
      <c r="W39" s="178">
        <v>1</v>
      </c>
      <c r="X39" s="535">
        <v>1</v>
      </c>
      <c r="Y39" s="178">
        <v>1</v>
      </c>
      <c r="Z39" s="537">
        <v>1</v>
      </c>
      <c r="AA39" s="178">
        <v>1</v>
      </c>
      <c r="AB39" s="178">
        <v>1</v>
      </c>
      <c r="AC39" s="178">
        <v>1</v>
      </c>
      <c r="AD39" s="535">
        <v>1</v>
      </c>
      <c r="AE39" s="178">
        <v>1</v>
      </c>
      <c r="AF39" s="535" t="s">
        <v>257</v>
      </c>
      <c r="AG39" s="180" t="s">
        <v>257</v>
      </c>
      <c r="AH39" s="535" t="s">
        <v>257</v>
      </c>
      <c r="AI39" s="107">
        <f t="shared" ref="AI39" si="2">SUM(E39:AH39)</f>
        <v>26</v>
      </c>
      <c r="AJ39" s="733"/>
    </row>
    <row r="40" spans="1:36" s="12" customFormat="1" ht="17.25" thickBot="1">
      <c r="A40" s="48"/>
      <c r="B40" s="58"/>
      <c r="C40" s="204"/>
      <c r="D40" s="47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9"/>
      <c r="P40" s="227"/>
      <c r="Q40" s="227"/>
      <c r="R40" s="227"/>
      <c r="S40" s="227"/>
      <c r="T40" s="227"/>
      <c r="U40" s="227"/>
      <c r="V40" s="227"/>
      <c r="W40" s="227"/>
      <c r="X40" s="227"/>
      <c r="Y40" s="227"/>
      <c r="Z40" s="227"/>
      <c r="AA40" s="227"/>
      <c r="AB40" s="227"/>
      <c r="AC40" s="227"/>
      <c r="AD40" s="227"/>
      <c r="AE40" s="227"/>
      <c r="AF40" s="227"/>
      <c r="AG40" s="227"/>
      <c r="AH40" s="227"/>
      <c r="AI40" s="16"/>
      <c r="AJ40" s="104"/>
    </row>
    <row r="41" spans="1:36" s="12" customFormat="1" ht="18" customHeight="1">
      <c r="A41" s="1562" t="s">
        <v>289</v>
      </c>
      <c r="B41" s="1563"/>
      <c r="C41" s="717"/>
      <c r="D41" s="1511" t="s">
        <v>630</v>
      </c>
      <c r="E41" s="1511"/>
      <c r="F41" s="1511"/>
      <c r="G41" s="1511"/>
      <c r="H41" s="1511"/>
      <c r="I41" s="1511"/>
      <c r="J41" s="1511"/>
      <c r="K41" s="1511"/>
      <c r="L41" s="1511"/>
      <c r="M41" s="230"/>
      <c r="N41" s="230"/>
      <c r="O41" s="230"/>
      <c r="P41" s="230"/>
      <c r="Q41" s="230"/>
      <c r="R41" s="230"/>
      <c r="S41" s="230"/>
      <c r="T41" s="230"/>
      <c r="U41" s="230"/>
      <c r="V41" s="230"/>
      <c r="W41" s="230"/>
      <c r="X41" s="230"/>
      <c r="Y41" s="230"/>
      <c r="Z41" s="230"/>
      <c r="AA41" s="230"/>
      <c r="AB41" s="230"/>
      <c r="AC41" s="230"/>
      <c r="AD41" s="230"/>
      <c r="AE41" s="230"/>
      <c r="AF41" s="230"/>
      <c r="AG41" s="230"/>
      <c r="AH41" s="230"/>
      <c r="AI41" s="105"/>
      <c r="AJ41" s="298"/>
    </row>
    <row r="42" spans="1:36" s="12" customFormat="1" ht="17.25" customHeight="1">
      <c r="A42" s="292">
        <v>1</v>
      </c>
      <c r="B42" s="30" t="s">
        <v>291</v>
      </c>
      <c r="C42" s="49" t="s">
        <v>381</v>
      </c>
      <c r="D42" s="32" t="s">
        <v>88</v>
      </c>
      <c r="E42" s="180">
        <v>1</v>
      </c>
      <c r="F42" s="178">
        <v>1</v>
      </c>
      <c r="G42" s="178">
        <v>1</v>
      </c>
      <c r="H42" s="178">
        <v>1</v>
      </c>
      <c r="I42" s="178">
        <v>1</v>
      </c>
      <c r="J42" s="178">
        <v>1</v>
      </c>
      <c r="K42" s="178">
        <v>1</v>
      </c>
      <c r="L42" s="180">
        <v>1</v>
      </c>
      <c r="M42" s="178">
        <v>1</v>
      </c>
      <c r="N42" s="178">
        <v>1</v>
      </c>
      <c r="O42" s="178">
        <v>1</v>
      </c>
      <c r="P42" s="178">
        <v>1</v>
      </c>
      <c r="Q42" s="178">
        <v>1</v>
      </c>
      <c r="R42" s="178">
        <v>1</v>
      </c>
      <c r="S42" s="180">
        <v>1</v>
      </c>
      <c r="T42" s="178">
        <v>1</v>
      </c>
      <c r="U42" s="178">
        <v>1</v>
      </c>
      <c r="V42" s="178">
        <v>1</v>
      </c>
      <c r="W42" s="178">
        <v>1</v>
      </c>
      <c r="X42" s="178">
        <v>1</v>
      </c>
      <c r="Y42" s="178">
        <v>1</v>
      </c>
      <c r="Z42" s="180">
        <v>1</v>
      </c>
      <c r="AA42" s="178">
        <v>1</v>
      </c>
      <c r="AB42" s="178">
        <v>1</v>
      </c>
      <c r="AC42" s="178">
        <v>1</v>
      </c>
      <c r="AD42" s="178">
        <v>1</v>
      </c>
      <c r="AE42" s="178">
        <v>1</v>
      </c>
      <c r="AF42" s="535" t="s">
        <v>257</v>
      </c>
      <c r="AG42" s="180" t="s">
        <v>257</v>
      </c>
      <c r="AH42" s="535" t="s">
        <v>257</v>
      </c>
      <c r="AI42" s="14">
        <f>SUM(E42:AH42)</f>
        <v>27</v>
      </c>
      <c r="AJ42" s="103"/>
    </row>
    <row r="43" spans="1:36" s="12" customFormat="1" ht="16.5">
      <c r="A43" s="287">
        <v>2</v>
      </c>
      <c r="B43" s="30" t="s">
        <v>294</v>
      </c>
      <c r="C43" s="49" t="s">
        <v>395</v>
      </c>
      <c r="D43" s="31" t="s">
        <v>199</v>
      </c>
      <c r="E43" s="180">
        <v>1</v>
      </c>
      <c r="F43" s="178">
        <v>1</v>
      </c>
      <c r="G43" s="178">
        <v>1</v>
      </c>
      <c r="H43" s="178">
        <v>1</v>
      </c>
      <c r="I43" s="178">
        <v>1</v>
      </c>
      <c r="J43" s="178">
        <v>1</v>
      </c>
      <c r="K43" s="178">
        <v>1</v>
      </c>
      <c r="L43" s="180">
        <v>1</v>
      </c>
      <c r="M43" s="178">
        <v>1</v>
      </c>
      <c r="N43" s="178">
        <v>1</v>
      </c>
      <c r="O43" s="178">
        <v>1</v>
      </c>
      <c r="P43" s="178">
        <v>1</v>
      </c>
      <c r="Q43" s="178">
        <v>1</v>
      </c>
      <c r="R43" s="178">
        <v>1</v>
      </c>
      <c r="S43" s="180">
        <v>1</v>
      </c>
      <c r="T43" s="178">
        <v>1</v>
      </c>
      <c r="U43" s="178">
        <v>1</v>
      </c>
      <c r="V43" s="178">
        <v>1</v>
      </c>
      <c r="W43" s="178">
        <v>1</v>
      </c>
      <c r="X43" s="178">
        <v>1</v>
      </c>
      <c r="Y43" s="178">
        <v>1</v>
      </c>
      <c r="Z43" s="180">
        <v>1</v>
      </c>
      <c r="AA43" s="178">
        <v>1</v>
      </c>
      <c r="AB43" s="178">
        <v>1</v>
      </c>
      <c r="AC43" s="178">
        <v>1</v>
      </c>
      <c r="AD43" s="178">
        <v>1</v>
      </c>
      <c r="AE43" s="178">
        <v>1</v>
      </c>
      <c r="AF43" s="535" t="s">
        <v>257</v>
      </c>
      <c r="AG43" s="180" t="s">
        <v>257</v>
      </c>
      <c r="AH43" s="535" t="s">
        <v>257</v>
      </c>
      <c r="AI43" s="101">
        <f t="shared" ref="AI43:AI54" si="3">SUM(E43:AH43)</f>
        <v>27</v>
      </c>
      <c r="AJ43" s="103"/>
    </row>
    <row r="44" spans="1:36" s="12" customFormat="1" ht="17.25" customHeight="1">
      <c r="A44" s="292">
        <v>3</v>
      </c>
      <c r="B44" s="30" t="s">
        <v>441</v>
      </c>
      <c r="C44" s="30" t="s">
        <v>398</v>
      </c>
      <c r="D44" s="138" t="s">
        <v>166</v>
      </c>
      <c r="E44" s="180">
        <v>1</v>
      </c>
      <c r="F44" s="178">
        <v>1</v>
      </c>
      <c r="G44" s="178">
        <v>1</v>
      </c>
      <c r="H44" s="178">
        <v>1</v>
      </c>
      <c r="I44" s="178">
        <v>1</v>
      </c>
      <c r="J44" s="178">
        <v>1</v>
      </c>
      <c r="K44" s="178">
        <v>1</v>
      </c>
      <c r="L44" s="180">
        <v>1</v>
      </c>
      <c r="M44" s="178">
        <v>1</v>
      </c>
      <c r="N44" s="178">
        <v>1</v>
      </c>
      <c r="O44" s="178">
        <v>1</v>
      </c>
      <c r="P44" s="178">
        <v>1</v>
      </c>
      <c r="Q44" s="178">
        <v>1</v>
      </c>
      <c r="R44" s="178">
        <v>1</v>
      </c>
      <c r="S44" s="180">
        <v>1</v>
      </c>
      <c r="T44" s="178">
        <v>1</v>
      </c>
      <c r="U44" s="178">
        <v>1</v>
      </c>
      <c r="V44" s="178">
        <v>1</v>
      </c>
      <c r="W44" s="178">
        <v>1</v>
      </c>
      <c r="X44" s="178">
        <v>1</v>
      </c>
      <c r="Y44" s="178">
        <v>1</v>
      </c>
      <c r="Z44" s="180">
        <v>1</v>
      </c>
      <c r="AA44" s="178">
        <v>1</v>
      </c>
      <c r="AB44" s="178">
        <v>1</v>
      </c>
      <c r="AC44" s="178">
        <v>1</v>
      </c>
      <c r="AD44" s="178">
        <v>1</v>
      </c>
      <c r="AE44" s="178">
        <v>1</v>
      </c>
      <c r="AF44" s="535" t="s">
        <v>257</v>
      </c>
      <c r="AG44" s="180" t="s">
        <v>257</v>
      </c>
      <c r="AH44" s="535" t="s">
        <v>257</v>
      </c>
      <c r="AI44" s="14">
        <f t="shared" si="3"/>
        <v>27</v>
      </c>
      <c r="AJ44" s="103"/>
    </row>
    <row r="45" spans="1:36" s="12" customFormat="1" ht="18" customHeight="1">
      <c r="A45" s="287">
        <v>4</v>
      </c>
      <c r="B45" s="612" t="s">
        <v>24</v>
      </c>
      <c r="C45" s="49" t="s">
        <v>376</v>
      </c>
      <c r="D45" s="32" t="s">
        <v>41</v>
      </c>
      <c r="E45" s="180">
        <v>1</v>
      </c>
      <c r="F45" s="178">
        <v>1</v>
      </c>
      <c r="G45" s="178">
        <v>1</v>
      </c>
      <c r="H45" s="178">
        <v>1</v>
      </c>
      <c r="I45" s="178">
        <v>1</v>
      </c>
      <c r="J45" s="178">
        <v>1</v>
      </c>
      <c r="K45" s="178">
        <v>1</v>
      </c>
      <c r="L45" s="180">
        <v>1</v>
      </c>
      <c r="M45" s="178">
        <v>1</v>
      </c>
      <c r="N45" s="178">
        <v>1</v>
      </c>
      <c r="O45" s="178">
        <v>1</v>
      </c>
      <c r="P45" s="178">
        <v>1</v>
      </c>
      <c r="Q45" s="178">
        <v>1</v>
      </c>
      <c r="R45" s="178">
        <v>1</v>
      </c>
      <c r="S45" s="180">
        <v>1</v>
      </c>
      <c r="T45" s="178">
        <v>1</v>
      </c>
      <c r="U45" s="178">
        <v>1</v>
      </c>
      <c r="V45" s="178">
        <v>1</v>
      </c>
      <c r="W45" s="178">
        <v>1</v>
      </c>
      <c r="X45" s="178">
        <v>1</v>
      </c>
      <c r="Y45" s="178">
        <v>1</v>
      </c>
      <c r="Z45" s="180">
        <v>1</v>
      </c>
      <c r="AA45" s="178">
        <v>1</v>
      </c>
      <c r="AB45" s="178">
        <v>1</v>
      </c>
      <c r="AC45" s="178">
        <v>1</v>
      </c>
      <c r="AD45" s="178">
        <v>1</v>
      </c>
      <c r="AE45" s="178">
        <v>1</v>
      </c>
      <c r="AF45" s="535" t="s">
        <v>257</v>
      </c>
      <c r="AG45" s="180" t="s">
        <v>257</v>
      </c>
      <c r="AH45" s="535" t="s">
        <v>257</v>
      </c>
      <c r="AI45" s="107">
        <f t="shared" si="3"/>
        <v>27</v>
      </c>
      <c r="AJ45" s="104"/>
    </row>
    <row r="46" spans="1:36" s="12" customFormat="1" ht="16.5">
      <c r="A46" s="292">
        <v>5</v>
      </c>
      <c r="B46" s="30" t="s">
        <v>347</v>
      </c>
      <c r="C46" s="252" t="s">
        <v>380</v>
      </c>
      <c r="D46" s="31" t="s">
        <v>162</v>
      </c>
      <c r="E46" s="180">
        <v>1</v>
      </c>
      <c r="F46" s="178">
        <v>1</v>
      </c>
      <c r="G46" s="178">
        <v>1</v>
      </c>
      <c r="H46" s="178">
        <v>1</v>
      </c>
      <c r="I46" s="178">
        <v>1</v>
      </c>
      <c r="J46" s="178">
        <v>1</v>
      </c>
      <c r="K46" s="178">
        <v>1</v>
      </c>
      <c r="L46" s="180">
        <v>1</v>
      </c>
      <c r="M46" s="178">
        <v>1</v>
      </c>
      <c r="N46" s="178">
        <v>1</v>
      </c>
      <c r="O46" s="178">
        <v>1</v>
      </c>
      <c r="P46" s="178">
        <v>1</v>
      </c>
      <c r="Q46" s="178">
        <v>1</v>
      </c>
      <c r="R46" s="178">
        <v>1</v>
      </c>
      <c r="S46" s="180">
        <v>1</v>
      </c>
      <c r="T46" s="178">
        <v>1</v>
      </c>
      <c r="U46" s="178">
        <v>1</v>
      </c>
      <c r="V46" s="178">
        <v>1</v>
      </c>
      <c r="W46" s="178">
        <v>1</v>
      </c>
      <c r="X46" s="178">
        <v>1</v>
      </c>
      <c r="Y46" s="178">
        <v>1</v>
      </c>
      <c r="Z46" s="180">
        <v>1</v>
      </c>
      <c r="AA46" s="178">
        <v>1</v>
      </c>
      <c r="AB46" s="178">
        <v>1</v>
      </c>
      <c r="AC46" s="178">
        <v>1</v>
      </c>
      <c r="AD46" s="178">
        <v>1</v>
      </c>
      <c r="AE46" s="178">
        <v>1</v>
      </c>
      <c r="AF46" s="535" t="s">
        <v>257</v>
      </c>
      <c r="AG46" s="180" t="s">
        <v>257</v>
      </c>
      <c r="AH46" s="535" t="s">
        <v>257</v>
      </c>
      <c r="AI46" s="14">
        <f>SUM(E46:AH46)</f>
        <v>27</v>
      </c>
      <c r="AJ46" s="103"/>
    </row>
    <row r="47" spans="1:36" ht="19.5" customHeight="1">
      <c r="A47" s="287">
        <v>6</v>
      </c>
      <c r="B47" s="30" t="s">
        <v>329</v>
      </c>
      <c r="C47" s="30" t="s">
        <v>385</v>
      </c>
      <c r="D47" s="213" t="s">
        <v>334</v>
      </c>
      <c r="E47" s="180">
        <v>1</v>
      </c>
      <c r="F47" s="178">
        <v>1</v>
      </c>
      <c r="G47" s="178">
        <v>1</v>
      </c>
      <c r="H47" s="178">
        <v>1</v>
      </c>
      <c r="I47" s="178">
        <v>1</v>
      </c>
      <c r="J47" s="178">
        <v>1</v>
      </c>
      <c r="K47" s="178">
        <v>1</v>
      </c>
      <c r="L47" s="180">
        <v>1</v>
      </c>
      <c r="M47" s="178">
        <v>1</v>
      </c>
      <c r="N47" s="178">
        <v>1</v>
      </c>
      <c r="O47" s="178">
        <v>1</v>
      </c>
      <c r="P47" s="178">
        <v>1</v>
      </c>
      <c r="Q47" s="178">
        <v>1</v>
      </c>
      <c r="R47" s="178">
        <v>1</v>
      </c>
      <c r="S47" s="180">
        <v>1</v>
      </c>
      <c r="T47" s="178">
        <v>1</v>
      </c>
      <c r="U47" s="178">
        <v>1</v>
      </c>
      <c r="V47" s="178">
        <v>1</v>
      </c>
      <c r="W47" s="178">
        <v>1</v>
      </c>
      <c r="X47" s="178">
        <v>1</v>
      </c>
      <c r="Y47" s="178">
        <v>1</v>
      </c>
      <c r="Z47" s="180">
        <v>1</v>
      </c>
      <c r="AA47" s="178">
        <v>1</v>
      </c>
      <c r="AB47" s="178">
        <v>1</v>
      </c>
      <c r="AC47" s="178">
        <v>1</v>
      </c>
      <c r="AD47" s="178">
        <v>1</v>
      </c>
      <c r="AE47" s="178">
        <v>1</v>
      </c>
      <c r="AF47" s="535" t="s">
        <v>257</v>
      </c>
      <c r="AG47" s="180" t="s">
        <v>257</v>
      </c>
      <c r="AH47" s="535" t="s">
        <v>257</v>
      </c>
      <c r="AI47" s="14">
        <f t="shared" si="3"/>
        <v>27</v>
      </c>
      <c r="AJ47" s="284"/>
    </row>
    <row r="48" spans="1:36" s="12" customFormat="1" ht="17.25" customHeight="1">
      <c r="A48" s="292">
        <v>7</v>
      </c>
      <c r="B48" s="260" t="s">
        <v>281</v>
      </c>
      <c r="C48" s="33" t="s">
        <v>381</v>
      </c>
      <c r="D48" s="198" t="s">
        <v>35</v>
      </c>
      <c r="E48" s="180">
        <v>1</v>
      </c>
      <c r="F48" s="178">
        <v>1</v>
      </c>
      <c r="G48" s="178">
        <v>1</v>
      </c>
      <c r="H48" s="178">
        <v>1</v>
      </c>
      <c r="I48" s="178">
        <v>1</v>
      </c>
      <c r="J48" s="178">
        <v>1</v>
      </c>
      <c r="K48" s="178">
        <v>1</v>
      </c>
      <c r="L48" s="180">
        <v>1</v>
      </c>
      <c r="M48" s="178">
        <v>1</v>
      </c>
      <c r="N48" s="178">
        <v>1</v>
      </c>
      <c r="O48" s="178">
        <v>1</v>
      </c>
      <c r="P48" s="178">
        <v>1</v>
      </c>
      <c r="Q48" s="178">
        <v>1</v>
      </c>
      <c r="R48" s="178">
        <v>1</v>
      </c>
      <c r="S48" s="180">
        <v>1</v>
      </c>
      <c r="T48" s="178">
        <v>1</v>
      </c>
      <c r="U48" s="178">
        <v>1</v>
      </c>
      <c r="V48" s="178">
        <v>1</v>
      </c>
      <c r="W48" s="178">
        <v>1</v>
      </c>
      <c r="X48" s="178">
        <v>1</v>
      </c>
      <c r="Y48" s="178">
        <v>1</v>
      </c>
      <c r="Z48" s="180">
        <v>1</v>
      </c>
      <c r="AA48" s="178">
        <v>1</v>
      </c>
      <c r="AB48" s="178">
        <v>1</v>
      </c>
      <c r="AC48" s="178">
        <v>1</v>
      </c>
      <c r="AD48" s="178">
        <v>1</v>
      </c>
      <c r="AE48" s="178">
        <v>1</v>
      </c>
      <c r="AF48" s="535" t="s">
        <v>257</v>
      </c>
      <c r="AG48" s="180" t="s">
        <v>257</v>
      </c>
      <c r="AH48" s="535" t="s">
        <v>257</v>
      </c>
      <c r="AI48" s="14">
        <f t="shared" si="3"/>
        <v>27</v>
      </c>
      <c r="AJ48" s="103"/>
    </row>
    <row r="49" spans="1:36" s="12" customFormat="1" ht="16.5">
      <c r="A49" s="287">
        <v>8</v>
      </c>
      <c r="B49" s="260" t="s">
        <v>280</v>
      </c>
      <c r="C49" s="30" t="s">
        <v>381</v>
      </c>
      <c r="D49" s="43" t="s">
        <v>116</v>
      </c>
      <c r="E49" s="180">
        <v>1</v>
      </c>
      <c r="F49" s="178">
        <v>1</v>
      </c>
      <c r="G49" s="178">
        <v>1</v>
      </c>
      <c r="H49" s="178">
        <v>1</v>
      </c>
      <c r="I49" s="178">
        <v>1</v>
      </c>
      <c r="J49" s="178">
        <v>1</v>
      </c>
      <c r="K49" s="178">
        <v>1</v>
      </c>
      <c r="L49" s="180">
        <v>1</v>
      </c>
      <c r="M49" s="178">
        <v>1</v>
      </c>
      <c r="N49" s="178">
        <v>1</v>
      </c>
      <c r="O49" s="178">
        <v>1</v>
      </c>
      <c r="P49" s="178">
        <v>1</v>
      </c>
      <c r="Q49" s="178">
        <v>1</v>
      </c>
      <c r="R49" s="178">
        <v>1</v>
      </c>
      <c r="S49" s="180">
        <v>1</v>
      </c>
      <c r="T49" s="178">
        <v>1</v>
      </c>
      <c r="U49" s="178">
        <v>1</v>
      </c>
      <c r="V49" s="178">
        <v>1</v>
      </c>
      <c r="W49" s="178">
        <v>1</v>
      </c>
      <c r="X49" s="178">
        <v>1</v>
      </c>
      <c r="Y49" s="178">
        <v>1</v>
      </c>
      <c r="Z49" s="180">
        <v>1</v>
      </c>
      <c r="AA49" s="178">
        <v>1</v>
      </c>
      <c r="AB49" s="178">
        <v>1</v>
      </c>
      <c r="AC49" s="178">
        <v>1</v>
      </c>
      <c r="AD49" s="178">
        <v>1</v>
      </c>
      <c r="AE49" s="178">
        <v>1</v>
      </c>
      <c r="AF49" s="535" t="s">
        <v>257</v>
      </c>
      <c r="AG49" s="180" t="s">
        <v>257</v>
      </c>
      <c r="AH49" s="535" t="s">
        <v>257</v>
      </c>
      <c r="AI49" s="14">
        <f t="shared" si="3"/>
        <v>27</v>
      </c>
      <c r="AJ49" s="104"/>
    </row>
    <row r="50" spans="1:36" s="12" customFormat="1" ht="16.5">
      <c r="A50" s="292">
        <v>9</v>
      </c>
      <c r="B50" s="30" t="s">
        <v>58</v>
      </c>
      <c r="C50" s="253" t="s">
        <v>610</v>
      </c>
      <c r="D50" s="31" t="s">
        <v>163</v>
      </c>
      <c r="E50" s="180" t="s">
        <v>258</v>
      </c>
      <c r="F50" s="178">
        <v>1</v>
      </c>
      <c r="G50" s="178">
        <v>1</v>
      </c>
      <c r="H50" s="178">
        <v>1</v>
      </c>
      <c r="I50" s="178">
        <v>1</v>
      </c>
      <c r="J50" s="178">
        <v>1</v>
      </c>
      <c r="K50" s="178">
        <v>1</v>
      </c>
      <c r="L50" s="182" t="s">
        <v>258</v>
      </c>
      <c r="M50" s="178">
        <v>1</v>
      </c>
      <c r="N50" s="178">
        <v>1</v>
      </c>
      <c r="O50" s="178">
        <v>1</v>
      </c>
      <c r="P50" s="178">
        <v>1</v>
      </c>
      <c r="Q50" s="178">
        <v>1</v>
      </c>
      <c r="R50" s="178">
        <v>1</v>
      </c>
      <c r="S50" s="180" t="s">
        <v>258</v>
      </c>
      <c r="T50" s="178">
        <v>1</v>
      </c>
      <c r="U50" s="178">
        <v>1</v>
      </c>
      <c r="V50" s="178">
        <v>1</v>
      </c>
      <c r="W50" s="178">
        <v>1</v>
      </c>
      <c r="X50" s="178">
        <v>1</v>
      </c>
      <c r="Y50" s="178">
        <v>1</v>
      </c>
      <c r="Z50" s="180">
        <v>1</v>
      </c>
      <c r="AA50" s="178">
        <v>1</v>
      </c>
      <c r="AB50" s="178">
        <v>1</v>
      </c>
      <c r="AC50" s="178">
        <v>1</v>
      </c>
      <c r="AD50" s="178">
        <v>1</v>
      </c>
      <c r="AE50" s="178">
        <v>1</v>
      </c>
      <c r="AF50" s="535" t="s">
        <v>257</v>
      </c>
      <c r="AG50" s="180" t="s">
        <v>257</v>
      </c>
      <c r="AH50" s="535" t="s">
        <v>257</v>
      </c>
      <c r="AI50" s="715">
        <f t="shared" si="3"/>
        <v>24</v>
      </c>
      <c r="AJ50" s="807"/>
    </row>
    <row r="51" spans="1:36" s="127" customFormat="1" ht="16.5">
      <c r="A51" s="287">
        <v>10</v>
      </c>
      <c r="B51" s="30" t="s">
        <v>361</v>
      </c>
      <c r="C51" s="254" t="s">
        <v>384</v>
      </c>
      <c r="D51" s="32" t="s">
        <v>19</v>
      </c>
      <c r="E51" s="180">
        <v>1</v>
      </c>
      <c r="F51" s="178">
        <v>1</v>
      </c>
      <c r="G51" s="178">
        <v>1</v>
      </c>
      <c r="H51" s="178">
        <v>1</v>
      </c>
      <c r="I51" s="178">
        <v>1</v>
      </c>
      <c r="J51" s="178">
        <v>1</v>
      </c>
      <c r="K51" s="178">
        <v>1</v>
      </c>
      <c r="L51" s="180">
        <v>1</v>
      </c>
      <c r="M51" s="178">
        <v>1</v>
      </c>
      <c r="N51" s="178">
        <v>1</v>
      </c>
      <c r="O51" s="178">
        <v>1</v>
      </c>
      <c r="P51" s="178">
        <v>1</v>
      </c>
      <c r="Q51" s="178">
        <v>1</v>
      </c>
      <c r="R51" s="178">
        <v>1</v>
      </c>
      <c r="S51" s="180">
        <v>1</v>
      </c>
      <c r="T51" s="178">
        <v>1</v>
      </c>
      <c r="U51" s="178">
        <v>1</v>
      </c>
      <c r="V51" s="178">
        <v>1</v>
      </c>
      <c r="W51" s="178">
        <v>1</v>
      </c>
      <c r="X51" s="178">
        <v>1</v>
      </c>
      <c r="Y51" s="178">
        <v>1</v>
      </c>
      <c r="Z51" s="180">
        <v>1</v>
      </c>
      <c r="AA51" s="178">
        <v>1</v>
      </c>
      <c r="AB51" s="178">
        <v>1</v>
      </c>
      <c r="AC51" s="178">
        <v>1</v>
      </c>
      <c r="AD51" s="178">
        <v>1</v>
      </c>
      <c r="AE51" s="178">
        <v>1</v>
      </c>
      <c r="AF51" s="535" t="s">
        <v>257</v>
      </c>
      <c r="AG51" s="180" t="s">
        <v>257</v>
      </c>
      <c r="AH51" s="535" t="s">
        <v>257</v>
      </c>
      <c r="AI51" s="14">
        <f>SUM(E51:AH51)</f>
        <v>27</v>
      </c>
      <c r="AJ51" s="300"/>
    </row>
    <row r="52" spans="1:36" ht="19.5" customHeight="1">
      <c r="A52" s="292">
        <v>11</v>
      </c>
      <c r="B52" s="30" t="s">
        <v>352</v>
      </c>
      <c r="C52" s="30" t="s">
        <v>385</v>
      </c>
      <c r="D52" s="213" t="s">
        <v>236</v>
      </c>
      <c r="E52" s="180">
        <v>1</v>
      </c>
      <c r="F52" s="178">
        <v>1</v>
      </c>
      <c r="G52" s="178">
        <v>1</v>
      </c>
      <c r="H52" s="178">
        <v>1</v>
      </c>
      <c r="I52" s="178">
        <v>1</v>
      </c>
      <c r="J52" s="178">
        <v>1</v>
      </c>
      <c r="K52" s="178">
        <v>1</v>
      </c>
      <c r="L52" s="180">
        <v>1</v>
      </c>
      <c r="M52" s="178">
        <v>1</v>
      </c>
      <c r="N52" s="178">
        <v>1</v>
      </c>
      <c r="O52" s="178">
        <v>1</v>
      </c>
      <c r="P52" s="178">
        <v>1</v>
      </c>
      <c r="Q52" s="178">
        <v>1</v>
      </c>
      <c r="R52" s="178">
        <v>1</v>
      </c>
      <c r="S52" s="180">
        <v>1</v>
      </c>
      <c r="T52" s="178">
        <v>1</v>
      </c>
      <c r="U52" s="178">
        <v>1</v>
      </c>
      <c r="V52" s="178">
        <v>1</v>
      </c>
      <c r="W52" s="178">
        <v>1</v>
      </c>
      <c r="X52" s="178">
        <v>1</v>
      </c>
      <c r="Y52" s="178">
        <v>1</v>
      </c>
      <c r="Z52" s="180">
        <v>1</v>
      </c>
      <c r="AA52" s="178">
        <v>1</v>
      </c>
      <c r="AB52" s="178">
        <v>1</v>
      </c>
      <c r="AC52" s="178">
        <v>1</v>
      </c>
      <c r="AD52" s="178">
        <v>1</v>
      </c>
      <c r="AE52" s="178">
        <v>1</v>
      </c>
      <c r="AF52" s="535" t="s">
        <v>257</v>
      </c>
      <c r="AG52" s="180" t="s">
        <v>257</v>
      </c>
      <c r="AH52" s="535" t="s">
        <v>257</v>
      </c>
      <c r="AI52" s="14">
        <f>SUM(E52:AH52)</f>
        <v>27</v>
      </c>
      <c r="AJ52" s="284"/>
    </row>
    <row r="53" spans="1:36" s="12" customFormat="1" ht="16.5">
      <c r="A53" s="46">
        <v>12</v>
      </c>
      <c r="B53" s="573" t="s">
        <v>273</v>
      </c>
      <c r="C53" s="30" t="s">
        <v>376</v>
      </c>
      <c r="D53" s="31" t="s">
        <v>41</v>
      </c>
      <c r="E53" s="180"/>
      <c r="F53" s="178"/>
      <c r="G53" s="178"/>
      <c r="H53" s="178"/>
      <c r="I53" s="178"/>
      <c r="J53" s="178"/>
      <c r="K53" s="178"/>
      <c r="L53" s="180"/>
      <c r="M53" s="178"/>
      <c r="N53" s="178"/>
      <c r="O53" s="178"/>
      <c r="P53" s="178"/>
      <c r="Q53" s="178"/>
      <c r="R53" s="178"/>
      <c r="S53" s="180"/>
      <c r="T53" s="178"/>
      <c r="U53" s="535"/>
      <c r="V53" s="178"/>
      <c r="W53" s="178"/>
      <c r="X53" s="178"/>
      <c r="Y53" s="178"/>
      <c r="Z53" s="180"/>
      <c r="AA53" s="178"/>
      <c r="AB53" s="178"/>
      <c r="AC53" s="178"/>
      <c r="AD53" s="178"/>
      <c r="AE53" s="178"/>
      <c r="AF53" s="791"/>
      <c r="AG53" s="428"/>
      <c r="AH53" s="791"/>
      <c r="AI53" s="14">
        <f>SUM(E53:AH53)</f>
        <v>0</v>
      </c>
      <c r="AJ53" s="104"/>
    </row>
    <row r="54" spans="1:36" s="127" customFormat="1" ht="18">
      <c r="A54" s="46">
        <v>11</v>
      </c>
      <c r="B54" s="30"/>
      <c r="C54" s="133" t="s">
        <v>381</v>
      </c>
      <c r="D54" s="135" t="s">
        <v>106</v>
      </c>
      <c r="E54" s="180"/>
      <c r="F54" s="178"/>
      <c r="G54" s="178"/>
      <c r="H54" s="178"/>
      <c r="I54" s="178"/>
      <c r="J54" s="178"/>
      <c r="K54" s="178"/>
      <c r="L54" s="180"/>
      <c r="M54" s="178"/>
      <c r="N54" s="178"/>
      <c r="O54" s="178"/>
      <c r="P54" s="178"/>
      <c r="Q54" s="178"/>
      <c r="R54" s="178"/>
      <c r="S54" s="180"/>
      <c r="T54" s="178"/>
      <c r="U54" s="214"/>
      <c r="V54" s="178"/>
      <c r="W54" s="178"/>
      <c r="X54" s="214"/>
      <c r="Y54" s="214"/>
      <c r="Z54" s="182"/>
      <c r="AA54" s="214"/>
      <c r="AB54" s="214"/>
      <c r="AC54" s="178"/>
      <c r="AD54" s="214"/>
      <c r="AE54" s="214"/>
      <c r="AF54" s="214"/>
      <c r="AG54" s="182"/>
      <c r="AH54" s="214"/>
      <c r="AI54" s="14">
        <f t="shared" si="3"/>
        <v>0</v>
      </c>
      <c r="AJ54" s="300"/>
    </row>
    <row r="55" spans="1:36" s="12" customFormat="1" ht="22.5" customHeight="1">
      <c r="A55" s="1564" t="s">
        <v>634</v>
      </c>
      <c r="B55" s="1565"/>
      <c r="C55" s="1566"/>
      <c r="D55" s="1580" t="s">
        <v>733</v>
      </c>
      <c r="E55" s="1581"/>
      <c r="F55" s="1581"/>
      <c r="G55" s="1581"/>
      <c r="H55" s="1581"/>
      <c r="I55" s="1581"/>
      <c r="J55" s="1581"/>
      <c r="K55" s="515"/>
      <c r="L55" s="515"/>
      <c r="M55" s="515"/>
      <c r="N55" s="515"/>
      <c r="O55" s="515"/>
      <c r="P55" s="515"/>
      <c r="Q55" s="515"/>
      <c r="R55" s="515"/>
      <c r="S55" s="515"/>
      <c r="T55" s="515"/>
      <c r="U55" s="515"/>
      <c r="V55" s="515"/>
      <c r="W55" s="515"/>
      <c r="X55" s="515"/>
      <c r="Y55" s="515"/>
      <c r="Z55" s="515"/>
      <c r="AA55" s="515"/>
      <c r="AB55" s="515"/>
      <c r="AC55" s="515"/>
      <c r="AD55" s="515"/>
      <c r="AE55" s="515"/>
      <c r="AF55" s="515"/>
      <c r="AG55" s="515"/>
      <c r="AH55" s="515"/>
      <c r="AI55" s="515"/>
      <c r="AJ55" s="581"/>
    </row>
    <row r="56" spans="1:36" s="127" customFormat="1" ht="16.5">
      <c r="A56" s="292">
        <v>1</v>
      </c>
      <c r="B56" s="30" t="s">
        <v>456</v>
      </c>
      <c r="C56" s="49" t="s">
        <v>396</v>
      </c>
      <c r="D56" s="31" t="s">
        <v>45</v>
      </c>
      <c r="E56" s="180" t="s">
        <v>258</v>
      </c>
      <c r="F56" s="178">
        <v>1</v>
      </c>
      <c r="G56" s="178">
        <v>1</v>
      </c>
      <c r="H56" s="178">
        <v>1</v>
      </c>
      <c r="I56" s="178">
        <v>1</v>
      </c>
      <c r="J56" s="178">
        <v>1</v>
      </c>
      <c r="K56" s="178" t="s">
        <v>765</v>
      </c>
      <c r="L56" s="180" t="s">
        <v>258</v>
      </c>
      <c r="M56" s="178">
        <v>1</v>
      </c>
      <c r="N56" s="178">
        <v>1</v>
      </c>
      <c r="O56" s="178">
        <v>1</v>
      </c>
      <c r="P56" s="231">
        <v>1</v>
      </c>
      <c r="Q56" s="178">
        <v>1</v>
      </c>
      <c r="R56" s="178" t="s">
        <v>765</v>
      </c>
      <c r="S56" s="180" t="s">
        <v>258</v>
      </c>
      <c r="T56" s="227">
        <v>1</v>
      </c>
      <c r="U56" s="227">
        <v>1</v>
      </c>
      <c r="V56" s="227">
        <v>1</v>
      </c>
      <c r="W56" s="227">
        <v>1</v>
      </c>
      <c r="X56" s="227">
        <v>1</v>
      </c>
      <c r="Y56" s="227">
        <v>1</v>
      </c>
      <c r="Z56" s="185" t="s">
        <v>765</v>
      </c>
      <c r="AA56" s="227">
        <v>1</v>
      </c>
      <c r="AB56" s="227">
        <v>1</v>
      </c>
      <c r="AC56" s="227">
        <v>1</v>
      </c>
      <c r="AD56" s="227">
        <v>1</v>
      </c>
      <c r="AE56" s="229">
        <v>1</v>
      </c>
      <c r="AF56" s="229">
        <v>1</v>
      </c>
      <c r="AG56" s="794" t="s">
        <v>257</v>
      </c>
      <c r="AH56" s="178" t="s">
        <v>257</v>
      </c>
      <c r="AI56" s="107">
        <f>SUM(E56:AH56)</f>
        <v>22</v>
      </c>
      <c r="AJ56" s="301"/>
    </row>
    <row r="57" spans="1:36" s="12" customFormat="1" ht="17.25" customHeight="1">
      <c r="A57" s="48">
        <v>2</v>
      </c>
      <c r="B57" s="49" t="s">
        <v>519</v>
      </c>
      <c r="C57" s="252" t="s">
        <v>385</v>
      </c>
      <c r="D57" s="43" t="s">
        <v>373</v>
      </c>
      <c r="E57" s="180">
        <v>1</v>
      </c>
      <c r="F57" s="178">
        <v>1</v>
      </c>
      <c r="G57" s="178">
        <v>1</v>
      </c>
      <c r="H57" s="178">
        <v>1</v>
      </c>
      <c r="I57" s="178">
        <v>1</v>
      </c>
      <c r="J57" s="178">
        <v>1</v>
      </c>
      <c r="K57" s="178">
        <v>1</v>
      </c>
      <c r="L57" s="180">
        <v>1</v>
      </c>
      <c r="M57" s="178">
        <v>1</v>
      </c>
      <c r="N57" s="178">
        <v>1</v>
      </c>
      <c r="O57" s="178">
        <v>1</v>
      </c>
      <c r="P57" s="231">
        <v>1</v>
      </c>
      <c r="Q57" s="178">
        <v>1</v>
      </c>
      <c r="R57" s="178">
        <v>1</v>
      </c>
      <c r="S57" s="180">
        <v>1</v>
      </c>
      <c r="T57" s="227">
        <v>1</v>
      </c>
      <c r="U57" s="227">
        <v>1</v>
      </c>
      <c r="V57" s="227">
        <v>1</v>
      </c>
      <c r="W57" s="227">
        <v>1</v>
      </c>
      <c r="X57" s="227">
        <v>1</v>
      </c>
      <c r="Y57" s="227">
        <v>1</v>
      </c>
      <c r="Z57" s="185">
        <v>1</v>
      </c>
      <c r="AA57" s="227">
        <v>1</v>
      </c>
      <c r="AB57" s="227">
        <v>1</v>
      </c>
      <c r="AC57" s="227">
        <v>1</v>
      </c>
      <c r="AD57" s="227">
        <v>1</v>
      </c>
      <c r="AE57" s="229">
        <v>1</v>
      </c>
      <c r="AF57" s="229">
        <v>1</v>
      </c>
      <c r="AG57" s="794" t="s">
        <v>257</v>
      </c>
      <c r="AH57" s="178">
        <v>1</v>
      </c>
      <c r="AI57" s="107">
        <f>SUM(E57:AH57)</f>
        <v>29</v>
      </c>
      <c r="AJ57" s="104"/>
    </row>
    <row r="58" spans="1:36" s="12" customFormat="1" ht="16.5">
      <c r="A58" s="46">
        <v>4</v>
      </c>
      <c r="B58" s="260" t="s">
        <v>275</v>
      </c>
      <c r="C58" s="30" t="s">
        <v>381</v>
      </c>
      <c r="D58" s="198" t="s">
        <v>63</v>
      </c>
      <c r="E58" s="180">
        <v>1</v>
      </c>
      <c r="F58" s="178">
        <v>1</v>
      </c>
      <c r="G58" s="178">
        <v>1</v>
      </c>
      <c r="H58" s="178">
        <v>1</v>
      </c>
      <c r="I58" s="178">
        <v>1</v>
      </c>
      <c r="J58" s="178">
        <v>1</v>
      </c>
      <c r="K58" s="178">
        <v>1</v>
      </c>
      <c r="L58" s="180" t="s">
        <v>258</v>
      </c>
      <c r="M58" s="178">
        <v>1</v>
      </c>
      <c r="N58" s="178">
        <v>1</v>
      </c>
      <c r="O58" s="178">
        <v>1</v>
      </c>
      <c r="P58" s="231">
        <v>1</v>
      </c>
      <c r="Q58" s="178">
        <v>1</v>
      </c>
      <c r="R58" s="178">
        <v>1</v>
      </c>
      <c r="S58" s="180" t="s">
        <v>258</v>
      </c>
      <c r="T58" s="227">
        <v>1</v>
      </c>
      <c r="U58" s="227">
        <v>1</v>
      </c>
      <c r="V58" s="227">
        <v>1</v>
      </c>
      <c r="W58" s="227">
        <v>1</v>
      </c>
      <c r="X58" s="227">
        <v>1</v>
      </c>
      <c r="Y58" s="227">
        <v>1</v>
      </c>
      <c r="Z58" s="185" t="s">
        <v>258</v>
      </c>
      <c r="AA58" s="227">
        <v>1</v>
      </c>
      <c r="AB58" s="227">
        <v>1</v>
      </c>
      <c r="AC58" s="227">
        <v>1</v>
      </c>
      <c r="AD58" s="227">
        <v>1</v>
      </c>
      <c r="AE58" s="229">
        <v>1</v>
      </c>
      <c r="AF58" s="229" t="s">
        <v>257</v>
      </c>
      <c r="AG58" s="794" t="s">
        <v>257</v>
      </c>
      <c r="AH58" s="178" t="s">
        <v>257</v>
      </c>
      <c r="AI58" s="14">
        <f>SUM(E58:AH58)</f>
        <v>24</v>
      </c>
      <c r="AJ58" s="103"/>
    </row>
    <row r="59" spans="1:36" s="12" customFormat="1" ht="16.5">
      <c r="A59" s="46">
        <v>3</v>
      </c>
      <c r="B59" s="30" t="s">
        <v>525</v>
      </c>
      <c r="C59" s="49" t="s">
        <v>381</v>
      </c>
      <c r="D59" s="31" t="s">
        <v>47</v>
      </c>
      <c r="E59" s="537"/>
      <c r="F59" s="535"/>
      <c r="G59" s="535"/>
      <c r="H59" s="535"/>
      <c r="I59" s="227"/>
      <c r="J59" s="535"/>
      <c r="K59" s="535"/>
      <c r="L59" s="537"/>
      <c r="M59" s="535"/>
      <c r="N59" s="227"/>
      <c r="O59" s="178"/>
      <c r="P59" s="231"/>
      <c r="Q59" s="178"/>
      <c r="R59" s="178"/>
      <c r="S59" s="180"/>
      <c r="T59" s="178"/>
      <c r="U59" s="178"/>
      <c r="V59" s="178"/>
      <c r="W59" s="178"/>
      <c r="X59" s="231"/>
      <c r="Y59" s="231"/>
      <c r="Z59" s="181"/>
      <c r="AA59" s="231"/>
      <c r="AB59" s="231"/>
      <c r="AC59" s="231"/>
      <c r="AD59" s="231"/>
      <c r="AE59" s="231"/>
      <c r="AF59" s="231"/>
      <c r="AG59" s="181"/>
      <c r="AH59" s="231"/>
      <c r="AI59" s="101">
        <f>SUM(E59:AH59)</f>
        <v>0</v>
      </c>
      <c r="AJ59" s="103"/>
    </row>
    <row r="60" spans="1:36" s="12" customFormat="1" ht="16.5">
      <c r="A60" s="48"/>
      <c r="B60" s="49"/>
      <c r="C60" s="49"/>
      <c r="D60" s="31"/>
      <c r="E60" s="181"/>
      <c r="F60" s="231"/>
      <c r="G60" s="231"/>
      <c r="H60" s="231"/>
      <c r="I60" s="227"/>
      <c r="J60" s="231"/>
      <c r="K60" s="231"/>
      <c r="L60" s="181"/>
      <c r="M60" s="231"/>
      <c r="N60" s="227"/>
      <c r="O60" s="227"/>
      <c r="P60" s="231"/>
      <c r="Q60" s="227"/>
      <c r="R60" s="227"/>
      <c r="S60" s="185"/>
      <c r="T60" s="227"/>
      <c r="U60" s="178"/>
      <c r="V60" s="227"/>
      <c r="W60" s="227"/>
      <c r="X60" s="231"/>
      <c r="Y60" s="231"/>
      <c r="Z60" s="181"/>
      <c r="AA60" s="231"/>
      <c r="AB60" s="231"/>
      <c r="AC60" s="231"/>
      <c r="AD60" s="231"/>
      <c r="AE60" s="231"/>
      <c r="AF60" s="231"/>
      <c r="AG60" s="181"/>
      <c r="AH60" s="231"/>
      <c r="AI60" s="765"/>
      <c r="AJ60" s="104"/>
    </row>
    <row r="61" spans="1:36" s="12" customFormat="1" ht="16.5">
      <c r="A61" s="48"/>
      <c r="B61" s="613"/>
      <c r="C61" s="49"/>
      <c r="D61" s="43"/>
      <c r="E61" s="185"/>
      <c r="F61" s="227"/>
      <c r="G61" s="227"/>
      <c r="H61" s="227"/>
      <c r="I61" s="227"/>
      <c r="J61" s="227"/>
      <c r="K61" s="227"/>
      <c r="L61" s="185"/>
      <c r="M61" s="227"/>
      <c r="N61" s="227"/>
      <c r="O61" s="227"/>
      <c r="P61" s="227"/>
      <c r="Q61" s="227"/>
      <c r="R61" s="227"/>
      <c r="S61" s="185"/>
      <c r="T61" s="227"/>
      <c r="U61" s="535"/>
      <c r="V61" s="227"/>
      <c r="W61" s="227"/>
      <c r="X61" s="227"/>
      <c r="Y61" s="227"/>
      <c r="Z61" s="185"/>
      <c r="AA61" s="227"/>
      <c r="AB61" s="227"/>
      <c r="AC61" s="227"/>
      <c r="AD61" s="227"/>
      <c r="AE61" s="227"/>
      <c r="AF61" s="227"/>
      <c r="AG61" s="185"/>
      <c r="AH61" s="227"/>
      <c r="AI61" s="107"/>
      <c r="AJ61" s="104"/>
    </row>
    <row r="62" spans="1:36" s="12" customFormat="1" ht="17.25" thickBot="1">
      <c r="A62" s="302"/>
      <c r="B62" s="39"/>
      <c r="C62" s="39"/>
      <c r="D62" s="40"/>
      <c r="E62" s="219"/>
      <c r="F62" s="219"/>
      <c r="G62" s="219"/>
      <c r="H62" s="219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535"/>
      <c r="V62" s="219"/>
      <c r="W62" s="219"/>
      <c r="X62" s="219"/>
      <c r="Y62" s="219"/>
      <c r="Z62" s="219"/>
      <c r="AA62" s="219"/>
      <c r="AB62" s="219"/>
      <c r="AC62" s="219"/>
      <c r="AD62" s="219"/>
      <c r="AE62" s="219"/>
      <c r="AF62" s="219"/>
      <c r="AG62" s="219"/>
      <c r="AH62" s="219"/>
      <c r="AI62" s="15"/>
      <c r="AJ62" s="294"/>
    </row>
    <row r="63" spans="1:36" s="12" customFormat="1" ht="18">
      <c r="A63" s="1562" t="s">
        <v>693</v>
      </c>
      <c r="B63" s="1563"/>
      <c r="C63" s="717"/>
      <c r="D63" s="719"/>
      <c r="E63" s="782"/>
      <c r="F63" s="782" t="s">
        <v>632</v>
      </c>
      <c r="G63" s="782"/>
      <c r="H63" s="782"/>
      <c r="I63" s="230"/>
      <c r="J63" s="230"/>
      <c r="K63" s="230"/>
      <c r="L63" s="230"/>
      <c r="M63" s="230"/>
      <c r="N63" s="230"/>
      <c r="O63" s="230"/>
      <c r="P63" s="230"/>
      <c r="Q63" s="230"/>
      <c r="R63" s="230"/>
      <c r="S63" s="230"/>
      <c r="T63" s="230"/>
      <c r="U63" s="230"/>
      <c r="V63" s="230"/>
      <c r="W63" s="230"/>
      <c r="X63" s="230"/>
      <c r="Y63" s="230"/>
      <c r="Z63" s="230"/>
      <c r="AA63" s="230"/>
      <c r="AB63" s="230"/>
      <c r="AC63" s="230"/>
      <c r="AD63" s="230"/>
      <c r="AE63" s="230"/>
      <c r="AF63" s="230"/>
      <c r="AG63" s="230"/>
      <c r="AH63" s="230"/>
      <c r="AI63" s="20"/>
      <c r="AJ63" s="298"/>
    </row>
    <row r="64" spans="1:36" s="12" customFormat="1" ht="16.5">
      <c r="A64" s="292">
        <v>1</v>
      </c>
      <c r="B64" s="30" t="s">
        <v>718</v>
      </c>
      <c r="C64" s="30" t="s">
        <v>600</v>
      </c>
      <c r="D64" s="138" t="s">
        <v>186</v>
      </c>
      <c r="E64" s="180">
        <v>1</v>
      </c>
      <c r="F64" s="178">
        <v>1</v>
      </c>
      <c r="G64" s="178">
        <v>1</v>
      </c>
      <c r="H64" s="178">
        <v>1</v>
      </c>
      <c r="I64" s="178">
        <v>1</v>
      </c>
      <c r="J64" s="178">
        <v>1</v>
      </c>
      <c r="K64" s="178">
        <v>1</v>
      </c>
      <c r="L64" s="180">
        <v>1</v>
      </c>
      <c r="M64" s="178">
        <v>1</v>
      </c>
      <c r="N64" s="178">
        <v>1</v>
      </c>
      <c r="O64" s="178">
        <v>1</v>
      </c>
      <c r="P64" s="178">
        <v>1</v>
      </c>
      <c r="Q64" s="178">
        <v>1</v>
      </c>
      <c r="R64" s="178">
        <v>1</v>
      </c>
      <c r="S64" s="180">
        <v>1</v>
      </c>
      <c r="T64" s="178">
        <v>1</v>
      </c>
      <c r="U64" s="178">
        <v>1</v>
      </c>
      <c r="V64" s="178">
        <v>1</v>
      </c>
      <c r="W64" s="178">
        <v>1</v>
      </c>
      <c r="X64" s="178">
        <v>1</v>
      </c>
      <c r="Y64" s="178">
        <v>1</v>
      </c>
      <c r="Z64" s="180">
        <v>1</v>
      </c>
      <c r="AA64" s="178">
        <v>1</v>
      </c>
      <c r="AB64" s="178">
        <v>1</v>
      </c>
      <c r="AC64" s="178">
        <v>1</v>
      </c>
      <c r="AD64" s="178">
        <v>1</v>
      </c>
      <c r="AE64" s="178">
        <v>1</v>
      </c>
      <c r="AF64" s="214">
        <v>1</v>
      </c>
      <c r="AG64" s="182" t="s">
        <v>257</v>
      </c>
      <c r="AH64" s="214" t="s">
        <v>257</v>
      </c>
      <c r="AI64" s="398">
        <f t="shared" ref="AI64" si="4">SUM(E64:AH64)</f>
        <v>28</v>
      </c>
      <c r="AJ64" s="103"/>
    </row>
    <row r="65" spans="1:36" s="12" customFormat="1" ht="16.5">
      <c r="A65" s="292">
        <v>2</v>
      </c>
      <c r="B65" s="30" t="s">
        <v>198</v>
      </c>
      <c r="C65" s="137" t="s">
        <v>380</v>
      </c>
      <c r="D65" s="138" t="s">
        <v>181</v>
      </c>
      <c r="E65" s="180">
        <v>1</v>
      </c>
      <c r="F65" s="178">
        <v>1</v>
      </c>
      <c r="G65" s="178">
        <v>1</v>
      </c>
      <c r="H65" s="178">
        <v>1</v>
      </c>
      <c r="I65" s="178">
        <v>1</v>
      </c>
      <c r="J65" s="178">
        <v>1</v>
      </c>
      <c r="K65" s="178">
        <v>1</v>
      </c>
      <c r="L65" s="180">
        <v>1</v>
      </c>
      <c r="M65" s="178">
        <v>1</v>
      </c>
      <c r="N65" s="178">
        <v>1</v>
      </c>
      <c r="O65" s="178">
        <v>1</v>
      </c>
      <c r="P65" s="178">
        <v>1</v>
      </c>
      <c r="Q65" s="178">
        <v>1</v>
      </c>
      <c r="R65" s="178">
        <v>1</v>
      </c>
      <c r="S65" s="180">
        <v>1</v>
      </c>
      <c r="T65" s="178">
        <v>1</v>
      </c>
      <c r="U65" s="178" t="s">
        <v>255</v>
      </c>
      <c r="V65" s="178">
        <v>1</v>
      </c>
      <c r="W65" s="178">
        <v>1</v>
      </c>
      <c r="X65" s="178">
        <v>1</v>
      </c>
      <c r="Y65" s="178">
        <v>1</v>
      </c>
      <c r="Z65" s="180">
        <v>1</v>
      </c>
      <c r="AA65" s="178">
        <v>1</v>
      </c>
      <c r="AB65" s="178" t="s">
        <v>255</v>
      </c>
      <c r="AC65" s="178" t="s">
        <v>255</v>
      </c>
      <c r="AD65" s="178">
        <v>1</v>
      </c>
      <c r="AE65" s="178">
        <v>1</v>
      </c>
      <c r="AF65" s="214" t="s">
        <v>257</v>
      </c>
      <c r="AG65" s="182" t="s">
        <v>257</v>
      </c>
      <c r="AH65" s="214" t="s">
        <v>257</v>
      </c>
      <c r="AI65" s="398">
        <f t="shared" ref="AI65:AI68" si="5">SUM(E65:AH65)</f>
        <v>24</v>
      </c>
      <c r="AJ65" s="103"/>
    </row>
    <row r="66" spans="1:36" s="12" customFormat="1" ht="16.5">
      <c r="A66" s="292">
        <v>3</v>
      </c>
      <c r="B66" s="36" t="s">
        <v>250</v>
      </c>
      <c r="C66" s="36" t="s">
        <v>376</v>
      </c>
      <c r="D66" s="54" t="s">
        <v>84</v>
      </c>
      <c r="E66" s="180">
        <v>1</v>
      </c>
      <c r="F66" s="178">
        <v>1</v>
      </c>
      <c r="G66" s="178">
        <v>1</v>
      </c>
      <c r="H66" s="178">
        <v>1</v>
      </c>
      <c r="I66" s="178">
        <v>1</v>
      </c>
      <c r="J66" s="178" t="s">
        <v>255</v>
      </c>
      <c r="K66" s="178">
        <v>1</v>
      </c>
      <c r="L66" s="180">
        <v>1</v>
      </c>
      <c r="M66" s="178">
        <v>1</v>
      </c>
      <c r="N66" s="178">
        <v>1</v>
      </c>
      <c r="O66" s="178">
        <v>1</v>
      </c>
      <c r="P66" s="178">
        <v>1</v>
      </c>
      <c r="Q66" s="178">
        <v>1</v>
      </c>
      <c r="R66" s="178">
        <v>1</v>
      </c>
      <c r="S66" s="180">
        <v>1</v>
      </c>
      <c r="T66" s="178">
        <v>1</v>
      </c>
      <c r="U66" s="178">
        <v>1</v>
      </c>
      <c r="V66" s="178">
        <v>1</v>
      </c>
      <c r="W66" s="178">
        <v>1</v>
      </c>
      <c r="X66" s="178">
        <v>1</v>
      </c>
      <c r="Y66" s="178">
        <v>1</v>
      </c>
      <c r="Z66" s="180">
        <v>1</v>
      </c>
      <c r="AA66" s="178">
        <v>1</v>
      </c>
      <c r="AB66" s="178">
        <v>1</v>
      </c>
      <c r="AC66" s="178">
        <v>1</v>
      </c>
      <c r="AD66" s="178">
        <v>1</v>
      </c>
      <c r="AE66" s="178">
        <v>1</v>
      </c>
      <c r="AF66" s="178">
        <v>1</v>
      </c>
      <c r="AG66" s="182">
        <v>1</v>
      </c>
      <c r="AH66" s="214">
        <v>1</v>
      </c>
      <c r="AI66" s="14">
        <f>SUM(E66:AH66)</f>
        <v>29</v>
      </c>
      <c r="AJ66" s="284"/>
    </row>
    <row r="67" spans="1:36" s="12" customFormat="1" ht="16.5">
      <c r="A67" s="292">
        <v>4</v>
      </c>
      <c r="B67" s="260" t="s">
        <v>732</v>
      </c>
      <c r="C67" s="33" t="s">
        <v>381</v>
      </c>
      <c r="D67" s="32" t="s">
        <v>29</v>
      </c>
      <c r="E67" s="803">
        <v>1</v>
      </c>
      <c r="F67" s="803">
        <v>1</v>
      </c>
      <c r="G67" s="803">
        <v>1</v>
      </c>
      <c r="H67" s="803">
        <v>1</v>
      </c>
      <c r="I67" s="803">
        <v>1</v>
      </c>
      <c r="J67" s="803">
        <v>1</v>
      </c>
      <c r="K67" s="178">
        <v>1</v>
      </c>
      <c r="L67" s="180">
        <v>1</v>
      </c>
      <c r="M67" s="178">
        <v>1</v>
      </c>
      <c r="N67" s="178">
        <v>1</v>
      </c>
      <c r="O67" s="178">
        <v>1</v>
      </c>
      <c r="P67" s="178">
        <v>1</v>
      </c>
      <c r="Q67" s="178">
        <v>1</v>
      </c>
      <c r="R67" s="178">
        <v>1</v>
      </c>
      <c r="S67" s="180">
        <v>1</v>
      </c>
      <c r="T67" s="178">
        <v>1</v>
      </c>
      <c r="U67" s="178">
        <v>1</v>
      </c>
      <c r="V67" s="178">
        <v>1</v>
      </c>
      <c r="W67" s="178">
        <v>1</v>
      </c>
      <c r="X67" s="178">
        <v>1</v>
      </c>
      <c r="Y67" s="178">
        <v>1</v>
      </c>
      <c r="Z67" s="180">
        <v>1</v>
      </c>
      <c r="AA67" s="178">
        <v>1</v>
      </c>
      <c r="AB67" s="178">
        <v>1</v>
      </c>
      <c r="AC67" s="178">
        <v>1</v>
      </c>
      <c r="AD67" s="178">
        <v>1</v>
      </c>
      <c r="AE67" s="178">
        <v>1</v>
      </c>
      <c r="AF67" s="214" t="s">
        <v>257</v>
      </c>
      <c r="AG67" s="182" t="s">
        <v>257</v>
      </c>
      <c r="AH67" s="214" t="s">
        <v>257</v>
      </c>
      <c r="AI67" s="14">
        <f>SUM(E67:AH67)</f>
        <v>27</v>
      </c>
      <c r="AJ67" s="304"/>
    </row>
    <row r="68" spans="1:36" s="12" customFormat="1" ht="16.5">
      <c r="A68" s="292">
        <v>5</v>
      </c>
      <c r="B68" s="30" t="s">
        <v>263</v>
      </c>
      <c r="C68" s="30" t="s">
        <v>600</v>
      </c>
      <c r="D68" s="32" t="s">
        <v>42</v>
      </c>
      <c r="E68" s="180">
        <v>1</v>
      </c>
      <c r="F68" s="178">
        <v>1</v>
      </c>
      <c r="G68" s="178">
        <v>1</v>
      </c>
      <c r="H68" s="178">
        <v>1</v>
      </c>
      <c r="I68" s="178">
        <v>1</v>
      </c>
      <c r="J68" s="178">
        <v>1</v>
      </c>
      <c r="K68" s="178">
        <v>1</v>
      </c>
      <c r="L68" s="180">
        <v>1</v>
      </c>
      <c r="M68" s="178">
        <v>1</v>
      </c>
      <c r="N68" s="178">
        <v>1</v>
      </c>
      <c r="O68" s="178">
        <v>1</v>
      </c>
      <c r="P68" s="178">
        <v>1</v>
      </c>
      <c r="Q68" s="178">
        <v>1</v>
      </c>
      <c r="R68" s="178">
        <v>1</v>
      </c>
      <c r="S68" s="180">
        <v>1</v>
      </c>
      <c r="T68" s="178">
        <v>1</v>
      </c>
      <c r="U68" s="178">
        <v>1</v>
      </c>
      <c r="V68" s="178">
        <v>1</v>
      </c>
      <c r="W68" s="178">
        <v>1</v>
      </c>
      <c r="X68" s="178">
        <v>1</v>
      </c>
      <c r="Y68" s="178">
        <v>1</v>
      </c>
      <c r="Z68" s="180">
        <v>1</v>
      </c>
      <c r="AA68" s="178">
        <v>1</v>
      </c>
      <c r="AB68" s="178">
        <v>1</v>
      </c>
      <c r="AC68" s="178">
        <v>1</v>
      </c>
      <c r="AD68" s="178">
        <v>1</v>
      </c>
      <c r="AE68" s="178">
        <v>1</v>
      </c>
      <c r="AF68" s="178">
        <v>1</v>
      </c>
      <c r="AG68" s="182">
        <v>1</v>
      </c>
      <c r="AH68" s="214">
        <v>1</v>
      </c>
      <c r="AI68" s="14">
        <f t="shared" si="5"/>
        <v>30</v>
      </c>
      <c r="AJ68" s="102"/>
    </row>
    <row r="69" spans="1:36" s="127" customFormat="1" ht="16.5">
      <c r="A69" s="292">
        <v>6</v>
      </c>
      <c r="B69" s="30" t="s">
        <v>295</v>
      </c>
      <c r="C69" s="33" t="s">
        <v>381</v>
      </c>
      <c r="D69" s="805" t="s">
        <v>731</v>
      </c>
      <c r="E69" s="806"/>
      <c r="F69" s="806"/>
      <c r="G69" s="806"/>
      <c r="H69" s="806"/>
      <c r="I69" s="806"/>
      <c r="J69" s="214">
        <v>1</v>
      </c>
      <c r="K69" s="214">
        <v>1</v>
      </c>
      <c r="L69" s="182">
        <v>1</v>
      </c>
      <c r="M69" s="214">
        <v>1</v>
      </c>
      <c r="N69" s="214">
        <v>1</v>
      </c>
      <c r="O69" s="214">
        <v>1</v>
      </c>
      <c r="P69" s="214">
        <v>1</v>
      </c>
      <c r="Q69" s="214">
        <v>1</v>
      </c>
      <c r="R69" s="214">
        <v>1</v>
      </c>
      <c r="S69" s="182" t="s">
        <v>258</v>
      </c>
      <c r="T69" s="214">
        <v>1</v>
      </c>
      <c r="U69" s="214">
        <v>1</v>
      </c>
      <c r="V69" s="214">
        <v>1</v>
      </c>
      <c r="W69" s="178">
        <v>1</v>
      </c>
      <c r="X69" s="214">
        <v>1</v>
      </c>
      <c r="Y69" s="214">
        <v>1</v>
      </c>
      <c r="Z69" s="182">
        <v>1</v>
      </c>
      <c r="AA69" s="214">
        <v>1</v>
      </c>
      <c r="AB69" s="214">
        <v>1</v>
      </c>
      <c r="AC69" s="214">
        <v>1</v>
      </c>
      <c r="AD69" s="178">
        <v>1</v>
      </c>
      <c r="AE69" s="178">
        <v>1</v>
      </c>
      <c r="AF69" s="214" t="s">
        <v>257</v>
      </c>
      <c r="AG69" s="182" t="s">
        <v>257</v>
      </c>
      <c r="AH69" s="214" t="s">
        <v>257</v>
      </c>
      <c r="AI69" s="14">
        <f>SUM(E69:AH69)</f>
        <v>21</v>
      </c>
      <c r="AJ69" s="301"/>
    </row>
    <row r="70" spans="1:36" s="12" customFormat="1" ht="17.25" customHeight="1">
      <c r="A70" s="292">
        <v>7</v>
      </c>
      <c r="B70" s="573" t="s">
        <v>48</v>
      </c>
      <c r="C70" s="33" t="s">
        <v>381</v>
      </c>
      <c r="D70" s="31" t="s">
        <v>49</v>
      </c>
      <c r="E70" s="180" t="s">
        <v>258</v>
      </c>
      <c r="F70" s="178">
        <v>1</v>
      </c>
      <c r="G70" s="178">
        <v>1</v>
      </c>
      <c r="H70" s="178">
        <v>1</v>
      </c>
      <c r="I70" s="178">
        <v>1</v>
      </c>
      <c r="J70" s="178">
        <v>1</v>
      </c>
      <c r="K70" s="178"/>
      <c r="L70" s="180"/>
      <c r="M70" s="178"/>
      <c r="N70" s="178"/>
      <c r="O70" s="178"/>
      <c r="P70" s="178"/>
      <c r="Q70" s="178"/>
      <c r="R70" s="178"/>
      <c r="S70" s="180"/>
      <c r="T70" s="178"/>
      <c r="U70" s="178"/>
      <c r="V70" s="178"/>
      <c r="W70" s="178"/>
      <c r="X70" s="178"/>
      <c r="Y70" s="178"/>
      <c r="Z70" s="180"/>
      <c r="AA70" s="178"/>
      <c r="AB70" s="178"/>
      <c r="AC70" s="178"/>
      <c r="AD70" s="178"/>
      <c r="AE70" s="178"/>
      <c r="AF70" s="178"/>
      <c r="AG70" s="180"/>
      <c r="AH70" s="178"/>
      <c r="AI70" s="14">
        <f>SUM(E70:AH70)</f>
        <v>5</v>
      </c>
      <c r="AJ70" s="103"/>
    </row>
    <row r="71" spans="1:36" s="127" customFormat="1" ht="16.5">
      <c r="A71" s="486"/>
      <c r="B71" s="30"/>
      <c r="C71" s="33"/>
      <c r="D71" s="32"/>
      <c r="E71" s="182"/>
      <c r="F71" s="214"/>
      <c r="G71" s="214"/>
      <c r="H71" s="214"/>
      <c r="I71" s="214"/>
      <c r="J71" s="214"/>
      <c r="K71" s="214"/>
      <c r="L71" s="182"/>
      <c r="M71" s="214"/>
      <c r="N71" s="214"/>
      <c r="O71" s="214"/>
      <c r="P71" s="214"/>
      <c r="Q71" s="214"/>
      <c r="R71" s="214"/>
      <c r="S71" s="182"/>
      <c r="T71" s="214"/>
      <c r="U71" s="214"/>
      <c r="V71" s="214"/>
      <c r="W71" s="214"/>
      <c r="X71" s="214"/>
      <c r="Y71" s="214"/>
      <c r="Z71" s="182"/>
      <c r="AA71" s="214"/>
      <c r="AB71" s="214"/>
      <c r="AC71" s="214"/>
      <c r="AD71" s="214"/>
      <c r="AE71" s="214"/>
      <c r="AF71" s="214"/>
      <c r="AG71" s="182"/>
      <c r="AH71" s="214"/>
      <c r="AI71" s="96"/>
      <c r="AJ71" s="604"/>
    </row>
    <row r="72" spans="1:36" s="12" customFormat="1" ht="17.25" thickBot="1">
      <c r="A72" s="57"/>
      <c r="B72" s="58"/>
      <c r="C72" s="58"/>
      <c r="D72" s="59"/>
      <c r="E72" s="226"/>
      <c r="F72" s="226"/>
      <c r="G72" s="226"/>
      <c r="H72" s="226"/>
      <c r="I72" s="226"/>
      <c r="J72" s="226"/>
      <c r="K72" s="226"/>
      <c r="L72" s="226"/>
      <c r="M72" s="226"/>
      <c r="N72" s="226"/>
      <c r="O72" s="226"/>
      <c r="P72" s="226"/>
      <c r="Q72" s="226"/>
      <c r="R72" s="226"/>
      <c r="S72" s="226"/>
      <c r="T72" s="226"/>
      <c r="U72" s="214"/>
      <c r="V72" s="226"/>
      <c r="W72" s="226"/>
      <c r="X72" s="226"/>
      <c r="Y72" s="226"/>
      <c r="Z72" s="226"/>
      <c r="AA72" s="226"/>
      <c r="AB72" s="226"/>
      <c r="AC72" s="226"/>
      <c r="AD72" s="226"/>
      <c r="AE72" s="226"/>
      <c r="AF72" s="226"/>
      <c r="AG72" s="226"/>
      <c r="AH72" s="226"/>
      <c r="AI72" s="96"/>
      <c r="AJ72" s="108"/>
    </row>
    <row r="73" spans="1:36" s="12" customFormat="1" ht="18.75">
      <c r="A73" s="1567" t="s">
        <v>299</v>
      </c>
      <c r="B73" s="1568"/>
      <c r="C73" s="783"/>
      <c r="D73" s="1483" t="s">
        <v>531</v>
      </c>
      <c r="E73" s="1484"/>
      <c r="F73" s="1484"/>
      <c r="G73" s="1484"/>
      <c r="H73" s="1484"/>
      <c r="I73" s="1485"/>
      <c r="J73" s="177"/>
      <c r="K73" s="177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  <c r="AH73" s="177"/>
      <c r="AI73" s="105"/>
      <c r="AJ73" s="305"/>
    </row>
    <row r="74" spans="1:36" s="12" customFormat="1" ht="16.5">
      <c r="A74" s="299">
        <v>1</v>
      </c>
      <c r="B74" s="30" t="s">
        <v>33</v>
      </c>
      <c r="C74" s="30" t="s">
        <v>378</v>
      </c>
      <c r="D74" s="62" t="s">
        <v>153</v>
      </c>
      <c r="E74" s="182" t="s">
        <v>258</v>
      </c>
      <c r="F74" s="214">
        <v>1</v>
      </c>
      <c r="G74" s="214">
        <v>1</v>
      </c>
      <c r="H74" s="214">
        <v>1</v>
      </c>
      <c r="I74" s="214">
        <v>1</v>
      </c>
      <c r="J74" s="214">
        <v>1</v>
      </c>
      <c r="K74" s="214">
        <v>1</v>
      </c>
      <c r="L74" s="182" t="s">
        <v>258</v>
      </c>
      <c r="M74" s="214">
        <v>1</v>
      </c>
      <c r="N74" s="214">
        <v>1</v>
      </c>
      <c r="O74" s="214">
        <v>1</v>
      </c>
      <c r="P74" s="214">
        <v>1</v>
      </c>
      <c r="Q74" s="214">
        <v>1</v>
      </c>
      <c r="R74" s="214">
        <v>1</v>
      </c>
      <c r="S74" s="182" t="s">
        <v>258</v>
      </c>
      <c r="T74" s="214">
        <v>1</v>
      </c>
      <c r="U74" s="214">
        <v>1</v>
      </c>
      <c r="V74" s="214">
        <v>1</v>
      </c>
      <c r="W74" s="214">
        <v>1</v>
      </c>
      <c r="X74" s="214">
        <v>1</v>
      </c>
      <c r="Y74" s="214">
        <v>1</v>
      </c>
      <c r="Z74" s="182">
        <v>1</v>
      </c>
      <c r="AA74" s="214">
        <v>1</v>
      </c>
      <c r="AB74" s="214">
        <v>1</v>
      </c>
      <c r="AC74" s="214">
        <v>1</v>
      </c>
      <c r="AD74" s="214">
        <v>1</v>
      </c>
      <c r="AE74" s="214">
        <v>1</v>
      </c>
      <c r="AF74" s="214" t="s">
        <v>257</v>
      </c>
      <c r="AG74" s="182" t="s">
        <v>257</v>
      </c>
      <c r="AH74" s="214" t="s">
        <v>257</v>
      </c>
      <c r="AI74" s="14">
        <f>SUM(E74:AH74)</f>
        <v>24</v>
      </c>
      <c r="AJ74" s="284"/>
    </row>
    <row r="75" spans="1:36" s="12" customFormat="1" ht="16.5">
      <c r="A75" s="299">
        <v>2</v>
      </c>
      <c r="B75" s="30" t="s">
        <v>169</v>
      </c>
      <c r="C75" s="30" t="s">
        <v>379</v>
      </c>
      <c r="D75" s="32" t="s">
        <v>83</v>
      </c>
      <c r="E75" s="182">
        <v>1</v>
      </c>
      <c r="F75" s="214">
        <v>1</v>
      </c>
      <c r="G75" s="214">
        <v>1</v>
      </c>
      <c r="H75" s="214">
        <v>1</v>
      </c>
      <c r="I75" s="214">
        <v>1</v>
      </c>
      <c r="J75" s="214">
        <v>1</v>
      </c>
      <c r="K75" s="214">
        <v>1</v>
      </c>
      <c r="L75" s="182">
        <v>1</v>
      </c>
      <c r="M75" s="214">
        <v>1</v>
      </c>
      <c r="N75" s="214">
        <v>1</v>
      </c>
      <c r="O75" s="214">
        <v>1</v>
      </c>
      <c r="P75" s="214">
        <v>1</v>
      </c>
      <c r="Q75" s="214">
        <v>1</v>
      </c>
      <c r="R75" s="214" t="s">
        <v>255</v>
      </c>
      <c r="S75" s="182">
        <v>1</v>
      </c>
      <c r="T75" s="214">
        <v>1</v>
      </c>
      <c r="U75" s="214" t="s">
        <v>255</v>
      </c>
      <c r="V75" s="214">
        <v>1</v>
      </c>
      <c r="W75" s="214">
        <v>1</v>
      </c>
      <c r="X75" s="214" t="s">
        <v>255</v>
      </c>
      <c r="Y75" s="214">
        <v>1</v>
      </c>
      <c r="Z75" s="182">
        <v>1</v>
      </c>
      <c r="AA75" s="214">
        <v>1</v>
      </c>
      <c r="AB75" s="214">
        <v>1</v>
      </c>
      <c r="AC75" s="214">
        <v>1</v>
      </c>
      <c r="AD75" s="214">
        <v>1</v>
      </c>
      <c r="AE75" s="214">
        <v>1</v>
      </c>
      <c r="AF75" s="214">
        <v>1</v>
      </c>
      <c r="AG75" s="182" t="s">
        <v>257</v>
      </c>
      <c r="AH75" s="214" t="s">
        <v>257</v>
      </c>
      <c r="AI75" s="14">
        <f>SUM(E75:AH75)</f>
        <v>25</v>
      </c>
      <c r="AJ75" s="284"/>
    </row>
    <row r="76" spans="1:36" s="12" customFormat="1" ht="16.5">
      <c r="A76" s="299">
        <v>3</v>
      </c>
      <c r="B76" s="30" t="s">
        <v>476</v>
      </c>
      <c r="C76" s="30" t="s">
        <v>378</v>
      </c>
      <c r="D76" s="32" t="s">
        <v>56</v>
      </c>
      <c r="E76" s="182">
        <v>1</v>
      </c>
      <c r="F76" s="214">
        <v>1</v>
      </c>
      <c r="G76" s="214">
        <v>1</v>
      </c>
      <c r="H76" s="214">
        <v>1</v>
      </c>
      <c r="I76" s="214">
        <v>1</v>
      </c>
      <c r="J76" s="214">
        <v>1</v>
      </c>
      <c r="K76" s="214">
        <v>1</v>
      </c>
      <c r="L76" s="182">
        <v>1</v>
      </c>
      <c r="M76" s="214">
        <v>1</v>
      </c>
      <c r="N76" s="214">
        <v>1</v>
      </c>
      <c r="O76" s="214">
        <v>1</v>
      </c>
      <c r="P76" s="214">
        <v>1</v>
      </c>
      <c r="Q76" s="214">
        <v>1</v>
      </c>
      <c r="R76" s="214">
        <v>1</v>
      </c>
      <c r="S76" s="182">
        <v>1</v>
      </c>
      <c r="T76" s="214">
        <v>1</v>
      </c>
      <c r="U76" s="214">
        <v>1</v>
      </c>
      <c r="V76" s="214">
        <v>1</v>
      </c>
      <c r="W76" s="214">
        <v>1</v>
      </c>
      <c r="X76" s="214">
        <v>1</v>
      </c>
      <c r="Y76" s="214">
        <v>1</v>
      </c>
      <c r="Z76" s="182">
        <v>1</v>
      </c>
      <c r="AA76" s="214">
        <v>1</v>
      </c>
      <c r="AB76" s="214">
        <v>1</v>
      </c>
      <c r="AC76" s="214">
        <v>1</v>
      </c>
      <c r="AD76" s="214">
        <v>1</v>
      </c>
      <c r="AE76" s="214">
        <v>1</v>
      </c>
      <c r="AF76" s="214" t="s">
        <v>257</v>
      </c>
      <c r="AG76" s="182" t="s">
        <v>257</v>
      </c>
      <c r="AH76" s="214" t="s">
        <v>257</v>
      </c>
      <c r="AI76" s="14">
        <f t="shared" ref="AI76:AI91" si="6">SUM(E76:AH76)</f>
        <v>27</v>
      </c>
      <c r="AJ76" s="284"/>
    </row>
    <row r="77" spans="1:36" s="12" customFormat="1" ht="16.5">
      <c r="A77" s="299">
        <v>4</v>
      </c>
      <c r="B77" s="30" t="s">
        <v>94</v>
      </c>
      <c r="C77" s="30" t="s">
        <v>378</v>
      </c>
      <c r="D77" s="62" t="s">
        <v>138</v>
      </c>
      <c r="E77" s="182" t="s">
        <v>258</v>
      </c>
      <c r="F77" s="214">
        <v>1</v>
      </c>
      <c r="G77" s="214">
        <v>1</v>
      </c>
      <c r="H77" s="214">
        <v>1</v>
      </c>
      <c r="I77" s="214">
        <v>1</v>
      </c>
      <c r="J77" s="214">
        <v>1</v>
      </c>
      <c r="K77" s="214">
        <v>1</v>
      </c>
      <c r="L77" s="182" t="s">
        <v>258</v>
      </c>
      <c r="M77" s="214">
        <v>1</v>
      </c>
      <c r="N77" s="214">
        <v>1</v>
      </c>
      <c r="O77" s="214">
        <v>1</v>
      </c>
      <c r="P77" s="214" t="s">
        <v>255</v>
      </c>
      <c r="Q77" s="214" t="s">
        <v>255</v>
      </c>
      <c r="R77" s="214" t="s">
        <v>255</v>
      </c>
      <c r="S77" s="182" t="s">
        <v>258</v>
      </c>
      <c r="T77" s="214" t="s">
        <v>255</v>
      </c>
      <c r="U77" s="214" t="s">
        <v>255</v>
      </c>
      <c r="V77" s="214" t="s">
        <v>255</v>
      </c>
      <c r="W77" s="214" t="s">
        <v>255</v>
      </c>
      <c r="X77" s="214" t="s">
        <v>255</v>
      </c>
      <c r="Y77" s="214" t="s">
        <v>255</v>
      </c>
      <c r="Z77" s="182" t="s">
        <v>258</v>
      </c>
      <c r="AA77" s="214" t="s">
        <v>255</v>
      </c>
      <c r="AB77" s="214" t="s">
        <v>255</v>
      </c>
      <c r="AC77" s="214" t="s">
        <v>255</v>
      </c>
      <c r="AD77" s="214">
        <v>1</v>
      </c>
      <c r="AE77" s="214">
        <v>1</v>
      </c>
      <c r="AF77" s="214" t="s">
        <v>257</v>
      </c>
      <c r="AG77" s="182" t="s">
        <v>257</v>
      </c>
      <c r="AH77" s="214" t="s">
        <v>257</v>
      </c>
      <c r="AI77" s="14">
        <f t="shared" si="6"/>
        <v>11</v>
      </c>
      <c r="AJ77" s="284"/>
    </row>
    <row r="78" spans="1:36" s="12" customFormat="1" ht="16.5">
      <c r="A78" s="299">
        <v>6</v>
      </c>
      <c r="B78" s="30" t="s">
        <v>345</v>
      </c>
      <c r="C78" s="30" t="s">
        <v>378</v>
      </c>
      <c r="D78" s="62" t="s">
        <v>57</v>
      </c>
      <c r="E78" s="182" t="s">
        <v>258</v>
      </c>
      <c r="F78" s="214">
        <v>1</v>
      </c>
      <c r="G78" s="214">
        <v>1</v>
      </c>
      <c r="H78" s="214">
        <v>1</v>
      </c>
      <c r="I78" s="214">
        <v>1</v>
      </c>
      <c r="J78" s="214">
        <v>1</v>
      </c>
      <c r="K78" s="214">
        <v>1</v>
      </c>
      <c r="L78" s="182">
        <v>1</v>
      </c>
      <c r="M78" s="214">
        <v>1</v>
      </c>
      <c r="N78" s="214">
        <v>1</v>
      </c>
      <c r="O78" s="214">
        <v>1</v>
      </c>
      <c r="P78" s="214">
        <v>1</v>
      </c>
      <c r="Q78" s="214">
        <v>1</v>
      </c>
      <c r="R78" s="214">
        <v>1</v>
      </c>
      <c r="S78" s="182" t="s">
        <v>258</v>
      </c>
      <c r="T78" s="214">
        <v>1</v>
      </c>
      <c r="U78" s="214">
        <v>1</v>
      </c>
      <c r="V78" s="214">
        <v>1</v>
      </c>
      <c r="W78" s="214">
        <v>1</v>
      </c>
      <c r="X78" s="214">
        <v>1</v>
      </c>
      <c r="Y78" s="214">
        <v>1</v>
      </c>
      <c r="Z78" s="182">
        <v>1</v>
      </c>
      <c r="AA78" s="214">
        <v>1</v>
      </c>
      <c r="AB78" s="214">
        <v>1</v>
      </c>
      <c r="AC78" s="214">
        <v>1</v>
      </c>
      <c r="AD78" s="214">
        <v>1</v>
      </c>
      <c r="AE78" s="214">
        <v>1</v>
      </c>
      <c r="AF78" s="214" t="s">
        <v>257</v>
      </c>
      <c r="AG78" s="182" t="s">
        <v>257</v>
      </c>
      <c r="AH78" s="214" t="s">
        <v>257</v>
      </c>
      <c r="AI78" s="14">
        <f t="shared" si="6"/>
        <v>25</v>
      </c>
      <c r="AJ78" s="284"/>
    </row>
    <row r="79" spans="1:36" s="12" customFormat="1" ht="16.5">
      <c r="A79" s="299">
        <v>7</v>
      </c>
      <c r="B79" s="30" t="s">
        <v>97</v>
      </c>
      <c r="C79" s="30" t="s">
        <v>390</v>
      </c>
      <c r="D79" s="62" t="s">
        <v>160</v>
      </c>
      <c r="E79" s="182" t="s">
        <v>258</v>
      </c>
      <c r="F79" s="214">
        <v>1</v>
      </c>
      <c r="G79" s="214" t="s">
        <v>685</v>
      </c>
      <c r="H79" s="214" t="s">
        <v>685</v>
      </c>
      <c r="I79" s="214" t="s">
        <v>685</v>
      </c>
      <c r="J79" s="214" t="s">
        <v>685</v>
      </c>
      <c r="K79" s="214" t="s">
        <v>685</v>
      </c>
      <c r="L79" s="182" t="s">
        <v>258</v>
      </c>
      <c r="M79" s="214" t="s">
        <v>685</v>
      </c>
      <c r="N79" s="214" t="s">
        <v>685</v>
      </c>
      <c r="O79" s="214" t="s">
        <v>685</v>
      </c>
      <c r="P79" s="214" t="s">
        <v>685</v>
      </c>
      <c r="Q79" s="214" t="s">
        <v>685</v>
      </c>
      <c r="R79" s="214" t="s">
        <v>685</v>
      </c>
      <c r="S79" s="182" t="s">
        <v>258</v>
      </c>
      <c r="T79" s="214" t="s">
        <v>685</v>
      </c>
      <c r="U79" s="214" t="s">
        <v>685</v>
      </c>
      <c r="V79" s="214">
        <v>1</v>
      </c>
      <c r="W79" s="214">
        <v>1</v>
      </c>
      <c r="X79" s="214">
        <v>1</v>
      </c>
      <c r="Y79" s="214">
        <v>1</v>
      </c>
      <c r="Z79" s="182">
        <v>1</v>
      </c>
      <c r="AA79" s="214">
        <v>1</v>
      </c>
      <c r="AB79" s="214">
        <v>1</v>
      </c>
      <c r="AC79" s="214">
        <v>1</v>
      </c>
      <c r="AD79" s="214">
        <v>1</v>
      </c>
      <c r="AE79" s="214">
        <v>1</v>
      </c>
      <c r="AF79" s="214">
        <v>1</v>
      </c>
      <c r="AG79" s="182" t="s">
        <v>257</v>
      </c>
      <c r="AH79" s="214" t="s">
        <v>257</v>
      </c>
      <c r="AI79" s="715">
        <f t="shared" si="6"/>
        <v>12</v>
      </c>
      <c r="AJ79" s="714">
        <v>23</v>
      </c>
    </row>
    <row r="80" spans="1:36" s="12" customFormat="1" ht="16.5">
      <c r="A80" s="299">
        <v>9</v>
      </c>
      <c r="B80" s="30" t="s">
        <v>305</v>
      </c>
      <c r="C80" s="30" t="s">
        <v>378</v>
      </c>
      <c r="D80" s="62" t="s">
        <v>159</v>
      </c>
      <c r="E80" s="182" t="s">
        <v>258</v>
      </c>
      <c r="F80" s="214">
        <v>1</v>
      </c>
      <c r="G80" s="214">
        <v>1</v>
      </c>
      <c r="H80" s="214">
        <v>1</v>
      </c>
      <c r="I80" s="214">
        <v>1</v>
      </c>
      <c r="J80" s="214">
        <v>1</v>
      </c>
      <c r="K80" s="214">
        <v>1</v>
      </c>
      <c r="L80" s="182" t="s">
        <v>258</v>
      </c>
      <c r="M80" s="214">
        <v>1</v>
      </c>
      <c r="N80" s="214">
        <v>1</v>
      </c>
      <c r="O80" s="214">
        <v>1</v>
      </c>
      <c r="P80" s="214">
        <v>1</v>
      </c>
      <c r="Q80" s="214">
        <v>1</v>
      </c>
      <c r="R80" s="214">
        <v>1</v>
      </c>
      <c r="S80" s="182">
        <v>1</v>
      </c>
      <c r="T80" s="214">
        <v>1</v>
      </c>
      <c r="U80" s="214">
        <v>1</v>
      </c>
      <c r="V80" s="214">
        <v>1</v>
      </c>
      <c r="W80" s="214">
        <v>1</v>
      </c>
      <c r="X80" s="214">
        <v>1</v>
      </c>
      <c r="Y80" s="214">
        <v>1</v>
      </c>
      <c r="Z80" s="182">
        <v>1</v>
      </c>
      <c r="AA80" s="214">
        <v>1</v>
      </c>
      <c r="AB80" s="214">
        <v>1</v>
      </c>
      <c r="AC80" s="214">
        <v>1</v>
      </c>
      <c r="AD80" s="214">
        <v>1</v>
      </c>
      <c r="AE80" s="214">
        <v>1</v>
      </c>
      <c r="AF80" s="214" t="s">
        <v>257</v>
      </c>
      <c r="AG80" s="182" t="s">
        <v>257</v>
      </c>
      <c r="AH80" s="214" t="s">
        <v>257</v>
      </c>
      <c r="AI80" s="14">
        <f t="shared" si="6"/>
        <v>25</v>
      </c>
      <c r="AJ80" s="284"/>
    </row>
    <row r="81" spans="1:36" s="12" customFormat="1" ht="16.5">
      <c r="A81" s="299">
        <v>10</v>
      </c>
      <c r="B81" s="30" t="s">
        <v>360</v>
      </c>
      <c r="C81" s="30" t="s">
        <v>379</v>
      </c>
      <c r="D81" s="32" t="s">
        <v>151</v>
      </c>
      <c r="E81" s="182" t="s">
        <v>258</v>
      </c>
      <c r="F81" s="214">
        <v>1</v>
      </c>
      <c r="G81" s="214">
        <v>1</v>
      </c>
      <c r="H81" s="214">
        <v>1</v>
      </c>
      <c r="I81" s="214">
        <v>1</v>
      </c>
      <c r="J81" s="214">
        <v>1</v>
      </c>
      <c r="K81" s="214">
        <v>1</v>
      </c>
      <c r="L81" s="182">
        <v>1</v>
      </c>
      <c r="M81" s="214">
        <v>1</v>
      </c>
      <c r="N81" s="214">
        <v>1</v>
      </c>
      <c r="O81" s="214">
        <v>1</v>
      </c>
      <c r="P81" s="214">
        <v>1</v>
      </c>
      <c r="Q81" s="214">
        <v>1</v>
      </c>
      <c r="R81" s="214">
        <v>1</v>
      </c>
      <c r="S81" s="182">
        <v>1</v>
      </c>
      <c r="T81" s="214">
        <v>1</v>
      </c>
      <c r="U81" s="214">
        <v>1</v>
      </c>
      <c r="V81" s="214">
        <v>1</v>
      </c>
      <c r="W81" s="214">
        <v>1</v>
      </c>
      <c r="X81" s="214">
        <v>1</v>
      </c>
      <c r="Y81" s="214">
        <v>1</v>
      </c>
      <c r="Z81" s="182">
        <v>1</v>
      </c>
      <c r="AA81" s="214">
        <v>1</v>
      </c>
      <c r="AB81" s="214">
        <v>1</v>
      </c>
      <c r="AC81" s="214">
        <v>1</v>
      </c>
      <c r="AD81" s="214">
        <v>1</v>
      </c>
      <c r="AE81" s="214">
        <v>1</v>
      </c>
      <c r="AF81" s="214" t="s">
        <v>257</v>
      </c>
      <c r="AG81" s="182" t="s">
        <v>257</v>
      </c>
      <c r="AH81" s="214" t="s">
        <v>257</v>
      </c>
      <c r="AI81" s="14">
        <f t="shared" si="6"/>
        <v>26</v>
      </c>
      <c r="AJ81" s="284"/>
    </row>
    <row r="82" spans="1:36" s="12" customFormat="1" ht="16.5">
      <c r="A82" s="299">
        <v>11</v>
      </c>
      <c r="B82" s="30" t="s">
        <v>285</v>
      </c>
      <c r="C82" s="30" t="s">
        <v>377</v>
      </c>
      <c r="D82" s="32" t="s">
        <v>39</v>
      </c>
      <c r="E82" s="182">
        <v>1</v>
      </c>
      <c r="F82" s="214">
        <v>1</v>
      </c>
      <c r="G82" s="214">
        <v>1</v>
      </c>
      <c r="H82" s="214">
        <v>1</v>
      </c>
      <c r="I82" s="214">
        <v>1</v>
      </c>
      <c r="J82" s="214">
        <v>1</v>
      </c>
      <c r="K82" s="214">
        <v>1</v>
      </c>
      <c r="L82" s="182">
        <v>1</v>
      </c>
      <c r="M82" s="214">
        <v>1</v>
      </c>
      <c r="N82" s="214">
        <v>1</v>
      </c>
      <c r="O82" s="214">
        <v>1</v>
      </c>
      <c r="P82" s="214">
        <v>1</v>
      </c>
      <c r="Q82" s="214">
        <v>1</v>
      </c>
      <c r="R82" s="214">
        <v>1</v>
      </c>
      <c r="S82" s="182">
        <v>1</v>
      </c>
      <c r="T82" s="214">
        <v>1</v>
      </c>
      <c r="U82" s="214">
        <v>1</v>
      </c>
      <c r="V82" s="214" t="s">
        <v>685</v>
      </c>
      <c r="W82" s="214">
        <v>1</v>
      </c>
      <c r="X82" s="214">
        <v>1</v>
      </c>
      <c r="Y82" s="214">
        <v>1</v>
      </c>
      <c r="Z82" s="182">
        <v>1</v>
      </c>
      <c r="AA82" s="214">
        <v>1</v>
      </c>
      <c r="AB82" s="214">
        <v>1</v>
      </c>
      <c r="AC82" s="214">
        <v>1</v>
      </c>
      <c r="AD82" s="214">
        <v>1</v>
      </c>
      <c r="AE82" s="214">
        <v>1</v>
      </c>
      <c r="AF82" s="214" t="s">
        <v>257</v>
      </c>
      <c r="AG82" s="182" t="s">
        <v>257</v>
      </c>
      <c r="AH82" s="214" t="s">
        <v>257</v>
      </c>
      <c r="AI82" s="14">
        <f t="shared" si="6"/>
        <v>26</v>
      </c>
      <c r="AJ82" s="284"/>
    </row>
    <row r="83" spans="1:36" s="12" customFormat="1" ht="16.5">
      <c r="A83" s="299">
        <v>12</v>
      </c>
      <c r="B83" s="30" t="s">
        <v>300</v>
      </c>
      <c r="C83" s="30" t="s">
        <v>389</v>
      </c>
      <c r="D83" s="62" t="s">
        <v>62</v>
      </c>
      <c r="E83" s="182" t="s">
        <v>258</v>
      </c>
      <c r="F83" s="214">
        <v>1</v>
      </c>
      <c r="G83" s="214">
        <v>1</v>
      </c>
      <c r="H83" s="214">
        <v>1</v>
      </c>
      <c r="I83" s="214">
        <v>1</v>
      </c>
      <c r="J83" s="214">
        <v>1</v>
      </c>
      <c r="K83" s="214">
        <v>1</v>
      </c>
      <c r="L83" s="182" t="s">
        <v>258</v>
      </c>
      <c r="M83" s="214">
        <v>1</v>
      </c>
      <c r="N83" s="214">
        <v>1</v>
      </c>
      <c r="O83" s="214">
        <v>1</v>
      </c>
      <c r="P83" s="214">
        <v>1</v>
      </c>
      <c r="Q83" s="214">
        <v>1</v>
      </c>
      <c r="R83" s="214">
        <v>1</v>
      </c>
      <c r="S83" s="182" t="s">
        <v>258</v>
      </c>
      <c r="T83" s="214">
        <v>1</v>
      </c>
      <c r="U83" s="214">
        <v>1</v>
      </c>
      <c r="V83" s="214">
        <v>1</v>
      </c>
      <c r="W83" s="214">
        <v>1</v>
      </c>
      <c r="X83" s="214">
        <v>1</v>
      </c>
      <c r="Y83" s="214">
        <v>1</v>
      </c>
      <c r="Z83" s="182">
        <v>1</v>
      </c>
      <c r="AA83" s="214">
        <v>1</v>
      </c>
      <c r="AB83" s="214">
        <v>1</v>
      </c>
      <c r="AC83" s="214">
        <v>1</v>
      </c>
      <c r="AD83" s="214">
        <v>1</v>
      </c>
      <c r="AE83" s="214">
        <v>1</v>
      </c>
      <c r="AF83" s="214" t="s">
        <v>257</v>
      </c>
      <c r="AG83" s="182" t="s">
        <v>257</v>
      </c>
      <c r="AH83" s="214" t="s">
        <v>257</v>
      </c>
      <c r="AI83" s="14">
        <f t="shared" si="6"/>
        <v>24</v>
      </c>
      <c r="AJ83" s="284"/>
    </row>
    <row r="84" spans="1:36" s="12" customFormat="1" ht="16.5">
      <c r="A84" s="299">
        <v>13</v>
      </c>
      <c r="B84" s="30" t="s">
        <v>301</v>
      </c>
      <c r="C84" s="30" t="s">
        <v>378</v>
      </c>
      <c r="D84" s="62" t="s">
        <v>54</v>
      </c>
      <c r="E84" s="182" t="s">
        <v>258</v>
      </c>
      <c r="F84" s="214">
        <v>1</v>
      </c>
      <c r="G84" s="214">
        <v>1</v>
      </c>
      <c r="H84" s="214">
        <v>1</v>
      </c>
      <c r="I84" s="214">
        <v>1</v>
      </c>
      <c r="J84" s="214">
        <v>1</v>
      </c>
      <c r="K84" s="214">
        <v>1</v>
      </c>
      <c r="L84" s="182" t="s">
        <v>258</v>
      </c>
      <c r="M84" s="214">
        <v>1</v>
      </c>
      <c r="N84" s="214">
        <v>1</v>
      </c>
      <c r="O84" s="214">
        <v>1</v>
      </c>
      <c r="P84" s="214">
        <v>1</v>
      </c>
      <c r="Q84" s="214">
        <v>1</v>
      </c>
      <c r="R84" s="214">
        <v>1</v>
      </c>
      <c r="S84" s="182" t="s">
        <v>258</v>
      </c>
      <c r="T84" s="214">
        <v>1</v>
      </c>
      <c r="U84" s="214">
        <v>1</v>
      </c>
      <c r="V84" s="214">
        <v>1</v>
      </c>
      <c r="W84" s="214">
        <v>1</v>
      </c>
      <c r="X84" s="214">
        <v>1</v>
      </c>
      <c r="Y84" s="214">
        <v>1</v>
      </c>
      <c r="Z84" s="182">
        <v>1</v>
      </c>
      <c r="AA84" s="214">
        <v>1</v>
      </c>
      <c r="AB84" s="214">
        <v>1</v>
      </c>
      <c r="AC84" s="214">
        <v>1</v>
      </c>
      <c r="AD84" s="214">
        <v>1</v>
      </c>
      <c r="AE84" s="214">
        <v>1</v>
      </c>
      <c r="AF84" s="214" t="s">
        <v>257</v>
      </c>
      <c r="AG84" s="182" t="s">
        <v>257</v>
      </c>
      <c r="AH84" s="214" t="s">
        <v>257</v>
      </c>
      <c r="AI84" s="14">
        <f t="shared" si="6"/>
        <v>24</v>
      </c>
      <c r="AJ84" s="284"/>
    </row>
    <row r="85" spans="1:36" s="12" customFormat="1" ht="16.5">
      <c r="A85" s="299">
        <v>14</v>
      </c>
      <c r="B85" s="30" t="s">
        <v>40</v>
      </c>
      <c r="C85" s="30" t="s">
        <v>390</v>
      </c>
      <c r="D85" s="32" t="s">
        <v>161</v>
      </c>
      <c r="E85" s="182" t="s">
        <v>258</v>
      </c>
      <c r="F85" s="214">
        <v>1</v>
      </c>
      <c r="G85" s="214">
        <v>1</v>
      </c>
      <c r="H85" s="214">
        <v>1</v>
      </c>
      <c r="I85" s="214" t="s">
        <v>685</v>
      </c>
      <c r="J85" s="214" t="s">
        <v>685</v>
      </c>
      <c r="K85" s="214" t="s">
        <v>685</v>
      </c>
      <c r="L85" s="182" t="s">
        <v>258</v>
      </c>
      <c r="M85" s="214">
        <v>1</v>
      </c>
      <c r="N85" s="214">
        <v>1</v>
      </c>
      <c r="O85" s="214">
        <v>1</v>
      </c>
      <c r="P85" s="214">
        <v>1</v>
      </c>
      <c r="Q85" s="214">
        <v>1</v>
      </c>
      <c r="R85" s="214">
        <v>1</v>
      </c>
      <c r="S85" s="182">
        <v>1</v>
      </c>
      <c r="T85" s="214">
        <v>1</v>
      </c>
      <c r="U85" s="214">
        <v>1</v>
      </c>
      <c r="V85" s="214">
        <v>1</v>
      </c>
      <c r="W85" s="214">
        <v>1</v>
      </c>
      <c r="X85" s="214">
        <v>1</v>
      </c>
      <c r="Y85" s="214">
        <v>1</v>
      </c>
      <c r="Z85" s="182">
        <v>1</v>
      </c>
      <c r="AA85" s="214">
        <v>1</v>
      </c>
      <c r="AB85" s="214">
        <v>1</v>
      </c>
      <c r="AC85" s="214">
        <v>1</v>
      </c>
      <c r="AD85" s="214">
        <v>1</v>
      </c>
      <c r="AE85" s="214">
        <v>1</v>
      </c>
      <c r="AF85" s="214">
        <v>1</v>
      </c>
      <c r="AG85" s="182" t="s">
        <v>257</v>
      </c>
      <c r="AH85" s="214" t="s">
        <v>257</v>
      </c>
      <c r="AI85" s="715">
        <f t="shared" si="6"/>
        <v>23</v>
      </c>
      <c r="AJ85" s="714">
        <v>23</v>
      </c>
    </row>
    <row r="86" spans="1:36" s="12" customFormat="1" ht="16.5">
      <c r="A86" s="299">
        <v>16</v>
      </c>
      <c r="B86" s="30" t="s">
        <v>306</v>
      </c>
      <c r="C86" s="30" t="s">
        <v>378</v>
      </c>
      <c r="D86" s="62" t="s">
        <v>154</v>
      </c>
      <c r="E86" s="182" t="s">
        <v>258</v>
      </c>
      <c r="F86" s="214">
        <v>1</v>
      </c>
      <c r="G86" s="214">
        <v>1</v>
      </c>
      <c r="H86" s="214">
        <v>1</v>
      </c>
      <c r="I86" s="214">
        <v>1</v>
      </c>
      <c r="J86" s="214">
        <v>1</v>
      </c>
      <c r="K86" s="214">
        <v>1</v>
      </c>
      <c r="L86" s="182">
        <v>1</v>
      </c>
      <c r="M86" s="214">
        <v>1</v>
      </c>
      <c r="N86" s="214">
        <v>1</v>
      </c>
      <c r="O86" s="214">
        <v>1</v>
      </c>
      <c r="P86" s="214">
        <v>1</v>
      </c>
      <c r="Q86" s="214">
        <v>1</v>
      </c>
      <c r="R86" s="214">
        <v>1</v>
      </c>
      <c r="S86" s="182" t="s">
        <v>258</v>
      </c>
      <c r="T86" s="214">
        <v>1</v>
      </c>
      <c r="U86" s="214">
        <v>1</v>
      </c>
      <c r="V86" s="214">
        <v>1</v>
      </c>
      <c r="W86" s="214">
        <v>1</v>
      </c>
      <c r="X86" s="214">
        <v>1</v>
      </c>
      <c r="Y86" s="214">
        <v>1</v>
      </c>
      <c r="Z86" s="182">
        <v>1</v>
      </c>
      <c r="AA86" s="214">
        <v>1</v>
      </c>
      <c r="AB86" s="214">
        <v>1</v>
      </c>
      <c r="AC86" s="214">
        <v>1</v>
      </c>
      <c r="AD86" s="214">
        <v>1</v>
      </c>
      <c r="AE86" s="214">
        <v>1</v>
      </c>
      <c r="AF86" s="214" t="s">
        <v>257</v>
      </c>
      <c r="AG86" s="182" t="s">
        <v>257</v>
      </c>
      <c r="AH86" s="214" t="s">
        <v>257</v>
      </c>
      <c r="AI86" s="14">
        <f t="shared" si="6"/>
        <v>25</v>
      </c>
      <c r="AJ86" s="284"/>
    </row>
    <row r="87" spans="1:36" s="12" customFormat="1" ht="17.25" customHeight="1">
      <c r="A87" s="299">
        <v>17</v>
      </c>
      <c r="B87" s="30" t="s">
        <v>203</v>
      </c>
      <c r="C87" s="30" t="s">
        <v>389</v>
      </c>
      <c r="D87" s="62" t="s">
        <v>62</v>
      </c>
      <c r="E87" s="182" t="s">
        <v>258</v>
      </c>
      <c r="F87" s="214">
        <v>1</v>
      </c>
      <c r="G87" s="214">
        <v>1</v>
      </c>
      <c r="H87" s="214">
        <v>1</v>
      </c>
      <c r="I87" s="214">
        <v>1</v>
      </c>
      <c r="J87" s="214">
        <v>1</v>
      </c>
      <c r="K87" s="214">
        <v>1</v>
      </c>
      <c r="L87" s="182" t="s">
        <v>258</v>
      </c>
      <c r="M87" s="214">
        <v>1</v>
      </c>
      <c r="N87" s="214">
        <v>1</v>
      </c>
      <c r="O87" s="214">
        <v>1</v>
      </c>
      <c r="P87" s="214">
        <v>1</v>
      </c>
      <c r="Q87" s="214">
        <v>1</v>
      </c>
      <c r="R87" s="214">
        <v>1</v>
      </c>
      <c r="S87" s="182" t="s">
        <v>258</v>
      </c>
      <c r="T87" s="214">
        <v>1</v>
      </c>
      <c r="U87" s="214">
        <v>1</v>
      </c>
      <c r="V87" s="214">
        <v>1</v>
      </c>
      <c r="W87" s="214">
        <v>1</v>
      </c>
      <c r="X87" s="214">
        <v>1</v>
      </c>
      <c r="Y87" s="214">
        <v>1</v>
      </c>
      <c r="Z87" s="182">
        <v>1</v>
      </c>
      <c r="AA87" s="214">
        <v>1</v>
      </c>
      <c r="AB87" s="214">
        <v>1</v>
      </c>
      <c r="AC87" s="214">
        <v>1</v>
      </c>
      <c r="AD87" s="214">
        <v>1</v>
      </c>
      <c r="AE87" s="214">
        <v>1</v>
      </c>
      <c r="AF87" s="214" t="s">
        <v>257</v>
      </c>
      <c r="AG87" s="182" t="s">
        <v>257</v>
      </c>
      <c r="AH87" s="214" t="s">
        <v>257</v>
      </c>
      <c r="AI87" s="14">
        <f t="shared" si="6"/>
        <v>24</v>
      </c>
      <c r="AJ87" s="102"/>
    </row>
    <row r="88" spans="1:36" s="12" customFormat="1" ht="16.5">
      <c r="A88" s="299">
        <v>18</v>
      </c>
      <c r="B88" s="30" t="s">
        <v>118</v>
      </c>
      <c r="C88" s="30" t="s">
        <v>378</v>
      </c>
      <c r="D88" s="62" t="s">
        <v>59</v>
      </c>
      <c r="E88" s="182" t="s">
        <v>258</v>
      </c>
      <c r="F88" s="214">
        <v>1</v>
      </c>
      <c r="G88" s="214">
        <v>1</v>
      </c>
      <c r="H88" s="214">
        <v>1</v>
      </c>
      <c r="I88" s="214">
        <v>1</v>
      </c>
      <c r="J88" s="214">
        <v>1</v>
      </c>
      <c r="K88" s="214">
        <v>1</v>
      </c>
      <c r="L88" s="182" t="s">
        <v>258</v>
      </c>
      <c r="M88" s="214">
        <v>1</v>
      </c>
      <c r="N88" s="214">
        <v>1</v>
      </c>
      <c r="O88" s="214">
        <v>1</v>
      </c>
      <c r="P88" s="214">
        <v>1</v>
      </c>
      <c r="Q88" s="214">
        <v>1</v>
      </c>
      <c r="R88" s="214">
        <v>1</v>
      </c>
      <c r="S88" s="182" t="s">
        <v>258</v>
      </c>
      <c r="T88" s="214">
        <v>1</v>
      </c>
      <c r="U88" s="214">
        <v>1</v>
      </c>
      <c r="V88" s="214">
        <v>1</v>
      </c>
      <c r="W88" s="214">
        <v>1</v>
      </c>
      <c r="X88" s="214">
        <v>1</v>
      </c>
      <c r="Y88" s="214">
        <v>1</v>
      </c>
      <c r="Z88" s="182">
        <v>1</v>
      </c>
      <c r="AA88" s="214">
        <v>1</v>
      </c>
      <c r="AB88" s="214">
        <v>1</v>
      </c>
      <c r="AC88" s="214">
        <v>1</v>
      </c>
      <c r="AD88" s="214">
        <v>1</v>
      </c>
      <c r="AE88" s="214">
        <v>1</v>
      </c>
      <c r="AF88" s="214" t="s">
        <v>257</v>
      </c>
      <c r="AG88" s="182" t="s">
        <v>257</v>
      </c>
      <c r="AH88" s="214" t="s">
        <v>257</v>
      </c>
      <c r="AI88" s="14">
        <f t="shared" si="6"/>
        <v>24</v>
      </c>
      <c r="AJ88" s="284"/>
    </row>
    <row r="89" spans="1:36" s="12" customFormat="1" ht="16.5">
      <c r="A89" s="299">
        <v>19</v>
      </c>
      <c r="B89" s="30" t="s">
        <v>140</v>
      </c>
      <c r="C89" s="30" t="s">
        <v>378</v>
      </c>
      <c r="D89" s="62" t="s">
        <v>144</v>
      </c>
      <c r="E89" s="182" t="s">
        <v>258</v>
      </c>
      <c r="F89" s="214">
        <v>1</v>
      </c>
      <c r="G89" s="214">
        <v>1</v>
      </c>
      <c r="H89" s="214">
        <v>1</v>
      </c>
      <c r="I89" s="214">
        <v>1</v>
      </c>
      <c r="J89" s="214">
        <v>1</v>
      </c>
      <c r="K89" s="214">
        <v>1</v>
      </c>
      <c r="L89" s="182" t="s">
        <v>258</v>
      </c>
      <c r="M89" s="214">
        <v>1</v>
      </c>
      <c r="N89" s="214">
        <v>1</v>
      </c>
      <c r="O89" s="214">
        <v>1</v>
      </c>
      <c r="P89" s="214">
        <v>1</v>
      </c>
      <c r="Q89" s="214">
        <v>1</v>
      </c>
      <c r="R89" s="214">
        <v>1</v>
      </c>
      <c r="S89" s="182" t="s">
        <v>258</v>
      </c>
      <c r="T89" s="214">
        <v>1</v>
      </c>
      <c r="U89" s="214">
        <v>1</v>
      </c>
      <c r="V89" s="214">
        <v>1</v>
      </c>
      <c r="W89" s="214">
        <v>1</v>
      </c>
      <c r="X89" s="214">
        <v>1</v>
      </c>
      <c r="Y89" s="214">
        <v>1</v>
      </c>
      <c r="Z89" s="182">
        <v>1</v>
      </c>
      <c r="AA89" s="214">
        <v>1</v>
      </c>
      <c r="AB89" s="214">
        <v>1</v>
      </c>
      <c r="AC89" s="214">
        <v>1</v>
      </c>
      <c r="AD89" s="214">
        <v>1</v>
      </c>
      <c r="AE89" s="214">
        <v>1</v>
      </c>
      <c r="AF89" s="214" t="s">
        <v>257</v>
      </c>
      <c r="AG89" s="182" t="s">
        <v>257</v>
      </c>
      <c r="AH89" s="214" t="s">
        <v>257</v>
      </c>
      <c r="AI89" s="14">
        <f t="shared" si="6"/>
        <v>24</v>
      </c>
      <c r="AJ89" s="306"/>
    </row>
    <row r="90" spans="1:36" s="12" customFormat="1" ht="16.5">
      <c r="A90" s="299">
        <v>20</v>
      </c>
      <c r="B90" s="30" t="s">
        <v>302</v>
      </c>
      <c r="C90" s="30" t="s">
        <v>378</v>
      </c>
      <c r="D90" s="62" t="s">
        <v>55</v>
      </c>
      <c r="E90" s="182" t="s">
        <v>258</v>
      </c>
      <c r="F90" s="214">
        <v>1</v>
      </c>
      <c r="G90" s="214">
        <v>1</v>
      </c>
      <c r="H90" s="214">
        <v>1</v>
      </c>
      <c r="I90" s="214">
        <v>1</v>
      </c>
      <c r="J90" s="214">
        <v>1</v>
      </c>
      <c r="K90" s="214">
        <v>1</v>
      </c>
      <c r="L90" s="182" t="s">
        <v>258</v>
      </c>
      <c r="M90" s="214">
        <v>1</v>
      </c>
      <c r="N90" s="214">
        <v>1</v>
      </c>
      <c r="O90" s="214">
        <v>1</v>
      </c>
      <c r="P90" s="214">
        <v>1</v>
      </c>
      <c r="Q90" s="214">
        <v>1</v>
      </c>
      <c r="R90" s="214">
        <v>1</v>
      </c>
      <c r="S90" s="182" t="s">
        <v>258</v>
      </c>
      <c r="T90" s="214">
        <v>1</v>
      </c>
      <c r="U90" s="214">
        <v>1</v>
      </c>
      <c r="V90" s="214">
        <v>1</v>
      </c>
      <c r="W90" s="214">
        <v>1</v>
      </c>
      <c r="X90" s="214">
        <v>1</v>
      </c>
      <c r="Y90" s="214">
        <v>1</v>
      </c>
      <c r="Z90" s="182">
        <v>1</v>
      </c>
      <c r="AA90" s="214">
        <v>1</v>
      </c>
      <c r="AB90" s="214">
        <v>1</v>
      </c>
      <c r="AC90" s="214">
        <v>1</v>
      </c>
      <c r="AD90" s="214">
        <v>1</v>
      </c>
      <c r="AE90" s="214">
        <v>1</v>
      </c>
      <c r="AF90" s="214" t="s">
        <v>257</v>
      </c>
      <c r="AG90" s="182" t="s">
        <v>257</v>
      </c>
      <c r="AH90" s="214" t="s">
        <v>257</v>
      </c>
      <c r="AI90" s="14">
        <f t="shared" si="6"/>
        <v>24</v>
      </c>
      <c r="AJ90" s="306"/>
    </row>
    <row r="91" spans="1:36" s="12" customFormat="1" ht="16.5">
      <c r="A91" s="299">
        <v>21</v>
      </c>
      <c r="B91" s="30" t="s">
        <v>102</v>
      </c>
      <c r="C91" s="30" t="s">
        <v>378</v>
      </c>
      <c r="D91" s="246" t="s">
        <v>447</v>
      </c>
      <c r="E91" s="182" t="s">
        <v>258</v>
      </c>
      <c r="F91" s="214" t="s">
        <v>685</v>
      </c>
      <c r="G91" s="214" t="s">
        <v>685</v>
      </c>
      <c r="H91" s="214" t="s">
        <v>685</v>
      </c>
      <c r="I91" s="214" t="s">
        <v>685</v>
      </c>
      <c r="J91" s="214" t="s">
        <v>685</v>
      </c>
      <c r="K91" s="214" t="s">
        <v>685</v>
      </c>
      <c r="L91" s="182" t="s">
        <v>258</v>
      </c>
      <c r="M91" s="214" t="s">
        <v>685</v>
      </c>
      <c r="N91" s="214" t="s">
        <v>685</v>
      </c>
      <c r="O91" s="214" t="s">
        <v>685</v>
      </c>
      <c r="P91" s="214" t="s">
        <v>685</v>
      </c>
      <c r="Q91" s="214" t="s">
        <v>685</v>
      </c>
      <c r="R91" s="214">
        <v>1</v>
      </c>
      <c r="S91" s="182" t="s">
        <v>258</v>
      </c>
      <c r="T91" s="214" t="s">
        <v>685</v>
      </c>
      <c r="U91" s="214" t="s">
        <v>685</v>
      </c>
      <c r="V91" s="214" t="s">
        <v>685</v>
      </c>
      <c r="W91" s="214" t="s">
        <v>685</v>
      </c>
      <c r="X91" s="214" t="s">
        <v>685</v>
      </c>
      <c r="Y91" s="214">
        <v>1</v>
      </c>
      <c r="Z91" s="182">
        <v>1</v>
      </c>
      <c r="AA91" s="214">
        <v>1</v>
      </c>
      <c r="AB91" s="214">
        <v>1</v>
      </c>
      <c r="AC91" s="214">
        <v>1</v>
      </c>
      <c r="AD91" s="214">
        <v>1</v>
      </c>
      <c r="AE91" s="214">
        <v>1</v>
      </c>
      <c r="AF91" s="214" t="s">
        <v>257</v>
      </c>
      <c r="AG91" s="182" t="s">
        <v>257</v>
      </c>
      <c r="AH91" s="214" t="s">
        <v>257</v>
      </c>
      <c r="AI91" s="715">
        <f t="shared" si="6"/>
        <v>8</v>
      </c>
      <c r="AJ91" s="714">
        <v>15</v>
      </c>
    </row>
    <row r="92" spans="1:36" s="12" customFormat="1" ht="16.5">
      <c r="A92" s="299">
        <v>5</v>
      </c>
      <c r="B92" s="30" t="s">
        <v>60</v>
      </c>
      <c r="C92" s="252" t="s">
        <v>380</v>
      </c>
      <c r="D92" s="390" t="s">
        <v>61</v>
      </c>
      <c r="E92" s="182" t="s">
        <v>258</v>
      </c>
      <c r="F92" s="214">
        <v>1</v>
      </c>
      <c r="G92" s="214">
        <v>1</v>
      </c>
      <c r="H92" s="214">
        <v>1</v>
      </c>
      <c r="I92" s="214">
        <v>1</v>
      </c>
      <c r="J92" s="214">
        <v>1</v>
      </c>
      <c r="K92" s="214">
        <v>1</v>
      </c>
      <c r="L92" s="182">
        <v>1</v>
      </c>
      <c r="M92" s="214">
        <v>1</v>
      </c>
      <c r="N92" s="214">
        <v>1</v>
      </c>
      <c r="O92" s="214">
        <v>1</v>
      </c>
      <c r="P92" s="214">
        <v>1</v>
      </c>
      <c r="Q92" s="214">
        <v>1</v>
      </c>
      <c r="R92" s="214">
        <v>1</v>
      </c>
      <c r="S92" s="182">
        <v>1</v>
      </c>
      <c r="T92" s="214">
        <v>1</v>
      </c>
      <c r="U92" s="214">
        <v>1</v>
      </c>
      <c r="V92" s="214">
        <v>1</v>
      </c>
      <c r="W92" s="214">
        <v>1</v>
      </c>
      <c r="X92" s="214">
        <v>1</v>
      </c>
      <c r="Y92" s="214">
        <v>1</v>
      </c>
      <c r="Z92" s="182">
        <v>1</v>
      </c>
      <c r="AA92" s="214">
        <v>1</v>
      </c>
      <c r="AB92" s="214">
        <v>1</v>
      </c>
      <c r="AC92" s="214">
        <v>1</v>
      </c>
      <c r="AD92" s="214">
        <v>1</v>
      </c>
      <c r="AE92" s="214">
        <v>1</v>
      </c>
      <c r="AF92" s="214" t="s">
        <v>257</v>
      </c>
      <c r="AG92" s="182" t="s">
        <v>257</v>
      </c>
      <c r="AH92" s="214" t="s">
        <v>257</v>
      </c>
      <c r="AI92" s="14">
        <f>SUM(E92:AH92)</f>
        <v>26</v>
      </c>
      <c r="AJ92" s="103"/>
    </row>
    <row r="93" spans="1:36" s="12" customFormat="1" ht="16.5">
      <c r="A93" s="299">
        <v>8</v>
      </c>
      <c r="B93" s="30" t="s">
        <v>307</v>
      </c>
      <c r="C93" s="30" t="s">
        <v>391</v>
      </c>
      <c r="D93" s="143" t="s">
        <v>67</v>
      </c>
      <c r="E93" s="182">
        <v>1</v>
      </c>
      <c r="F93" s="214">
        <v>1</v>
      </c>
      <c r="G93" s="214">
        <v>1</v>
      </c>
      <c r="H93" s="214">
        <v>1</v>
      </c>
      <c r="I93" s="214">
        <v>1</v>
      </c>
      <c r="J93" s="214">
        <v>1</v>
      </c>
      <c r="K93" s="214">
        <v>1</v>
      </c>
      <c r="L93" s="182" t="s">
        <v>258</v>
      </c>
      <c r="M93" s="214">
        <v>1</v>
      </c>
      <c r="N93" s="214">
        <v>1</v>
      </c>
      <c r="O93" s="214">
        <v>1</v>
      </c>
      <c r="P93" s="214">
        <v>1</v>
      </c>
      <c r="Q93" s="214">
        <v>1</v>
      </c>
      <c r="R93" s="214">
        <v>1</v>
      </c>
      <c r="S93" s="182">
        <v>1</v>
      </c>
      <c r="T93" s="214">
        <v>1</v>
      </c>
      <c r="U93" s="214">
        <v>1</v>
      </c>
      <c r="V93" s="214">
        <v>1</v>
      </c>
      <c r="W93" s="214">
        <v>1</v>
      </c>
      <c r="X93" s="214">
        <v>1</v>
      </c>
      <c r="Y93" s="214">
        <v>1</v>
      </c>
      <c r="Z93" s="182">
        <v>1</v>
      </c>
      <c r="AA93" s="214">
        <v>1</v>
      </c>
      <c r="AB93" s="214">
        <v>1</v>
      </c>
      <c r="AC93" s="214">
        <v>1</v>
      </c>
      <c r="AD93" s="214">
        <v>1</v>
      </c>
      <c r="AE93" s="214">
        <v>1</v>
      </c>
      <c r="AF93" s="214" t="s">
        <v>257</v>
      </c>
      <c r="AG93" s="182" t="s">
        <v>257</v>
      </c>
      <c r="AH93" s="214">
        <v>1</v>
      </c>
      <c r="AI93" s="14">
        <f>SUM(E93:AH93)</f>
        <v>27</v>
      </c>
      <c r="AJ93" s="284"/>
    </row>
    <row r="94" spans="1:36" s="12" customFormat="1" ht="17.25" thickBot="1">
      <c r="A94" s="307"/>
      <c r="B94" s="52"/>
      <c r="C94" s="52"/>
      <c r="D94" s="53"/>
      <c r="E94" s="232"/>
      <c r="F94" s="232"/>
      <c r="G94" s="232"/>
      <c r="H94" s="232"/>
      <c r="I94" s="232"/>
      <c r="J94" s="232"/>
      <c r="K94" s="232"/>
      <c r="L94" s="1582"/>
      <c r="M94" s="1582"/>
      <c r="N94" s="1582"/>
      <c r="O94" s="1582"/>
      <c r="P94" s="1582"/>
      <c r="Q94" s="1582"/>
      <c r="R94" s="232"/>
      <c r="S94" s="1582"/>
      <c r="T94" s="1582"/>
      <c r="U94" s="1582"/>
      <c r="V94" s="1582"/>
      <c r="W94" s="1582"/>
      <c r="X94" s="1582"/>
      <c r="Y94" s="232"/>
      <c r="Z94" s="232"/>
      <c r="AA94" s="232"/>
      <c r="AB94" s="232"/>
      <c r="AC94" s="232"/>
      <c r="AD94" s="232"/>
      <c r="AE94" s="232"/>
      <c r="AF94" s="232"/>
      <c r="AG94" s="232"/>
      <c r="AH94" s="232"/>
      <c r="AI94" s="14"/>
      <c r="AJ94" s="308"/>
    </row>
    <row r="95" spans="1:36" s="12" customFormat="1" ht="18.75">
      <c r="A95" s="1567" t="s">
        <v>308</v>
      </c>
      <c r="B95" s="1568"/>
      <c r="C95" s="783"/>
      <c r="D95" s="1483" t="s">
        <v>467</v>
      </c>
      <c r="E95" s="1484"/>
      <c r="F95" s="1484"/>
      <c r="G95" s="1485"/>
      <c r="H95" s="177"/>
      <c r="I95" s="177"/>
      <c r="J95" s="177"/>
      <c r="K95" s="177"/>
      <c r="L95" s="177"/>
      <c r="M95" s="177"/>
      <c r="N95" s="177"/>
      <c r="O95" s="177"/>
      <c r="P95" s="177"/>
      <c r="Q95" s="177"/>
      <c r="R95" s="177"/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  <c r="AH95" s="177"/>
      <c r="AI95" s="105"/>
      <c r="AJ95" s="305"/>
    </row>
    <row r="96" spans="1:36" s="12" customFormat="1" ht="16.5">
      <c r="A96" s="299">
        <v>1</v>
      </c>
      <c r="B96" s="30" t="s">
        <v>68</v>
      </c>
      <c r="C96" s="30" t="s">
        <v>680</v>
      </c>
      <c r="D96" s="32" t="s">
        <v>69</v>
      </c>
      <c r="E96" s="182" t="s">
        <v>258</v>
      </c>
      <c r="F96" s="214">
        <v>1</v>
      </c>
      <c r="G96" s="214">
        <v>1</v>
      </c>
      <c r="H96" s="214">
        <v>1</v>
      </c>
      <c r="I96" s="214">
        <v>1</v>
      </c>
      <c r="J96" s="214">
        <v>1</v>
      </c>
      <c r="K96" s="214">
        <v>1</v>
      </c>
      <c r="L96" s="182" t="s">
        <v>258</v>
      </c>
      <c r="M96" s="214">
        <v>1</v>
      </c>
      <c r="N96" s="214">
        <v>1</v>
      </c>
      <c r="O96" s="214">
        <v>1</v>
      </c>
      <c r="P96" s="214">
        <v>1</v>
      </c>
      <c r="Q96" s="214">
        <v>1</v>
      </c>
      <c r="R96" s="214" t="s">
        <v>255</v>
      </c>
      <c r="S96" s="182" t="s">
        <v>258</v>
      </c>
      <c r="T96" s="214">
        <v>1</v>
      </c>
      <c r="U96" s="214">
        <v>1</v>
      </c>
      <c r="V96" s="214">
        <v>1</v>
      </c>
      <c r="W96" s="214">
        <v>1</v>
      </c>
      <c r="X96" s="214">
        <v>1</v>
      </c>
      <c r="Y96" s="214" t="s">
        <v>255</v>
      </c>
      <c r="Z96" s="182" t="s">
        <v>258</v>
      </c>
      <c r="AA96" s="214">
        <v>1</v>
      </c>
      <c r="AB96" s="214">
        <v>1</v>
      </c>
      <c r="AC96" s="214">
        <v>1</v>
      </c>
      <c r="AD96" s="214">
        <v>1</v>
      </c>
      <c r="AE96" s="214">
        <v>1</v>
      </c>
      <c r="AF96" s="214" t="s">
        <v>257</v>
      </c>
      <c r="AG96" s="182" t="s">
        <v>257</v>
      </c>
      <c r="AH96" s="214" t="s">
        <v>257</v>
      </c>
      <c r="AI96" s="14">
        <f>SUM(E96:AH96)</f>
        <v>21</v>
      </c>
      <c r="AJ96" s="284"/>
    </row>
    <row r="97" spans="1:36" s="12" customFormat="1" ht="16.5">
      <c r="A97" s="299">
        <v>2</v>
      </c>
      <c r="B97" s="30" t="s">
        <v>309</v>
      </c>
      <c r="C97" s="30" t="s">
        <v>388</v>
      </c>
      <c r="D97" s="32" t="s">
        <v>165</v>
      </c>
      <c r="E97" s="182" t="s">
        <v>258</v>
      </c>
      <c r="F97" s="214">
        <v>1</v>
      </c>
      <c r="G97" s="214">
        <v>1</v>
      </c>
      <c r="H97" s="214">
        <v>1</v>
      </c>
      <c r="I97" s="214">
        <v>1</v>
      </c>
      <c r="J97" s="214">
        <v>1</v>
      </c>
      <c r="K97" s="214">
        <v>1</v>
      </c>
      <c r="L97" s="182">
        <v>1</v>
      </c>
      <c r="M97" s="214">
        <v>1</v>
      </c>
      <c r="N97" s="214">
        <v>1</v>
      </c>
      <c r="O97" s="214">
        <v>1</v>
      </c>
      <c r="P97" s="214">
        <v>1</v>
      </c>
      <c r="Q97" s="214">
        <v>1</v>
      </c>
      <c r="R97" s="214">
        <v>1</v>
      </c>
      <c r="S97" s="182" t="s">
        <v>258</v>
      </c>
      <c r="T97" s="214">
        <v>1</v>
      </c>
      <c r="U97" s="214">
        <v>1</v>
      </c>
      <c r="V97" s="214">
        <v>1</v>
      </c>
      <c r="W97" s="214">
        <v>1</v>
      </c>
      <c r="X97" s="214">
        <v>1</v>
      </c>
      <c r="Y97" s="214">
        <v>1</v>
      </c>
      <c r="Z97" s="182" t="s">
        <v>258</v>
      </c>
      <c r="AA97" s="214">
        <v>1</v>
      </c>
      <c r="AB97" s="214" t="s">
        <v>255</v>
      </c>
      <c r="AC97" s="214">
        <v>1</v>
      </c>
      <c r="AD97" s="214">
        <v>1</v>
      </c>
      <c r="AE97" s="214">
        <v>1</v>
      </c>
      <c r="AF97" s="214" t="s">
        <v>257</v>
      </c>
      <c r="AG97" s="182" t="s">
        <v>257</v>
      </c>
      <c r="AH97" s="214" t="s">
        <v>257</v>
      </c>
      <c r="AI97" s="14">
        <f>SUM(E97:AH97)</f>
        <v>23</v>
      </c>
      <c r="AJ97" s="284"/>
    </row>
    <row r="98" spans="1:36" s="12" customFormat="1" ht="16.5">
      <c r="A98" s="299">
        <v>3</v>
      </c>
      <c r="B98" s="30" t="s">
        <v>71</v>
      </c>
      <c r="C98" s="30" t="s">
        <v>394</v>
      </c>
      <c r="D98" s="32" t="s">
        <v>72</v>
      </c>
      <c r="E98" s="182">
        <v>1</v>
      </c>
      <c r="F98" s="214">
        <v>1</v>
      </c>
      <c r="G98" s="214">
        <v>1</v>
      </c>
      <c r="H98" s="214">
        <v>1</v>
      </c>
      <c r="I98" s="214">
        <v>1</v>
      </c>
      <c r="J98" s="214">
        <v>1</v>
      </c>
      <c r="K98" s="214">
        <v>1</v>
      </c>
      <c r="L98" s="182">
        <v>1</v>
      </c>
      <c r="M98" s="214">
        <v>1</v>
      </c>
      <c r="N98" s="214">
        <v>1</v>
      </c>
      <c r="O98" s="214">
        <v>1</v>
      </c>
      <c r="P98" s="214">
        <v>1</v>
      </c>
      <c r="Q98" s="214">
        <v>1</v>
      </c>
      <c r="R98" s="214">
        <v>1</v>
      </c>
      <c r="S98" s="182">
        <v>1</v>
      </c>
      <c r="T98" s="214">
        <v>1</v>
      </c>
      <c r="U98" s="214">
        <v>1</v>
      </c>
      <c r="V98" s="214">
        <v>1</v>
      </c>
      <c r="W98" s="214">
        <v>1</v>
      </c>
      <c r="X98" s="214">
        <v>1</v>
      </c>
      <c r="Y98" s="214">
        <v>1</v>
      </c>
      <c r="Z98" s="182" t="s">
        <v>258</v>
      </c>
      <c r="AA98" s="214">
        <v>1</v>
      </c>
      <c r="AB98" s="214">
        <v>1</v>
      </c>
      <c r="AC98" s="214">
        <v>1</v>
      </c>
      <c r="AD98" s="214">
        <v>1</v>
      </c>
      <c r="AE98" s="214">
        <v>1</v>
      </c>
      <c r="AF98" s="214" t="s">
        <v>257</v>
      </c>
      <c r="AG98" s="182" t="s">
        <v>257</v>
      </c>
      <c r="AH98" s="214" t="s">
        <v>257</v>
      </c>
      <c r="AI98" s="14">
        <f>SUM(E98:AH98)</f>
        <v>26</v>
      </c>
      <c r="AJ98" s="284"/>
    </row>
    <row r="99" spans="1:36" s="12" customFormat="1" ht="16.5">
      <c r="A99" s="299">
        <v>4</v>
      </c>
      <c r="B99" s="30" t="s">
        <v>684</v>
      </c>
      <c r="C99" s="30" t="s">
        <v>387</v>
      </c>
      <c r="D99" s="32" t="s">
        <v>70</v>
      </c>
      <c r="E99" s="182" t="s">
        <v>258</v>
      </c>
      <c r="F99" s="214" t="s">
        <v>685</v>
      </c>
      <c r="G99" s="214" t="s">
        <v>685</v>
      </c>
      <c r="H99" s="214" t="s">
        <v>685</v>
      </c>
      <c r="I99" s="214" t="s">
        <v>685</v>
      </c>
      <c r="J99" s="214" t="s">
        <v>685</v>
      </c>
      <c r="K99" s="214" t="s">
        <v>685</v>
      </c>
      <c r="L99" s="182" t="s">
        <v>258</v>
      </c>
      <c r="M99" s="214" t="s">
        <v>685</v>
      </c>
      <c r="N99" s="214" t="s">
        <v>685</v>
      </c>
      <c r="O99" s="214" t="s">
        <v>685</v>
      </c>
      <c r="P99" s="214" t="s">
        <v>685</v>
      </c>
      <c r="Q99" s="214" t="s">
        <v>685</v>
      </c>
      <c r="R99" s="214">
        <v>1</v>
      </c>
      <c r="S99" s="182">
        <v>1</v>
      </c>
      <c r="T99" s="214" t="s">
        <v>685</v>
      </c>
      <c r="U99" s="214" t="s">
        <v>685</v>
      </c>
      <c r="V99" s="214" t="s">
        <v>685</v>
      </c>
      <c r="W99" s="214" t="s">
        <v>685</v>
      </c>
      <c r="X99" s="214" t="s">
        <v>685</v>
      </c>
      <c r="Y99" s="214">
        <v>1</v>
      </c>
      <c r="Z99" s="182" t="s">
        <v>258</v>
      </c>
      <c r="AA99" s="214" t="s">
        <v>685</v>
      </c>
      <c r="AB99" s="214" t="s">
        <v>685</v>
      </c>
      <c r="AC99" s="214">
        <v>1</v>
      </c>
      <c r="AD99" s="214" t="s">
        <v>685</v>
      </c>
      <c r="AE99" s="214" t="s">
        <v>685</v>
      </c>
      <c r="AF99" s="214" t="s">
        <v>257</v>
      </c>
      <c r="AG99" s="182" t="s">
        <v>257</v>
      </c>
      <c r="AH99" s="214" t="s">
        <v>257</v>
      </c>
      <c r="AI99" s="715">
        <f t="shared" ref="AI99" si="7">SUM(E99:AH99)</f>
        <v>4</v>
      </c>
      <c r="AJ99" s="714">
        <v>15</v>
      </c>
    </row>
    <row r="100" spans="1:36" s="12" customFormat="1" ht="17.25" thickBot="1">
      <c r="A100" s="311"/>
      <c r="B100" s="58"/>
      <c r="C100" s="52"/>
      <c r="D100" s="53"/>
      <c r="E100" s="232"/>
      <c r="F100" s="232"/>
      <c r="G100" s="232"/>
      <c r="H100" s="232"/>
      <c r="I100" s="232"/>
      <c r="J100" s="232"/>
      <c r="K100" s="232"/>
      <c r="L100" s="232"/>
      <c r="M100" s="232"/>
      <c r="N100" s="232"/>
      <c r="O100" s="232"/>
      <c r="P100" s="232"/>
      <c r="Q100" s="232"/>
      <c r="R100" s="232"/>
      <c r="S100" s="232"/>
      <c r="T100" s="232"/>
      <c r="U100" s="591"/>
      <c r="V100" s="232"/>
      <c r="W100" s="232"/>
      <c r="X100" s="232"/>
      <c r="Y100" s="232"/>
      <c r="Z100" s="232"/>
      <c r="AA100" s="232"/>
      <c r="AB100" s="232"/>
      <c r="AC100" s="232"/>
      <c r="AD100" s="232"/>
      <c r="AE100" s="232"/>
      <c r="AF100" s="232"/>
      <c r="AG100" s="232"/>
      <c r="AH100" s="232"/>
      <c r="AI100" s="16"/>
      <c r="AJ100" s="308"/>
    </row>
    <row r="101" spans="1:36" s="12" customFormat="1" ht="18.75">
      <c r="A101" s="1569" t="s">
        <v>367</v>
      </c>
      <c r="B101" s="1570"/>
      <c r="C101" s="491"/>
      <c r="D101" s="270" t="s">
        <v>516</v>
      </c>
      <c r="E101" s="781"/>
      <c r="F101" s="781"/>
      <c r="G101" s="781"/>
      <c r="H101" s="781"/>
      <c r="I101" s="781"/>
      <c r="J101" s="781"/>
      <c r="K101" s="781"/>
      <c r="L101" s="781"/>
      <c r="M101" s="781"/>
      <c r="N101" s="781"/>
      <c r="O101" s="781"/>
      <c r="P101" s="781"/>
      <c r="Q101" s="781"/>
      <c r="R101" s="781"/>
      <c r="S101" s="781"/>
      <c r="T101" s="781"/>
      <c r="U101" s="232"/>
      <c r="V101" s="543"/>
      <c r="W101" s="543"/>
      <c r="X101" s="543"/>
      <c r="Y101" s="781"/>
      <c r="Z101" s="781"/>
      <c r="AA101" s="781"/>
      <c r="AB101" s="781"/>
      <c r="AC101" s="781"/>
      <c r="AD101" s="781"/>
      <c r="AE101" s="781"/>
      <c r="AF101" s="781"/>
      <c r="AG101" s="781"/>
      <c r="AH101" s="781"/>
      <c r="AI101" s="20"/>
      <c r="AJ101" s="310"/>
    </row>
    <row r="102" spans="1:36" s="12" customFormat="1" ht="16.5">
      <c r="A102" s="299">
        <v>1</v>
      </c>
      <c r="B102" s="30" t="s">
        <v>321</v>
      </c>
      <c r="C102" s="30" t="s">
        <v>599</v>
      </c>
      <c r="D102" s="795" t="s">
        <v>38</v>
      </c>
      <c r="E102" s="180">
        <v>1</v>
      </c>
      <c r="F102" s="178">
        <v>1</v>
      </c>
      <c r="G102" s="178">
        <v>1</v>
      </c>
      <c r="H102" s="178">
        <v>1</v>
      </c>
      <c r="I102" s="178">
        <v>1</v>
      </c>
      <c r="J102" s="178">
        <v>1</v>
      </c>
      <c r="K102" s="178">
        <v>1</v>
      </c>
      <c r="L102" s="180">
        <v>1</v>
      </c>
      <c r="M102" s="178">
        <v>1</v>
      </c>
      <c r="N102" s="178">
        <v>1</v>
      </c>
      <c r="O102" s="178">
        <v>1</v>
      </c>
      <c r="P102" s="178">
        <v>1</v>
      </c>
      <c r="Q102" s="178">
        <v>1</v>
      </c>
      <c r="R102" s="178">
        <v>1</v>
      </c>
      <c r="S102" s="180">
        <v>1</v>
      </c>
      <c r="T102" s="178">
        <v>1</v>
      </c>
      <c r="U102" s="178">
        <v>1</v>
      </c>
      <c r="V102" s="178">
        <v>1</v>
      </c>
      <c r="W102" s="178">
        <v>1</v>
      </c>
      <c r="X102" s="178">
        <v>1</v>
      </c>
      <c r="Y102" s="178">
        <v>1</v>
      </c>
      <c r="Z102" s="180">
        <v>1</v>
      </c>
      <c r="AA102" s="178">
        <v>1</v>
      </c>
      <c r="AB102" s="178">
        <v>1</v>
      </c>
      <c r="AC102" s="178">
        <v>1</v>
      </c>
      <c r="AD102" s="178">
        <v>1</v>
      </c>
      <c r="AE102" s="178">
        <v>1</v>
      </c>
      <c r="AF102" s="178">
        <v>1</v>
      </c>
      <c r="AG102" s="180" t="s">
        <v>258</v>
      </c>
      <c r="AH102" s="178" t="s">
        <v>257</v>
      </c>
      <c r="AI102" s="14">
        <f>SUM(E102:AH102)</f>
        <v>28</v>
      </c>
      <c r="AJ102" s="284"/>
    </row>
    <row r="103" spans="1:36" s="12" customFormat="1" ht="16.5">
      <c r="A103" s="311">
        <v>2</v>
      </c>
      <c r="B103" s="137" t="s">
        <v>286</v>
      </c>
      <c r="C103" s="49" t="s">
        <v>599</v>
      </c>
      <c r="D103" s="171" t="s">
        <v>368</v>
      </c>
      <c r="E103" s="180">
        <v>1</v>
      </c>
      <c r="F103" s="178">
        <v>1</v>
      </c>
      <c r="G103" s="178">
        <v>1</v>
      </c>
      <c r="H103" s="178">
        <v>1</v>
      </c>
      <c r="I103" s="178">
        <v>1</v>
      </c>
      <c r="J103" s="178">
        <v>1</v>
      </c>
      <c r="K103" s="178">
        <v>1</v>
      </c>
      <c r="L103" s="180">
        <v>1</v>
      </c>
      <c r="M103" s="178">
        <v>1</v>
      </c>
      <c r="N103" s="178">
        <v>1</v>
      </c>
      <c r="O103" s="178">
        <v>1</v>
      </c>
      <c r="P103" s="178">
        <v>1</v>
      </c>
      <c r="Q103" s="178">
        <v>1</v>
      </c>
      <c r="R103" s="178">
        <v>1</v>
      </c>
      <c r="S103" s="180" t="s">
        <v>258</v>
      </c>
      <c r="T103" s="178">
        <v>1</v>
      </c>
      <c r="U103" s="178">
        <v>1</v>
      </c>
      <c r="V103" s="178">
        <v>1</v>
      </c>
      <c r="W103" s="178">
        <v>1</v>
      </c>
      <c r="X103" s="178">
        <v>1</v>
      </c>
      <c r="Y103" s="178">
        <v>1</v>
      </c>
      <c r="Z103" s="180">
        <v>1</v>
      </c>
      <c r="AA103" s="178">
        <v>1</v>
      </c>
      <c r="AB103" s="178">
        <v>1</v>
      </c>
      <c r="AC103" s="178">
        <v>1</v>
      </c>
      <c r="AD103" s="178">
        <v>1</v>
      </c>
      <c r="AE103" s="178">
        <v>1</v>
      </c>
      <c r="AF103" s="178" t="s">
        <v>257</v>
      </c>
      <c r="AG103" s="180" t="s">
        <v>258</v>
      </c>
      <c r="AH103" s="178" t="s">
        <v>257</v>
      </c>
      <c r="AI103" s="107">
        <f>SUM(E103:AH103)</f>
        <v>26</v>
      </c>
      <c r="AJ103" s="308"/>
    </row>
    <row r="104" spans="1:36" s="12" customFormat="1" ht="18" customHeight="1">
      <c r="A104" s="1548" t="s">
        <v>697</v>
      </c>
      <c r="B104" s="1549"/>
      <c r="C104" s="1549"/>
      <c r="D104" s="1549"/>
      <c r="E104" s="796"/>
      <c r="F104" s="178"/>
      <c r="G104" s="178"/>
      <c r="H104" s="178"/>
      <c r="I104" s="178"/>
      <c r="J104" s="178"/>
      <c r="K104" s="178"/>
      <c r="L104" s="523"/>
      <c r="M104" s="178"/>
      <c r="N104" s="178"/>
      <c r="O104" s="178"/>
      <c r="P104" s="178"/>
      <c r="Q104" s="178"/>
      <c r="R104" s="178"/>
      <c r="S104" s="180"/>
      <c r="T104" s="178"/>
      <c r="U104" s="178"/>
      <c r="V104" s="178"/>
      <c r="W104" s="178"/>
      <c r="X104" s="178"/>
      <c r="Y104" s="178"/>
      <c r="Z104" s="180"/>
      <c r="AA104" s="178"/>
      <c r="AB104" s="178"/>
      <c r="AC104" s="178"/>
      <c r="AD104" s="178"/>
      <c r="AE104" s="178"/>
      <c r="AF104" s="178"/>
      <c r="AG104" s="180"/>
      <c r="AH104" s="178"/>
      <c r="AI104" s="107"/>
      <c r="AJ104" s="284"/>
    </row>
    <row r="105" spans="1:36" s="12" customFormat="1" ht="16.5">
      <c r="A105" s="299">
        <v>1</v>
      </c>
      <c r="B105" s="30" t="s">
        <v>401</v>
      </c>
      <c r="C105" s="49" t="s">
        <v>411</v>
      </c>
      <c r="D105" s="47" t="s">
        <v>37</v>
      </c>
      <c r="E105" s="180">
        <v>1</v>
      </c>
      <c r="F105" s="178">
        <v>1</v>
      </c>
      <c r="G105" s="178">
        <v>1</v>
      </c>
      <c r="H105" s="178">
        <v>1</v>
      </c>
      <c r="I105" s="178">
        <v>1</v>
      </c>
      <c r="J105" s="178">
        <v>1</v>
      </c>
      <c r="K105" s="178">
        <v>1</v>
      </c>
      <c r="L105" s="180">
        <v>1</v>
      </c>
      <c r="M105" s="178">
        <v>1</v>
      </c>
      <c r="N105" s="178">
        <v>1</v>
      </c>
      <c r="O105" s="178">
        <v>1</v>
      </c>
      <c r="P105" s="178">
        <v>1</v>
      </c>
      <c r="Q105" s="178">
        <v>1</v>
      </c>
      <c r="R105" s="178">
        <v>1</v>
      </c>
      <c r="S105" s="180">
        <v>1</v>
      </c>
      <c r="T105" s="178">
        <v>1</v>
      </c>
      <c r="U105" s="178">
        <v>1</v>
      </c>
      <c r="V105" s="178">
        <v>1</v>
      </c>
      <c r="W105" s="178">
        <v>1</v>
      </c>
      <c r="X105" s="178">
        <v>1</v>
      </c>
      <c r="Y105" s="178">
        <v>1</v>
      </c>
      <c r="Z105" s="180">
        <v>1</v>
      </c>
      <c r="AA105" s="178">
        <v>1</v>
      </c>
      <c r="AB105" s="178">
        <v>1</v>
      </c>
      <c r="AC105" s="178">
        <v>1</v>
      </c>
      <c r="AD105" s="178">
        <v>1</v>
      </c>
      <c r="AE105" s="178">
        <v>1</v>
      </c>
      <c r="AF105" s="178">
        <v>1</v>
      </c>
      <c r="AG105" s="180" t="s">
        <v>257</v>
      </c>
      <c r="AH105" s="535" t="s">
        <v>257</v>
      </c>
      <c r="AI105" s="107">
        <f t="shared" ref="AI105" si="8">SUM(E105:AH105)</f>
        <v>28</v>
      </c>
      <c r="AJ105" s="103"/>
    </row>
    <row r="106" spans="1:36" ht="16.5">
      <c r="A106" s="299">
        <v>2</v>
      </c>
      <c r="B106" s="30" t="s">
        <v>452</v>
      </c>
      <c r="C106" s="30" t="s">
        <v>599</v>
      </c>
      <c r="D106" s="412" t="s">
        <v>506</v>
      </c>
      <c r="E106" s="180">
        <v>1</v>
      </c>
      <c r="F106" s="178">
        <v>1</v>
      </c>
      <c r="G106" s="178">
        <v>1</v>
      </c>
      <c r="H106" s="178">
        <v>1</v>
      </c>
      <c r="I106" s="178">
        <v>1</v>
      </c>
      <c r="J106" s="178">
        <v>1</v>
      </c>
      <c r="K106" s="178">
        <v>1</v>
      </c>
      <c r="L106" s="180">
        <v>1</v>
      </c>
      <c r="M106" s="178">
        <v>1</v>
      </c>
      <c r="N106" s="178">
        <v>1</v>
      </c>
      <c r="O106" s="178">
        <v>1</v>
      </c>
      <c r="P106" s="178">
        <v>1</v>
      </c>
      <c r="Q106" s="178">
        <v>1</v>
      </c>
      <c r="R106" s="178">
        <v>1</v>
      </c>
      <c r="S106" s="180" t="s">
        <v>258</v>
      </c>
      <c r="T106" s="178">
        <v>1</v>
      </c>
      <c r="U106" s="178">
        <v>1</v>
      </c>
      <c r="V106" s="178">
        <v>1</v>
      </c>
      <c r="W106" s="178">
        <v>1</v>
      </c>
      <c r="X106" s="178">
        <v>1</v>
      </c>
      <c r="Y106" s="178">
        <v>1</v>
      </c>
      <c r="Z106" s="180">
        <v>1</v>
      </c>
      <c r="AA106" s="178">
        <v>1</v>
      </c>
      <c r="AB106" s="178">
        <v>1</v>
      </c>
      <c r="AC106" s="178">
        <v>1</v>
      </c>
      <c r="AD106" s="178">
        <v>1</v>
      </c>
      <c r="AE106" s="178">
        <v>1</v>
      </c>
      <c r="AF106" s="178">
        <v>1</v>
      </c>
      <c r="AG106" s="180" t="s">
        <v>257</v>
      </c>
      <c r="AH106" s="535" t="s">
        <v>257</v>
      </c>
      <c r="AI106" s="14">
        <f>SUM(E106:AH106)</f>
        <v>27</v>
      </c>
      <c r="AJ106" s="284"/>
    </row>
    <row r="107" spans="1:36" s="12" customFormat="1" ht="17.25" thickBot="1">
      <c r="A107" s="762"/>
      <c r="B107" s="763"/>
      <c r="C107" s="39"/>
      <c r="D107" s="66"/>
      <c r="E107" s="219"/>
      <c r="F107" s="219"/>
      <c r="G107" s="219"/>
      <c r="H107" s="219"/>
      <c r="I107" s="219"/>
      <c r="J107" s="219"/>
      <c r="K107" s="219"/>
      <c r="L107" s="219"/>
      <c r="M107" s="219"/>
      <c r="N107" s="219"/>
      <c r="O107" s="219"/>
      <c r="P107" s="219"/>
      <c r="Q107" s="219"/>
      <c r="R107" s="219"/>
      <c r="S107" s="219"/>
      <c r="T107" s="219"/>
      <c r="U107" s="219"/>
      <c r="V107" s="219"/>
      <c r="W107" s="219"/>
      <c r="X107" s="219"/>
      <c r="Y107" s="219"/>
      <c r="Z107" s="219"/>
      <c r="AA107" s="219"/>
      <c r="AB107" s="219"/>
      <c r="AC107" s="219"/>
      <c r="AD107" s="219"/>
      <c r="AE107" s="219"/>
      <c r="AF107" s="219"/>
      <c r="AG107" s="219"/>
      <c r="AH107" s="219"/>
      <c r="AI107" s="15"/>
      <c r="AJ107" s="764"/>
    </row>
    <row r="108" spans="1:36" s="12" customFormat="1" ht="18">
      <c r="A108" s="1569" t="s">
        <v>335</v>
      </c>
      <c r="B108" s="1570"/>
      <c r="C108" s="721"/>
      <c r="D108" s="65"/>
      <c r="E108" s="781"/>
      <c r="F108" s="781"/>
      <c r="G108" s="781"/>
      <c r="H108" s="781"/>
      <c r="I108" s="781"/>
      <c r="J108" s="781"/>
      <c r="K108" s="781"/>
      <c r="L108" s="781"/>
      <c r="M108" s="781"/>
      <c r="N108" s="781"/>
      <c r="O108" s="781"/>
      <c r="P108" s="781"/>
      <c r="Q108" s="781"/>
      <c r="R108" s="781"/>
      <c r="S108" s="781"/>
      <c r="T108" s="781"/>
      <c r="U108" s="781"/>
      <c r="V108" s="781"/>
      <c r="W108" s="781"/>
      <c r="X108" s="781"/>
      <c r="Y108" s="781"/>
      <c r="Z108" s="781"/>
      <c r="AA108" s="781"/>
      <c r="AB108" s="781"/>
      <c r="AC108" s="781"/>
      <c r="AD108" s="781"/>
      <c r="AE108" s="781"/>
      <c r="AF108" s="781"/>
      <c r="AG108" s="781"/>
      <c r="AH108" s="781"/>
      <c r="AI108" s="20"/>
      <c r="AJ108" s="310"/>
    </row>
    <row r="109" spans="1:36" ht="16.5">
      <c r="A109" s="299">
        <v>1</v>
      </c>
      <c r="B109" s="30" t="s">
        <v>319</v>
      </c>
      <c r="C109" s="30" t="s">
        <v>680</v>
      </c>
      <c r="D109" s="62" t="s">
        <v>77</v>
      </c>
      <c r="E109" s="180">
        <v>1</v>
      </c>
      <c r="F109" s="178">
        <v>1</v>
      </c>
      <c r="G109" s="178">
        <v>1</v>
      </c>
      <c r="H109" s="178">
        <v>1</v>
      </c>
      <c r="I109" s="178">
        <v>1</v>
      </c>
      <c r="J109" s="178">
        <v>1</v>
      </c>
      <c r="K109" s="178">
        <v>1</v>
      </c>
      <c r="L109" s="180" t="s">
        <v>258</v>
      </c>
      <c r="M109" s="178">
        <v>1</v>
      </c>
      <c r="N109" s="178">
        <v>1</v>
      </c>
      <c r="O109" s="178">
        <v>1</v>
      </c>
      <c r="P109" s="178">
        <v>1</v>
      </c>
      <c r="Q109" s="178">
        <v>1</v>
      </c>
      <c r="R109" s="178">
        <v>1</v>
      </c>
      <c r="S109" s="180">
        <v>1</v>
      </c>
      <c r="T109" s="178">
        <v>1</v>
      </c>
      <c r="U109" s="178">
        <v>1</v>
      </c>
      <c r="V109" s="178">
        <v>1</v>
      </c>
      <c r="W109" s="178">
        <v>1</v>
      </c>
      <c r="X109" s="178">
        <v>1</v>
      </c>
      <c r="Y109" s="178">
        <v>1</v>
      </c>
      <c r="Z109" s="180" t="s">
        <v>258</v>
      </c>
      <c r="AA109" s="178">
        <v>1</v>
      </c>
      <c r="AB109" s="178">
        <v>1</v>
      </c>
      <c r="AC109" s="178">
        <v>1</v>
      </c>
      <c r="AD109" s="178">
        <v>1</v>
      </c>
      <c r="AE109" s="178">
        <v>1</v>
      </c>
      <c r="AF109" s="178" t="s">
        <v>257</v>
      </c>
      <c r="AG109" s="180" t="s">
        <v>257</v>
      </c>
      <c r="AH109" s="178" t="s">
        <v>257</v>
      </c>
      <c r="AI109" s="14">
        <f>SUM(E109:AH109)</f>
        <v>25</v>
      </c>
      <c r="AJ109" s="284"/>
    </row>
    <row r="110" spans="1:36" ht="16.5">
      <c r="A110" s="299">
        <v>2</v>
      </c>
      <c r="B110" s="30" t="s">
        <v>643</v>
      </c>
      <c r="C110" s="217" t="s">
        <v>682</v>
      </c>
      <c r="D110" s="412" t="s">
        <v>764</v>
      </c>
      <c r="E110" s="180">
        <v>1</v>
      </c>
      <c r="F110" s="178">
        <v>1</v>
      </c>
      <c r="G110" s="178">
        <v>1</v>
      </c>
      <c r="H110" s="178">
        <v>1</v>
      </c>
      <c r="I110" s="178">
        <v>1</v>
      </c>
      <c r="J110" s="178">
        <v>1</v>
      </c>
      <c r="K110" s="178">
        <v>1</v>
      </c>
      <c r="L110" s="180">
        <v>1</v>
      </c>
      <c r="M110" s="178">
        <v>1</v>
      </c>
      <c r="N110" s="178">
        <v>1</v>
      </c>
      <c r="O110" s="178">
        <v>1</v>
      </c>
      <c r="P110" s="178">
        <v>1</v>
      </c>
      <c r="Q110" s="178">
        <v>1</v>
      </c>
      <c r="R110" s="178">
        <v>1</v>
      </c>
      <c r="S110" s="180" t="s">
        <v>258</v>
      </c>
      <c r="T110" s="178">
        <v>1</v>
      </c>
      <c r="U110" s="178">
        <v>1</v>
      </c>
      <c r="V110" s="178">
        <v>1</v>
      </c>
      <c r="W110" s="178">
        <v>1</v>
      </c>
      <c r="X110" s="178">
        <v>1</v>
      </c>
      <c r="Y110" s="178">
        <v>1</v>
      </c>
      <c r="Z110" s="180" t="s">
        <v>258</v>
      </c>
      <c r="AA110" s="178">
        <v>1</v>
      </c>
      <c r="AB110" s="178">
        <v>1</v>
      </c>
      <c r="AC110" s="178">
        <v>1</v>
      </c>
      <c r="AD110" s="178">
        <v>1</v>
      </c>
      <c r="AE110" s="178">
        <v>1</v>
      </c>
      <c r="AF110" s="178" t="s">
        <v>257</v>
      </c>
      <c r="AG110" s="180" t="s">
        <v>257</v>
      </c>
      <c r="AH110" s="178" t="s">
        <v>257</v>
      </c>
      <c r="AI110" s="14">
        <f t="shared" ref="AI110:AI124" si="9">SUM(E110:AH110)</f>
        <v>25</v>
      </c>
      <c r="AJ110" s="284"/>
    </row>
    <row r="111" spans="1:36" ht="16.5">
      <c r="A111" s="299">
        <v>3</v>
      </c>
      <c r="B111" s="142" t="s">
        <v>734</v>
      </c>
      <c r="C111" s="30" t="s">
        <v>600</v>
      </c>
      <c r="D111" s="32" t="s">
        <v>517</v>
      </c>
      <c r="E111" s="1583" t="s">
        <v>375</v>
      </c>
      <c r="F111" s="1584"/>
      <c r="G111" s="1584"/>
      <c r="H111" s="1584"/>
      <c r="I111" s="1584"/>
      <c r="J111" s="1584"/>
      <c r="K111" s="1584"/>
      <c r="L111" s="1584"/>
      <c r="M111" s="1584"/>
      <c r="N111" s="1584"/>
      <c r="O111" s="1584"/>
      <c r="P111" s="1584"/>
      <c r="Q111" s="1584"/>
      <c r="R111" s="1584"/>
      <c r="S111" s="1584"/>
      <c r="T111" s="1584"/>
      <c r="U111" s="1584"/>
      <c r="V111" s="1584"/>
      <c r="W111" s="1585"/>
      <c r="X111" s="178">
        <v>1</v>
      </c>
      <c r="Y111" s="178">
        <v>1</v>
      </c>
      <c r="Z111" s="180">
        <v>1</v>
      </c>
      <c r="AA111" s="178">
        <v>1</v>
      </c>
      <c r="AB111" s="178">
        <v>1</v>
      </c>
      <c r="AC111" s="178">
        <v>1</v>
      </c>
      <c r="AD111" s="214">
        <v>1</v>
      </c>
      <c r="AE111" s="178">
        <v>1</v>
      </c>
      <c r="AF111" s="178" t="s">
        <v>257</v>
      </c>
      <c r="AG111" s="180" t="s">
        <v>257</v>
      </c>
      <c r="AH111" s="178" t="s">
        <v>257</v>
      </c>
      <c r="AI111" s="14">
        <f t="shared" si="9"/>
        <v>8</v>
      </c>
      <c r="AJ111" s="284"/>
    </row>
    <row r="112" spans="1:36" s="12" customFormat="1" ht="16.5">
      <c r="A112" s="299">
        <v>4</v>
      </c>
      <c r="B112" s="30" t="s">
        <v>320</v>
      </c>
      <c r="C112" s="30" t="s">
        <v>600</v>
      </c>
      <c r="D112" s="62" t="s">
        <v>403</v>
      </c>
      <c r="E112" s="182">
        <v>1</v>
      </c>
      <c r="F112" s="214">
        <v>1</v>
      </c>
      <c r="G112" s="214">
        <v>1</v>
      </c>
      <c r="H112" s="214">
        <v>1</v>
      </c>
      <c r="I112" s="214">
        <v>1</v>
      </c>
      <c r="J112" s="214">
        <v>1</v>
      </c>
      <c r="K112" s="214">
        <v>1</v>
      </c>
      <c r="L112" s="182">
        <v>1</v>
      </c>
      <c r="M112" s="214">
        <v>1</v>
      </c>
      <c r="N112" s="214">
        <v>1</v>
      </c>
      <c r="O112" s="214">
        <v>1</v>
      </c>
      <c r="P112" s="214">
        <v>1</v>
      </c>
      <c r="Q112" s="214">
        <v>1</v>
      </c>
      <c r="R112" s="214">
        <v>1</v>
      </c>
      <c r="S112" s="182">
        <v>1</v>
      </c>
      <c r="T112" s="214">
        <v>1</v>
      </c>
      <c r="U112" s="214">
        <v>1</v>
      </c>
      <c r="V112" s="214">
        <v>1</v>
      </c>
      <c r="W112" s="178">
        <v>1</v>
      </c>
      <c r="X112" s="178">
        <v>1</v>
      </c>
      <c r="Y112" s="178">
        <v>1</v>
      </c>
      <c r="Z112" s="180">
        <v>1</v>
      </c>
      <c r="AA112" s="178">
        <v>1</v>
      </c>
      <c r="AB112" s="178">
        <v>1</v>
      </c>
      <c r="AC112" s="178">
        <v>1</v>
      </c>
      <c r="AD112" s="214">
        <v>1</v>
      </c>
      <c r="AE112" s="178">
        <v>1</v>
      </c>
      <c r="AF112" s="178" t="s">
        <v>257</v>
      </c>
      <c r="AG112" s="180" t="s">
        <v>257</v>
      </c>
      <c r="AH112" s="178" t="s">
        <v>257</v>
      </c>
      <c r="AI112" s="14">
        <f t="shared" si="9"/>
        <v>27</v>
      </c>
      <c r="AJ112" s="284"/>
    </row>
    <row r="113" spans="1:36" ht="19.5" customHeight="1">
      <c r="A113" s="299">
        <v>5</v>
      </c>
      <c r="B113" s="30" t="s">
        <v>408</v>
      </c>
      <c r="C113" s="30" t="s">
        <v>599</v>
      </c>
      <c r="D113" s="62" t="s">
        <v>114</v>
      </c>
      <c r="E113" s="182">
        <v>1</v>
      </c>
      <c r="F113" s="214">
        <v>1</v>
      </c>
      <c r="G113" s="214">
        <v>1</v>
      </c>
      <c r="H113" s="214">
        <v>1</v>
      </c>
      <c r="I113" s="214">
        <v>1</v>
      </c>
      <c r="J113" s="214">
        <v>1</v>
      </c>
      <c r="K113" s="214">
        <v>1</v>
      </c>
      <c r="L113" s="182">
        <v>1</v>
      </c>
      <c r="M113" s="214">
        <v>1</v>
      </c>
      <c r="N113" s="214">
        <v>1</v>
      </c>
      <c r="O113" s="214">
        <v>1</v>
      </c>
      <c r="P113" s="214">
        <v>1</v>
      </c>
      <c r="Q113" s="214">
        <v>1</v>
      </c>
      <c r="R113" s="214">
        <v>1</v>
      </c>
      <c r="S113" s="182">
        <v>1</v>
      </c>
      <c r="T113" s="214">
        <v>1</v>
      </c>
      <c r="U113" s="214">
        <v>1</v>
      </c>
      <c r="V113" s="214">
        <v>1</v>
      </c>
      <c r="W113" s="178">
        <v>1</v>
      </c>
      <c r="X113" s="178">
        <v>1</v>
      </c>
      <c r="Y113" s="178">
        <v>1</v>
      </c>
      <c r="Z113" s="180">
        <v>1</v>
      </c>
      <c r="AA113" s="178">
        <v>1</v>
      </c>
      <c r="AB113" s="178">
        <v>1</v>
      </c>
      <c r="AC113" s="178">
        <v>1</v>
      </c>
      <c r="AD113" s="214">
        <v>1</v>
      </c>
      <c r="AE113" s="178">
        <v>1</v>
      </c>
      <c r="AF113" s="178" t="s">
        <v>257</v>
      </c>
      <c r="AG113" s="180" t="s">
        <v>257</v>
      </c>
      <c r="AH113" s="178" t="s">
        <v>257</v>
      </c>
      <c r="AI113" s="14">
        <f t="shared" si="9"/>
        <v>27</v>
      </c>
      <c r="AJ113" s="312"/>
    </row>
    <row r="114" spans="1:36" s="12" customFormat="1" ht="16.5">
      <c r="A114" s="299">
        <v>6</v>
      </c>
      <c r="B114" s="49" t="s">
        <v>407</v>
      </c>
      <c r="C114" s="30" t="s">
        <v>599</v>
      </c>
      <c r="D114" s="693" t="s">
        <v>117</v>
      </c>
      <c r="E114" s="182">
        <v>1</v>
      </c>
      <c r="F114" s="214">
        <v>1</v>
      </c>
      <c r="G114" s="214">
        <v>1</v>
      </c>
      <c r="H114" s="214">
        <v>1</v>
      </c>
      <c r="I114" s="214">
        <v>1</v>
      </c>
      <c r="J114" s="214">
        <v>1</v>
      </c>
      <c r="K114" s="214">
        <v>1</v>
      </c>
      <c r="L114" s="182">
        <v>1</v>
      </c>
      <c r="M114" s="214">
        <v>1</v>
      </c>
      <c r="N114" s="214">
        <v>1</v>
      </c>
      <c r="O114" s="214">
        <v>1</v>
      </c>
      <c r="P114" s="214">
        <v>1</v>
      </c>
      <c r="Q114" s="214">
        <v>1</v>
      </c>
      <c r="R114" s="214">
        <v>1</v>
      </c>
      <c r="S114" s="182">
        <v>1</v>
      </c>
      <c r="T114" s="214">
        <v>1</v>
      </c>
      <c r="U114" s="214">
        <v>1</v>
      </c>
      <c r="V114" s="214">
        <v>1</v>
      </c>
      <c r="W114" s="178">
        <v>1</v>
      </c>
      <c r="X114" s="178">
        <v>1</v>
      </c>
      <c r="Y114" s="178">
        <v>1</v>
      </c>
      <c r="Z114" s="180">
        <v>1</v>
      </c>
      <c r="AA114" s="178">
        <v>1</v>
      </c>
      <c r="AB114" s="178">
        <v>1</v>
      </c>
      <c r="AC114" s="178">
        <v>1</v>
      </c>
      <c r="AD114" s="214">
        <v>1</v>
      </c>
      <c r="AE114" s="178">
        <v>1</v>
      </c>
      <c r="AF114" s="178">
        <v>1</v>
      </c>
      <c r="AG114" s="180">
        <v>1</v>
      </c>
      <c r="AH114" s="178">
        <v>1</v>
      </c>
      <c r="AI114" s="14">
        <f t="shared" si="9"/>
        <v>30</v>
      </c>
      <c r="AJ114" s="103"/>
    </row>
    <row r="115" spans="1:36" s="12" customFormat="1" ht="19.5" customHeight="1">
      <c r="A115" s="299">
        <v>7</v>
      </c>
      <c r="B115" s="809" t="s">
        <v>735</v>
      </c>
      <c r="C115" s="30" t="s">
        <v>599</v>
      </c>
      <c r="D115" s="693" t="s">
        <v>73</v>
      </c>
      <c r="E115" s="1583" t="s">
        <v>375</v>
      </c>
      <c r="F115" s="1584"/>
      <c r="G115" s="1584"/>
      <c r="H115" s="1584"/>
      <c r="I115" s="1584"/>
      <c r="J115" s="1584"/>
      <c r="K115" s="1584"/>
      <c r="L115" s="1584"/>
      <c r="M115" s="178" t="s">
        <v>685</v>
      </c>
      <c r="N115" s="178" t="s">
        <v>685</v>
      </c>
      <c r="O115" s="178">
        <v>1</v>
      </c>
      <c r="P115" s="178">
        <v>1</v>
      </c>
      <c r="Q115" s="178">
        <v>1</v>
      </c>
      <c r="R115" s="178">
        <v>1</v>
      </c>
      <c r="S115" s="180">
        <v>1</v>
      </c>
      <c r="T115" s="178">
        <v>1</v>
      </c>
      <c r="U115" s="178">
        <v>1</v>
      </c>
      <c r="V115" s="214">
        <v>1</v>
      </c>
      <c r="W115" s="214">
        <v>1</v>
      </c>
      <c r="X115" s="178">
        <v>1</v>
      </c>
      <c r="Y115" s="178">
        <v>1</v>
      </c>
      <c r="Z115" s="180">
        <v>1</v>
      </c>
      <c r="AA115" s="178">
        <v>1</v>
      </c>
      <c r="AB115" s="178">
        <v>1</v>
      </c>
      <c r="AC115" s="178">
        <v>1</v>
      </c>
      <c r="AD115" s="178">
        <v>1</v>
      </c>
      <c r="AE115" s="178">
        <v>1</v>
      </c>
      <c r="AF115" s="178" t="s">
        <v>257</v>
      </c>
      <c r="AG115" s="180" t="s">
        <v>257</v>
      </c>
      <c r="AH115" s="178">
        <v>1</v>
      </c>
      <c r="AI115" s="14">
        <f t="shared" si="9"/>
        <v>18</v>
      </c>
      <c r="AJ115" s="103"/>
    </row>
    <row r="116" spans="1:36" s="12" customFormat="1" ht="20.25" customHeight="1">
      <c r="A116" s="299">
        <v>8</v>
      </c>
      <c r="B116" s="217" t="s">
        <v>529</v>
      </c>
      <c r="C116" s="217" t="s">
        <v>682</v>
      </c>
      <c r="D116" s="810" t="s">
        <v>73</v>
      </c>
      <c r="E116" s="180">
        <v>1</v>
      </c>
      <c r="F116" s="178">
        <v>1</v>
      </c>
      <c r="G116" s="178">
        <v>1</v>
      </c>
      <c r="H116" s="178">
        <v>1</v>
      </c>
      <c r="I116" s="178">
        <v>1</v>
      </c>
      <c r="J116" s="178">
        <v>1</v>
      </c>
      <c r="K116" s="178">
        <v>1</v>
      </c>
      <c r="L116" s="180">
        <v>1</v>
      </c>
      <c r="M116" s="178">
        <v>1</v>
      </c>
      <c r="N116" s="178">
        <v>1</v>
      </c>
      <c r="O116" s="178">
        <v>1</v>
      </c>
      <c r="P116" s="178">
        <v>1</v>
      </c>
      <c r="Q116" s="178">
        <v>1</v>
      </c>
      <c r="R116" s="178">
        <v>1</v>
      </c>
      <c r="S116" s="180">
        <v>1</v>
      </c>
      <c r="T116" s="178">
        <v>1</v>
      </c>
      <c r="U116" s="178">
        <v>1</v>
      </c>
      <c r="V116" s="178">
        <v>1</v>
      </c>
      <c r="W116" s="178">
        <v>1</v>
      </c>
      <c r="X116" s="178">
        <v>1</v>
      </c>
      <c r="Y116" s="178">
        <v>1</v>
      </c>
      <c r="Z116" s="180">
        <v>1</v>
      </c>
      <c r="AA116" s="178">
        <v>1</v>
      </c>
      <c r="AB116" s="178">
        <v>1</v>
      </c>
      <c r="AC116" s="178">
        <v>1</v>
      </c>
      <c r="AD116" s="178">
        <v>1</v>
      </c>
      <c r="AE116" s="178">
        <v>1</v>
      </c>
      <c r="AF116" s="178" t="s">
        <v>257</v>
      </c>
      <c r="AG116" s="180" t="s">
        <v>257</v>
      </c>
      <c r="AH116" s="178" t="s">
        <v>257</v>
      </c>
      <c r="AI116" s="14">
        <f t="shared" si="9"/>
        <v>27</v>
      </c>
      <c r="AJ116" s="284"/>
    </row>
    <row r="117" spans="1:36" s="12" customFormat="1" ht="20.25" customHeight="1">
      <c r="A117" s="299">
        <v>9</v>
      </c>
      <c r="B117" s="247" t="s">
        <v>737</v>
      </c>
      <c r="C117" s="30" t="s">
        <v>404</v>
      </c>
      <c r="D117" s="693" t="s">
        <v>167</v>
      </c>
      <c r="E117" s="1583" t="s">
        <v>375</v>
      </c>
      <c r="F117" s="1584"/>
      <c r="G117" s="1584"/>
      <c r="H117" s="1584"/>
      <c r="I117" s="1584"/>
      <c r="J117" s="1584"/>
      <c r="K117" s="1584"/>
      <c r="L117" s="1584"/>
      <c r="M117" s="178" t="s">
        <v>685</v>
      </c>
      <c r="N117" s="178" t="s">
        <v>685</v>
      </c>
      <c r="O117" s="178" t="s">
        <v>685</v>
      </c>
      <c r="P117" s="178" t="s">
        <v>685</v>
      </c>
      <c r="Q117" s="178" t="s">
        <v>685</v>
      </c>
      <c r="R117" s="178" t="s">
        <v>685</v>
      </c>
      <c r="S117" s="180" t="s">
        <v>258</v>
      </c>
      <c r="T117" s="178">
        <v>1</v>
      </c>
      <c r="U117" s="178">
        <v>1</v>
      </c>
      <c r="V117" s="178">
        <v>1</v>
      </c>
      <c r="W117" s="178">
        <v>1</v>
      </c>
      <c r="X117" s="178">
        <v>1</v>
      </c>
      <c r="Y117" s="178">
        <v>1</v>
      </c>
      <c r="Z117" s="180">
        <v>1</v>
      </c>
      <c r="AA117" s="178">
        <v>1</v>
      </c>
      <c r="AB117" s="178" t="s">
        <v>255</v>
      </c>
      <c r="AC117" s="178">
        <v>1</v>
      </c>
      <c r="AD117" s="178">
        <v>1</v>
      </c>
      <c r="AE117" s="178">
        <v>1</v>
      </c>
      <c r="AF117" s="178" t="s">
        <v>257</v>
      </c>
      <c r="AG117" s="180" t="s">
        <v>257</v>
      </c>
      <c r="AH117" s="178" t="s">
        <v>257</v>
      </c>
      <c r="AI117" s="14">
        <f t="shared" si="9"/>
        <v>11</v>
      </c>
      <c r="AJ117" s="284"/>
    </row>
    <row r="118" spans="1:36" ht="16.5">
      <c r="A118" s="299">
        <v>10</v>
      </c>
      <c r="B118" s="30" t="s">
        <v>355</v>
      </c>
      <c r="C118" s="30" t="s">
        <v>681</v>
      </c>
      <c r="D118" s="412" t="s">
        <v>679</v>
      </c>
      <c r="E118" s="180" t="s">
        <v>258</v>
      </c>
      <c r="F118" s="178">
        <v>1</v>
      </c>
      <c r="G118" s="178">
        <v>1</v>
      </c>
      <c r="H118" s="178">
        <v>1</v>
      </c>
      <c r="I118" s="178">
        <v>1</v>
      </c>
      <c r="J118" s="178">
        <v>1</v>
      </c>
      <c r="K118" s="178">
        <v>1</v>
      </c>
      <c r="L118" s="180" t="s">
        <v>258</v>
      </c>
      <c r="M118" s="178">
        <v>1</v>
      </c>
      <c r="N118" s="178">
        <v>1</v>
      </c>
      <c r="O118" s="178">
        <v>1</v>
      </c>
      <c r="P118" s="178">
        <v>1</v>
      </c>
      <c r="Q118" s="178">
        <v>1</v>
      </c>
      <c r="R118" s="178">
        <v>1</v>
      </c>
      <c r="S118" s="180" t="s">
        <v>258</v>
      </c>
      <c r="T118" s="178">
        <v>1</v>
      </c>
      <c r="U118" s="178">
        <v>1</v>
      </c>
      <c r="V118" s="178">
        <v>1</v>
      </c>
      <c r="W118" s="178">
        <v>1</v>
      </c>
      <c r="X118" s="178">
        <v>1</v>
      </c>
      <c r="Y118" s="178">
        <v>1</v>
      </c>
      <c r="Z118" s="180" t="s">
        <v>258</v>
      </c>
      <c r="AA118" s="178">
        <v>1</v>
      </c>
      <c r="AB118" s="178">
        <v>1</v>
      </c>
      <c r="AC118" s="178">
        <v>1</v>
      </c>
      <c r="AD118" s="178">
        <v>1</v>
      </c>
      <c r="AE118" s="178">
        <v>1</v>
      </c>
      <c r="AF118" s="178">
        <v>1</v>
      </c>
      <c r="AG118" s="180" t="s">
        <v>257</v>
      </c>
      <c r="AH118" s="178">
        <v>1</v>
      </c>
      <c r="AI118" s="14">
        <f t="shared" si="9"/>
        <v>25</v>
      </c>
      <c r="AJ118" s="284"/>
    </row>
    <row r="119" spans="1:36" ht="16.5">
      <c r="A119" s="299">
        <v>11</v>
      </c>
      <c r="B119" s="30" t="s">
        <v>326</v>
      </c>
      <c r="C119" s="30" t="s">
        <v>404</v>
      </c>
      <c r="D119" s="62" t="s">
        <v>185</v>
      </c>
      <c r="E119" s="180">
        <v>1</v>
      </c>
      <c r="F119" s="178">
        <v>1</v>
      </c>
      <c r="G119" s="178">
        <v>1</v>
      </c>
      <c r="H119" s="178">
        <v>1</v>
      </c>
      <c r="I119" s="178">
        <v>1</v>
      </c>
      <c r="J119" s="178">
        <v>1</v>
      </c>
      <c r="K119" s="178" t="s">
        <v>255</v>
      </c>
      <c r="L119" s="180" t="s">
        <v>258</v>
      </c>
      <c r="M119" s="178">
        <v>1</v>
      </c>
      <c r="N119" s="178">
        <v>1</v>
      </c>
      <c r="O119" s="178">
        <v>1</v>
      </c>
      <c r="P119" s="178">
        <v>1</v>
      </c>
      <c r="Q119" s="178">
        <v>1</v>
      </c>
      <c r="R119" s="178">
        <v>1</v>
      </c>
      <c r="S119" s="180" t="s">
        <v>258</v>
      </c>
      <c r="T119" s="178">
        <v>1</v>
      </c>
      <c r="U119" s="178">
        <v>1</v>
      </c>
      <c r="V119" s="178">
        <v>1</v>
      </c>
      <c r="W119" s="178">
        <v>1</v>
      </c>
      <c r="X119" s="178">
        <v>1</v>
      </c>
      <c r="Y119" s="178">
        <v>1</v>
      </c>
      <c r="Z119" s="180" t="s">
        <v>258</v>
      </c>
      <c r="AA119" s="178">
        <v>1</v>
      </c>
      <c r="AB119" s="178">
        <v>1</v>
      </c>
      <c r="AC119" s="178">
        <v>1</v>
      </c>
      <c r="AD119" s="178">
        <v>1</v>
      </c>
      <c r="AE119" s="178">
        <v>1</v>
      </c>
      <c r="AF119" s="178">
        <v>1</v>
      </c>
      <c r="AG119" s="180">
        <v>1</v>
      </c>
      <c r="AH119" s="178">
        <v>1</v>
      </c>
      <c r="AI119" s="14">
        <f t="shared" si="9"/>
        <v>26</v>
      </c>
      <c r="AJ119" s="284"/>
    </row>
    <row r="120" spans="1:36" ht="16.5" customHeight="1">
      <c r="A120" s="299">
        <v>12</v>
      </c>
      <c r="B120" s="30" t="s">
        <v>328</v>
      </c>
      <c r="C120" s="30" t="s">
        <v>599</v>
      </c>
      <c r="D120" s="32" t="s">
        <v>149</v>
      </c>
      <c r="E120" s="182">
        <v>1</v>
      </c>
      <c r="F120" s="214">
        <v>1</v>
      </c>
      <c r="G120" s="214">
        <v>1</v>
      </c>
      <c r="H120" s="214">
        <v>1</v>
      </c>
      <c r="I120" s="214">
        <v>1</v>
      </c>
      <c r="J120" s="214">
        <v>1</v>
      </c>
      <c r="K120" s="214">
        <v>1</v>
      </c>
      <c r="L120" s="182">
        <v>1</v>
      </c>
      <c r="M120" s="214">
        <v>1</v>
      </c>
      <c r="N120" s="214">
        <v>1</v>
      </c>
      <c r="O120" s="214">
        <v>1</v>
      </c>
      <c r="P120" s="214">
        <v>1</v>
      </c>
      <c r="Q120" s="214">
        <v>1</v>
      </c>
      <c r="R120" s="214">
        <v>1</v>
      </c>
      <c r="S120" s="182">
        <v>1</v>
      </c>
      <c r="T120" s="214">
        <v>1</v>
      </c>
      <c r="U120" s="214">
        <v>1</v>
      </c>
      <c r="V120" s="214">
        <v>1</v>
      </c>
      <c r="W120" s="214">
        <v>1</v>
      </c>
      <c r="X120" s="178">
        <v>1</v>
      </c>
      <c r="Y120" s="178">
        <v>1</v>
      </c>
      <c r="Z120" s="180" t="s">
        <v>258</v>
      </c>
      <c r="AA120" s="178">
        <v>1</v>
      </c>
      <c r="AB120" s="178">
        <v>1</v>
      </c>
      <c r="AC120" s="178">
        <v>1</v>
      </c>
      <c r="AD120" s="178">
        <v>1</v>
      </c>
      <c r="AE120" s="178" t="s">
        <v>255</v>
      </c>
      <c r="AF120" s="178" t="s">
        <v>257</v>
      </c>
      <c r="AG120" s="180" t="s">
        <v>257</v>
      </c>
      <c r="AH120" s="178" t="s">
        <v>257</v>
      </c>
      <c r="AI120" s="14">
        <f t="shared" si="9"/>
        <v>25</v>
      </c>
      <c r="AJ120" s="284"/>
    </row>
    <row r="121" spans="1:36" ht="16.5" customHeight="1">
      <c r="A121" s="299">
        <v>13</v>
      </c>
      <c r="B121" s="142" t="s">
        <v>736</v>
      </c>
      <c r="C121" s="30" t="s">
        <v>681</v>
      </c>
      <c r="D121" s="32"/>
      <c r="E121" s="1583" t="s">
        <v>375</v>
      </c>
      <c r="F121" s="1584"/>
      <c r="G121" s="1584"/>
      <c r="H121" s="1584"/>
      <c r="I121" s="1584"/>
      <c r="J121" s="1584"/>
      <c r="K121" s="1584"/>
      <c r="L121" s="1584"/>
      <c r="M121" s="1584"/>
      <c r="N121" s="1584"/>
      <c r="O121" s="1584"/>
      <c r="P121" s="1584"/>
      <c r="Q121" s="1584"/>
      <c r="R121" s="1584"/>
      <c r="S121" s="1584"/>
      <c r="T121" s="1584"/>
      <c r="U121" s="1584"/>
      <c r="V121" s="1584"/>
      <c r="W121" s="1585"/>
      <c r="X121" s="178">
        <v>1</v>
      </c>
      <c r="Y121" s="178">
        <v>1</v>
      </c>
      <c r="Z121" s="180">
        <v>1</v>
      </c>
      <c r="AA121" s="178">
        <v>1</v>
      </c>
      <c r="AB121" s="178">
        <v>1</v>
      </c>
      <c r="AC121" s="178">
        <v>1</v>
      </c>
      <c r="AD121" s="214">
        <v>1</v>
      </c>
      <c r="AE121" s="178">
        <v>1</v>
      </c>
      <c r="AF121" s="178" t="s">
        <v>257</v>
      </c>
      <c r="AG121" s="180" t="s">
        <v>257</v>
      </c>
      <c r="AH121" s="178" t="s">
        <v>257</v>
      </c>
      <c r="AI121" s="14">
        <f t="shared" si="9"/>
        <v>8</v>
      </c>
      <c r="AJ121" s="284"/>
    </row>
    <row r="122" spans="1:36" ht="16.5" customHeight="1">
      <c r="A122" s="299">
        <v>14</v>
      </c>
      <c r="B122" s="30" t="s">
        <v>695</v>
      </c>
      <c r="C122" s="30" t="s">
        <v>599</v>
      </c>
      <c r="D122" s="62" t="s">
        <v>403</v>
      </c>
      <c r="E122" s="182">
        <v>1</v>
      </c>
      <c r="F122" s="214">
        <v>1</v>
      </c>
      <c r="G122" s="214">
        <v>1</v>
      </c>
      <c r="H122" s="214">
        <v>1</v>
      </c>
      <c r="I122" s="214">
        <v>1</v>
      </c>
      <c r="J122" s="214">
        <v>1</v>
      </c>
      <c r="K122" s="214">
        <v>1</v>
      </c>
      <c r="L122" s="182">
        <v>1</v>
      </c>
      <c r="M122" s="214">
        <v>1</v>
      </c>
      <c r="N122" s="214">
        <v>1</v>
      </c>
      <c r="O122" s="214">
        <v>1</v>
      </c>
      <c r="P122" s="214">
        <v>1</v>
      </c>
      <c r="Q122" s="214">
        <v>1</v>
      </c>
      <c r="R122" s="214">
        <v>1</v>
      </c>
      <c r="S122" s="182">
        <v>1</v>
      </c>
      <c r="T122" s="214">
        <v>1</v>
      </c>
      <c r="U122" s="214">
        <v>1</v>
      </c>
      <c r="V122" s="214">
        <v>1</v>
      </c>
      <c r="W122" s="178">
        <v>1</v>
      </c>
      <c r="X122" s="178">
        <v>1</v>
      </c>
      <c r="Y122" s="178">
        <v>1</v>
      </c>
      <c r="Z122" s="180">
        <v>1</v>
      </c>
      <c r="AA122" s="178">
        <v>1</v>
      </c>
      <c r="AB122" s="178">
        <v>1</v>
      </c>
      <c r="AC122" s="178">
        <v>1</v>
      </c>
      <c r="AD122" s="214">
        <v>1</v>
      </c>
      <c r="AE122" s="178">
        <v>1</v>
      </c>
      <c r="AF122" s="178" t="s">
        <v>257</v>
      </c>
      <c r="AG122" s="180" t="s">
        <v>257</v>
      </c>
      <c r="AH122" s="178">
        <v>1</v>
      </c>
      <c r="AI122" s="14">
        <f t="shared" si="9"/>
        <v>28</v>
      </c>
      <c r="AJ122" s="284"/>
    </row>
    <row r="123" spans="1:36" s="127" customFormat="1" ht="16.5">
      <c r="A123" s="299">
        <v>15</v>
      </c>
      <c r="B123" s="30" t="s">
        <v>296</v>
      </c>
      <c r="C123" s="30" t="s">
        <v>600</v>
      </c>
      <c r="D123" s="62" t="s">
        <v>44</v>
      </c>
      <c r="E123" s="182">
        <v>1</v>
      </c>
      <c r="F123" s="214">
        <v>1</v>
      </c>
      <c r="G123" s="214">
        <v>1</v>
      </c>
      <c r="H123" s="214">
        <v>1</v>
      </c>
      <c r="I123" s="214">
        <v>1</v>
      </c>
      <c r="J123" s="214">
        <v>1</v>
      </c>
      <c r="K123" s="214">
        <v>1</v>
      </c>
      <c r="L123" s="182">
        <v>1</v>
      </c>
      <c r="M123" s="214">
        <v>1</v>
      </c>
      <c r="N123" s="214">
        <v>1</v>
      </c>
      <c r="O123" s="214">
        <v>1</v>
      </c>
      <c r="P123" s="214">
        <v>1</v>
      </c>
      <c r="Q123" s="214">
        <v>1</v>
      </c>
      <c r="R123" s="214">
        <v>1</v>
      </c>
      <c r="S123" s="182">
        <v>1</v>
      </c>
      <c r="T123" s="214">
        <v>1</v>
      </c>
      <c r="U123" s="214">
        <v>1</v>
      </c>
      <c r="V123" s="214">
        <v>1</v>
      </c>
      <c r="W123" s="214">
        <v>1</v>
      </c>
      <c r="X123" s="178">
        <v>1</v>
      </c>
      <c r="Y123" s="178">
        <v>1</v>
      </c>
      <c r="Z123" s="180" t="s">
        <v>258</v>
      </c>
      <c r="AA123" s="178">
        <v>1</v>
      </c>
      <c r="AB123" s="178">
        <v>1</v>
      </c>
      <c r="AC123" s="178">
        <v>1</v>
      </c>
      <c r="AD123" s="178">
        <v>1</v>
      </c>
      <c r="AE123" s="178">
        <v>1</v>
      </c>
      <c r="AF123" s="178" t="s">
        <v>257</v>
      </c>
      <c r="AG123" s="180" t="s">
        <v>257</v>
      </c>
      <c r="AH123" s="178" t="s">
        <v>257</v>
      </c>
      <c r="AI123" s="14">
        <f t="shared" si="9"/>
        <v>26</v>
      </c>
      <c r="AJ123" s="300"/>
    </row>
    <row r="124" spans="1:36" ht="17.25" customHeight="1" thickBot="1">
      <c r="A124" s="299">
        <v>16</v>
      </c>
      <c r="B124" s="30" t="s">
        <v>440</v>
      </c>
      <c r="C124" s="30" t="s">
        <v>600</v>
      </c>
      <c r="D124" s="62" t="s">
        <v>175</v>
      </c>
      <c r="E124" s="182">
        <v>1</v>
      </c>
      <c r="F124" s="214">
        <v>1</v>
      </c>
      <c r="G124" s="214">
        <v>1</v>
      </c>
      <c r="H124" s="214">
        <v>1</v>
      </c>
      <c r="I124" s="214">
        <v>1</v>
      </c>
      <c r="J124" s="214">
        <v>1</v>
      </c>
      <c r="K124" s="214">
        <v>1</v>
      </c>
      <c r="L124" s="182">
        <v>1</v>
      </c>
      <c r="M124" s="214">
        <v>1</v>
      </c>
      <c r="N124" s="214">
        <v>1</v>
      </c>
      <c r="O124" s="214">
        <v>1</v>
      </c>
      <c r="P124" s="214">
        <v>1</v>
      </c>
      <c r="Q124" s="214">
        <v>1</v>
      </c>
      <c r="R124" s="214">
        <v>1</v>
      </c>
      <c r="S124" s="182">
        <v>1</v>
      </c>
      <c r="T124" s="214">
        <v>1</v>
      </c>
      <c r="U124" s="214">
        <v>1</v>
      </c>
      <c r="V124" s="214">
        <v>1</v>
      </c>
      <c r="W124" s="214">
        <v>1</v>
      </c>
      <c r="X124" s="178">
        <v>1</v>
      </c>
      <c r="Y124" s="178">
        <v>1</v>
      </c>
      <c r="Z124" s="180">
        <v>1</v>
      </c>
      <c r="AA124" s="178">
        <v>1</v>
      </c>
      <c r="AB124" s="178">
        <v>1</v>
      </c>
      <c r="AC124" s="178">
        <v>1</v>
      </c>
      <c r="AD124" s="178">
        <v>1</v>
      </c>
      <c r="AE124" s="178">
        <v>1</v>
      </c>
      <c r="AF124" s="178">
        <v>1</v>
      </c>
      <c r="AG124" s="180">
        <v>1</v>
      </c>
      <c r="AH124" s="178">
        <v>1</v>
      </c>
      <c r="AI124" s="14">
        <f t="shared" si="9"/>
        <v>30</v>
      </c>
      <c r="AJ124" s="284"/>
    </row>
    <row r="125" spans="1:36" ht="16.5">
      <c r="A125" s="1497" t="s">
        <v>336</v>
      </c>
      <c r="B125" s="1498"/>
      <c r="C125" s="783"/>
      <c r="D125" s="67"/>
      <c r="E125" s="234"/>
      <c r="F125" s="234"/>
      <c r="G125" s="234"/>
      <c r="H125" s="234"/>
      <c r="I125" s="234"/>
      <c r="J125" s="234"/>
      <c r="K125" s="234"/>
      <c r="L125" s="234"/>
      <c r="M125" s="234"/>
      <c r="N125" s="234"/>
      <c r="O125" s="234"/>
      <c r="P125" s="234"/>
      <c r="Q125" s="234"/>
      <c r="R125" s="234"/>
      <c r="S125" s="234"/>
      <c r="T125" s="234"/>
      <c r="U125" s="234"/>
      <c r="V125" s="234"/>
      <c r="W125" s="234"/>
      <c r="X125" s="234"/>
      <c r="Y125" s="234"/>
      <c r="Z125" s="234"/>
      <c r="AA125" s="234"/>
      <c r="AB125" s="234"/>
      <c r="AC125" s="234"/>
      <c r="AD125" s="234"/>
      <c r="AE125" s="234"/>
      <c r="AF125" s="234"/>
      <c r="AG125" s="234"/>
      <c r="AH125" s="234"/>
      <c r="AI125" s="105"/>
      <c r="AJ125" s="314"/>
    </row>
    <row r="126" spans="1:36" ht="16.5">
      <c r="A126" s="292">
        <v>1</v>
      </c>
      <c r="B126" s="69"/>
      <c r="C126" s="69"/>
      <c r="D126" s="70" t="s">
        <v>120</v>
      </c>
      <c r="E126" s="180"/>
      <c r="F126" s="178"/>
      <c r="G126" s="178"/>
      <c r="H126" s="178"/>
      <c r="I126" s="178"/>
      <c r="J126" s="178"/>
      <c r="K126" s="178"/>
      <c r="L126" s="180"/>
      <c r="M126" s="178"/>
      <c r="N126" s="178"/>
      <c r="O126" s="178"/>
      <c r="P126" s="178"/>
      <c r="Q126" s="178"/>
      <c r="R126" s="178"/>
      <c r="S126" s="180"/>
      <c r="T126" s="178"/>
      <c r="U126" s="178"/>
      <c r="V126" s="178"/>
      <c r="W126" s="178"/>
      <c r="X126" s="178"/>
      <c r="Y126" s="178"/>
      <c r="Z126" s="180"/>
      <c r="AA126" s="178"/>
      <c r="AB126" s="178"/>
      <c r="AC126" s="178"/>
      <c r="AD126" s="178"/>
      <c r="AE126" s="178"/>
      <c r="AF126" s="178"/>
      <c r="AG126" s="180"/>
      <c r="AH126" s="178"/>
      <c r="AI126" s="14"/>
      <c r="AJ126" s="315"/>
    </row>
    <row r="127" spans="1:36" ht="16.5">
      <c r="A127" s="292">
        <v>2</v>
      </c>
      <c r="B127" s="69" t="s">
        <v>124</v>
      </c>
      <c r="C127" s="69"/>
      <c r="D127" s="70" t="s">
        <v>142</v>
      </c>
      <c r="E127" s="180" t="s">
        <v>258</v>
      </c>
      <c r="F127" s="178">
        <v>1</v>
      </c>
      <c r="G127" s="178">
        <v>1</v>
      </c>
      <c r="H127" s="178">
        <v>1</v>
      </c>
      <c r="I127" s="178">
        <v>1</v>
      </c>
      <c r="J127" s="178">
        <v>1</v>
      </c>
      <c r="K127" s="178">
        <v>1</v>
      </c>
      <c r="L127" s="180" t="s">
        <v>258</v>
      </c>
      <c r="M127" s="178">
        <v>1</v>
      </c>
      <c r="N127" s="178">
        <v>1</v>
      </c>
      <c r="O127" s="178">
        <v>1</v>
      </c>
      <c r="P127" s="178">
        <v>1</v>
      </c>
      <c r="Q127" s="178">
        <v>1</v>
      </c>
      <c r="R127" s="178">
        <v>1</v>
      </c>
      <c r="S127" s="180" t="s">
        <v>258</v>
      </c>
      <c r="T127" s="178">
        <v>1</v>
      </c>
      <c r="U127" s="178">
        <v>1</v>
      </c>
      <c r="V127" s="178">
        <v>1</v>
      </c>
      <c r="W127" s="178">
        <v>1</v>
      </c>
      <c r="X127" s="178">
        <v>1</v>
      </c>
      <c r="Y127" s="178">
        <v>1</v>
      </c>
      <c r="Z127" s="180" t="s">
        <v>258</v>
      </c>
      <c r="AA127" s="178">
        <v>1</v>
      </c>
      <c r="AB127" s="178">
        <v>1</v>
      </c>
      <c r="AC127" s="178">
        <v>1</v>
      </c>
      <c r="AD127" s="178">
        <v>1</v>
      </c>
      <c r="AE127" s="178">
        <v>1</v>
      </c>
      <c r="AF127" s="178" t="s">
        <v>257</v>
      </c>
      <c r="AG127" s="180" t="s">
        <v>257</v>
      </c>
      <c r="AH127" s="178" t="s">
        <v>257</v>
      </c>
      <c r="AI127" s="14">
        <f>SUM(E127:AH127)</f>
        <v>23</v>
      </c>
      <c r="AJ127" s="315"/>
    </row>
    <row r="128" spans="1:36" ht="21.75" customHeight="1" thickBot="1">
      <c r="A128" s="316">
        <v>3</v>
      </c>
      <c r="B128" s="317" t="s">
        <v>454</v>
      </c>
      <c r="C128" s="317"/>
      <c r="D128" s="318" t="s">
        <v>174</v>
      </c>
      <c r="E128" s="180" t="s">
        <v>258</v>
      </c>
      <c r="F128" s="178">
        <v>1</v>
      </c>
      <c r="G128" s="178">
        <v>1</v>
      </c>
      <c r="H128" s="178">
        <v>1</v>
      </c>
      <c r="I128" s="178">
        <v>1</v>
      </c>
      <c r="J128" s="178">
        <v>1</v>
      </c>
      <c r="K128" s="178">
        <v>1</v>
      </c>
      <c r="L128" s="180" t="s">
        <v>258</v>
      </c>
      <c r="M128" s="178">
        <v>1</v>
      </c>
      <c r="N128" s="178">
        <v>1</v>
      </c>
      <c r="O128" s="178">
        <v>1</v>
      </c>
      <c r="P128" s="178">
        <v>1</v>
      </c>
      <c r="Q128" s="178">
        <v>1</v>
      </c>
      <c r="R128" s="178">
        <v>1</v>
      </c>
      <c r="S128" s="180" t="s">
        <v>258</v>
      </c>
      <c r="T128" s="178">
        <v>1</v>
      </c>
      <c r="U128" s="178">
        <v>1</v>
      </c>
      <c r="V128" s="178">
        <v>1</v>
      </c>
      <c r="W128" s="178">
        <v>1</v>
      </c>
      <c r="X128" s="178">
        <v>1</v>
      </c>
      <c r="Y128" s="178">
        <v>1</v>
      </c>
      <c r="Z128" s="180" t="s">
        <v>258</v>
      </c>
      <c r="AA128" s="178">
        <v>1</v>
      </c>
      <c r="AB128" s="178">
        <v>1</v>
      </c>
      <c r="AC128" s="178">
        <v>1</v>
      </c>
      <c r="AD128" s="178">
        <v>1</v>
      </c>
      <c r="AE128" s="178">
        <v>1</v>
      </c>
      <c r="AF128" s="178" t="s">
        <v>257</v>
      </c>
      <c r="AG128" s="180" t="s">
        <v>257</v>
      </c>
      <c r="AH128" s="178" t="s">
        <v>257</v>
      </c>
      <c r="AI128" s="321">
        <f>SUM(E128:AH128)</f>
        <v>23</v>
      </c>
      <c r="AJ128" s="322"/>
    </row>
    <row r="129" spans="1:3" ht="16.5" thickTop="1">
      <c r="A129" s="200"/>
      <c r="B129" s="201"/>
      <c r="C129" s="201"/>
    </row>
  </sheetData>
  <autoFilter ref="A1:AJ19">
    <filterColumn colId="0" showButton="0"/>
    <filterColumn colId="1" showButton="0"/>
    <filterColumn colId="2" hiddenButton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</autoFilter>
  <sortState ref="B9:D22">
    <sortCondition ref="B8"/>
  </sortState>
  <mergeCells count="34">
    <mergeCell ref="A7:B7"/>
    <mergeCell ref="A23:D23"/>
    <mergeCell ref="A27:B27"/>
    <mergeCell ref="D27:I27"/>
    <mergeCell ref="A1:AJ1"/>
    <mergeCell ref="A2:AJ2"/>
    <mergeCell ref="A3:B3"/>
    <mergeCell ref="A4:B4"/>
    <mergeCell ref="A5:A6"/>
    <mergeCell ref="B5:B6"/>
    <mergeCell ref="D5:D6"/>
    <mergeCell ref="AJ5:AJ6"/>
    <mergeCell ref="W14:AH14"/>
    <mergeCell ref="A36:B36"/>
    <mergeCell ref="E117:L117"/>
    <mergeCell ref="E121:W121"/>
    <mergeCell ref="S94:X94"/>
    <mergeCell ref="D36:AI36"/>
    <mergeCell ref="E115:L115"/>
    <mergeCell ref="A125:B125"/>
    <mergeCell ref="A101:B101"/>
    <mergeCell ref="A104:D104"/>
    <mergeCell ref="A95:B95"/>
    <mergeCell ref="A41:B41"/>
    <mergeCell ref="D41:L41"/>
    <mergeCell ref="A55:C55"/>
    <mergeCell ref="D55:J55"/>
    <mergeCell ref="A108:B108"/>
    <mergeCell ref="A63:B63"/>
    <mergeCell ref="A73:B73"/>
    <mergeCell ref="D73:I73"/>
    <mergeCell ref="L94:Q94"/>
    <mergeCell ref="E111:W111"/>
    <mergeCell ref="D95:G95"/>
  </mergeCells>
  <conditionalFormatting sqref="B10:C10">
    <cfRule type="duplicateValues" dxfId="270" priority="28"/>
  </conditionalFormatting>
  <conditionalFormatting sqref="B128:C128">
    <cfRule type="duplicateValues" dxfId="269" priority="27"/>
  </conditionalFormatting>
  <conditionalFormatting sqref="B125:C128">
    <cfRule type="duplicateValues" dxfId="268" priority="26"/>
  </conditionalFormatting>
  <conditionalFormatting sqref="C97">
    <cfRule type="duplicateValues" dxfId="267" priority="25"/>
  </conditionalFormatting>
  <conditionalFormatting sqref="B19">
    <cfRule type="duplicateValues" dxfId="266" priority="24"/>
  </conditionalFormatting>
  <conditionalFormatting sqref="B114 C114:C115">
    <cfRule type="duplicateValues" dxfId="265" priority="23"/>
  </conditionalFormatting>
  <conditionalFormatting sqref="C114:C115">
    <cfRule type="duplicateValues" dxfId="264" priority="22"/>
  </conditionalFormatting>
  <conditionalFormatting sqref="B125:C128">
    <cfRule type="duplicateValues" dxfId="263" priority="20"/>
    <cfRule type="duplicateValues" dxfId="262" priority="21"/>
  </conditionalFormatting>
  <conditionalFormatting sqref="B116:B117">
    <cfRule type="duplicateValues" dxfId="261" priority="19"/>
  </conditionalFormatting>
  <conditionalFormatting sqref="B105">
    <cfRule type="duplicateValues" dxfId="260" priority="18"/>
  </conditionalFormatting>
  <conditionalFormatting sqref="C45 C26">
    <cfRule type="duplicateValues" dxfId="259" priority="17"/>
  </conditionalFormatting>
  <conditionalFormatting sqref="B20:C22">
    <cfRule type="duplicateValues" dxfId="258" priority="16"/>
  </conditionalFormatting>
  <conditionalFormatting sqref="B35:C36 C29">
    <cfRule type="duplicateValues" dxfId="257" priority="15"/>
  </conditionalFormatting>
  <conditionalFormatting sqref="C64:C67">
    <cfRule type="duplicateValues" dxfId="256" priority="14"/>
  </conditionalFormatting>
  <conditionalFormatting sqref="C56">
    <cfRule type="duplicateValues" dxfId="255" priority="12"/>
  </conditionalFormatting>
  <conditionalFormatting sqref="B17">
    <cfRule type="duplicateValues" dxfId="254" priority="9"/>
  </conditionalFormatting>
  <conditionalFormatting sqref="B103:C103 B107:C107">
    <cfRule type="duplicateValues" dxfId="253" priority="6"/>
  </conditionalFormatting>
  <conditionalFormatting sqref="C28">
    <cfRule type="duplicateValues" dxfId="252" priority="5"/>
  </conditionalFormatting>
  <conditionalFormatting sqref="B34:C34">
    <cfRule type="duplicateValues" dxfId="251" priority="3"/>
  </conditionalFormatting>
  <conditionalFormatting sqref="B125:C1048576 B38:C38 B46:C46 B108:C108 B48:C51 B53:C54 B27 B110:B111 B106 B123:C123 B105:C105 B43:B44 C43:C45 B24:C24 C37 B14:C22 C29 B40:C42 B30:C36 C12:C13 B13 B1:C11 B28:C28 C26:C27 B68:C101 C66:C67 B57:C65">
    <cfRule type="duplicateValues" dxfId="250" priority="200"/>
  </conditionalFormatting>
  <conditionalFormatting sqref="B125:C192 B38:C38 B96:C101 B110:B111 B106 B46:C46 B123:C123 B105:C105 B57:C61 B42:C44 B48:C51 B53:C54 C45 B14:C19 B24:C24 C37 B74:C93 B40:C40 B11 B8:C9 B30:C36 C29 C10:C13 B13 B68:C71 C66:C67 B64:C65">
    <cfRule type="duplicateValues" dxfId="249" priority="232"/>
  </conditionalFormatting>
  <conditionalFormatting sqref="B124:C124 B66:C67 B47:C47 C106 B56:C56 B52:C52 B109:C109 B102:C103 B107:C107 B112:B114 B116:B122 C110:C122">
    <cfRule type="duplicateValues" dxfId="248" priority="248"/>
  </conditionalFormatting>
  <conditionalFormatting sqref="C30 C37">
    <cfRule type="duplicateValues" dxfId="247" priority="256"/>
  </conditionalFormatting>
  <printOptions horizontalCentered="1" verticalCentered="1"/>
  <pageMargins left="0" right="0" top="0" bottom="0" header="0.3" footer="0"/>
  <pageSetup scale="47" orientation="landscape" r:id="rId1"/>
  <rowBreaks count="1" manualBreakCount="1">
    <brk id="62" max="35" man="1"/>
  </rowBreaks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rgb="FFFFFF00"/>
  </sheetPr>
  <dimension ref="A1:AI135"/>
  <sheetViews>
    <sheetView view="pageBreakPreview" zoomScale="45" zoomScaleNormal="55" zoomScaleSheetLayoutView="45" workbookViewId="0">
      <pane ySplit="7" topLeftCell="A45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4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5.710937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8.42578125" style="168" customWidth="1"/>
    <col min="18" max="18" width="13.7109375" style="168" bestFit="1" customWidth="1"/>
    <col min="19" max="19" width="21.7109375" style="168" bestFit="1" customWidth="1"/>
    <col min="20" max="20" width="14.28515625" style="168" customWidth="1"/>
    <col min="21" max="21" width="12.710937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5.5703125" style="114" customWidth="1"/>
    <col min="27" max="27" width="25.2851562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5" t="s">
        <v>243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5"/>
      <c r="O1" s="1395"/>
      <c r="P1" s="1395"/>
      <c r="Q1" s="1395"/>
      <c r="R1" s="1395"/>
      <c r="S1" s="1395"/>
      <c r="T1" s="1395"/>
      <c r="U1" s="1395"/>
      <c r="V1" s="1395"/>
      <c r="W1" s="1395"/>
      <c r="X1" s="1395"/>
      <c r="Y1" s="1395"/>
      <c r="Z1" s="1395"/>
      <c r="AA1" s="1395"/>
      <c r="AB1" s="1395"/>
      <c r="AC1" s="1395"/>
      <c r="AD1" s="1395"/>
      <c r="AE1" s="1395"/>
      <c r="AF1" s="1395"/>
      <c r="AG1" s="1395"/>
      <c r="AH1" s="1395"/>
      <c r="AI1" s="1395"/>
    </row>
    <row r="2" spans="1:35" s="120" customFormat="1" ht="38.25" customHeight="1" thickBot="1">
      <c r="A2" s="1396" t="s">
        <v>259</v>
      </c>
      <c r="B2" s="1396"/>
      <c r="C2" s="1396"/>
      <c r="D2" s="1396"/>
      <c r="E2" s="1396"/>
      <c r="F2" s="1396"/>
      <c r="G2" s="1396"/>
      <c r="H2" s="1396"/>
      <c r="I2" s="1396"/>
      <c r="J2" s="1396"/>
      <c r="K2" s="1396"/>
      <c r="L2" s="1396"/>
      <c r="M2" s="1396"/>
      <c r="N2" s="1396"/>
      <c r="O2" s="1396"/>
      <c r="P2" s="1396"/>
      <c r="Q2" s="1396"/>
      <c r="R2" s="1396"/>
      <c r="S2" s="1396"/>
      <c r="T2" s="1396"/>
      <c r="U2" s="1396"/>
      <c r="V2" s="1396"/>
      <c r="W2" s="1396"/>
      <c r="X2" s="1396"/>
      <c r="Y2" s="1396"/>
      <c r="Z2" s="1396"/>
      <c r="AA2" s="1396"/>
      <c r="AB2" s="1396"/>
      <c r="AC2" s="1396"/>
      <c r="AD2" s="1396"/>
      <c r="AE2" s="1396"/>
      <c r="AF2" s="1396"/>
      <c r="AG2" s="1396"/>
      <c r="AH2" s="1396"/>
      <c r="AI2" s="1396"/>
    </row>
    <row r="3" spans="1:35" s="120" customFormat="1" ht="38.25" customHeight="1">
      <c r="A3" s="1395" t="s">
        <v>343</v>
      </c>
      <c r="B3" s="1395"/>
      <c r="C3" s="1395"/>
      <c r="D3" s="811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773"/>
      <c r="X3" s="121"/>
      <c r="Y3" s="121"/>
      <c r="Z3" s="121"/>
      <c r="AA3" s="121"/>
      <c r="AB3" s="121"/>
      <c r="AC3" s="121"/>
      <c r="AD3" s="121"/>
      <c r="AE3" s="121"/>
      <c r="AF3" s="1397"/>
      <c r="AG3" s="121"/>
      <c r="AH3" s="122"/>
      <c r="AI3" s="122"/>
    </row>
    <row r="4" spans="1:35" s="120" customFormat="1" ht="38.25" customHeight="1" thickBot="1">
      <c r="A4" s="1432" t="s">
        <v>738</v>
      </c>
      <c r="B4" s="1432"/>
      <c r="C4" s="1432"/>
      <c r="D4" s="814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774"/>
      <c r="X4" s="123"/>
      <c r="Y4" s="123"/>
      <c r="Z4" s="123"/>
      <c r="AA4" s="123"/>
      <c r="AB4" s="124"/>
      <c r="AC4" s="124"/>
      <c r="AD4" s="124"/>
      <c r="AE4" s="124"/>
      <c r="AF4" s="1398"/>
      <c r="AG4" s="124"/>
      <c r="AH4" s="125"/>
      <c r="AI4" s="125"/>
    </row>
    <row r="5" spans="1:35" ht="33.75" customHeight="1">
      <c r="A5" s="1399" t="s">
        <v>261</v>
      </c>
      <c r="B5" s="1402" t="s">
        <v>244</v>
      </c>
      <c r="C5" s="1405" t="s">
        <v>0</v>
      </c>
      <c r="D5" s="1405" t="s">
        <v>245</v>
      </c>
      <c r="E5" s="1408" t="s">
        <v>1</v>
      </c>
      <c r="F5" s="1409"/>
      <c r="G5" s="1409"/>
      <c r="H5" s="1409"/>
      <c r="I5" s="1410"/>
      <c r="J5" s="1414" t="s">
        <v>2</v>
      </c>
      <c r="K5" s="1414"/>
      <c r="L5" s="1414"/>
      <c r="M5" s="1414"/>
      <c r="N5" s="1414"/>
      <c r="O5" s="1414"/>
      <c r="P5" s="1414"/>
      <c r="Q5" s="1414"/>
      <c r="R5" s="1414"/>
      <c r="S5" s="1414"/>
      <c r="T5" s="1414"/>
      <c r="U5" s="1414"/>
      <c r="V5" s="1415" t="s">
        <v>8</v>
      </c>
      <c r="W5" s="1414" t="s">
        <v>4</v>
      </c>
      <c r="X5" s="1414"/>
      <c r="Y5" s="1414"/>
      <c r="Z5" s="1415" t="s">
        <v>338</v>
      </c>
      <c r="AA5" s="1419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100.5" customHeight="1">
      <c r="A6" s="1400"/>
      <c r="B6" s="1403"/>
      <c r="C6" s="1406"/>
      <c r="D6" s="1406"/>
      <c r="E6" s="1411"/>
      <c r="F6" s="1412"/>
      <c r="G6" s="1412"/>
      <c r="H6" s="1412"/>
      <c r="I6" s="1413"/>
      <c r="J6" s="1422" t="s">
        <v>227</v>
      </c>
      <c r="K6" s="1423"/>
      <c r="L6" s="1418" t="s">
        <v>5</v>
      </c>
      <c r="M6" s="1418"/>
      <c r="N6" s="1424" t="s">
        <v>223</v>
      </c>
      <c r="O6" s="1425"/>
      <c r="P6" s="1418" t="s">
        <v>6</v>
      </c>
      <c r="Q6" s="1418"/>
      <c r="R6" s="1418" t="s">
        <v>7</v>
      </c>
      <c r="S6" s="1418"/>
      <c r="T6" s="1418" t="s">
        <v>219</v>
      </c>
      <c r="U6" s="1418"/>
      <c r="V6" s="1416"/>
      <c r="W6" s="1418"/>
      <c r="X6" s="1418"/>
      <c r="Y6" s="1418"/>
      <c r="Z6" s="1416"/>
      <c r="AA6" s="1420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1"/>
      <c r="B7" s="1404"/>
      <c r="C7" s="1407"/>
      <c r="D7" s="1407"/>
      <c r="E7" s="240" t="s">
        <v>9</v>
      </c>
      <c r="F7" s="240" t="s">
        <v>10</v>
      </c>
      <c r="G7" s="812" t="s">
        <v>11</v>
      </c>
      <c r="H7" s="812" t="s">
        <v>12</v>
      </c>
      <c r="I7" s="812" t="s">
        <v>13</v>
      </c>
      <c r="J7" s="812" t="s">
        <v>14</v>
      </c>
      <c r="K7" s="812" t="s">
        <v>15</v>
      </c>
      <c r="L7" s="812" t="s">
        <v>14</v>
      </c>
      <c r="M7" s="812" t="s">
        <v>16</v>
      </c>
      <c r="N7" s="812" t="s">
        <v>14</v>
      </c>
      <c r="O7" s="812" t="s">
        <v>16</v>
      </c>
      <c r="P7" s="812" t="s">
        <v>14</v>
      </c>
      <c r="Q7" s="812" t="s">
        <v>16</v>
      </c>
      <c r="R7" s="812" t="s">
        <v>14</v>
      </c>
      <c r="S7" s="812" t="s">
        <v>220</v>
      </c>
      <c r="T7" s="812" t="s">
        <v>221</v>
      </c>
      <c r="U7" s="812" t="s">
        <v>3</v>
      </c>
      <c r="V7" s="1417"/>
      <c r="W7" s="775" t="s">
        <v>17</v>
      </c>
      <c r="X7" s="153" t="s">
        <v>218</v>
      </c>
      <c r="Y7" s="153" t="s">
        <v>13</v>
      </c>
      <c r="Z7" s="1417"/>
      <c r="AA7" s="1421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360">
        <v>1</v>
      </c>
      <c r="B8" s="364" t="s">
        <v>33</v>
      </c>
      <c r="C8" s="361" t="s">
        <v>176</v>
      </c>
      <c r="D8" s="361" t="s">
        <v>153</v>
      </c>
      <c r="E8" s="355">
        <v>30</v>
      </c>
      <c r="F8" s="361">
        <v>240</v>
      </c>
      <c r="G8" s="361">
        <v>75</v>
      </c>
      <c r="H8" s="361">
        <v>9.375</v>
      </c>
      <c r="I8" s="361">
        <v>2250</v>
      </c>
      <c r="J8" s="362"/>
      <c r="K8" s="362"/>
      <c r="L8" s="362">
        <v>3</v>
      </c>
      <c r="M8" s="362" t="s">
        <v>744</v>
      </c>
      <c r="N8" s="362"/>
      <c r="O8" s="357"/>
      <c r="P8" s="362">
        <v>3</v>
      </c>
      <c r="Q8" s="362" t="s">
        <v>235</v>
      </c>
      <c r="R8" s="362"/>
      <c r="S8" s="362"/>
      <c r="T8" s="362"/>
      <c r="U8" s="362"/>
      <c r="V8" s="355">
        <f t="shared" ref="V8:V77" si="0">J8+L8+N8+P8+R8+T8</f>
        <v>6</v>
      </c>
      <c r="W8" s="365">
        <f t="shared" ref="W8:W77" si="1">E8-V8</f>
        <v>24</v>
      </c>
      <c r="X8" s="361">
        <f t="shared" ref="X8:X77" si="2">W8*8</f>
        <v>192</v>
      </c>
      <c r="Y8" s="361">
        <f t="shared" ref="Y8:Y77" si="3">X8*H8</f>
        <v>1800</v>
      </c>
      <c r="Z8" s="361">
        <f t="shared" ref="Z8:Z77" si="4">Y8</f>
        <v>1800</v>
      </c>
      <c r="AA8" s="363"/>
    </row>
    <row r="9" spans="1:35" s="160" customFormat="1" ht="30" customHeight="1">
      <c r="A9" s="354">
        <v>2</v>
      </c>
      <c r="B9" s="364" t="s">
        <v>479</v>
      </c>
      <c r="C9" s="364" t="s">
        <v>18</v>
      </c>
      <c r="D9" s="364" t="s">
        <v>506</v>
      </c>
      <c r="E9" s="365">
        <v>30</v>
      </c>
      <c r="F9" s="364">
        <v>240</v>
      </c>
      <c r="G9" s="364">
        <v>55</v>
      </c>
      <c r="H9" s="364">
        <v>6.875</v>
      </c>
      <c r="I9" s="364">
        <v>1650</v>
      </c>
      <c r="J9" s="362"/>
      <c r="K9" s="362"/>
      <c r="L9" s="362">
        <v>1</v>
      </c>
      <c r="M9" s="362">
        <v>15</v>
      </c>
      <c r="N9" s="362"/>
      <c r="O9" s="357"/>
      <c r="P9" s="362">
        <v>2</v>
      </c>
      <c r="Q9" s="356" t="s">
        <v>147</v>
      </c>
      <c r="R9" s="362"/>
      <c r="S9" s="362"/>
      <c r="T9" s="362"/>
      <c r="U9" s="362"/>
      <c r="V9" s="355">
        <f>J9+L9+N9+P9+R9+T9</f>
        <v>3</v>
      </c>
      <c r="W9" s="365">
        <f>E9-V9</f>
        <v>27</v>
      </c>
      <c r="X9" s="361">
        <f>W9*8</f>
        <v>216</v>
      </c>
      <c r="Y9" s="361">
        <f>X9*H9</f>
        <v>1485</v>
      </c>
      <c r="Z9" s="361">
        <f t="shared" si="4"/>
        <v>1485</v>
      </c>
      <c r="AA9" s="363"/>
    </row>
    <row r="10" spans="1:35" s="160" customFormat="1" ht="30" customHeight="1">
      <c r="A10" s="354">
        <v>3</v>
      </c>
      <c r="B10" s="364" t="s">
        <v>643</v>
      </c>
      <c r="C10" s="364" t="s">
        <v>18</v>
      </c>
      <c r="D10" s="769" t="s">
        <v>694</v>
      </c>
      <c r="E10" s="355">
        <v>30</v>
      </c>
      <c r="F10" s="361">
        <v>240</v>
      </c>
      <c r="G10" s="361">
        <v>55</v>
      </c>
      <c r="H10" s="361">
        <v>6.875</v>
      </c>
      <c r="I10" s="361">
        <v>1650</v>
      </c>
      <c r="J10" s="362"/>
      <c r="K10" s="362"/>
      <c r="L10" s="362">
        <v>2</v>
      </c>
      <c r="M10" s="362" t="s">
        <v>173</v>
      </c>
      <c r="N10" s="362">
        <v>3</v>
      </c>
      <c r="O10" s="357" t="s">
        <v>758</v>
      </c>
      <c r="P10" s="362">
        <v>3</v>
      </c>
      <c r="Q10" s="362" t="s">
        <v>235</v>
      </c>
      <c r="R10" s="362"/>
      <c r="S10" s="362"/>
      <c r="T10" s="362"/>
      <c r="U10" s="362"/>
      <c r="V10" s="355">
        <f>J10+L10+N10+P10+R10+T10</f>
        <v>8</v>
      </c>
      <c r="W10" s="365">
        <f>E10-V10</f>
        <v>22</v>
      </c>
      <c r="X10" s="361">
        <f>W10*8</f>
        <v>176</v>
      </c>
      <c r="Y10" s="361">
        <f>X10*H10</f>
        <v>1210</v>
      </c>
      <c r="Z10" s="361">
        <f>Y10</f>
        <v>1210</v>
      </c>
      <c r="AA10" s="363"/>
    </row>
    <row r="11" spans="1:35" s="160" customFormat="1" ht="30" customHeight="1">
      <c r="A11" s="354">
        <v>4</v>
      </c>
      <c r="B11" s="364" t="s">
        <v>319</v>
      </c>
      <c r="C11" s="364" t="s">
        <v>18</v>
      </c>
      <c r="D11" s="361" t="s">
        <v>77</v>
      </c>
      <c r="E11" s="355">
        <v>30</v>
      </c>
      <c r="F11" s="361">
        <v>240</v>
      </c>
      <c r="G11" s="361">
        <v>55</v>
      </c>
      <c r="H11" s="361">
        <v>6.875</v>
      </c>
      <c r="I11" s="361">
        <v>1650</v>
      </c>
      <c r="J11" s="362"/>
      <c r="K11" s="362"/>
      <c r="L11" s="362">
        <v>2</v>
      </c>
      <c r="M11" s="362" t="s">
        <v>739</v>
      </c>
      <c r="N11" s="362"/>
      <c r="O11" s="357"/>
      <c r="P11" s="362">
        <v>3</v>
      </c>
      <c r="Q11" s="362" t="s">
        <v>235</v>
      </c>
      <c r="R11" s="362"/>
      <c r="S11" s="362"/>
      <c r="T11" s="362"/>
      <c r="U11" s="362"/>
      <c r="V11" s="355">
        <f>J11+L11+N11+P11+R11+T11</f>
        <v>5</v>
      </c>
      <c r="W11" s="365">
        <f>E11-V11</f>
        <v>25</v>
      </c>
      <c r="X11" s="361">
        <f>W11*8</f>
        <v>200</v>
      </c>
      <c r="Y11" s="361">
        <f>X11*H11</f>
        <v>1375</v>
      </c>
      <c r="Z11" s="361">
        <f>Y11</f>
        <v>1375</v>
      </c>
      <c r="AA11" s="149"/>
    </row>
    <row r="12" spans="1:35" s="160" customFormat="1" ht="30" customHeight="1">
      <c r="A12" s="354">
        <v>5</v>
      </c>
      <c r="B12" s="364" t="s">
        <v>320</v>
      </c>
      <c r="C12" s="364" t="s">
        <v>18</v>
      </c>
      <c r="D12" s="364" t="s">
        <v>44</v>
      </c>
      <c r="E12" s="365">
        <v>30</v>
      </c>
      <c r="F12" s="364">
        <v>240</v>
      </c>
      <c r="G12" s="364">
        <v>55</v>
      </c>
      <c r="H12" s="364">
        <v>6.875</v>
      </c>
      <c r="I12" s="364">
        <v>1650</v>
      </c>
      <c r="J12" s="362"/>
      <c r="K12" s="362"/>
      <c r="L12" s="362"/>
      <c r="M12" s="362"/>
      <c r="N12" s="362"/>
      <c r="O12" s="357"/>
      <c r="P12" s="362">
        <v>3</v>
      </c>
      <c r="Q12" s="362" t="s">
        <v>235</v>
      </c>
      <c r="R12" s="362"/>
      <c r="S12" s="362"/>
      <c r="T12" s="362"/>
      <c r="U12" s="362"/>
      <c r="V12" s="355">
        <f t="shared" si="0"/>
        <v>3</v>
      </c>
      <c r="W12" s="365">
        <f t="shared" si="1"/>
        <v>27</v>
      </c>
      <c r="X12" s="361">
        <f t="shared" si="2"/>
        <v>216</v>
      </c>
      <c r="Y12" s="361">
        <f t="shared" si="3"/>
        <v>1485</v>
      </c>
      <c r="Z12" s="361">
        <f t="shared" si="4"/>
        <v>1485</v>
      </c>
      <c r="AA12" s="363"/>
    </row>
    <row r="13" spans="1:35" s="160" customFormat="1" ht="30" customHeight="1">
      <c r="A13" s="354">
        <v>6</v>
      </c>
      <c r="B13" s="364" t="s">
        <v>472</v>
      </c>
      <c r="C13" s="364" t="s">
        <v>176</v>
      </c>
      <c r="D13" s="364" t="s">
        <v>470</v>
      </c>
      <c r="E13" s="365">
        <v>30</v>
      </c>
      <c r="F13" s="364">
        <v>240</v>
      </c>
      <c r="G13" s="364">
        <v>75</v>
      </c>
      <c r="H13" s="364">
        <v>9.375</v>
      </c>
      <c r="I13" s="364">
        <v>2250</v>
      </c>
      <c r="J13" s="362"/>
      <c r="K13" s="366"/>
      <c r="L13" s="362">
        <v>1</v>
      </c>
      <c r="M13" s="362">
        <v>22</v>
      </c>
      <c r="N13" s="362"/>
      <c r="O13" s="357"/>
      <c r="P13" s="362">
        <v>3</v>
      </c>
      <c r="Q13" s="362" t="s">
        <v>235</v>
      </c>
      <c r="R13" s="362"/>
      <c r="S13" s="370"/>
      <c r="T13" s="362"/>
      <c r="U13" s="362"/>
      <c r="V13" s="355">
        <f>J13+L13+N13+P13+R13+T13</f>
        <v>4</v>
      </c>
      <c r="W13" s="365">
        <f>E13-V13</f>
        <v>26</v>
      </c>
      <c r="X13" s="361">
        <f>W13*8</f>
        <v>208</v>
      </c>
      <c r="Y13" s="361">
        <f>X13*H13</f>
        <v>1950</v>
      </c>
      <c r="Z13" s="361">
        <f t="shared" si="4"/>
        <v>1950</v>
      </c>
      <c r="AA13" s="363"/>
    </row>
    <row r="14" spans="1:35" s="160" customFormat="1" ht="30" customHeight="1">
      <c r="A14" s="354">
        <v>7</v>
      </c>
      <c r="B14" s="364" t="s">
        <v>691</v>
      </c>
      <c r="C14" s="364" t="s">
        <v>176</v>
      </c>
      <c r="D14" s="364" t="s">
        <v>78</v>
      </c>
      <c r="E14" s="365">
        <v>30</v>
      </c>
      <c r="F14" s="364">
        <v>240</v>
      </c>
      <c r="G14" s="364">
        <v>75</v>
      </c>
      <c r="H14" s="364">
        <v>9.375</v>
      </c>
      <c r="I14" s="364">
        <v>2250</v>
      </c>
      <c r="J14" s="376"/>
      <c r="K14" s="822"/>
      <c r="L14" s="362">
        <v>1</v>
      </c>
      <c r="M14" s="362">
        <v>15</v>
      </c>
      <c r="N14" s="362"/>
      <c r="O14" s="357"/>
      <c r="P14" s="362">
        <v>3</v>
      </c>
      <c r="Q14" s="362" t="s">
        <v>235</v>
      </c>
      <c r="R14" s="362"/>
      <c r="S14" s="370"/>
      <c r="T14" s="362"/>
      <c r="U14" s="362"/>
      <c r="V14" s="355">
        <f t="shared" ref="V14:V15" si="5">J14+L14+N14+P14+R14+T14</f>
        <v>4</v>
      </c>
      <c r="W14" s="365">
        <f t="shared" ref="W14:W15" si="6">E14-V14</f>
        <v>26</v>
      </c>
      <c r="X14" s="361">
        <f t="shared" ref="X14:X15" si="7">W14*8</f>
        <v>208</v>
      </c>
      <c r="Y14" s="361">
        <f t="shared" ref="Y14:Y15" si="8">X14*H14</f>
        <v>1950</v>
      </c>
      <c r="Z14" s="361">
        <f t="shared" si="4"/>
        <v>1950</v>
      </c>
      <c r="AA14" s="363"/>
    </row>
    <row r="15" spans="1:35" s="160" customFormat="1" ht="30" customHeight="1">
      <c r="A15" s="354">
        <v>8</v>
      </c>
      <c r="B15" s="364" t="s">
        <v>68</v>
      </c>
      <c r="C15" s="364" t="s">
        <v>18</v>
      </c>
      <c r="D15" s="367" t="s">
        <v>69</v>
      </c>
      <c r="E15" s="365">
        <v>30</v>
      </c>
      <c r="F15" s="364">
        <v>240</v>
      </c>
      <c r="G15" s="364">
        <v>55</v>
      </c>
      <c r="H15" s="364">
        <v>6.875</v>
      </c>
      <c r="I15" s="364">
        <v>1650</v>
      </c>
      <c r="J15" s="376"/>
      <c r="K15" s="376"/>
      <c r="L15" s="362">
        <v>4</v>
      </c>
      <c r="M15" s="362" t="s">
        <v>752</v>
      </c>
      <c r="N15" s="362">
        <v>2</v>
      </c>
      <c r="O15" s="357" t="s">
        <v>757</v>
      </c>
      <c r="P15" s="362">
        <v>3</v>
      </c>
      <c r="Q15" s="362" t="s">
        <v>235</v>
      </c>
      <c r="R15" s="362"/>
      <c r="S15" s="362"/>
      <c r="T15" s="362"/>
      <c r="U15" s="362"/>
      <c r="V15" s="355">
        <f t="shared" si="5"/>
        <v>9</v>
      </c>
      <c r="W15" s="365">
        <f t="shared" si="6"/>
        <v>21</v>
      </c>
      <c r="X15" s="361">
        <f t="shared" si="7"/>
        <v>168</v>
      </c>
      <c r="Y15" s="361">
        <f t="shared" si="8"/>
        <v>1155</v>
      </c>
      <c r="Z15" s="361">
        <f t="shared" si="4"/>
        <v>1155</v>
      </c>
      <c r="AA15" s="363"/>
    </row>
    <row r="16" spans="1:35" s="160" customFormat="1" ht="30" customHeight="1">
      <c r="A16" s="354">
        <v>9</v>
      </c>
      <c r="B16" s="364" t="s">
        <v>321</v>
      </c>
      <c r="C16" s="364" t="s">
        <v>18</v>
      </c>
      <c r="D16" s="374" t="s">
        <v>38</v>
      </c>
      <c r="E16" s="365">
        <v>30</v>
      </c>
      <c r="F16" s="361">
        <v>240</v>
      </c>
      <c r="G16" s="361">
        <v>55</v>
      </c>
      <c r="H16" s="361">
        <v>6.875</v>
      </c>
      <c r="I16" s="361">
        <v>1650</v>
      </c>
      <c r="J16" s="376"/>
      <c r="K16" s="376"/>
      <c r="L16" s="362"/>
      <c r="M16" s="362"/>
      <c r="N16" s="362"/>
      <c r="O16" s="357"/>
      <c r="P16" s="362">
        <v>1</v>
      </c>
      <c r="Q16" s="362">
        <v>29</v>
      </c>
      <c r="R16" s="362"/>
      <c r="S16" s="362"/>
      <c r="T16" s="362"/>
      <c r="U16" s="362"/>
      <c r="V16" s="355">
        <f t="shared" si="0"/>
        <v>1</v>
      </c>
      <c r="W16" s="365">
        <f t="shared" si="1"/>
        <v>29</v>
      </c>
      <c r="X16" s="361">
        <f t="shared" si="2"/>
        <v>232</v>
      </c>
      <c r="Y16" s="361">
        <f t="shared" si="3"/>
        <v>1595</v>
      </c>
      <c r="Z16" s="361">
        <f t="shared" si="4"/>
        <v>1595</v>
      </c>
      <c r="AA16" s="363"/>
    </row>
    <row r="17" spans="1:27" s="160" customFormat="1" ht="30" customHeight="1">
      <c r="A17" s="354">
        <v>10</v>
      </c>
      <c r="B17" s="364" t="s">
        <v>272</v>
      </c>
      <c r="C17" s="364" t="s">
        <v>176</v>
      </c>
      <c r="D17" s="364" t="s">
        <v>47</v>
      </c>
      <c r="E17" s="365">
        <v>30</v>
      </c>
      <c r="F17" s="361">
        <v>240</v>
      </c>
      <c r="G17" s="361">
        <v>75</v>
      </c>
      <c r="H17" s="361">
        <v>9.375</v>
      </c>
      <c r="I17" s="361">
        <v>2250</v>
      </c>
      <c r="J17" s="376"/>
      <c r="K17" s="376"/>
      <c r="L17" s="362"/>
      <c r="M17" s="362"/>
      <c r="N17" s="362"/>
      <c r="O17" s="357"/>
      <c r="P17" s="362">
        <v>3</v>
      </c>
      <c r="Q17" s="362" t="s">
        <v>235</v>
      </c>
      <c r="R17" s="362"/>
      <c r="S17" s="362"/>
      <c r="T17" s="362"/>
      <c r="U17" s="362"/>
      <c r="V17" s="355">
        <f t="shared" si="0"/>
        <v>3</v>
      </c>
      <c r="W17" s="365">
        <f t="shared" si="1"/>
        <v>27</v>
      </c>
      <c r="X17" s="361">
        <f t="shared" si="2"/>
        <v>216</v>
      </c>
      <c r="Y17" s="361">
        <f t="shared" si="3"/>
        <v>2025</v>
      </c>
      <c r="Z17" s="361">
        <f t="shared" si="4"/>
        <v>2025</v>
      </c>
      <c r="AA17" s="363"/>
    </row>
    <row r="18" spans="1:27" s="160" customFormat="1" ht="30" customHeight="1">
      <c r="A18" s="354">
        <v>11</v>
      </c>
      <c r="B18" s="364" t="s">
        <v>734</v>
      </c>
      <c r="C18" s="364" t="s">
        <v>18</v>
      </c>
      <c r="D18" s="374" t="s">
        <v>73</v>
      </c>
      <c r="E18" s="365">
        <v>30</v>
      </c>
      <c r="F18" s="361">
        <v>240</v>
      </c>
      <c r="G18" s="361">
        <v>55</v>
      </c>
      <c r="H18" s="361">
        <v>6.875</v>
      </c>
      <c r="I18" s="361">
        <v>1650</v>
      </c>
      <c r="J18" s="417">
        <v>19</v>
      </c>
      <c r="K18" s="630" t="s">
        <v>578</v>
      </c>
      <c r="L18" s="362"/>
      <c r="M18" s="362"/>
      <c r="N18" s="362"/>
      <c r="O18" s="357"/>
      <c r="P18" s="362">
        <v>3</v>
      </c>
      <c r="Q18" s="362" t="s">
        <v>235</v>
      </c>
      <c r="R18" s="362"/>
      <c r="S18" s="362"/>
      <c r="T18" s="362"/>
      <c r="U18" s="362"/>
      <c r="V18" s="355">
        <f t="shared" ref="V18" si="9">J18+L18+N18+P18+R18+T18</f>
        <v>22</v>
      </c>
      <c r="W18" s="365">
        <f t="shared" ref="W18" si="10">E18-V18</f>
        <v>8</v>
      </c>
      <c r="X18" s="361">
        <f t="shared" ref="X18" si="11">W18*8</f>
        <v>64</v>
      </c>
      <c r="Y18" s="361">
        <f t="shared" ref="Y18" si="12">X18*H18</f>
        <v>440</v>
      </c>
      <c r="Z18" s="361">
        <f t="shared" ref="Z18" si="13">Y18</f>
        <v>440</v>
      </c>
      <c r="AA18" s="363"/>
    </row>
    <row r="19" spans="1:27" s="160" customFormat="1" ht="30" customHeight="1">
      <c r="A19" s="354">
        <v>12</v>
      </c>
      <c r="B19" s="364" t="s">
        <v>169</v>
      </c>
      <c r="C19" s="364" t="s">
        <v>176</v>
      </c>
      <c r="D19" s="364" t="s">
        <v>83</v>
      </c>
      <c r="E19" s="365">
        <v>30</v>
      </c>
      <c r="F19" s="361">
        <v>240</v>
      </c>
      <c r="G19" s="361">
        <v>75</v>
      </c>
      <c r="H19" s="361">
        <v>9.375</v>
      </c>
      <c r="I19" s="361">
        <v>2250</v>
      </c>
      <c r="J19" s="376"/>
      <c r="K19" s="819"/>
      <c r="L19" s="362"/>
      <c r="M19" s="362"/>
      <c r="N19" s="362">
        <v>3</v>
      </c>
      <c r="O19" s="357" t="s">
        <v>750</v>
      </c>
      <c r="P19" s="362">
        <v>2</v>
      </c>
      <c r="Q19" s="362" t="s">
        <v>147</v>
      </c>
      <c r="R19" s="362"/>
      <c r="S19" s="357"/>
      <c r="T19" s="362"/>
      <c r="U19" s="362"/>
      <c r="V19" s="355">
        <f>J19+L19+N19+P19+R19+T19</f>
        <v>5</v>
      </c>
      <c r="W19" s="365">
        <f>E19-V19</f>
        <v>25</v>
      </c>
      <c r="X19" s="361">
        <f>W19*8</f>
        <v>200</v>
      </c>
      <c r="Y19" s="361">
        <f>X19*H19</f>
        <v>1875</v>
      </c>
      <c r="Z19" s="361">
        <f t="shared" si="4"/>
        <v>1875</v>
      </c>
      <c r="AA19" s="363"/>
    </row>
    <row r="20" spans="1:27" s="160" customFormat="1" ht="30" customHeight="1">
      <c r="A20" s="354">
        <v>13</v>
      </c>
      <c r="B20" s="364" t="s">
        <v>291</v>
      </c>
      <c r="C20" s="364" t="s">
        <v>176</v>
      </c>
      <c r="D20" s="364" t="s">
        <v>88</v>
      </c>
      <c r="E20" s="365">
        <v>30</v>
      </c>
      <c r="F20" s="361">
        <v>240</v>
      </c>
      <c r="G20" s="361">
        <v>75</v>
      </c>
      <c r="H20" s="361">
        <v>9.375</v>
      </c>
      <c r="I20" s="361">
        <v>2250</v>
      </c>
      <c r="J20" s="376"/>
      <c r="K20" s="376"/>
      <c r="L20" s="362"/>
      <c r="M20" s="362"/>
      <c r="N20" s="362"/>
      <c r="O20" s="357"/>
      <c r="P20" s="362">
        <v>3</v>
      </c>
      <c r="Q20" s="362" t="s">
        <v>235</v>
      </c>
      <c r="R20" s="362"/>
      <c r="S20" s="362"/>
      <c r="T20" s="362"/>
      <c r="U20" s="362"/>
      <c r="V20" s="355">
        <f t="shared" si="0"/>
        <v>3</v>
      </c>
      <c r="W20" s="365">
        <f t="shared" si="1"/>
        <v>27</v>
      </c>
      <c r="X20" s="361">
        <f t="shared" si="2"/>
        <v>216</v>
      </c>
      <c r="Y20" s="361">
        <f t="shared" si="3"/>
        <v>2025</v>
      </c>
      <c r="Z20" s="361">
        <f t="shared" si="4"/>
        <v>2025</v>
      </c>
      <c r="AA20" s="363"/>
    </row>
    <row r="21" spans="1:27" s="160" customFormat="1" ht="30" customHeight="1">
      <c r="A21" s="354">
        <v>14</v>
      </c>
      <c r="B21" s="364" t="s">
        <v>718</v>
      </c>
      <c r="C21" s="364" t="s">
        <v>18</v>
      </c>
      <c r="D21" s="768" t="s">
        <v>186</v>
      </c>
      <c r="E21" s="365">
        <v>30</v>
      </c>
      <c r="F21" s="361">
        <v>240</v>
      </c>
      <c r="G21" s="361">
        <v>55</v>
      </c>
      <c r="H21" s="361">
        <v>6.875</v>
      </c>
      <c r="I21" s="361">
        <v>1650</v>
      </c>
      <c r="J21" s="376"/>
      <c r="K21" s="376"/>
      <c r="L21" s="362"/>
      <c r="M21" s="362"/>
      <c r="N21" s="362"/>
      <c r="O21" s="357"/>
      <c r="P21" s="362">
        <v>2</v>
      </c>
      <c r="Q21" s="362" t="s">
        <v>147</v>
      </c>
      <c r="R21" s="362"/>
      <c r="S21" s="362"/>
      <c r="T21" s="362"/>
      <c r="U21" s="362"/>
      <c r="V21" s="355">
        <f t="shared" si="0"/>
        <v>2</v>
      </c>
      <c r="W21" s="365">
        <f t="shared" si="1"/>
        <v>28</v>
      </c>
      <c r="X21" s="361">
        <f t="shared" si="2"/>
        <v>224</v>
      </c>
      <c r="Y21" s="361">
        <f t="shared" si="3"/>
        <v>1540</v>
      </c>
      <c r="Z21" s="361">
        <f t="shared" si="4"/>
        <v>1540</v>
      </c>
      <c r="AA21" s="363"/>
    </row>
    <row r="22" spans="1:27" s="160" customFormat="1" ht="30" customHeight="1">
      <c r="A22" s="354">
        <v>15</v>
      </c>
      <c r="B22" s="364" t="s">
        <v>124</v>
      </c>
      <c r="C22" s="364" t="s">
        <v>207</v>
      </c>
      <c r="D22" s="364" t="s">
        <v>142</v>
      </c>
      <c r="E22" s="365">
        <v>30</v>
      </c>
      <c r="F22" s="361">
        <v>240</v>
      </c>
      <c r="G22" s="361">
        <v>35</v>
      </c>
      <c r="H22" s="361">
        <v>4.375</v>
      </c>
      <c r="I22" s="361">
        <v>1050</v>
      </c>
      <c r="J22" s="376"/>
      <c r="K22" s="376"/>
      <c r="L22" s="362">
        <v>4</v>
      </c>
      <c r="M22" s="362" t="s">
        <v>752</v>
      </c>
      <c r="N22" s="362"/>
      <c r="O22" s="357"/>
      <c r="P22" s="362">
        <v>3</v>
      </c>
      <c r="Q22" s="362" t="s">
        <v>235</v>
      </c>
      <c r="R22" s="362"/>
      <c r="S22" s="362"/>
      <c r="T22" s="362"/>
      <c r="U22" s="357"/>
      <c r="V22" s="355">
        <f t="shared" si="0"/>
        <v>7</v>
      </c>
      <c r="W22" s="365">
        <f t="shared" si="1"/>
        <v>23</v>
      </c>
      <c r="X22" s="361">
        <f t="shared" si="2"/>
        <v>184</v>
      </c>
      <c r="Y22" s="361">
        <f t="shared" si="3"/>
        <v>805</v>
      </c>
      <c r="Z22" s="361">
        <f t="shared" si="4"/>
        <v>805</v>
      </c>
      <c r="AA22" s="363"/>
    </row>
    <row r="23" spans="1:27" s="160" customFormat="1" ht="30" customHeight="1">
      <c r="A23" s="354">
        <v>16</v>
      </c>
      <c r="B23" s="364" t="s">
        <v>283</v>
      </c>
      <c r="C23" s="364" t="s">
        <v>176</v>
      </c>
      <c r="D23" s="364" t="s">
        <v>242</v>
      </c>
      <c r="E23" s="365">
        <v>30</v>
      </c>
      <c r="F23" s="361">
        <v>240</v>
      </c>
      <c r="G23" s="361">
        <v>75</v>
      </c>
      <c r="H23" s="361">
        <v>9.375</v>
      </c>
      <c r="I23" s="361">
        <v>2250</v>
      </c>
      <c r="J23" s="362"/>
      <c r="K23" s="362"/>
      <c r="L23" s="362">
        <v>1</v>
      </c>
      <c r="M23" s="362">
        <v>15</v>
      </c>
      <c r="N23" s="362"/>
      <c r="O23" s="357"/>
      <c r="P23" s="362">
        <v>3</v>
      </c>
      <c r="Q23" s="362" t="s">
        <v>235</v>
      </c>
      <c r="R23" s="362"/>
      <c r="S23" s="362"/>
      <c r="T23" s="362"/>
      <c r="U23" s="362"/>
      <c r="V23" s="355">
        <f t="shared" si="0"/>
        <v>4</v>
      </c>
      <c r="W23" s="365">
        <f t="shared" si="1"/>
        <v>26</v>
      </c>
      <c r="X23" s="361">
        <f t="shared" si="2"/>
        <v>208</v>
      </c>
      <c r="Y23" s="361">
        <f t="shared" si="3"/>
        <v>1950</v>
      </c>
      <c r="Z23" s="361">
        <f t="shared" si="4"/>
        <v>1950</v>
      </c>
      <c r="AA23" s="363"/>
    </row>
    <row r="24" spans="1:27" s="160" customFormat="1" ht="30" customHeight="1">
      <c r="A24" s="354">
        <v>17</v>
      </c>
      <c r="B24" s="364" t="s">
        <v>284</v>
      </c>
      <c r="C24" s="364" t="s">
        <v>176</v>
      </c>
      <c r="D24" s="364" t="s">
        <v>56</v>
      </c>
      <c r="E24" s="365">
        <v>30</v>
      </c>
      <c r="F24" s="364">
        <v>240</v>
      </c>
      <c r="G24" s="364">
        <v>75</v>
      </c>
      <c r="H24" s="364">
        <v>9.375</v>
      </c>
      <c r="I24" s="364">
        <v>2250</v>
      </c>
      <c r="J24" s="362"/>
      <c r="K24" s="362"/>
      <c r="L24" s="362"/>
      <c r="M24" s="362"/>
      <c r="N24" s="362"/>
      <c r="O24" s="357"/>
      <c r="P24" s="362">
        <v>3</v>
      </c>
      <c r="Q24" s="362" t="s">
        <v>235</v>
      </c>
      <c r="R24" s="362"/>
      <c r="S24" s="362"/>
      <c r="T24" s="362"/>
      <c r="U24" s="362"/>
      <c r="V24" s="355">
        <f t="shared" si="0"/>
        <v>3</v>
      </c>
      <c r="W24" s="365">
        <f t="shared" si="1"/>
        <v>27</v>
      </c>
      <c r="X24" s="361">
        <f t="shared" si="2"/>
        <v>216</v>
      </c>
      <c r="Y24" s="361">
        <f t="shared" si="3"/>
        <v>2025</v>
      </c>
      <c r="Z24" s="361">
        <f t="shared" si="4"/>
        <v>2025</v>
      </c>
      <c r="AA24" s="363"/>
    </row>
    <row r="25" spans="1:27" s="160" customFormat="1" ht="30" customHeight="1">
      <c r="A25" s="354">
        <v>18</v>
      </c>
      <c r="B25" s="364" t="s">
        <v>292</v>
      </c>
      <c r="C25" s="364" t="s">
        <v>176</v>
      </c>
      <c r="D25" s="367" t="s">
        <v>90</v>
      </c>
      <c r="E25" s="365">
        <v>30</v>
      </c>
      <c r="F25" s="361">
        <v>240</v>
      </c>
      <c r="G25" s="361">
        <v>75</v>
      </c>
      <c r="H25" s="361">
        <v>9.375</v>
      </c>
      <c r="I25" s="361">
        <v>2250</v>
      </c>
      <c r="J25" s="362"/>
      <c r="K25" s="362"/>
      <c r="L25" s="362">
        <v>1</v>
      </c>
      <c r="M25" s="362">
        <v>22</v>
      </c>
      <c r="N25" s="362">
        <v>1</v>
      </c>
      <c r="O25" s="357" t="s">
        <v>432</v>
      </c>
      <c r="P25" s="362">
        <v>3</v>
      </c>
      <c r="Q25" s="362" t="s">
        <v>235</v>
      </c>
      <c r="R25" s="362"/>
      <c r="S25" s="362"/>
      <c r="T25" s="362"/>
      <c r="U25" s="362"/>
      <c r="V25" s="355">
        <f t="shared" si="0"/>
        <v>5</v>
      </c>
      <c r="W25" s="365">
        <f t="shared" si="1"/>
        <v>25</v>
      </c>
      <c r="X25" s="361">
        <f t="shared" si="2"/>
        <v>200</v>
      </c>
      <c r="Y25" s="361">
        <f t="shared" si="3"/>
        <v>1875</v>
      </c>
      <c r="Z25" s="361">
        <f t="shared" si="4"/>
        <v>1875</v>
      </c>
      <c r="AA25" s="363"/>
    </row>
    <row r="26" spans="1:27" s="160" customFormat="1" ht="30" customHeight="1">
      <c r="A26" s="354">
        <v>19</v>
      </c>
      <c r="B26" s="364" t="s">
        <v>94</v>
      </c>
      <c r="C26" s="364" t="s">
        <v>176</v>
      </c>
      <c r="D26" s="364" t="s">
        <v>138</v>
      </c>
      <c r="E26" s="365">
        <v>30</v>
      </c>
      <c r="F26" s="361">
        <v>240</v>
      </c>
      <c r="G26" s="361">
        <v>75</v>
      </c>
      <c r="H26" s="361">
        <v>9.375</v>
      </c>
      <c r="I26" s="361">
        <v>2250</v>
      </c>
      <c r="J26" s="362"/>
      <c r="K26" s="362"/>
      <c r="L26" s="362">
        <v>1</v>
      </c>
      <c r="M26" s="362">
        <v>1</v>
      </c>
      <c r="N26" s="362">
        <v>15</v>
      </c>
      <c r="O26" s="357" t="s">
        <v>751</v>
      </c>
      <c r="P26" s="362">
        <v>3</v>
      </c>
      <c r="Q26" s="362" t="s">
        <v>235</v>
      </c>
      <c r="R26" s="362"/>
      <c r="S26" s="362"/>
      <c r="T26" s="362"/>
      <c r="U26" s="362"/>
      <c r="V26" s="355">
        <f t="shared" si="0"/>
        <v>19</v>
      </c>
      <c r="W26" s="365">
        <f t="shared" si="1"/>
        <v>11</v>
      </c>
      <c r="X26" s="361">
        <f t="shared" si="2"/>
        <v>88</v>
      </c>
      <c r="Y26" s="361">
        <f t="shared" si="3"/>
        <v>825</v>
      </c>
      <c r="Z26" s="361">
        <f t="shared" si="4"/>
        <v>825</v>
      </c>
      <c r="AA26" s="363"/>
    </row>
    <row r="27" spans="1:27" s="160" customFormat="1" ht="30" customHeight="1">
      <c r="A27" s="354">
        <v>20</v>
      </c>
      <c r="B27" s="364" t="s">
        <v>60</v>
      </c>
      <c r="C27" s="364" t="s">
        <v>176</v>
      </c>
      <c r="D27" s="364" t="s">
        <v>61</v>
      </c>
      <c r="E27" s="365">
        <v>30</v>
      </c>
      <c r="F27" s="361">
        <v>240</v>
      </c>
      <c r="G27" s="361">
        <v>75</v>
      </c>
      <c r="H27" s="361">
        <v>9.375</v>
      </c>
      <c r="I27" s="361">
        <v>2250</v>
      </c>
      <c r="J27" s="362"/>
      <c r="K27" s="362"/>
      <c r="L27" s="362">
        <v>1</v>
      </c>
      <c r="M27" s="362">
        <v>1</v>
      </c>
      <c r="N27" s="362"/>
      <c r="O27" s="357"/>
      <c r="P27" s="362">
        <v>3</v>
      </c>
      <c r="Q27" s="362" t="s">
        <v>235</v>
      </c>
      <c r="R27" s="362"/>
      <c r="S27" s="362"/>
      <c r="T27" s="362"/>
      <c r="U27" s="362"/>
      <c r="V27" s="355">
        <f t="shared" si="0"/>
        <v>4</v>
      </c>
      <c r="W27" s="365">
        <f t="shared" si="1"/>
        <v>26</v>
      </c>
      <c r="X27" s="361">
        <f t="shared" si="2"/>
        <v>208</v>
      </c>
      <c r="Y27" s="361">
        <f t="shared" si="3"/>
        <v>1950</v>
      </c>
      <c r="Z27" s="361">
        <f t="shared" si="4"/>
        <v>1950</v>
      </c>
      <c r="AA27" s="363"/>
    </row>
    <row r="28" spans="1:27" s="160" customFormat="1" ht="30" customHeight="1">
      <c r="A28" s="354">
        <v>21</v>
      </c>
      <c r="B28" s="364" t="s">
        <v>290</v>
      </c>
      <c r="C28" s="364" t="s">
        <v>176</v>
      </c>
      <c r="D28" s="364" t="s">
        <v>32</v>
      </c>
      <c r="E28" s="365">
        <v>30</v>
      </c>
      <c r="F28" s="361">
        <v>240</v>
      </c>
      <c r="G28" s="361">
        <v>75</v>
      </c>
      <c r="H28" s="361">
        <v>9.375</v>
      </c>
      <c r="I28" s="361">
        <v>2250</v>
      </c>
      <c r="J28" s="362"/>
      <c r="K28" s="362"/>
      <c r="L28" s="362">
        <v>2</v>
      </c>
      <c r="M28" s="362" t="s">
        <v>173</v>
      </c>
      <c r="N28" s="362"/>
      <c r="O28" s="357"/>
      <c r="P28" s="362">
        <v>3</v>
      </c>
      <c r="Q28" s="362" t="s">
        <v>235</v>
      </c>
      <c r="R28" s="362"/>
      <c r="S28" s="362"/>
      <c r="T28" s="362"/>
      <c r="U28" s="362"/>
      <c r="V28" s="355">
        <f t="shared" si="0"/>
        <v>5</v>
      </c>
      <c r="W28" s="365">
        <f t="shared" si="1"/>
        <v>25</v>
      </c>
      <c r="X28" s="361">
        <f t="shared" si="2"/>
        <v>200</v>
      </c>
      <c r="Y28" s="361">
        <f t="shared" si="3"/>
        <v>1875</v>
      </c>
      <c r="Z28" s="361">
        <f t="shared" si="4"/>
        <v>1875</v>
      </c>
      <c r="AA28" s="363"/>
    </row>
    <row r="29" spans="1:27" s="160" customFormat="1" ht="30" customHeight="1">
      <c r="A29" s="354">
        <v>22</v>
      </c>
      <c r="B29" s="364" t="s">
        <v>275</v>
      </c>
      <c r="C29" s="364" t="s">
        <v>176</v>
      </c>
      <c r="D29" s="364" t="s">
        <v>63</v>
      </c>
      <c r="E29" s="365">
        <v>30</v>
      </c>
      <c r="F29" s="361">
        <v>240</v>
      </c>
      <c r="G29" s="361">
        <v>75</v>
      </c>
      <c r="H29" s="361">
        <v>9.375</v>
      </c>
      <c r="I29" s="361">
        <v>2250</v>
      </c>
      <c r="J29" s="362"/>
      <c r="K29" s="362"/>
      <c r="L29" s="362">
        <v>3</v>
      </c>
      <c r="M29" s="362" t="s">
        <v>740</v>
      </c>
      <c r="N29" s="362"/>
      <c r="O29" s="357"/>
      <c r="P29" s="362">
        <v>3</v>
      </c>
      <c r="Q29" s="362" t="s">
        <v>235</v>
      </c>
      <c r="R29" s="362"/>
      <c r="S29" s="362"/>
      <c r="T29" s="362"/>
      <c r="U29" s="362"/>
      <c r="V29" s="355">
        <f t="shared" si="0"/>
        <v>6</v>
      </c>
      <c r="W29" s="365">
        <f t="shared" si="1"/>
        <v>24</v>
      </c>
      <c r="X29" s="361">
        <f t="shared" si="2"/>
        <v>192</v>
      </c>
      <c r="Y29" s="361">
        <f t="shared" si="3"/>
        <v>1800</v>
      </c>
      <c r="Z29" s="361">
        <f t="shared" si="4"/>
        <v>1800</v>
      </c>
      <c r="AA29" s="363"/>
    </row>
    <row r="30" spans="1:27" s="160" customFormat="1" ht="30" customHeight="1">
      <c r="A30" s="354">
        <v>23</v>
      </c>
      <c r="B30" s="364" t="s">
        <v>304</v>
      </c>
      <c r="C30" s="364" t="s">
        <v>176</v>
      </c>
      <c r="D30" s="364" t="s">
        <v>57</v>
      </c>
      <c r="E30" s="365">
        <v>30</v>
      </c>
      <c r="F30" s="361">
        <v>240</v>
      </c>
      <c r="G30" s="361">
        <v>75</v>
      </c>
      <c r="H30" s="361">
        <v>9.375</v>
      </c>
      <c r="I30" s="361">
        <v>2250</v>
      </c>
      <c r="J30" s="362"/>
      <c r="K30" s="362"/>
      <c r="L30" s="362">
        <v>2</v>
      </c>
      <c r="M30" s="362" t="s">
        <v>749</v>
      </c>
      <c r="N30" s="362"/>
      <c r="O30" s="357"/>
      <c r="P30" s="362">
        <v>3</v>
      </c>
      <c r="Q30" s="362" t="s">
        <v>235</v>
      </c>
      <c r="R30" s="362"/>
      <c r="S30" s="362"/>
      <c r="T30" s="362"/>
      <c r="U30" s="362"/>
      <c r="V30" s="355">
        <f t="shared" si="0"/>
        <v>5</v>
      </c>
      <c r="W30" s="365">
        <f t="shared" si="1"/>
        <v>25</v>
      </c>
      <c r="X30" s="361">
        <f t="shared" si="2"/>
        <v>200</v>
      </c>
      <c r="Y30" s="361">
        <f t="shared" si="3"/>
        <v>1875</v>
      </c>
      <c r="Z30" s="361">
        <f t="shared" si="4"/>
        <v>1875</v>
      </c>
      <c r="AA30" s="363"/>
    </row>
    <row r="31" spans="1:27" s="160" customFormat="1" ht="30" customHeight="1">
      <c r="A31" s="354">
        <v>24</v>
      </c>
      <c r="B31" s="364" t="s">
        <v>46</v>
      </c>
      <c r="C31" s="364" t="s">
        <v>176</v>
      </c>
      <c r="D31" s="372" t="s">
        <v>20</v>
      </c>
      <c r="E31" s="355">
        <v>30</v>
      </c>
      <c r="F31" s="361">
        <v>240</v>
      </c>
      <c r="G31" s="361">
        <v>75</v>
      </c>
      <c r="H31" s="361">
        <v>9.375</v>
      </c>
      <c r="I31" s="361">
        <v>2250</v>
      </c>
      <c r="J31" s="362"/>
      <c r="K31" s="362"/>
      <c r="L31" s="362">
        <v>3</v>
      </c>
      <c r="M31" s="362" t="s">
        <v>744</v>
      </c>
      <c r="N31" s="362"/>
      <c r="O31" s="357"/>
      <c r="P31" s="362">
        <v>3</v>
      </c>
      <c r="Q31" s="362" t="s">
        <v>235</v>
      </c>
      <c r="R31" s="362"/>
      <c r="S31" s="362"/>
      <c r="T31" s="362"/>
      <c r="U31" s="362"/>
      <c r="V31" s="355">
        <f t="shared" si="0"/>
        <v>6</v>
      </c>
      <c r="W31" s="365">
        <f t="shared" si="1"/>
        <v>24</v>
      </c>
      <c r="X31" s="361">
        <f t="shared" si="2"/>
        <v>192</v>
      </c>
      <c r="Y31" s="361">
        <f t="shared" si="3"/>
        <v>1800</v>
      </c>
      <c r="Z31" s="361">
        <f t="shared" si="4"/>
        <v>1800</v>
      </c>
      <c r="AA31" s="363"/>
    </row>
    <row r="32" spans="1:27" s="160" customFormat="1" ht="36" customHeight="1">
      <c r="A32" s="354">
        <v>25</v>
      </c>
      <c r="B32" s="409" t="s">
        <v>323</v>
      </c>
      <c r="C32" s="364" t="s">
        <v>18</v>
      </c>
      <c r="D32" s="374" t="s">
        <v>114</v>
      </c>
      <c r="E32" s="365">
        <v>30</v>
      </c>
      <c r="F32" s="364">
        <v>240</v>
      </c>
      <c r="G32" s="364">
        <v>55</v>
      </c>
      <c r="H32" s="364">
        <v>6.875</v>
      </c>
      <c r="I32" s="364">
        <v>1650</v>
      </c>
      <c r="J32" s="362"/>
      <c r="K32" s="362"/>
      <c r="L32" s="362"/>
      <c r="M32" s="362"/>
      <c r="N32" s="362"/>
      <c r="O32" s="357"/>
      <c r="P32" s="362">
        <v>3</v>
      </c>
      <c r="Q32" s="362" t="s">
        <v>235</v>
      </c>
      <c r="R32" s="362"/>
      <c r="S32" s="362"/>
      <c r="T32" s="362"/>
      <c r="U32" s="362"/>
      <c r="V32" s="355">
        <f>J32+L32+N32+P32+R32+T32</f>
        <v>3</v>
      </c>
      <c r="W32" s="365">
        <f>E32-V32</f>
        <v>27</v>
      </c>
      <c r="X32" s="361">
        <f>W32*8</f>
        <v>216</v>
      </c>
      <c r="Y32" s="361">
        <f t="shared" si="3"/>
        <v>1485</v>
      </c>
      <c r="Z32" s="361">
        <f t="shared" si="4"/>
        <v>1485</v>
      </c>
      <c r="AA32" s="363"/>
    </row>
    <row r="33" spans="1:27" s="160" customFormat="1" ht="30" customHeight="1">
      <c r="A33" s="354">
        <v>26</v>
      </c>
      <c r="B33" s="364" t="s">
        <v>477</v>
      </c>
      <c r="C33" s="364" t="s">
        <v>176</v>
      </c>
      <c r="D33" s="364" t="s">
        <v>239</v>
      </c>
      <c r="E33" s="365">
        <v>30</v>
      </c>
      <c r="F33" s="364">
        <v>240</v>
      </c>
      <c r="G33" s="364">
        <v>75</v>
      </c>
      <c r="H33" s="364">
        <v>9.375</v>
      </c>
      <c r="I33" s="364">
        <v>2250</v>
      </c>
      <c r="J33" s="362"/>
      <c r="K33" s="370"/>
      <c r="L33" s="362">
        <v>1</v>
      </c>
      <c r="M33" s="362">
        <v>22</v>
      </c>
      <c r="N33" s="362"/>
      <c r="O33" s="357"/>
      <c r="P33" s="362">
        <v>3</v>
      </c>
      <c r="Q33" s="362" t="s">
        <v>235</v>
      </c>
      <c r="R33" s="362"/>
      <c r="S33" s="362"/>
      <c r="T33" s="362">
        <v>4</v>
      </c>
      <c r="U33" s="362" t="s">
        <v>741</v>
      </c>
      <c r="V33" s="355">
        <f>J33+L33+N33+P33+R33+T33</f>
        <v>8</v>
      </c>
      <c r="W33" s="365">
        <f>E33-V33</f>
        <v>22</v>
      </c>
      <c r="X33" s="361">
        <f>W33*8</f>
        <v>176</v>
      </c>
      <c r="Y33" s="361">
        <f>X33*H33</f>
        <v>1650</v>
      </c>
      <c r="Z33" s="361">
        <f t="shared" si="4"/>
        <v>1650</v>
      </c>
      <c r="AA33" s="363"/>
    </row>
    <row r="34" spans="1:27" s="160" customFormat="1" ht="30" customHeight="1">
      <c r="A34" s="354">
        <v>27</v>
      </c>
      <c r="B34" s="364" t="s">
        <v>97</v>
      </c>
      <c r="C34" s="364" t="s">
        <v>176</v>
      </c>
      <c r="D34" s="361" t="s">
        <v>160</v>
      </c>
      <c r="E34" s="355">
        <v>30</v>
      </c>
      <c r="F34" s="361">
        <v>240</v>
      </c>
      <c r="G34" s="361">
        <v>75</v>
      </c>
      <c r="H34" s="361">
        <v>9.375</v>
      </c>
      <c r="I34" s="361">
        <v>2250</v>
      </c>
      <c r="J34" s="362"/>
      <c r="K34" s="362"/>
      <c r="L34" s="362">
        <v>4</v>
      </c>
      <c r="M34" s="362" t="s">
        <v>752</v>
      </c>
      <c r="N34" s="362"/>
      <c r="O34" s="357"/>
      <c r="P34" s="362">
        <v>3</v>
      </c>
      <c r="Q34" s="362" t="s">
        <v>235</v>
      </c>
      <c r="R34" s="362"/>
      <c r="S34" s="362"/>
      <c r="T34" s="362"/>
      <c r="U34" s="362"/>
      <c r="V34" s="355">
        <f t="shared" si="0"/>
        <v>7</v>
      </c>
      <c r="W34" s="365">
        <f t="shared" si="1"/>
        <v>23</v>
      </c>
      <c r="X34" s="361">
        <f t="shared" si="2"/>
        <v>184</v>
      </c>
      <c r="Y34" s="361">
        <f t="shared" si="3"/>
        <v>1725</v>
      </c>
      <c r="Z34" s="361">
        <f t="shared" si="4"/>
        <v>1725</v>
      </c>
      <c r="AA34" s="363"/>
    </row>
    <row r="35" spans="1:27" s="160" customFormat="1" ht="30" customHeight="1">
      <c r="A35" s="354">
        <v>28</v>
      </c>
      <c r="B35" s="364" t="s">
        <v>294</v>
      </c>
      <c r="C35" s="364" t="s">
        <v>267</v>
      </c>
      <c r="D35" s="361" t="s">
        <v>199</v>
      </c>
      <c r="E35" s="355">
        <v>30</v>
      </c>
      <c r="F35" s="361">
        <v>240</v>
      </c>
      <c r="G35" s="361">
        <v>60</v>
      </c>
      <c r="H35" s="361">
        <v>7.5</v>
      </c>
      <c r="I35" s="361">
        <v>1800</v>
      </c>
      <c r="J35" s="362"/>
      <c r="K35" s="362"/>
      <c r="L35" s="362"/>
      <c r="M35" s="362"/>
      <c r="N35" s="362"/>
      <c r="O35" s="357"/>
      <c r="P35" s="362">
        <v>3</v>
      </c>
      <c r="Q35" s="362" t="s">
        <v>235</v>
      </c>
      <c r="R35" s="362"/>
      <c r="S35" s="362"/>
      <c r="T35" s="362"/>
      <c r="U35" s="362"/>
      <c r="V35" s="355">
        <f t="shared" si="0"/>
        <v>3</v>
      </c>
      <c r="W35" s="365">
        <f t="shared" si="1"/>
        <v>27</v>
      </c>
      <c r="X35" s="361">
        <f t="shared" si="2"/>
        <v>216</v>
      </c>
      <c r="Y35" s="361">
        <f t="shared" si="3"/>
        <v>1620</v>
      </c>
      <c r="Z35" s="361">
        <f t="shared" si="4"/>
        <v>1620</v>
      </c>
      <c r="AA35" s="363"/>
    </row>
    <row r="36" spans="1:27" s="160" customFormat="1" ht="30" customHeight="1">
      <c r="A36" s="354">
        <v>29</v>
      </c>
      <c r="B36" s="364" t="s">
        <v>317</v>
      </c>
      <c r="C36" s="364" t="s">
        <v>176</v>
      </c>
      <c r="D36" s="372" t="s">
        <v>348</v>
      </c>
      <c r="E36" s="355">
        <v>30</v>
      </c>
      <c r="F36" s="361">
        <v>240</v>
      </c>
      <c r="G36" s="364">
        <v>75</v>
      </c>
      <c r="H36" s="361">
        <v>9.375</v>
      </c>
      <c r="I36" s="361">
        <v>2250</v>
      </c>
      <c r="J36" s="362"/>
      <c r="K36" s="362"/>
      <c r="L36" s="362"/>
      <c r="M36" s="362"/>
      <c r="N36" s="362"/>
      <c r="O36" s="357"/>
      <c r="P36" s="362"/>
      <c r="Q36" s="362"/>
      <c r="R36" s="362"/>
      <c r="S36" s="362"/>
      <c r="T36" s="362"/>
      <c r="U36" s="362"/>
      <c r="V36" s="355">
        <f t="shared" si="0"/>
        <v>0</v>
      </c>
      <c r="W36" s="365">
        <f t="shared" si="1"/>
        <v>30</v>
      </c>
      <c r="X36" s="361">
        <f t="shared" si="2"/>
        <v>240</v>
      </c>
      <c r="Y36" s="361">
        <f t="shared" si="3"/>
        <v>2250</v>
      </c>
      <c r="Z36" s="361">
        <f t="shared" si="4"/>
        <v>2250</v>
      </c>
      <c r="AA36" s="363"/>
    </row>
    <row r="37" spans="1:27" s="160" customFormat="1" ht="30" customHeight="1">
      <c r="A37" s="354">
        <v>30</v>
      </c>
      <c r="B37" s="364" t="s">
        <v>58</v>
      </c>
      <c r="C37" s="364" t="s">
        <v>176</v>
      </c>
      <c r="D37" s="364" t="s">
        <v>163</v>
      </c>
      <c r="E37" s="355">
        <v>30</v>
      </c>
      <c r="F37" s="361">
        <v>240</v>
      </c>
      <c r="G37" s="361">
        <v>75</v>
      </c>
      <c r="H37" s="361">
        <v>9.375</v>
      </c>
      <c r="I37" s="361">
        <v>2250</v>
      </c>
      <c r="J37" s="362"/>
      <c r="K37" s="362"/>
      <c r="L37" s="362">
        <v>3</v>
      </c>
      <c r="M37" s="362" t="s">
        <v>744</v>
      </c>
      <c r="N37" s="362"/>
      <c r="O37" s="357"/>
      <c r="P37" s="362">
        <v>3</v>
      </c>
      <c r="Q37" s="362" t="s">
        <v>235</v>
      </c>
      <c r="R37" s="362"/>
      <c r="S37" s="362"/>
      <c r="T37" s="362"/>
      <c r="U37" s="362"/>
      <c r="V37" s="355">
        <f t="shared" si="0"/>
        <v>6</v>
      </c>
      <c r="W37" s="365">
        <f t="shared" si="1"/>
        <v>24</v>
      </c>
      <c r="X37" s="361">
        <f t="shared" si="2"/>
        <v>192</v>
      </c>
      <c r="Y37" s="361">
        <f t="shared" si="3"/>
        <v>1800</v>
      </c>
      <c r="Z37" s="361">
        <f t="shared" si="4"/>
        <v>1800</v>
      </c>
      <c r="AA37" s="363"/>
    </row>
    <row r="38" spans="1:27" s="160" customFormat="1" ht="30" customHeight="1">
      <c r="A38" s="354">
        <v>31</v>
      </c>
      <c r="B38" s="364" t="s">
        <v>279</v>
      </c>
      <c r="C38" s="361" t="s">
        <v>176</v>
      </c>
      <c r="D38" s="361" t="s">
        <v>79</v>
      </c>
      <c r="E38" s="355">
        <v>30</v>
      </c>
      <c r="F38" s="361">
        <v>240</v>
      </c>
      <c r="G38" s="361">
        <v>75</v>
      </c>
      <c r="H38" s="361">
        <v>9.375</v>
      </c>
      <c r="I38" s="361">
        <v>2250</v>
      </c>
      <c r="J38" s="362"/>
      <c r="K38" s="362"/>
      <c r="L38" s="362">
        <v>1</v>
      </c>
      <c r="M38" s="362">
        <v>22</v>
      </c>
      <c r="N38" s="362"/>
      <c r="O38" s="357"/>
      <c r="P38" s="362">
        <v>3</v>
      </c>
      <c r="Q38" s="362" t="s">
        <v>235</v>
      </c>
      <c r="R38" s="362"/>
      <c r="S38" s="362"/>
      <c r="T38" s="362"/>
      <c r="U38" s="362"/>
      <c r="V38" s="355">
        <f t="shared" si="0"/>
        <v>4</v>
      </c>
      <c r="W38" s="365">
        <f t="shared" si="1"/>
        <v>26</v>
      </c>
      <c r="X38" s="361">
        <f t="shared" si="2"/>
        <v>208</v>
      </c>
      <c r="Y38" s="361">
        <f>X38*H38</f>
        <v>1950</v>
      </c>
      <c r="Z38" s="361">
        <f t="shared" si="4"/>
        <v>1950</v>
      </c>
      <c r="AA38" s="363"/>
    </row>
    <row r="39" spans="1:27" s="160" customFormat="1" ht="30" customHeight="1">
      <c r="A39" s="354">
        <v>32</v>
      </c>
      <c r="B39" s="364" t="s">
        <v>309</v>
      </c>
      <c r="C39" s="361" t="s">
        <v>18</v>
      </c>
      <c r="D39" s="361" t="s">
        <v>165</v>
      </c>
      <c r="E39" s="355">
        <v>30</v>
      </c>
      <c r="F39" s="361">
        <v>240</v>
      </c>
      <c r="G39" s="361">
        <v>55</v>
      </c>
      <c r="H39" s="361">
        <v>6.875</v>
      </c>
      <c r="I39" s="361">
        <v>1650</v>
      </c>
      <c r="J39" s="362"/>
      <c r="K39" s="362"/>
      <c r="L39" s="362">
        <v>3</v>
      </c>
      <c r="M39" s="362" t="s">
        <v>171</v>
      </c>
      <c r="N39" s="362">
        <v>1</v>
      </c>
      <c r="O39" s="357" t="s">
        <v>364</v>
      </c>
      <c r="P39" s="362">
        <v>3</v>
      </c>
      <c r="Q39" s="362" t="s">
        <v>235</v>
      </c>
      <c r="R39" s="362"/>
      <c r="S39" s="362"/>
      <c r="T39" s="362"/>
      <c r="U39" s="362"/>
      <c r="V39" s="355">
        <f t="shared" si="0"/>
        <v>7</v>
      </c>
      <c r="W39" s="365">
        <f t="shared" si="1"/>
        <v>23</v>
      </c>
      <c r="X39" s="361">
        <f t="shared" si="2"/>
        <v>184</v>
      </c>
      <c r="Y39" s="361">
        <f t="shared" si="3"/>
        <v>1265</v>
      </c>
      <c r="Z39" s="361">
        <f t="shared" si="4"/>
        <v>1265</v>
      </c>
      <c r="AA39" s="363"/>
    </row>
    <row r="40" spans="1:27" s="160" customFormat="1" ht="30" customHeight="1">
      <c r="A40" s="354">
        <v>33</v>
      </c>
      <c r="B40" s="364" t="s">
        <v>307</v>
      </c>
      <c r="C40" s="361" t="s">
        <v>176</v>
      </c>
      <c r="D40" s="361" t="s">
        <v>67</v>
      </c>
      <c r="E40" s="355">
        <v>30</v>
      </c>
      <c r="F40" s="361">
        <v>240</v>
      </c>
      <c r="G40" s="361">
        <v>75</v>
      </c>
      <c r="H40" s="361">
        <v>9.375</v>
      </c>
      <c r="I40" s="361">
        <v>2250</v>
      </c>
      <c r="J40" s="362"/>
      <c r="K40" s="362"/>
      <c r="L40" s="362">
        <v>1</v>
      </c>
      <c r="M40" s="362">
        <v>8</v>
      </c>
      <c r="N40" s="362"/>
      <c r="O40" s="357"/>
      <c r="P40" s="362">
        <v>2</v>
      </c>
      <c r="Q40" s="362" t="s">
        <v>756</v>
      </c>
      <c r="R40" s="362"/>
      <c r="S40" s="362"/>
      <c r="T40" s="362"/>
      <c r="U40" s="362"/>
      <c r="V40" s="355">
        <f t="shared" si="0"/>
        <v>3</v>
      </c>
      <c r="W40" s="365">
        <f t="shared" si="1"/>
        <v>27</v>
      </c>
      <c r="X40" s="361">
        <f t="shared" si="2"/>
        <v>216</v>
      </c>
      <c r="Y40" s="361">
        <f t="shared" si="3"/>
        <v>2025</v>
      </c>
      <c r="Z40" s="361">
        <f t="shared" si="4"/>
        <v>2025</v>
      </c>
      <c r="AA40" s="363"/>
    </row>
    <row r="41" spans="1:27" s="160" customFormat="1" ht="30" customHeight="1">
      <c r="A41" s="354">
        <v>34</v>
      </c>
      <c r="B41" s="364" t="s">
        <v>305</v>
      </c>
      <c r="C41" s="361" t="s">
        <v>176</v>
      </c>
      <c r="D41" s="361" t="s">
        <v>159</v>
      </c>
      <c r="E41" s="355">
        <v>30</v>
      </c>
      <c r="F41" s="361">
        <v>240</v>
      </c>
      <c r="G41" s="361">
        <v>75</v>
      </c>
      <c r="H41" s="361">
        <v>9.375</v>
      </c>
      <c r="I41" s="361">
        <v>2250</v>
      </c>
      <c r="J41" s="362"/>
      <c r="K41" s="362"/>
      <c r="L41" s="362">
        <v>2</v>
      </c>
      <c r="M41" s="362" t="s">
        <v>753</v>
      </c>
      <c r="N41" s="362"/>
      <c r="O41" s="357"/>
      <c r="P41" s="362">
        <v>3</v>
      </c>
      <c r="Q41" s="362" t="s">
        <v>235</v>
      </c>
      <c r="R41" s="362"/>
      <c r="S41" s="362"/>
      <c r="T41" s="362"/>
      <c r="U41" s="362"/>
      <c r="V41" s="355">
        <f>J41+L41+N41+P41+R41+T41</f>
        <v>5</v>
      </c>
      <c r="W41" s="365">
        <f>E41-V41</f>
        <v>25</v>
      </c>
      <c r="X41" s="361">
        <f>W41*8</f>
        <v>200</v>
      </c>
      <c r="Y41" s="361">
        <f>X41*H41</f>
        <v>1875</v>
      </c>
      <c r="Z41" s="361">
        <f t="shared" si="4"/>
        <v>1875</v>
      </c>
      <c r="AA41" s="363"/>
    </row>
    <row r="42" spans="1:27" s="160" customFormat="1" ht="27.75" customHeight="1">
      <c r="A42" s="354">
        <v>35</v>
      </c>
      <c r="B42" s="364" t="s">
        <v>360</v>
      </c>
      <c r="C42" s="361" t="s">
        <v>176</v>
      </c>
      <c r="D42" s="361" t="s">
        <v>151</v>
      </c>
      <c r="E42" s="355">
        <v>30</v>
      </c>
      <c r="F42" s="361">
        <v>240</v>
      </c>
      <c r="G42" s="361">
        <v>75</v>
      </c>
      <c r="H42" s="361">
        <v>9.375</v>
      </c>
      <c r="I42" s="361">
        <v>2250</v>
      </c>
      <c r="J42" s="362"/>
      <c r="K42" s="370"/>
      <c r="L42" s="362">
        <v>1</v>
      </c>
      <c r="M42" s="362">
        <v>1</v>
      </c>
      <c r="N42" s="362"/>
      <c r="O42" s="357"/>
      <c r="P42" s="362">
        <v>3</v>
      </c>
      <c r="Q42" s="362" t="s">
        <v>235</v>
      </c>
      <c r="R42" s="362"/>
      <c r="S42" s="362"/>
      <c r="T42" s="362"/>
      <c r="U42" s="362"/>
      <c r="V42" s="355">
        <f t="shared" si="0"/>
        <v>4</v>
      </c>
      <c r="W42" s="365">
        <f t="shared" si="1"/>
        <v>26</v>
      </c>
      <c r="X42" s="361">
        <f t="shared" si="2"/>
        <v>208</v>
      </c>
      <c r="Y42" s="361">
        <f t="shared" si="3"/>
        <v>1950</v>
      </c>
      <c r="Z42" s="361">
        <f t="shared" si="4"/>
        <v>1950</v>
      </c>
      <c r="AA42" s="363"/>
    </row>
    <row r="43" spans="1:27" s="160" customFormat="1" ht="30" customHeight="1">
      <c r="A43" s="354">
        <v>36</v>
      </c>
      <c r="B43" s="364" t="s">
        <v>735</v>
      </c>
      <c r="C43" s="361" t="s">
        <v>18</v>
      </c>
      <c r="D43" s="361" t="s">
        <v>19</v>
      </c>
      <c r="E43" s="355">
        <v>30</v>
      </c>
      <c r="F43" s="361">
        <v>240</v>
      </c>
      <c r="G43" s="361">
        <v>55</v>
      </c>
      <c r="H43" s="361">
        <v>6.875</v>
      </c>
      <c r="I43" s="361">
        <v>1650</v>
      </c>
      <c r="J43" s="417">
        <v>8</v>
      </c>
      <c r="K43" s="630" t="s">
        <v>715</v>
      </c>
      <c r="L43" s="362"/>
      <c r="M43" s="362"/>
      <c r="N43" s="362"/>
      <c r="O43" s="357"/>
      <c r="P43" s="362">
        <v>2</v>
      </c>
      <c r="Q43" s="362" t="s">
        <v>756</v>
      </c>
      <c r="R43" s="362">
        <v>2</v>
      </c>
      <c r="S43" s="362" t="s">
        <v>201</v>
      </c>
      <c r="T43" s="362"/>
      <c r="U43" s="362"/>
      <c r="V43" s="355">
        <f t="shared" ref="V43" si="14">J43+L43+N43+P43+R43+T43</f>
        <v>12</v>
      </c>
      <c r="W43" s="365">
        <f t="shared" ref="W43" si="15">E43-V43</f>
        <v>18</v>
      </c>
      <c r="X43" s="361">
        <f t="shared" ref="X43" si="16">W43*8</f>
        <v>144</v>
      </c>
      <c r="Y43" s="361">
        <f t="shared" ref="Y43" si="17">X43*H43</f>
        <v>990</v>
      </c>
      <c r="Z43" s="361">
        <f t="shared" ref="Z43" si="18">Y43</f>
        <v>990</v>
      </c>
      <c r="AA43" s="337"/>
    </row>
    <row r="44" spans="1:27" s="160" customFormat="1" ht="44.25" customHeight="1">
      <c r="A44" s="250"/>
      <c r="B44" s="1427" t="s">
        <v>483</v>
      </c>
      <c r="C44" s="1427"/>
      <c r="D44" s="1427"/>
      <c r="E44" s="341"/>
      <c r="F44" s="341"/>
      <c r="G44" s="341"/>
      <c r="H44" s="341"/>
      <c r="I44" s="341"/>
      <c r="J44" s="813"/>
      <c r="K44" s="813"/>
      <c r="L44" s="813"/>
      <c r="M44" s="813"/>
      <c r="N44" s="1427" t="s">
        <v>484</v>
      </c>
      <c r="O44" s="1427"/>
      <c r="P44" s="1427"/>
      <c r="Q44" s="1427"/>
      <c r="R44" s="1427"/>
      <c r="S44" s="813"/>
      <c r="T44" s="813"/>
      <c r="U44" s="813"/>
      <c r="V44" s="341"/>
      <c r="W44" s="776"/>
      <c r="X44" s="1433" t="s">
        <v>485</v>
      </c>
      <c r="Y44" s="1433"/>
      <c r="Z44" s="1433"/>
      <c r="AA44" s="1433"/>
    </row>
    <row r="45" spans="1:27" s="160" customFormat="1" ht="44.25" customHeight="1">
      <c r="A45" s="250"/>
      <c r="B45" s="1427" t="s">
        <v>482</v>
      </c>
      <c r="C45" s="1427"/>
      <c r="D45" s="1427"/>
      <c r="E45" s="341"/>
      <c r="F45" s="341"/>
      <c r="G45" s="341"/>
      <c r="H45" s="341"/>
      <c r="I45" s="341"/>
      <c r="J45" s="813"/>
      <c r="K45" s="813"/>
      <c r="L45" s="813"/>
      <c r="M45" s="813"/>
      <c r="N45" s="1427" t="s">
        <v>482</v>
      </c>
      <c r="O45" s="1427"/>
      <c r="P45" s="1427"/>
      <c r="Q45" s="1427"/>
      <c r="R45" s="813"/>
      <c r="S45" s="813"/>
      <c r="T45" s="813"/>
      <c r="U45" s="813"/>
      <c r="V45" s="341"/>
      <c r="W45" s="776"/>
      <c r="X45" s="1427" t="s">
        <v>482</v>
      </c>
      <c r="Y45" s="1427"/>
      <c r="Z45" s="1427"/>
      <c r="AA45" s="1427"/>
    </row>
    <row r="46" spans="1:27" s="160" customFormat="1" ht="24" customHeight="1">
      <c r="A46" s="250"/>
      <c r="B46" s="1427"/>
      <c r="C46" s="1427"/>
      <c r="D46" s="1427"/>
      <c r="E46" s="341"/>
      <c r="F46" s="341"/>
      <c r="G46" s="341"/>
      <c r="H46" s="341"/>
      <c r="I46" s="341"/>
      <c r="J46" s="813"/>
      <c r="K46" s="813"/>
      <c r="L46" s="813"/>
      <c r="M46" s="813"/>
      <c r="N46" s="1434">
        <v>1</v>
      </c>
      <c r="O46" s="1434"/>
      <c r="P46" s="1434"/>
      <c r="Q46" s="1434"/>
      <c r="R46" s="813"/>
      <c r="S46" s="813"/>
      <c r="T46" s="813"/>
      <c r="U46" s="813"/>
      <c r="V46" s="341"/>
      <c r="W46" s="776"/>
      <c r="X46" s="1427"/>
      <c r="Y46" s="1427"/>
      <c r="Z46" s="1427"/>
      <c r="AA46" s="1427"/>
    </row>
    <row r="47" spans="1:27" s="160" customFormat="1" ht="30" customHeight="1">
      <c r="A47" s="354">
        <v>37</v>
      </c>
      <c r="B47" s="365" t="s">
        <v>285</v>
      </c>
      <c r="C47" s="355" t="s">
        <v>176</v>
      </c>
      <c r="D47" s="355" t="s">
        <v>39</v>
      </c>
      <c r="E47" s="355">
        <v>30</v>
      </c>
      <c r="F47" s="355">
        <v>240</v>
      </c>
      <c r="G47" s="355">
        <v>75</v>
      </c>
      <c r="H47" s="355">
        <v>9.375</v>
      </c>
      <c r="I47" s="355">
        <v>2250</v>
      </c>
      <c r="J47" s="818"/>
      <c r="K47" s="818"/>
      <c r="L47" s="376"/>
      <c r="M47" s="376"/>
      <c r="N47" s="376"/>
      <c r="O47" s="377"/>
      <c r="P47" s="376">
        <v>3</v>
      </c>
      <c r="Q47" s="376" t="s">
        <v>235</v>
      </c>
      <c r="R47" s="818">
        <v>1</v>
      </c>
      <c r="S47" s="818">
        <v>18</v>
      </c>
      <c r="T47" s="818"/>
      <c r="U47" s="818"/>
      <c r="V47" s="355">
        <f t="shared" si="0"/>
        <v>4</v>
      </c>
      <c r="W47" s="365">
        <f t="shared" si="1"/>
        <v>26</v>
      </c>
      <c r="X47" s="355">
        <f t="shared" si="2"/>
        <v>208</v>
      </c>
      <c r="Y47" s="355">
        <f t="shared" si="3"/>
        <v>1950</v>
      </c>
      <c r="Z47" s="355">
        <f t="shared" si="4"/>
        <v>1950</v>
      </c>
      <c r="AA47" s="155"/>
    </row>
    <row r="48" spans="1:27" s="160" customFormat="1" ht="30" customHeight="1">
      <c r="A48" s="825">
        <v>38</v>
      </c>
      <c r="B48" s="365" t="s">
        <v>748</v>
      </c>
      <c r="C48" s="355" t="s">
        <v>176</v>
      </c>
      <c r="D48" s="369" t="s">
        <v>29</v>
      </c>
      <c r="E48" s="355">
        <v>30</v>
      </c>
      <c r="F48" s="355">
        <v>240</v>
      </c>
      <c r="G48" s="355">
        <v>75</v>
      </c>
      <c r="H48" s="355">
        <v>9.375</v>
      </c>
      <c r="I48" s="355">
        <v>2250</v>
      </c>
      <c r="J48" s="818"/>
      <c r="K48" s="818"/>
      <c r="L48" s="376"/>
      <c r="M48" s="376"/>
      <c r="N48" s="376"/>
      <c r="O48" s="377"/>
      <c r="P48" s="376">
        <v>3</v>
      </c>
      <c r="Q48" s="376" t="s">
        <v>235</v>
      </c>
      <c r="R48" s="818"/>
      <c r="S48" s="818"/>
      <c r="T48" s="818"/>
      <c r="U48" s="818"/>
      <c r="V48" s="355">
        <f t="shared" ref="V48" si="19">J48+L48+N48+P48+R48+T48</f>
        <v>3</v>
      </c>
      <c r="W48" s="365">
        <f t="shared" ref="W48" si="20">E48-V48</f>
        <v>27</v>
      </c>
      <c r="X48" s="355">
        <f t="shared" ref="X48" si="21">W48*8</f>
        <v>216</v>
      </c>
      <c r="Y48" s="355">
        <f t="shared" ref="Y48" si="22">X48*H48</f>
        <v>2025</v>
      </c>
      <c r="Z48" s="355">
        <f t="shared" ref="Z48" si="23">Y48</f>
        <v>2025</v>
      </c>
      <c r="AA48" s="155"/>
    </row>
    <row r="49" spans="1:27" s="160" customFormat="1" ht="30" customHeight="1">
      <c r="A49" s="354">
        <v>39</v>
      </c>
      <c r="B49" s="364" t="s">
        <v>325</v>
      </c>
      <c r="C49" s="364" t="s">
        <v>18</v>
      </c>
      <c r="D49" s="364" t="s">
        <v>536</v>
      </c>
      <c r="E49" s="355">
        <v>30</v>
      </c>
      <c r="F49" s="361">
        <v>240</v>
      </c>
      <c r="G49" s="361">
        <v>55</v>
      </c>
      <c r="H49" s="361">
        <v>6.875</v>
      </c>
      <c r="I49" s="361">
        <v>1650</v>
      </c>
      <c r="J49" s="376"/>
      <c r="K49" s="376"/>
      <c r="L49" s="376"/>
      <c r="M49" s="376"/>
      <c r="N49" s="376"/>
      <c r="O49" s="377"/>
      <c r="P49" s="376">
        <v>3</v>
      </c>
      <c r="Q49" s="376" t="s">
        <v>235</v>
      </c>
      <c r="R49" s="376"/>
      <c r="S49" s="376"/>
      <c r="T49" s="376"/>
      <c r="U49" s="376"/>
      <c r="V49" s="355">
        <f>J49+L49+N49+P49+R49+T49</f>
        <v>3</v>
      </c>
      <c r="W49" s="365">
        <f>E49-V49</f>
        <v>27</v>
      </c>
      <c r="X49" s="361">
        <f>W49*8</f>
        <v>216</v>
      </c>
      <c r="Y49" s="361">
        <f>X49*H49</f>
        <v>1485</v>
      </c>
      <c r="Z49" s="361">
        <f t="shared" si="4"/>
        <v>1485</v>
      </c>
      <c r="AA49" s="149"/>
    </row>
    <row r="50" spans="1:27" s="160" customFormat="1" ht="30" customHeight="1">
      <c r="A50" s="825">
        <v>40</v>
      </c>
      <c r="B50" s="364" t="s">
        <v>28</v>
      </c>
      <c r="C50" s="361" t="s">
        <v>176</v>
      </c>
      <c r="D50" s="361" t="s">
        <v>95</v>
      </c>
      <c r="E50" s="355">
        <v>30</v>
      </c>
      <c r="F50" s="361">
        <v>240</v>
      </c>
      <c r="G50" s="361">
        <v>75</v>
      </c>
      <c r="H50" s="361">
        <v>9.375</v>
      </c>
      <c r="I50" s="361">
        <v>2250</v>
      </c>
      <c r="J50" s="376"/>
      <c r="K50" s="376"/>
      <c r="L50" s="376">
        <v>1</v>
      </c>
      <c r="M50" s="376">
        <v>22</v>
      </c>
      <c r="N50" s="376"/>
      <c r="O50" s="377"/>
      <c r="P50" s="376">
        <v>3</v>
      </c>
      <c r="Q50" s="376" t="s">
        <v>235</v>
      </c>
      <c r="R50" s="376"/>
      <c r="S50" s="376"/>
      <c r="T50" s="376"/>
      <c r="U50" s="376"/>
      <c r="V50" s="355">
        <f t="shared" si="0"/>
        <v>4</v>
      </c>
      <c r="W50" s="365">
        <f t="shared" si="1"/>
        <v>26</v>
      </c>
      <c r="X50" s="361">
        <f t="shared" si="2"/>
        <v>208</v>
      </c>
      <c r="Y50" s="361">
        <f t="shared" si="3"/>
        <v>1950</v>
      </c>
      <c r="Z50" s="361">
        <f t="shared" si="4"/>
        <v>1950</v>
      </c>
      <c r="AA50" s="149"/>
    </row>
    <row r="51" spans="1:27" s="160" customFormat="1" ht="30" customHeight="1">
      <c r="A51" s="354">
        <v>41</v>
      </c>
      <c r="B51" s="364" t="s">
        <v>759</v>
      </c>
      <c r="C51" s="364" t="s">
        <v>18</v>
      </c>
      <c r="D51" s="364" t="s">
        <v>167</v>
      </c>
      <c r="E51" s="355">
        <v>30</v>
      </c>
      <c r="F51" s="361">
        <v>240</v>
      </c>
      <c r="G51" s="361">
        <v>55</v>
      </c>
      <c r="H51" s="361">
        <v>6.875</v>
      </c>
      <c r="I51" s="361">
        <v>1650</v>
      </c>
      <c r="J51" s="417">
        <v>8</v>
      </c>
      <c r="K51" s="630" t="s">
        <v>715</v>
      </c>
      <c r="L51" s="376"/>
      <c r="M51" s="376"/>
      <c r="N51" s="376"/>
      <c r="O51" s="377"/>
      <c r="P51" s="376">
        <v>3</v>
      </c>
      <c r="Q51" s="376" t="s">
        <v>235</v>
      </c>
      <c r="R51" s="376">
        <v>5</v>
      </c>
      <c r="S51" s="376" t="s">
        <v>760</v>
      </c>
      <c r="T51" s="376"/>
      <c r="U51" s="376"/>
      <c r="V51" s="355">
        <f>J51+L51+N51+P51+R51+T51</f>
        <v>16</v>
      </c>
      <c r="W51" s="365">
        <f>E51-V51</f>
        <v>14</v>
      </c>
      <c r="X51" s="361">
        <f>W51*8</f>
        <v>112</v>
      </c>
      <c r="Y51" s="361">
        <f>X51*H51</f>
        <v>770</v>
      </c>
      <c r="Z51" s="361">
        <f t="shared" ref="Z51" si="24">Y51</f>
        <v>770</v>
      </c>
      <c r="AA51" s="149"/>
    </row>
    <row r="52" spans="1:27" s="160" customFormat="1" ht="30" customHeight="1">
      <c r="A52" s="825">
        <v>42</v>
      </c>
      <c r="B52" s="364" t="s">
        <v>300</v>
      </c>
      <c r="C52" s="364" t="s">
        <v>176</v>
      </c>
      <c r="D52" s="364" t="s">
        <v>62</v>
      </c>
      <c r="E52" s="365">
        <v>30</v>
      </c>
      <c r="F52" s="364">
        <v>240</v>
      </c>
      <c r="G52" s="364">
        <v>75</v>
      </c>
      <c r="H52" s="364">
        <v>9.375</v>
      </c>
      <c r="I52" s="364">
        <v>2250</v>
      </c>
      <c r="J52" s="376"/>
      <c r="K52" s="376"/>
      <c r="L52" s="376">
        <v>3</v>
      </c>
      <c r="M52" s="376" t="s">
        <v>744</v>
      </c>
      <c r="N52" s="376"/>
      <c r="O52" s="377"/>
      <c r="P52" s="376">
        <v>3</v>
      </c>
      <c r="Q52" s="376" t="s">
        <v>235</v>
      </c>
      <c r="R52" s="376"/>
      <c r="S52" s="376"/>
      <c r="T52" s="376"/>
      <c r="U52" s="376"/>
      <c r="V52" s="365">
        <f t="shared" si="0"/>
        <v>6</v>
      </c>
      <c r="W52" s="365">
        <f t="shared" si="1"/>
        <v>24</v>
      </c>
      <c r="X52" s="364">
        <f t="shared" si="2"/>
        <v>192</v>
      </c>
      <c r="Y52" s="364">
        <f t="shared" si="3"/>
        <v>1800</v>
      </c>
      <c r="Z52" s="364">
        <f t="shared" si="4"/>
        <v>1800</v>
      </c>
      <c r="AA52" s="245"/>
    </row>
    <row r="53" spans="1:27" s="160" customFormat="1" ht="30" customHeight="1">
      <c r="A53" s="354">
        <v>43</v>
      </c>
      <c r="B53" s="364" t="s">
        <v>87</v>
      </c>
      <c r="C53" s="361" t="s">
        <v>176</v>
      </c>
      <c r="D53" s="364" t="s">
        <v>34</v>
      </c>
      <c r="E53" s="355">
        <v>30</v>
      </c>
      <c r="F53" s="361">
        <v>240</v>
      </c>
      <c r="G53" s="361">
        <v>75</v>
      </c>
      <c r="H53" s="361">
        <v>9.375</v>
      </c>
      <c r="I53" s="361">
        <v>2250</v>
      </c>
      <c r="J53" s="376"/>
      <c r="K53" s="376"/>
      <c r="L53" s="376">
        <v>2</v>
      </c>
      <c r="M53" s="376" t="s">
        <v>739</v>
      </c>
      <c r="N53" s="376">
        <v>1</v>
      </c>
      <c r="O53" s="377" t="s">
        <v>196</v>
      </c>
      <c r="P53" s="376">
        <v>3</v>
      </c>
      <c r="Q53" s="376" t="s">
        <v>235</v>
      </c>
      <c r="R53" s="376"/>
      <c r="S53" s="376"/>
      <c r="T53" s="376"/>
      <c r="U53" s="376"/>
      <c r="V53" s="355">
        <f t="shared" si="0"/>
        <v>6</v>
      </c>
      <c r="W53" s="365">
        <f t="shared" si="1"/>
        <v>24</v>
      </c>
      <c r="X53" s="361">
        <f t="shared" si="2"/>
        <v>192</v>
      </c>
      <c r="Y53" s="361">
        <f t="shared" si="3"/>
        <v>1800</v>
      </c>
      <c r="Z53" s="361">
        <f t="shared" si="4"/>
        <v>1800</v>
      </c>
      <c r="AA53" s="149"/>
    </row>
    <row r="54" spans="1:27" s="160" customFormat="1" ht="33.75" customHeight="1">
      <c r="A54" s="825">
        <v>44</v>
      </c>
      <c r="B54" s="364" t="s">
        <v>71</v>
      </c>
      <c r="C54" s="361" t="s">
        <v>267</v>
      </c>
      <c r="D54" s="361" t="s">
        <v>72</v>
      </c>
      <c r="E54" s="355">
        <v>30</v>
      </c>
      <c r="F54" s="361">
        <v>240</v>
      </c>
      <c r="G54" s="361">
        <v>60</v>
      </c>
      <c r="H54" s="361">
        <v>7.5</v>
      </c>
      <c r="I54" s="361">
        <v>1800</v>
      </c>
      <c r="J54" s="376"/>
      <c r="K54" s="376"/>
      <c r="L54" s="376">
        <v>1</v>
      </c>
      <c r="M54" s="376">
        <v>22</v>
      </c>
      <c r="N54" s="376"/>
      <c r="O54" s="377"/>
      <c r="P54" s="376">
        <v>3</v>
      </c>
      <c r="Q54" s="376" t="s">
        <v>235</v>
      </c>
      <c r="R54" s="376"/>
      <c r="S54" s="376"/>
      <c r="T54" s="376"/>
      <c r="U54" s="376"/>
      <c r="V54" s="355">
        <f t="shared" si="0"/>
        <v>4</v>
      </c>
      <c r="W54" s="365">
        <f t="shared" si="1"/>
        <v>26</v>
      </c>
      <c r="X54" s="361">
        <f t="shared" si="2"/>
        <v>208</v>
      </c>
      <c r="Y54" s="361">
        <f t="shared" si="3"/>
        <v>1560</v>
      </c>
      <c r="Z54" s="361">
        <f t="shared" si="4"/>
        <v>1560</v>
      </c>
      <c r="AA54" s="149"/>
    </row>
    <row r="55" spans="1:27" s="160" customFormat="1" ht="36" customHeight="1">
      <c r="A55" s="354">
        <v>45</v>
      </c>
      <c r="B55" s="364" t="s">
        <v>286</v>
      </c>
      <c r="C55" s="361" t="s">
        <v>18</v>
      </c>
      <c r="D55" s="410" t="s">
        <v>368</v>
      </c>
      <c r="E55" s="355">
        <v>30</v>
      </c>
      <c r="F55" s="361">
        <v>240</v>
      </c>
      <c r="G55" s="361">
        <v>55</v>
      </c>
      <c r="H55" s="361">
        <v>6.875</v>
      </c>
      <c r="I55" s="361">
        <v>1650</v>
      </c>
      <c r="J55" s="376"/>
      <c r="K55" s="376"/>
      <c r="L55" s="376">
        <v>1</v>
      </c>
      <c r="M55" s="376">
        <v>15</v>
      </c>
      <c r="N55" s="376"/>
      <c r="O55" s="377"/>
      <c r="P55" s="376">
        <v>3</v>
      </c>
      <c r="Q55" s="376" t="s">
        <v>235</v>
      </c>
      <c r="R55" s="376"/>
      <c r="S55" s="376"/>
      <c r="T55" s="376"/>
      <c r="U55" s="376"/>
      <c r="V55" s="355">
        <f t="shared" si="0"/>
        <v>4</v>
      </c>
      <c r="W55" s="365">
        <f t="shared" si="1"/>
        <v>26</v>
      </c>
      <c r="X55" s="361">
        <f t="shared" si="2"/>
        <v>208</v>
      </c>
      <c r="Y55" s="361">
        <f t="shared" si="3"/>
        <v>1430</v>
      </c>
      <c r="Z55" s="361">
        <f t="shared" si="4"/>
        <v>1430</v>
      </c>
      <c r="AA55" s="149"/>
    </row>
    <row r="56" spans="1:27" s="160" customFormat="1" ht="36" customHeight="1">
      <c r="A56" s="825">
        <v>46</v>
      </c>
      <c r="B56" s="364" t="s">
        <v>454</v>
      </c>
      <c r="C56" s="364" t="s">
        <v>207</v>
      </c>
      <c r="D56" s="364" t="s">
        <v>174</v>
      </c>
      <c r="E56" s="365">
        <v>30</v>
      </c>
      <c r="F56" s="364">
        <v>240</v>
      </c>
      <c r="G56" s="364">
        <v>35</v>
      </c>
      <c r="H56" s="364">
        <v>4.375</v>
      </c>
      <c r="I56" s="364">
        <v>1050</v>
      </c>
      <c r="J56" s="376"/>
      <c r="K56" s="376"/>
      <c r="L56" s="376">
        <v>4</v>
      </c>
      <c r="M56" s="376" t="s">
        <v>752</v>
      </c>
      <c r="N56" s="376"/>
      <c r="O56" s="377"/>
      <c r="P56" s="376">
        <v>3</v>
      </c>
      <c r="Q56" s="376" t="s">
        <v>235</v>
      </c>
      <c r="R56" s="376"/>
      <c r="S56" s="376"/>
      <c r="T56" s="376"/>
      <c r="U56" s="376"/>
      <c r="V56" s="355">
        <f>J56+L56+N56+P56+R56+T56</f>
        <v>7</v>
      </c>
      <c r="W56" s="365">
        <f>E56-V56</f>
        <v>23</v>
      </c>
      <c r="X56" s="361">
        <f>W56*8</f>
        <v>184</v>
      </c>
      <c r="Y56" s="361">
        <f>X56*H56</f>
        <v>805</v>
      </c>
      <c r="Z56" s="361">
        <f t="shared" si="4"/>
        <v>805</v>
      </c>
      <c r="AA56" s="149"/>
    </row>
    <row r="57" spans="1:27" s="160" customFormat="1" ht="30" customHeight="1">
      <c r="A57" s="354">
        <v>47</v>
      </c>
      <c r="B57" s="364" t="s">
        <v>198</v>
      </c>
      <c r="C57" s="361" t="s">
        <v>176</v>
      </c>
      <c r="D57" s="361" t="s">
        <v>181</v>
      </c>
      <c r="E57" s="355">
        <v>30</v>
      </c>
      <c r="F57" s="361">
        <v>240</v>
      </c>
      <c r="G57" s="361">
        <v>75</v>
      </c>
      <c r="H57" s="361">
        <v>9.375</v>
      </c>
      <c r="I57" s="361">
        <v>2250</v>
      </c>
      <c r="J57" s="376"/>
      <c r="K57" s="376"/>
      <c r="L57" s="376"/>
      <c r="M57" s="376"/>
      <c r="N57" s="376">
        <v>3</v>
      </c>
      <c r="O57" s="377" t="s">
        <v>746</v>
      </c>
      <c r="P57" s="376">
        <v>3</v>
      </c>
      <c r="Q57" s="376" t="s">
        <v>235</v>
      </c>
      <c r="R57" s="376"/>
      <c r="S57" s="377"/>
      <c r="T57" s="376"/>
      <c r="U57" s="376"/>
      <c r="V57" s="355">
        <f t="shared" si="0"/>
        <v>6</v>
      </c>
      <c r="W57" s="365">
        <f t="shared" si="1"/>
        <v>24</v>
      </c>
      <c r="X57" s="361">
        <f t="shared" si="2"/>
        <v>192</v>
      </c>
      <c r="Y57" s="361">
        <f t="shared" si="3"/>
        <v>1800</v>
      </c>
      <c r="Z57" s="361">
        <f t="shared" si="4"/>
        <v>1800</v>
      </c>
      <c r="AA57" s="149"/>
    </row>
    <row r="58" spans="1:27" s="160" customFormat="1" ht="30" customHeight="1">
      <c r="A58" s="825">
        <v>48</v>
      </c>
      <c r="B58" s="364" t="s">
        <v>262</v>
      </c>
      <c r="C58" s="361" t="s">
        <v>176</v>
      </c>
      <c r="D58" s="361" t="s">
        <v>241</v>
      </c>
      <c r="E58" s="355">
        <v>30</v>
      </c>
      <c r="F58" s="361">
        <v>240</v>
      </c>
      <c r="G58" s="361">
        <v>75</v>
      </c>
      <c r="H58" s="361">
        <v>9.375</v>
      </c>
      <c r="I58" s="361">
        <v>2250</v>
      </c>
      <c r="J58" s="376"/>
      <c r="K58" s="376"/>
      <c r="L58" s="376">
        <v>1</v>
      </c>
      <c r="M58" s="376">
        <v>1</v>
      </c>
      <c r="N58" s="376">
        <v>1</v>
      </c>
      <c r="O58" s="377" t="s">
        <v>148</v>
      </c>
      <c r="P58" s="376">
        <v>3</v>
      </c>
      <c r="Q58" s="376" t="s">
        <v>235</v>
      </c>
      <c r="R58" s="376"/>
      <c r="S58" s="376"/>
      <c r="T58" s="376"/>
      <c r="U58" s="376"/>
      <c r="V58" s="355">
        <f t="shared" si="0"/>
        <v>5</v>
      </c>
      <c r="W58" s="365">
        <f t="shared" si="1"/>
        <v>25</v>
      </c>
      <c r="X58" s="361">
        <f t="shared" si="2"/>
        <v>200</v>
      </c>
      <c r="Y58" s="361">
        <f t="shared" si="3"/>
        <v>1875</v>
      </c>
      <c r="Z58" s="361">
        <f t="shared" si="4"/>
        <v>1875</v>
      </c>
      <c r="AA58" s="149"/>
    </row>
    <row r="59" spans="1:27" s="160" customFormat="1" ht="30" customHeight="1">
      <c r="A59" s="354">
        <v>49</v>
      </c>
      <c r="B59" s="364" t="s">
        <v>341</v>
      </c>
      <c r="C59" s="364" t="s">
        <v>176</v>
      </c>
      <c r="D59" s="364" t="s">
        <v>679</v>
      </c>
      <c r="E59" s="355">
        <v>30</v>
      </c>
      <c r="F59" s="361">
        <v>240</v>
      </c>
      <c r="G59" s="364">
        <v>75</v>
      </c>
      <c r="H59" s="361">
        <v>9.375</v>
      </c>
      <c r="I59" s="361">
        <v>1650</v>
      </c>
      <c r="J59" s="376"/>
      <c r="K59" s="376"/>
      <c r="L59" s="376"/>
      <c r="M59" s="376"/>
      <c r="N59" s="376">
        <v>4</v>
      </c>
      <c r="O59" s="377" t="s">
        <v>761</v>
      </c>
      <c r="P59" s="376">
        <v>1</v>
      </c>
      <c r="Q59" s="376">
        <v>29</v>
      </c>
      <c r="R59" s="376"/>
      <c r="S59" s="376"/>
      <c r="T59" s="376"/>
      <c r="U59" s="376"/>
      <c r="V59" s="355">
        <f t="shared" si="0"/>
        <v>5</v>
      </c>
      <c r="W59" s="365">
        <f t="shared" si="1"/>
        <v>25</v>
      </c>
      <c r="X59" s="361">
        <f t="shared" si="2"/>
        <v>200</v>
      </c>
      <c r="Y59" s="361">
        <f t="shared" si="3"/>
        <v>1875</v>
      </c>
      <c r="Z59" s="361">
        <f t="shared" si="4"/>
        <v>1875</v>
      </c>
      <c r="AA59" s="149"/>
    </row>
    <row r="60" spans="1:27" s="160" customFormat="1" ht="30" customHeight="1">
      <c r="A60" s="825">
        <v>50</v>
      </c>
      <c r="B60" s="364" t="s">
        <v>21</v>
      </c>
      <c r="C60" s="364" t="s">
        <v>176</v>
      </c>
      <c r="D60" s="379" t="s">
        <v>238</v>
      </c>
      <c r="E60" s="355">
        <v>30</v>
      </c>
      <c r="F60" s="361">
        <v>240</v>
      </c>
      <c r="G60" s="361">
        <v>75</v>
      </c>
      <c r="H60" s="361">
        <v>9.375</v>
      </c>
      <c r="I60" s="361">
        <v>2250</v>
      </c>
      <c r="J60" s="376"/>
      <c r="K60" s="376"/>
      <c r="L60" s="376">
        <v>1</v>
      </c>
      <c r="M60" s="376">
        <v>15</v>
      </c>
      <c r="N60" s="376"/>
      <c r="O60" s="377"/>
      <c r="P60" s="376">
        <v>3</v>
      </c>
      <c r="Q60" s="376" t="s">
        <v>235</v>
      </c>
      <c r="R60" s="376"/>
      <c r="S60" s="376"/>
      <c r="T60" s="376"/>
      <c r="U60" s="819"/>
      <c r="V60" s="355">
        <f t="shared" si="0"/>
        <v>4</v>
      </c>
      <c r="W60" s="365">
        <f t="shared" si="1"/>
        <v>26</v>
      </c>
      <c r="X60" s="361">
        <f t="shared" si="2"/>
        <v>208</v>
      </c>
      <c r="Y60" s="361">
        <f t="shared" si="3"/>
        <v>1950</v>
      </c>
      <c r="Z60" s="361">
        <f t="shared" si="4"/>
        <v>1950</v>
      </c>
      <c r="AA60" s="149"/>
    </row>
    <row r="61" spans="1:27" s="160" customFormat="1" ht="33" customHeight="1">
      <c r="A61" s="354">
        <v>51</v>
      </c>
      <c r="B61" s="364" t="s">
        <v>250</v>
      </c>
      <c r="C61" s="361" t="s">
        <v>176</v>
      </c>
      <c r="D61" s="364" t="s">
        <v>84</v>
      </c>
      <c r="E61" s="355">
        <v>30</v>
      </c>
      <c r="F61" s="361">
        <v>240</v>
      </c>
      <c r="G61" s="361">
        <v>75</v>
      </c>
      <c r="H61" s="361">
        <v>9.375</v>
      </c>
      <c r="I61" s="361">
        <v>2250</v>
      </c>
      <c r="J61" s="376"/>
      <c r="K61" s="376"/>
      <c r="L61" s="376"/>
      <c r="M61" s="376"/>
      <c r="N61" s="376">
        <v>1</v>
      </c>
      <c r="O61" s="377" t="s">
        <v>747</v>
      </c>
      <c r="P61" s="376"/>
      <c r="Q61" s="376"/>
      <c r="R61" s="376"/>
      <c r="S61" s="376"/>
      <c r="T61" s="376"/>
      <c r="U61" s="819"/>
      <c r="V61" s="355">
        <f t="shared" si="0"/>
        <v>1</v>
      </c>
      <c r="W61" s="365">
        <f t="shared" si="1"/>
        <v>29</v>
      </c>
      <c r="X61" s="361">
        <f t="shared" si="2"/>
        <v>232</v>
      </c>
      <c r="Y61" s="361">
        <f t="shared" si="3"/>
        <v>2175</v>
      </c>
      <c r="Z61" s="361">
        <f t="shared" si="4"/>
        <v>2175</v>
      </c>
      <c r="AA61" s="149"/>
    </row>
    <row r="62" spans="1:27" s="160" customFormat="1" ht="30" customHeight="1">
      <c r="A62" s="825">
        <v>52</v>
      </c>
      <c r="B62" s="364" t="s">
        <v>301</v>
      </c>
      <c r="C62" s="361" t="s">
        <v>176</v>
      </c>
      <c r="D62" s="364" t="s">
        <v>54</v>
      </c>
      <c r="E62" s="355">
        <v>30</v>
      </c>
      <c r="F62" s="361">
        <v>240</v>
      </c>
      <c r="G62" s="361">
        <v>75</v>
      </c>
      <c r="H62" s="361">
        <v>9.375</v>
      </c>
      <c r="I62" s="361">
        <v>2250</v>
      </c>
      <c r="J62" s="376"/>
      <c r="K62" s="376"/>
      <c r="L62" s="376">
        <v>3</v>
      </c>
      <c r="M62" s="376" t="s">
        <v>744</v>
      </c>
      <c r="N62" s="376"/>
      <c r="O62" s="377"/>
      <c r="P62" s="376">
        <v>3</v>
      </c>
      <c r="Q62" s="376" t="s">
        <v>235</v>
      </c>
      <c r="R62" s="376"/>
      <c r="S62" s="376"/>
      <c r="T62" s="376"/>
      <c r="U62" s="819"/>
      <c r="V62" s="355">
        <f t="shared" si="0"/>
        <v>6</v>
      </c>
      <c r="W62" s="365">
        <f t="shared" si="1"/>
        <v>24</v>
      </c>
      <c r="X62" s="361">
        <f t="shared" si="2"/>
        <v>192</v>
      </c>
      <c r="Y62" s="361">
        <f t="shared" si="3"/>
        <v>1800</v>
      </c>
      <c r="Z62" s="361">
        <f t="shared" si="4"/>
        <v>1800</v>
      </c>
      <c r="AA62" s="149"/>
    </row>
    <row r="63" spans="1:27" s="160" customFormat="1" ht="30" customHeight="1">
      <c r="A63" s="354">
        <v>53</v>
      </c>
      <c r="B63" s="118" t="s">
        <v>326</v>
      </c>
      <c r="C63" s="361" t="s">
        <v>18</v>
      </c>
      <c r="D63" s="361" t="s">
        <v>185</v>
      </c>
      <c r="E63" s="355">
        <v>30</v>
      </c>
      <c r="F63" s="361">
        <v>240</v>
      </c>
      <c r="G63" s="361">
        <v>55</v>
      </c>
      <c r="H63" s="361">
        <v>6.875</v>
      </c>
      <c r="I63" s="361">
        <v>1650</v>
      </c>
      <c r="J63" s="376"/>
      <c r="K63" s="376"/>
      <c r="L63" s="376">
        <v>3</v>
      </c>
      <c r="M63" s="376" t="s">
        <v>740</v>
      </c>
      <c r="N63" s="376">
        <v>1</v>
      </c>
      <c r="O63" s="377" t="s">
        <v>197</v>
      </c>
      <c r="P63" s="376"/>
      <c r="Q63" s="376"/>
      <c r="R63" s="376"/>
      <c r="S63" s="376"/>
      <c r="T63" s="376"/>
      <c r="U63" s="376"/>
      <c r="V63" s="355">
        <f t="shared" si="0"/>
        <v>4</v>
      </c>
      <c r="W63" s="365">
        <f>E63-V63</f>
        <v>26</v>
      </c>
      <c r="X63" s="361">
        <f>W63*8</f>
        <v>208</v>
      </c>
      <c r="Y63" s="361">
        <f>X63*H63</f>
        <v>1430</v>
      </c>
      <c r="Z63" s="361">
        <f t="shared" si="4"/>
        <v>1430</v>
      </c>
      <c r="AA63" s="149"/>
    </row>
    <row r="64" spans="1:27" s="160" customFormat="1" ht="30" customHeight="1">
      <c r="A64" s="825">
        <v>54</v>
      </c>
      <c r="B64" s="415" t="s">
        <v>24</v>
      </c>
      <c r="C64" s="364" t="s">
        <v>176</v>
      </c>
      <c r="D64" s="364" t="s">
        <v>41</v>
      </c>
      <c r="E64" s="355">
        <v>30</v>
      </c>
      <c r="F64" s="361">
        <v>240</v>
      </c>
      <c r="G64" s="361">
        <v>75</v>
      </c>
      <c r="H64" s="361">
        <v>9.375</v>
      </c>
      <c r="I64" s="361">
        <v>2250</v>
      </c>
      <c r="J64" s="376"/>
      <c r="K64" s="376"/>
      <c r="L64" s="376"/>
      <c r="M64" s="376"/>
      <c r="N64" s="376"/>
      <c r="O64" s="377"/>
      <c r="P64" s="376">
        <v>3</v>
      </c>
      <c r="Q64" s="376" t="s">
        <v>235</v>
      </c>
      <c r="R64" s="376"/>
      <c r="S64" s="376"/>
      <c r="T64" s="376"/>
      <c r="U64" s="376"/>
      <c r="V64" s="355">
        <f t="shared" si="0"/>
        <v>3</v>
      </c>
      <c r="W64" s="365">
        <f>E64-V64</f>
        <v>27</v>
      </c>
      <c r="X64" s="361">
        <f>W64*8</f>
        <v>216</v>
      </c>
      <c r="Y64" s="361">
        <f>X64*H64</f>
        <v>2025</v>
      </c>
      <c r="Z64" s="361">
        <f t="shared" si="4"/>
        <v>2025</v>
      </c>
      <c r="AA64" s="149"/>
    </row>
    <row r="65" spans="1:27" s="160" customFormat="1" ht="30" customHeight="1">
      <c r="A65" s="354">
        <v>55</v>
      </c>
      <c r="B65" s="364" t="s">
        <v>548</v>
      </c>
      <c r="C65" s="364" t="s">
        <v>18</v>
      </c>
      <c r="D65" s="364" t="s">
        <v>73</v>
      </c>
      <c r="E65" s="355">
        <v>30</v>
      </c>
      <c r="F65" s="361">
        <v>240</v>
      </c>
      <c r="G65" s="361">
        <v>55</v>
      </c>
      <c r="H65" s="361">
        <v>6.875</v>
      </c>
      <c r="I65" s="361">
        <v>1650</v>
      </c>
      <c r="J65" s="376"/>
      <c r="K65" s="376"/>
      <c r="L65" s="376"/>
      <c r="M65" s="376"/>
      <c r="N65" s="376"/>
      <c r="O65" s="377"/>
      <c r="P65" s="376">
        <v>3</v>
      </c>
      <c r="Q65" s="376" t="s">
        <v>235</v>
      </c>
      <c r="R65" s="376"/>
      <c r="S65" s="376"/>
      <c r="T65" s="376"/>
      <c r="U65" s="376"/>
      <c r="V65" s="355">
        <f>J65+L65+N65+P65+R65+T65</f>
        <v>3</v>
      </c>
      <c r="W65" s="365">
        <f>E65-V65</f>
        <v>27</v>
      </c>
      <c r="X65" s="361">
        <f>W65*8</f>
        <v>216</v>
      </c>
      <c r="Y65" s="361">
        <f>X65*H65</f>
        <v>1485</v>
      </c>
      <c r="Z65" s="361">
        <f t="shared" si="4"/>
        <v>1485</v>
      </c>
      <c r="AA65" s="149"/>
    </row>
    <row r="66" spans="1:27" s="160" customFormat="1" ht="30" customHeight="1">
      <c r="A66" s="825">
        <v>56</v>
      </c>
      <c r="B66" s="364" t="s">
        <v>519</v>
      </c>
      <c r="C66" s="364" t="s">
        <v>18</v>
      </c>
      <c r="D66" s="364" t="s">
        <v>373</v>
      </c>
      <c r="E66" s="355">
        <v>30</v>
      </c>
      <c r="F66" s="361">
        <v>240</v>
      </c>
      <c r="G66" s="361">
        <v>55</v>
      </c>
      <c r="H66" s="361">
        <v>6.875</v>
      </c>
      <c r="I66" s="361">
        <v>1650</v>
      </c>
      <c r="J66" s="376"/>
      <c r="K66" s="376"/>
      <c r="L66" s="376"/>
      <c r="M66" s="376"/>
      <c r="N66" s="376"/>
      <c r="O66" s="377"/>
      <c r="P66" s="376">
        <v>1</v>
      </c>
      <c r="Q66" s="376">
        <v>29</v>
      </c>
      <c r="R66" s="376"/>
      <c r="S66" s="376"/>
      <c r="T66" s="376"/>
      <c r="U66" s="376"/>
      <c r="V66" s="355">
        <f>J66+L66+N66+P66+R66+T66</f>
        <v>1</v>
      </c>
      <c r="W66" s="365">
        <f>E66-V66</f>
        <v>29</v>
      </c>
      <c r="X66" s="361">
        <f>W66*8</f>
        <v>232</v>
      </c>
      <c r="Y66" s="361">
        <f>X66*H66</f>
        <v>1595</v>
      </c>
      <c r="Z66" s="361">
        <f t="shared" si="4"/>
        <v>1595</v>
      </c>
      <c r="AA66" s="149"/>
    </row>
    <row r="67" spans="1:27" s="160" customFormat="1" ht="30" customHeight="1">
      <c r="A67" s="354">
        <v>57</v>
      </c>
      <c r="B67" s="364" t="s">
        <v>40</v>
      </c>
      <c r="C67" s="364" t="s">
        <v>176</v>
      </c>
      <c r="D67" s="364" t="s">
        <v>161</v>
      </c>
      <c r="E67" s="355">
        <v>30</v>
      </c>
      <c r="F67" s="361">
        <v>240</v>
      </c>
      <c r="G67" s="361">
        <v>75</v>
      </c>
      <c r="H67" s="361">
        <v>9.375</v>
      </c>
      <c r="I67" s="361">
        <v>2250</v>
      </c>
      <c r="J67" s="376"/>
      <c r="K67" s="376"/>
      <c r="L67" s="376">
        <v>2</v>
      </c>
      <c r="M67" s="376" t="s">
        <v>753</v>
      </c>
      <c r="N67" s="376"/>
      <c r="O67" s="377"/>
      <c r="P67" s="376">
        <v>2</v>
      </c>
      <c r="Q67" s="376" t="s">
        <v>147</v>
      </c>
      <c r="R67" s="376">
        <v>3</v>
      </c>
      <c r="S67" s="376" t="s">
        <v>754</v>
      </c>
      <c r="T67" s="376"/>
      <c r="U67" s="376"/>
      <c r="V67" s="355">
        <f t="shared" si="0"/>
        <v>7</v>
      </c>
      <c r="W67" s="365">
        <f t="shared" si="1"/>
        <v>23</v>
      </c>
      <c r="X67" s="361">
        <f t="shared" si="2"/>
        <v>184</v>
      </c>
      <c r="Y67" s="361">
        <f t="shared" si="3"/>
        <v>1725</v>
      </c>
      <c r="Z67" s="361">
        <f t="shared" si="4"/>
        <v>1725</v>
      </c>
      <c r="AA67" s="149"/>
    </row>
    <row r="68" spans="1:27" s="160" customFormat="1" ht="30" customHeight="1">
      <c r="A68" s="825">
        <v>58</v>
      </c>
      <c r="B68" s="364" t="s">
        <v>303</v>
      </c>
      <c r="C68" s="361" t="s">
        <v>176</v>
      </c>
      <c r="D68" s="361" t="s">
        <v>162</v>
      </c>
      <c r="E68" s="355">
        <v>30</v>
      </c>
      <c r="F68" s="361">
        <v>240</v>
      </c>
      <c r="G68" s="361">
        <v>75</v>
      </c>
      <c r="H68" s="361">
        <v>9.375</v>
      </c>
      <c r="I68" s="361">
        <v>2250</v>
      </c>
      <c r="J68" s="376"/>
      <c r="K68" s="376"/>
      <c r="L68" s="376"/>
      <c r="M68" s="376"/>
      <c r="N68" s="376"/>
      <c r="O68" s="377"/>
      <c r="P68" s="376">
        <v>3</v>
      </c>
      <c r="Q68" s="376" t="s">
        <v>235</v>
      </c>
      <c r="R68" s="376"/>
      <c r="S68" s="376"/>
      <c r="T68" s="376"/>
      <c r="U68" s="376"/>
      <c r="V68" s="355">
        <f t="shared" si="0"/>
        <v>3</v>
      </c>
      <c r="W68" s="365">
        <f t="shared" si="1"/>
        <v>27</v>
      </c>
      <c r="X68" s="361">
        <f t="shared" si="2"/>
        <v>216</v>
      </c>
      <c r="Y68" s="361">
        <f t="shared" si="3"/>
        <v>2025</v>
      </c>
      <c r="Z68" s="361">
        <f t="shared" si="4"/>
        <v>2025</v>
      </c>
      <c r="AA68" s="149"/>
    </row>
    <row r="69" spans="1:27" s="160" customFormat="1" ht="30" customHeight="1">
      <c r="A69" s="354">
        <v>59</v>
      </c>
      <c r="B69" s="364" t="s">
        <v>277</v>
      </c>
      <c r="C69" s="364" t="s">
        <v>176</v>
      </c>
      <c r="D69" s="364" t="s">
        <v>78</v>
      </c>
      <c r="E69" s="355">
        <v>30</v>
      </c>
      <c r="F69" s="361">
        <v>240</v>
      </c>
      <c r="G69" s="361">
        <v>75</v>
      </c>
      <c r="H69" s="361">
        <v>9.375</v>
      </c>
      <c r="I69" s="361">
        <v>2250</v>
      </c>
      <c r="J69" s="376"/>
      <c r="K69" s="376"/>
      <c r="L69" s="376">
        <v>3</v>
      </c>
      <c r="M69" s="376" t="s">
        <v>740</v>
      </c>
      <c r="N69" s="376"/>
      <c r="O69" s="377"/>
      <c r="P69" s="376">
        <v>3</v>
      </c>
      <c r="Q69" s="376" t="s">
        <v>235</v>
      </c>
      <c r="R69" s="376"/>
      <c r="S69" s="819"/>
      <c r="T69" s="376"/>
      <c r="U69" s="376"/>
      <c r="V69" s="355">
        <f t="shared" si="0"/>
        <v>6</v>
      </c>
      <c r="W69" s="365">
        <f t="shared" si="1"/>
        <v>24</v>
      </c>
      <c r="X69" s="361">
        <f t="shared" si="2"/>
        <v>192</v>
      </c>
      <c r="Y69" s="361">
        <f t="shared" si="3"/>
        <v>1800</v>
      </c>
      <c r="Z69" s="361">
        <f t="shared" si="4"/>
        <v>1800</v>
      </c>
      <c r="AA69" s="149"/>
    </row>
    <row r="70" spans="1:27" s="160" customFormat="1" ht="30" customHeight="1">
      <c r="A70" s="825">
        <v>60</v>
      </c>
      <c r="B70" s="364" t="s">
        <v>306</v>
      </c>
      <c r="C70" s="361" t="s">
        <v>176</v>
      </c>
      <c r="D70" s="378" t="s">
        <v>154</v>
      </c>
      <c r="E70" s="355">
        <v>30</v>
      </c>
      <c r="F70" s="361">
        <v>240</v>
      </c>
      <c r="G70" s="361">
        <v>75</v>
      </c>
      <c r="H70" s="361">
        <v>9.375</v>
      </c>
      <c r="I70" s="361">
        <v>2250</v>
      </c>
      <c r="J70" s="376"/>
      <c r="K70" s="376"/>
      <c r="L70" s="376">
        <v>2</v>
      </c>
      <c r="M70" s="376" t="s">
        <v>749</v>
      </c>
      <c r="N70" s="376"/>
      <c r="O70" s="377"/>
      <c r="P70" s="376">
        <v>3</v>
      </c>
      <c r="Q70" s="376" t="s">
        <v>235</v>
      </c>
      <c r="R70" s="376"/>
      <c r="S70" s="376"/>
      <c r="T70" s="376"/>
      <c r="U70" s="376"/>
      <c r="V70" s="355">
        <f>J70+L70+N70+P70+R70+T70</f>
        <v>5</v>
      </c>
      <c r="W70" s="365">
        <f>E70-V70</f>
        <v>25</v>
      </c>
      <c r="X70" s="361">
        <f>W70*8</f>
        <v>200</v>
      </c>
      <c r="Y70" s="361">
        <f>X70*H70</f>
        <v>1875</v>
      </c>
      <c r="Z70" s="361">
        <f t="shared" si="4"/>
        <v>1875</v>
      </c>
      <c r="AA70" s="149"/>
    </row>
    <row r="71" spans="1:27" s="160" customFormat="1" ht="30" customHeight="1">
      <c r="A71" s="354">
        <v>61</v>
      </c>
      <c r="B71" s="364" t="s">
        <v>684</v>
      </c>
      <c r="C71" s="364" t="s">
        <v>18</v>
      </c>
      <c r="D71" s="364" t="s">
        <v>70</v>
      </c>
      <c r="E71" s="355">
        <v>30</v>
      </c>
      <c r="F71" s="361">
        <v>240</v>
      </c>
      <c r="G71" s="361">
        <v>55</v>
      </c>
      <c r="H71" s="361">
        <v>6.875</v>
      </c>
      <c r="I71" s="361">
        <v>1650</v>
      </c>
      <c r="J71" s="376"/>
      <c r="K71" s="376"/>
      <c r="L71" s="376">
        <v>4</v>
      </c>
      <c r="M71" s="376" t="s">
        <v>752</v>
      </c>
      <c r="N71" s="376"/>
      <c r="O71" s="377"/>
      <c r="P71" s="376">
        <v>3</v>
      </c>
      <c r="Q71" s="376" t="s">
        <v>235</v>
      </c>
      <c r="R71" s="376">
        <v>8</v>
      </c>
      <c r="S71" s="819">
        <v>43140</v>
      </c>
      <c r="T71" s="376"/>
      <c r="U71" s="376"/>
      <c r="V71" s="355">
        <f>J71+L71+N71+P71+R71+T71</f>
        <v>15</v>
      </c>
      <c r="W71" s="365">
        <f>E71-V71</f>
        <v>15</v>
      </c>
      <c r="X71" s="361">
        <f>W71*8</f>
        <v>120</v>
      </c>
      <c r="Y71" s="361">
        <f>X71*H71</f>
        <v>825</v>
      </c>
      <c r="Z71" s="361">
        <f t="shared" si="4"/>
        <v>825</v>
      </c>
      <c r="AA71" s="149"/>
    </row>
    <row r="72" spans="1:27" s="160" customFormat="1" ht="30" customHeight="1">
      <c r="A72" s="825">
        <v>62</v>
      </c>
      <c r="B72" s="364" t="s">
        <v>248</v>
      </c>
      <c r="C72" s="361" t="s">
        <v>176</v>
      </c>
      <c r="D72" s="361" t="s">
        <v>53</v>
      </c>
      <c r="E72" s="355">
        <v>30</v>
      </c>
      <c r="F72" s="361">
        <v>240</v>
      </c>
      <c r="G72" s="361">
        <v>75</v>
      </c>
      <c r="H72" s="361">
        <v>9.375</v>
      </c>
      <c r="I72" s="361">
        <v>2250</v>
      </c>
      <c r="J72" s="376">
        <v>12</v>
      </c>
      <c r="K72" s="376" t="s">
        <v>513</v>
      </c>
      <c r="L72" s="376"/>
      <c r="M72" s="376"/>
      <c r="N72" s="376"/>
      <c r="O72" s="377"/>
      <c r="P72" s="376"/>
      <c r="Q72" s="376"/>
      <c r="R72" s="376"/>
      <c r="S72" s="376"/>
      <c r="T72" s="376">
        <v>5</v>
      </c>
      <c r="U72" s="376" t="s">
        <v>741</v>
      </c>
      <c r="V72" s="355">
        <f t="shared" si="0"/>
        <v>17</v>
      </c>
      <c r="W72" s="365">
        <f t="shared" si="1"/>
        <v>13</v>
      </c>
      <c r="X72" s="361">
        <f t="shared" si="2"/>
        <v>104</v>
      </c>
      <c r="Y72" s="361">
        <f t="shared" si="3"/>
        <v>975</v>
      </c>
      <c r="Z72" s="361">
        <f t="shared" si="4"/>
        <v>975</v>
      </c>
      <c r="AA72" s="149"/>
    </row>
    <row r="73" spans="1:27" s="160" customFormat="1" ht="30" customHeight="1">
      <c r="A73" s="354">
        <v>63</v>
      </c>
      <c r="B73" s="364" t="s">
        <v>280</v>
      </c>
      <c r="C73" s="361" t="s">
        <v>176</v>
      </c>
      <c r="D73" s="361" t="s">
        <v>116</v>
      </c>
      <c r="E73" s="355">
        <v>30</v>
      </c>
      <c r="F73" s="361">
        <v>240</v>
      </c>
      <c r="G73" s="361">
        <v>75</v>
      </c>
      <c r="H73" s="361">
        <v>9.375</v>
      </c>
      <c r="I73" s="361">
        <v>2250</v>
      </c>
      <c r="J73" s="376"/>
      <c r="K73" s="376"/>
      <c r="L73" s="376"/>
      <c r="M73" s="376"/>
      <c r="N73" s="376"/>
      <c r="O73" s="377"/>
      <c r="P73" s="376">
        <v>3</v>
      </c>
      <c r="Q73" s="376" t="s">
        <v>235</v>
      </c>
      <c r="R73" s="376"/>
      <c r="S73" s="376"/>
      <c r="T73" s="376"/>
      <c r="U73" s="376"/>
      <c r="V73" s="355">
        <f t="shared" si="0"/>
        <v>3</v>
      </c>
      <c r="W73" s="365">
        <f t="shared" si="1"/>
        <v>27</v>
      </c>
      <c r="X73" s="361">
        <f t="shared" si="2"/>
        <v>216</v>
      </c>
      <c r="Y73" s="361">
        <f t="shared" si="3"/>
        <v>2025</v>
      </c>
      <c r="Z73" s="361">
        <f t="shared" si="4"/>
        <v>2025</v>
      </c>
      <c r="AA73" s="149"/>
    </row>
    <row r="74" spans="1:27" s="160" customFormat="1" ht="30" customHeight="1">
      <c r="A74" s="825">
        <v>64</v>
      </c>
      <c r="B74" s="364" t="s">
        <v>726</v>
      </c>
      <c r="C74" s="361" t="s">
        <v>18</v>
      </c>
      <c r="D74" s="766" t="s">
        <v>112</v>
      </c>
      <c r="E74" s="355">
        <v>30</v>
      </c>
      <c r="F74" s="361">
        <v>240</v>
      </c>
      <c r="G74" s="361">
        <v>55</v>
      </c>
      <c r="H74" s="361">
        <v>6.875</v>
      </c>
      <c r="I74" s="361">
        <v>1650</v>
      </c>
      <c r="J74" s="376"/>
      <c r="K74" s="819"/>
      <c r="L74" s="376">
        <v>1</v>
      </c>
      <c r="M74" s="376">
        <v>22</v>
      </c>
      <c r="N74" s="376"/>
      <c r="O74" s="377"/>
      <c r="P74" s="376">
        <v>3</v>
      </c>
      <c r="Q74" s="376" t="s">
        <v>235</v>
      </c>
      <c r="R74" s="376"/>
      <c r="S74" s="376"/>
      <c r="T74" s="376"/>
      <c r="U74" s="376"/>
      <c r="V74" s="355">
        <f t="shared" si="0"/>
        <v>4</v>
      </c>
      <c r="W74" s="365">
        <f t="shared" si="1"/>
        <v>26</v>
      </c>
      <c r="X74" s="361">
        <f t="shared" si="2"/>
        <v>208</v>
      </c>
      <c r="Y74" s="361">
        <f t="shared" si="3"/>
        <v>1430</v>
      </c>
      <c r="Z74" s="361">
        <f t="shared" si="4"/>
        <v>1430</v>
      </c>
      <c r="AA74" s="149"/>
    </row>
    <row r="75" spans="1:27" s="160" customFormat="1" ht="30" customHeight="1">
      <c r="A75" s="354">
        <v>65</v>
      </c>
      <c r="B75" s="364" t="s">
        <v>64</v>
      </c>
      <c r="C75" s="361" t="s">
        <v>176</v>
      </c>
      <c r="D75" s="361" t="s">
        <v>65</v>
      </c>
      <c r="E75" s="355">
        <v>30</v>
      </c>
      <c r="F75" s="361">
        <v>240</v>
      </c>
      <c r="G75" s="361">
        <v>75</v>
      </c>
      <c r="H75" s="361">
        <v>9.375</v>
      </c>
      <c r="I75" s="361">
        <v>2250</v>
      </c>
      <c r="J75" s="376"/>
      <c r="K75" s="376"/>
      <c r="L75" s="376">
        <v>1</v>
      </c>
      <c r="M75" s="376">
        <v>22</v>
      </c>
      <c r="N75" s="376"/>
      <c r="O75" s="377"/>
      <c r="P75" s="376">
        <v>3</v>
      </c>
      <c r="Q75" s="376" t="s">
        <v>235</v>
      </c>
      <c r="R75" s="376"/>
      <c r="S75" s="376"/>
      <c r="T75" s="376"/>
      <c r="U75" s="376"/>
      <c r="V75" s="355">
        <f>J75+L75+N75+P75+R75+T75</f>
        <v>4</v>
      </c>
      <c r="W75" s="365">
        <f t="shared" si="1"/>
        <v>26</v>
      </c>
      <c r="X75" s="361">
        <f t="shared" si="2"/>
        <v>208</v>
      </c>
      <c r="Y75" s="361">
        <f t="shared" si="3"/>
        <v>1950</v>
      </c>
      <c r="Z75" s="361">
        <f t="shared" si="4"/>
        <v>1950</v>
      </c>
      <c r="AA75" s="149"/>
    </row>
    <row r="76" spans="1:27" s="160" customFormat="1" ht="30" customHeight="1">
      <c r="A76" s="825">
        <v>66</v>
      </c>
      <c r="B76" s="364" t="s">
        <v>188</v>
      </c>
      <c r="C76" s="361" t="s">
        <v>176</v>
      </c>
      <c r="D76" s="361" t="s">
        <v>30</v>
      </c>
      <c r="E76" s="355">
        <v>30</v>
      </c>
      <c r="F76" s="361">
        <v>240</v>
      </c>
      <c r="G76" s="361">
        <v>75</v>
      </c>
      <c r="H76" s="361">
        <v>9.375</v>
      </c>
      <c r="I76" s="361">
        <v>2250</v>
      </c>
      <c r="J76" s="376"/>
      <c r="K76" s="376"/>
      <c r="L76" s="376">
        <v>1</v>
      </c>
      <c r="M76" s="376">
        <v>15</v>
      </c>
      <c r="N76" s="376">
        <v>1</v>
      </c>
      <c r="O76" s="377" t="s">
        <v>364</v>
      </c>
      <c r="P76" s="376">
        <v>3</v>
      </c>
      <c r="Q76" s="376" t="s">
        <v>235</v>
      </c>
      <c r="R76" s="376"/>
      <c r="S76" s="376"/>
      <c r="T76" s="376"/>
      <c r="U76" s="376"/>
      <c r="V76" s="355">
        <f>J76+L76+N76+P76+R76+T76</f>
        <v>5</v>
      </c>
      <c r="W76" s="365">
        <f t="shared" si="1"/>
        <v>25</v>
      </c>
      <c r="X76" s="361">
        <f t="shared" si="2"/>
        <v>200</v>
      </c>
      <c r="Y76" s="361">
        <f t="shared" si="3"/>
        <v>1875</v>
      </c>
      <c r="Z76" s="361">
        <f t="shared" si="4"/>
        <v>1875</v>
      </c>
      <c r="AA76" s="149"/>
    </row>
    <row r="77" spans="1:27" s="160" customFormat="1" ht="30" customHeight="1">
      <c r="A77" s="354">
        <v>67</v>
      </c>
      <c r="B77" s="364" t="s">
        <v>328</v>
      </c>
      <c r="C77" s="361" t="s">
        <v>18</v>
      </c>
      <c r="D77" s="823" t="s">
        <v>19</v>
      </c>
      <c r="E77" s="355">
        <v>30</v>
      </c>
      <c r="F77" s="361">
        <v>240</v>
      </c>
      <c r="G77" s="361">
        <v>55</v>
      </c>
      <c r="H77" s="361">
        <v>6.875</v>
      </c>
      <c r="I77" s="361">
        <v>1650</v>
      </c>
      <c r="J77" s="376"/>
      <c r="K77" s="376"/>
      <c r="L77" s="376">
        <v>1</v>
      </c>
      <c r="M77" s="376">
        <v>22</v>
      </c>
      <c r="N77" s="376">
        <v>1</v>
      </c>
      <c r="O77" s="377" t="s">
        <v>158</v>
      </c>
      <c r="P77" s="376">
        <v>3</v>
      </c>
      <c r="Q77" s="376" t="s">
        <v>235</v>
      </c>
      <c r="R77" s="376"/>
      <c r="S77" s="819"/>
      <c r="T77" s="376"/>
      <c r="U77" s="376"/>
      <c r="V77" s="355">
        <f t="shared" si="0"/>
        <v>5</v>
      </c>
      <c r="W77" s="365">
        <f t="shared" si="1"/>
        <v>25</v>
      </c>
      <c r="X77" s="361">
        <f t="shared" si="2"/>
        <v>200</v>
      </c>
      <c r="Y77" s="361">
        <f t="shared" si="3"/>
        <v>1375</v>
      </c>
      <c r="Z77" s="361">
        <f t="shared" si="4"/>
        <v>1375</v>
      </c>
      <c r="AA77" s="149"/>
    </row>
    <row r="78" spans="1:27" s="160" customFormat="1" ht="30" customHeight="1">
      <c r="A78" s="825">
        <v>68</v>
      </c>
      <c r="B78" s="364" t="s">
        <v>762</v>
      </c>
      <c r="C78" s="361" t="s">
        <v>18</v>
      </c>
      <c r="D78" s="824" t="s">
        <v>763</v>
      </c>
      <c r="E78" s="355">
        <v>30</v>
      </c>
      <c r="F78" s="361">
        <v>240</v>
      </c>
      <c r="G78" s="361">
        <v>55</v>
      </c>
      <c r="H78" s="361">
        <v>6.875</v>
      </c>
      <c r="I78" s="361">
        <v>1650</v>
      </c>
      <c r="J78" s="376">
        <v>19</v>
      </c>
      <c r="K78" s="376" t="s">
        <v>578</v>
      </c>
      <c r="L78" s="376"/>
      <c r="M78" s="376"/>
      <c r="N78" s="376"/>
      <c r="O78" s="377"/>
      <c r="P78" s="376">
        <v>3</v>
      </c>
      <c r="Q78" s="376" t="s">
        <v>235</v>
      </c>
      <c r="R78" s="376"/>
      <c r="S78" s="819"/>
      <c r="T78" s="376"/>
      <c r="U78" s="376"/>
      <c r="V78" s="355">
        <f t="shared" ref="V78" si="25">J78+L78+N78+P78+R78+T78</f>
        <v>22</v>
      </c>
      <c r="W78" s="365">
        <f t="shared" ref="W78" si="26">E78-V78</f>
        <v>8</v>
      </c>
      <c r="X78" s="361">
        <f t="shared" ref="X78" si="27">W78*8</f>
        <v>64</v>
      </c>
      <c r="Y78" s="361">
        <f t="shared" ref="Y78" si="28">X78*H78</f>
        <v>440</v>
      </c>
      <c r="Z78" s="361">
        <f t="shared" ref="Z78" si="29">Y78</f>
        <v>440</v>
      </c>
      <c r="AA78" s="149"/>
    </row>
    <row r="79" spans="1:27" s="160" customFormat="1" ht="30" customHeight="1">
      <c r="A79" s="354">
        <v>69</v>
      </c>
      <c r="B79" s="364" t="s">
        <v>206</v>
      </c>
      <c r="C79" s="361" t="s">
        <v>176</v>
      </c>
      <c r="D79" s="361" t="s">
        <v>91</v>
      </c>
      <c r="E79" s="355">
        <v>30</v>
      </c>
      <c r="F79" s="361">
        <v>240</v>
      </c>
      <c r="G79" s="361">
        <v>75</v>
      </c>
      <c r="H79" s="361">
        <v>9.375</v>
      </c>
      <c r="I79" s="361">
        <v>2250</v>
      </c>
      <c r="J79" s="376"/>
      <c r="K79" s="376"/>
      <c r="L79" s="376">
        <v>2</v>
      </c>
      <c r="M79" s="376" t="s">
        <v>743</v>
      </c>
      <c r="N79" s="376">
        <v>6</v>
      </c>
      <c r="O79" s="377" t="s">
        <v>742</v>
      </c>
      <c r="P79" s="376">
        <v>3</v>
      </c>
      <c r="Q79" s="376" t="s">
        <v>235</v>
      </c>
      <c r="R79" s="376"/>
      <c r="S79" s="376"/>
      <c r="T79" s="376">
        <v>1</v>
      </c>
      <c r="U79" s="376">
        <v>6</v>
      </c>
      <c r="V79" s="355">
        <f t="shared" ref="V79:V84" si="30">J79+L79+N79+P79+R79+T79</f>
        <v>12</v>
      </c>
      <c r="W79" s="365">
        <f t="shared" ref="W79:W84" si="31">E79-V79</f>
        <v>18</v>
      </c>
      <c r="X79" s="361">
        <f t="shared" ref="X79:X104" si="32">W79*8</f>
        <v>144</v>
      </c>
      <c r="Y79" s="361">
        <f t="shared" ref="Y79:Y104" si="33">X79*H79</f>
        <v>1350</v>
      </c>
      <c r="Z79" s="361">
        <f t="shared" ref="Z79:Z104" si="34">Y79</f>
        <v>1350</v>
      </c>
      <c r="AA79" s="149"/>
    </row>
    <row r="80" spans="1:27" s="160" customFormat="1" ht="30" customHeight="1">
      <c r="A80" s="825">
        <v>70</v>
      </c>
      <c r="B80" s="364" t="s">
        <v>203</v>
      </c>
      <c r="C80" s="361" t="s">
        <v>176</v>
      </c>
      <c r="D80" s="361" t="s">
        <v>62</v>
      </c>
      <c r="E80" s="355">
        <v>30</v>
      </c>
      <c r="F80" s="361">
        <v>240</v>
      </c>
      <c r="G80" s="361">
        <v>75</v>
      </c>
      <c r="H80" s="361">
        <v>9.375</v>
      </c>
      <c r="I80" s="361">
        <v>2250</v>
      </c>
      <c r="J80" s="376"/>
      <c r="K80" s="376"/>
      <c r="L80" s="376">
        <v>3</v>
      </c>
      <c r="M80" s="376" t="s">
        <v>744</v>
      </c>
      <c r="N80" s="376"/>
      <c r="O80" s="377"/>
      <c r="P80" s="376">
        <v>3</v>
      </c>
      <c r="Q80" s="376" t="s">
        <v>235</v>
      </c>
      <c r="R80" s="376"/>
      <c r="S80" s="376"/>
      <c r="T80" s="376"/>
      <c r="U80" s="376"/>
      <c r="V80" s="355">
        <f t="shared" si="30"/>
        <v>6</v>
      </c>
      <c r="W80" s="365">
        <f t="shared" si="31"/>
        <v>24</v>
      </c>
      <c r="X80" s="361">
        <f>W80*8</f>
        <v>192</v>
      </c>
      <c r="Y80" s="361">
        <f>X80*H80</f>
        <v>1800</v>
      </c>
      <c r="Z80" s="361">
        <f t="shared" si="34"/>
        <v>1800</v>
      </c>
      <c r="AA80" s="149"/>
    </row>
    <row r="81" spans="1:30" s="160" customFormat="1" ht="30" customHeight="1">
      <c r="A81" s="354">
        <v>71</v>
      </c>
      <c r="B81" s="623" t="s">
        <v>369</v>
      </c>
      <c r="C81" s="361" t="s">
        <v>18</v>
      </c>
      <c r="D81" s="621" t="s">
        <v>27</v>
      </c>
      <c r="E81" s="361">
        <v>30</v>
      </c>
      <c r="F81" s="361">
        <v>240</v>
      </c>
      <c r="G81" s="361">
        <v>55</v>
      </c>
      <c r="H81" s="361">
        <v>6.875</v>
      </c>
      <c r="I81" s="361">
        <v>1650</v>
      </c>
      <c r="J81" s="376"/>
      <c r="K81" s="376"/>
      <c r="L81" s="376">
        <v>1</v>
      </c>
      <c r="M81" s="376">
        <v>22</v>
      </c>
      <c r="N81" s="376"/>
      <c r="O81" s="377"/>
      <c r="P81" s="376">
        <v>3</v>
      </c>
      <c r="Q81" s="376" t="s">
        <v>235</v>
      </c>
      <c r="R81" s="376"/>
      <c r="S81" s="376"/>
      <c r="T81" s="376"/>
      <c r="U81" s="376"/>
      <c r="V81" s="355">
        <f t="shared" si="30"/>
        <v>4</v>
      </c>
      <c r="W81" s="365">
        <f t="shared" si="31"/>
        <v>26</v>
      </c>
      <c r="X81" s="361">
        <f>W81*8</f>
        <v>208</v>
      </c>
      <c r="Y81" s="361">
        <f>X81*H81</f>
        <v>1430</v>
      </c>
      <c r="Z81" s="361">
        <f t="shared" si="34"/>
        <v>1430</v>
      </c>
      <c r="AA81" s="149"/>
    </row>
    <row r="82" spans="1:30" s="160" customFormat="1" ht="30" customHeight="1">
      <c r="A82" s="825">
        <v>72</v>
      </c>
      <c r="B82" s="624" t="s">
        <v>552</v>
      </c>
      <c r="C82" s="355" t="s">
        <v>18</v>
      </c>
      <c r="D82" s="620" t="s">
        <v>111</v>
      </c>
      <c r="E82" s="355">
        <v>30</v>
      </c>
      <c r="F82" s="355">
        <v>240</v>
      </c>
      <c r="G82" s="361">
        <v>55</v>
      </c>
      <c r="H82" s="361">
        <v>6.875</v>
      </c>
      <c r="I82" s="361">
        <v>1650</v>
      </c>
      <c r="J82" s="376"/>
      <c r="K82" s="376"/>
      <c r="L82" s="376"/>
      <c r="M82" s="376"/>
      <c r="N82" s="376"/>
      <c r="O82" s="377"/>
      <c r="P82" s="376">
        <v>3</v>
      </c>
      <c r="Q82" s="376" t="s">
        <v>235</v>
      </c>
      <c r="R82" s="376"/>
      <c r="S82" s="376"/>
      <c r="T82" s="376"/>
      <c r="U82" s="376"/>
      <c r="V82" s="355">
        <f t="shared" si="30"/>
        <v>3</v>
      </c>
      <c r="W82" s="365">
        <f t="shared" si="31"/>
        <v>27</v>
      </c>
      <c r="X82" s="361">
        <f>W82*8</f>
        <v>216</v>
      </c>
      <c r="Y82" s="361">
        <f>X82*H82</f>
        <v>1485</v>
      </c>
      <c r="Z82" s="361">
        <f t="shared" si="34"/>
        <v>1485</v>
      </c>
      <c r="AA82" s="149"/>
    </row>
    <row r="83" spans="1:30" s="160" customFormat="1" ht="30" customHeight="1">
      <c r="A83" s="354">
        <v>73</v>
      </c>
      <c r="B83" s="364" t="s">
        <v>118</v>
      </c>
      <c r="C83" s="361" t="s">
        <v>176</v>
      </c>
      <c r="D83" s="361" t="s">
        <v>59</v>
      </c>
      <c r="E83" s="355">
        <v>30</v>
      </c>
      <c r="F83" s="361">
        <v>240</v>
      </c>
      <c r="G83" s="361">
        <v>75</v>
      </c>
      <c r="H83" s="361">
        <v>9.375</v>
      </c>
      <c r="I83" s="361">
        <v>2250</v>
      </c>
      <c r="J83" s="376"/>
      <c r="K83" s="376"/>
      <c r="L83" s="376">
        <v>3</v>
      </c>
      <c r="M83" s="376" t="s">
        <v>744</v>
      </c>
      <c r="N83" s="376"/>
      <c r="O83" s="377"/>
      <c r="P83" s="376">
        <v>3</v>
      </c>
      <c r="Q83" s="376" t="s">
        <v>235</v>
      </c>
      <c r="R83" s="376"/>
      <c r="S83" s="376"/>
      <c r="T83" s="376"/>
      <c r="U83" s="376"/>
      <c r="V83" s="355">
        <f t="shared" si="30"/>
        <v>6</v>
      </c>
      <c r="W83" s="365">
        <f t="shared" si="31"/>
        <v>24</v>
      </c>
      <c r="X83" s="361">
        <f t="shared" si="32"/>
        <v>192</v>
      </c>
      <c r="Y83" s="361">
        <f t="shared" si="33"/>
        <v>1800</v>
      </c>
      <c r="Z83" s="361">
        <f t="shared" si="34"/>
        <v>1800</v>
      </c>
      <c r="AA83" s="149"/>
    </row>
    <row r="84" spans="1:30" s="160" customFormat="1" ht="30" customHeight="1">
      <c r="A84" s="825">
        <v>74</v>
      </c>
      <c r="B84" s="364" t="s">
        <v>296</v>
      </c>
      <c r="C84" s="361" t="s">
        <v>18</v>
      </c>
      <c r="D84" s="368" t="s">
        <v>44</v>
      </c>
      <c r="E84" s="355">
        <v>30</v>
      </c>
      <c r="F84" s="361">
        <v>240</v>
      </c>
      <c r="G84" s="361">
        <v>55</v>
      </c>
      <c r="H84" s="361">
        <v>6.875</v>
      </c>
      <c r="I84" s="361">
        <v>1650</v>
      </c>
      <c r="J84" s="376"/>
      <c r="K84" s="376"/>
      <c r="L84" s="376">
        <v>1</v>
      </c>
      <c r="M84" s="376">
        <v>22</v>
      </c>
      <c r="N84" s="376"/>
      <c r="O84" s="377"/>
      <c r="P84" s="376">
        <v>3</v>
      </c>
      <c r="Q84" s="376" t="s">
        <v>235</v>
      </c>
      <c r="R84" s="376"/>
      <c r="S84" s="376"/>
      <c r="T84" s="376"/>
      <c r="U84" s="376"/>
      <c r="V84" s="355">
        <f t="shared" si="30"/>
        <v>4</v>
      </c>
      <c r="W84" s="365">
        <f t="shared" si="31"/>
        <v>26</v>
      </c>
      <c r="X84" s="361">
        <f t="shared" si="32"/>
        <v>208</v>
      </c>
      <c r="Y84" s="361">
        <f t="shared" si="33"/>
        <v>1430</v>
      </c>
      <c r="Z84" s="361">
        <f t="shared" si="34"/>
        <v>1430</v>
      </c>
      <c r="AA84" s="149"/>
      <c r="AD84" s="353"/>
    </row>
    <row r="85" spans="1:30" s="160" customFormat="1" ht="16.5" customHeight="1">
      <c r="A85" s="250"/>
      <c r="B85" s="461"/>
      <c r="C85" s="334"/>
      <c r="D85" s="334"/>
      <c r="E85" s="250"/>
      <c r="F85" s="334"/>
      <c r="G85" s="334"/>
      <c r="H85" s="334"/>
      <c r="I85" s="334"/>
      <c r="J85" s="335"/>
      <c r="K85" s="335"/>
      <c r="L85" s="335"/>
      <c r="M85" s="335"/>
      <c r="N85" s="335"/>
      <c r="O85" s="336"/>
      <c r="P85" s="335"/>
      <c r="Q85" s="335"/>
      <c r="R85" s="335"/>
      <c r="S85" s="335"/>
      <c r="T85" s="335"/>
      <c r="U85" s="335"/>
      <c r="V85" s="250"/>
      <c r="W85" s="462"/>
      <c r="X85" s="334"/>
      <c r="Y85" s="334"/>
      <c r="Z85" s="334"/>
      <c r="AA85" s="337"/>
    </row>
    <row r="86" spans="1:30" s="160" customFormat="1" ht="36.75" customHeight="1">
      <c r="A86" s="250"/>
      <c r="B86" s="1427" t="s">
        <v>483</v>
      </c>
      <c r="C86" s="1427"/>
      <c r="D86" s="1427"/>
      <c r="E86" s="341"/>
      <c r="F86" s="341"/>
      <c r="G86" s="341"/>
      <c r="H86" s="341"/>
      <c r="I86" s="341"/>
      <c r="J86" s="813"/>
      <c r="K86" s="813"/>
      <c r="L86" s="813"/>
      <c r="M86" s="813"/>
      <c r="N86" s="1427" t="s">
        <v>484</v>
      </c>
      <c r="O86" s="1427"/>
      <c r="P86" s="1427"/>
      <c r="Q86" s="1427"/>
      <c r="R86" s="1427"/>
      <c r="S86" s="813"/>
      <c r="T86" s="813"/>
      <c r="U86" s="813"/>
      <c r="V86" s="341"/>
      <c r="W86" s="776"/>
      <c r="X86" s="1427" t="s">
        <v>485</v>
      </c>
      <c r="Y86" s="1427"/>
      <c r="Z86" s="1427"/>
      <c r="AA86" s="1427"/>
    </row>
    <row r="87" spans="1:30" s="160" customFormat="1" ht="46.5" customHeight="1">
      <c r="A87" s="250"/>
      <c r="B87" s="1427" t="s">
        <v>482</v>
      </c>
      <c r="C87" s="1427"/>
      <c r="D87" s="1427"/>
      <c r="E87" s="341"/>
      <c r="F87" s="341"/>
      <c r="G87" s="341"/>
      <c r="H87" s="341"/>
      <c r="I87" s="341"/>
      <c r="J87" s="813"/>
      <c r="K87" s="813"/>
      <c r="L87" s="813"/>
      <c r="M87" s="813"/>
      <c r="N87" s="1427" t="s">
        <v>482</v>
      </c>
      <c r="O87" s="1427"/>
      <c r="P87" s="1427"/>
      <c r="Q87" s="1427"/>
      <c r="R87" s="813"/>
      <c r="S87" s="813"/>
      <c r="T87" s="813"/>
      <c r="U87" s="813"/>
      <c r="V87" s="341"/>
      <c r="W87" s="776"/>
      <c r="X87" s="1427" t="s">
        <v>482</v>
      </c>
      <c r="Y87" s="1427"/>
      <c r="Z87" s="1427"/>
      <c r="AA87" s="1427"/>
    </row>
    <row r="88" spans="1:30" s="160" customFormat="1" ht="22.5" customHeight="1">
      <c r="A88" s="250"/>
      <c r="B88" s="462"/>
      <c r="C88" s="250"/>
      <c r="D88" s="250"/>
      <c r="E88" s="250"/>
      <c r="F88" s="250"/>
      <c r="G88" s="250"/>
      <c r="H88" s="250"/>
      <c r="I88" s="250"/>
      <c r="J88" s="338"/>
      <c r="K88" s="338"/>
      <c r="L88" s="338"/>
      <c r="M88" s="338"/>
      <c r="N88" s="1427">
        <v>2</v>
      </c>
      <c r="O88" s="1427"/>
      <c r="P88" s="1427"/>
      <c r="Q88" s="1427"/>
      <c r="R88" s="338"/>
      <c r="S88" s="338"/>
      <c r="T88" s="338"/>
      <c r="U88" s="338"/>
      <c r="V88" s="250"/>
      <c r="W88" s="462"/>
      <c r="X88" s="250"/>
      <c r="Y88" s="250"/>
      <c r="Z88" s="250"/>
      <c r="AA88" s="340"/>
      <c r="AD88" s="160">
        <f>60*27</f>
        <v>1620</v>
      </c>
    </row>
    <row r="89" spans="1:30" s="160" customFormat="1" ht="30" customHeight="1">
      <c r="A89" s="360">
        <v>75</v>
      </c>
      <c r="B89" s="364" t="s">
        <v>444</v>
      </c>
      <c r="C89" s="361" t="s">
        <v>18</v>
      </c>
      <c r="D89" s="361" t="s">
        <v>334</v>
      </c>
      <c r="E89" s="361">
        <v>30</v>
      </c>
      <c r="F89" s="361">
        <v>240</v>
      </c>
      <c r="G89" s="361">
        <v>55</v>
      </c>
      <c r="H89" s="361">
        <v>6.875</v>
      </c>
      <c r="I89" s="361">
        <v>1650</v>
      </c>
      <c r="J89" s="362"/>
      <c r="K89" s="362"/>
      <c r="L89" s="362"/>
      <c r="M89" s="362"/>
      <c r="N89" s="362"/>
      <c r="O89" s="357"/>
      <c r="P89" s="376">
        <v>3</v>
      </c>
      <c r="Q89" s="376" t="s">
        <v>235</v>
      </c>
      <c r="R89" s="362"/>
      <c r="S89" s="362"/>
      <c r="T89" s="362"/>
      <c r="U89" s="362"/>
      <c r="V89" s="361">
        <f t="shared" ref="V89:V104" si="35">J89+L89+N89+P89+R89+T89</f>
        <v>3</v>
      </c>
      <c r="W89" s="364">
        <f t="shared" ref="W89:W104" si="36">E89-V89</f>
        <v>27</v>
      </c>
      <c r="X89" s="361">
        <f>W89*8</f>
        <v>216</v>
      </c>
      <c r="Y89" s="361">
        <f>X89*H89</f>
        <v>1485</v>
      </c>
      <c r="Z89" s="361">
        <f t="shared" si="34"/>
        <v>1485</v>
      </c>
      <c r="AA89" s="149"/>
    </row>
    <row r="90" spans="1:30" s="160" customFormat="1" ht="30" customHeight="1">
      <c r="A90" s="360">
        <v>76</v>
      </c>
      <c r="B90" s="364" t="s">
        <v>361</v>
      </c>
      <c r="C90" s="361" t="s">
        <v>18</v>
      </c>
      <c r="D90" s="767" t="s">
        <v>353</v>
      </c>
      <c r="E90" s="361">
        <v>30</v>
      </c>
      <c r="F90" s="361">
        <v>240</v>
      </c>
      <c r="G90" s="361">
        <v>55</v>
      </c>
      <c r="H90" s="361">
        <v>6.875</v>
      </c>
      <c r="I90" s="361">
        <v>1650</v>
      </c>
      <c r="J90" s="376"/>
      <c r="K90" s="376"/>
      <c r="L90" s="376"/>
      <c r="M90" s="376"/>
      <c r="N90" s="376"/>
      <c r="O90" s="377"/>
      <c r="P90" s="376">
        <v>3</v>
      </c>
      <c r="Q90" s="376" t="s">
        <v>235</v>
      </c>
      <c r="R90" s="376"/>
      <c r="S90" s="376"/>
      <c r="T90" s="376"/>
      <c r="U90" s="362"/>
      <c r="V90" s="361">
        <f t="shared" si="35"/>
        <v>3</v>
      </c>
      <c r="W90" s="364">
        <f t="shared" si="36"/>
        <v>27</v>
      </c>
      <c r="X90" s="361">
        <f>W90*8</f>
        <v>216</v>
      </c>
      <c r="Y90" s="361">
        <f>X90*H90</f>
        <v>1485</v>
      </c>
      <c r="Z90" s="361">
        <f t="shared" si="34"/>
        <v>1485</v>
      </c>
      <c r="AA90" s="149"/>
    </row>
    <row r="91" spans="1:30" s="160" customFormat="1" ht="30" customHeight="1">
      <c r="A91" s="360">
        <v>77</v>
      </c>
      <c r="B91" s="364" t="s">
        <v>26</v>
      </c>
      <c r="C91" s="355" t="s">
        <v>31</v>
      </c>
      <c r="D91" s="361" t="s">
        <v>37</v>
      </c>
      <c r="E91" s="365">
        <v>30</v>
      </c>
      <c r="F91" s="364">
        <v>240</v>
      </c>
      <c r="G91" s="364">
        <v>60</v>
      </c>
      <c r="H91" s="364">
        <v>7.5</v>
      </c>
      <c r="I91" s="364">
        <v>1800</v>
      </c>
      <c r="J91" s="376"/>
      <c r="K91" s="376"/>
      <c r="L91" s="376"/>
      <c r="M91" s="376"/>
      <c r="N91" s="376"/>
      <c r="O91" s="377"/>
      <c r="P91" s="376">
        <v>2</v>
      </c>
      <c r="Q91" s="376" t="s">
        <v>147</v>
      </c>
      <c r="R91" s="376"/>
      <c r="S91" s="820"/>
      <c r="T91" s="376"/>
      <c r="U91" s="362"/>
      <c r="V91" s="355">
        <f t="shared" si="35"/>
        <v>2</v>
      </c>
      <c r="W91" s="365">
        <f t="shared" si="36"/>
        <v>28</v>
      </c>
      <c r="X91" s="361">
        <f>W91*8</f>
        <v>224</v>
      </c>
      <c r="Y91" s="361">
        <f>X91*H91</f>
        <v>1680</v>
      </c>
      <c r="Z91" s="361">
        <f t="shared" si="34"/>
        <v>1680</v>
      </c>
      <c r="AA91" s="149"/>
    </row>
    <row r="92" spans="1:30" s="160" customFormat="1" ht="30" customHeight="1">
      <c r="A92" s="360">
        <v>78</v>
      </c>
      <c r="B92" s="364" t="s">
        <v>140</v>
      </c>
      <c r="C92" s="361" t="s">
        <v>176</v>
      </c>
      <c r="D92" s="361" t="s">
        <v>144</v>
      </c>
      <c r="E92" s="355">
        <v>30</v>
      </c>
      <c r="F92" s="361">
        <v>240</v>
      </c>
      <c r="G92" s="361">
        <v>75</v>
      </c>
      <c r="H92" s="361">
        <v>9.375</v>
      </c>
      <c r="I92" s="361">
        <v>2250</v>
      </c>
      <c r="J92" s="376"/>
      <c r="K92" s="376"/>
      <c r="L92" s="376">
        <v>3</v>
      </c>
      <c r="M92" s="376" t="s">
        <v>744</v>
      </c>
      <c r="N92" s="376"/>
      <c r="O92" s="377"/>
      <c r="P92" s="376">
        <v>3</v>
      </c>
      <c r="Q92" s="376" t="s">
        <v>235</v>
      </c>
      <c r="R92" s="376"/>
      <c r="S92" s="376"/>
      <c r="T92" s="376"/>
      <c r="U92" s="362"/>
      <c r="V92" s="355">
        <f t="shared" si="35"/>
        <v>6</v>
      </c>
      <c r="W92" s="365">
        <f t="shared" si="36"/>
        <v>24</v>
      </c>
      <c r="X92" s="361">
        <f t="shared" si="32"/>
        <v>192</v>
      </c>
      <c r="Y92" s="361">
        <f t="shared" si="33"/>
        <v>1800</v>
      </c>
      <c r="Z92" s="361">
        <f t="shared" si="34"/>
        <v>1800</v>
      </c>
      <c r="AA92" s="149"/>
    </row>
    <row r="93" spans="1:30" s="160" customFormat="1" ht="30" customHeight="1">
      <c r="A93" s="360">
        <v>79</v>
      </c>
      <c r="B93" s="364" t="s">
        <v>51</v>
      </c>
      <c r="C93" s="361" t="s">
        <v>176</v>
      </c>
      <c r="D93" s="361" t="s">
        <v>52</v>
      </c>
      <c r="E93" s="355">
        <v>30</v>
      </c>
      <c r="F93" s="361">
        <v>240</v>
      </c>
      <c r="G93" s="361">
        <v>75</v>
      </c>
      <c r="H93" s="361">
        <v>9.375</v>
      </c>
      <c r="I93" s="361">
        <v>2250</v>
      </c>
      <c r="J93" s="376"/>
      <c r="K93" s="376"/>
      <c r="L93" s="376">
        <v>1</v>
      </c>
      <c r="M93" s="376">
        <v>22</v>
      </c>
      <c r="N93" s="376"/>
      <c r="O93" s="377"/>
      <c r="P93" s="376">
        <v>3</v>
      </c>
      <c r="Q93" s="376" t="s">
        <v>235</v>
      </c>
      <c r="R93" s="376"/>
      <c r="S93" s="376"/>
      <c r="T93" s="376"/>
      <c r="U93" s="362"/>
      <c r="V93" s="355">
        <f t="shared" si="35"/>
        <v>4</v>
      </c>
      <c r="W93" s="365">
        <f t="shared" si="36"/>
        <v>26</v>
      </c>
      <c r="X93" s="361">
        <f t="shared" si="32"/>
        <v>208</v>
      </c>
      <c r="Y93" s="361">
        <f t="shared" si="33"/>
        <v>1950</v>
      </c>
      <c r="Z93" s="361">
        <f t="shared" si="34"/>
        <v>1950</v>
      </c>
      <c r="AA93" s="149"/>
    </row>
    <row r="94" spans="1:30" s="160" customFormat="1" ht="30" customHeight="1">
      <c r="A94" s="360">
        <v>80</v>
      </c>
      <c r="B94" s="364" t="s">
        <v>302</v>
      </c>
      <c r="C94" s="361" t="s">
        <v>176</v>
      </c>
      <c r="D94" s="361" t="s">
        <v>55</v>
      </c>
      <c r="E94" s="355">
        <v>30</v>
      </c>
      <c r="F94" s="361">
        <v>240</v>
      </c>
      <c r="G94" s="361">
        <v>75</v>
      </c>
      <c r="H94" s="361">
        <v>9.375</v>
      </c>
      <c r="I94" s="361">
        <v>2250</v>
      </c>
      <c r="J94" s="376"/>
      <c r="K94" s="376"/>
      <c r="L94" s="376">
        <v>3</v>
      </c>
      <c r="M94" s="376" t="s">
        <v>744</v>
      </c>
      <c r="N94" s="376"/>
      <c r="O94" s="377"/>
      <c r="P94" s="376">
        <v>3</v>
      </c>
      <c r="Q94" s="376" t="s">
        <v>235</v>
      </c>
      <c r="R94" s="376"/>
      <c r="S94" s="376"/>
      <c r="T94" s="376"/>
      <c r="U94" s="362"/>
      <c r="V94" s="355">
        <f t="shared" si="35"/>
        <v>6</v>
      </c>
      <c r="W94" s="365">
        <f t="shared" si="36"/>
        <v>24</v>
      </c>
      <c r="X94" s="361">
        <f t="shared" si="32"/>
        <v>192</v>
      </c>
      <c r="Y94" s="361">
        <f t="shared" si="33"/>
        <v>1800</v>
      </c>
      <c r="Z94" s="361">
        <f t="shared" si="34"/>
        <v>1800</v>
      </c>
      <c r="AA94" s="149"/>
    </row>
    <row r="95" spans="1:30" s="160" customFormat="1" ht="30" customHeight="1">
      <c r="A95" s="360">
        <v>81</v>
      </c>
      <c r="B95" s="364" t="s">
        <v>281</v>
      </c>
      <c r="C95" s="361" t="s">
        <v>176</v>
      </c>
      <c r="D95" s="361" t="s">
        <v>35</v>
      </c>
      <c r="E95" s="355">
        <v>30</v>
      </c>
      <c r="F95" s="361">
        <v>240</v>
      </c>
      <c r="G95" s="361">
        <v>75</v>
      </c>
      <c r="H95" s="361">
        <v>9.375</v>
      </c>
      <c r="I95" s="361">
        <v>2250</v>
      </c>
      <c r="J95" s="376"/>
      <c r="K95" s="376"/>
      <c r="L95" s="376"/>
      <c r="M95" s="376"/>
      <c r="N95" s="376"/>
      <c r="O95" s="377"/>
      <c r="P95" s="376">
        <v>3</v>
      </c>
      <c r="Q95" s="376" t="s">
        <v>235</v>
      </c>
      <c r="R95" s="376"/>
      <c r="S95" s="376"/>
      <c r="T95" s="376"/>
      <c r="U95" s="362"/>
      <c r="V95" s="355">
        <f t="shared" si="35"/>
        <v>3</v>
      </c>
      <c r="W95" s="365">
        <f t="shared" si="36"/>
        <v>27</v>
      </c>
      <c r="X95" s="361">
        <f t="shared" si="32"/>
        <v>216</v>
      </c>
      <c r="Y95" s="361">
        <f t="shared" si="33"/>
        <v>2025</v>
      </c>
      <c r="Z95" s="361">
        <f t="shared" si="34"/>
        <v>2025</v>
      </c>
      <c r="AA95" s="149"/>
    </row>
    <row r="96" spans="1:30" s="160" customFormat="1" ht="30" customHeight="1">
      <c r="A96" s="360">
        <v>82</v>
      </c>
      <c r="B96" s="364" t="s">
        <v>481</v>
      </c>
      <c r="C96" s="369" t="s">
        <v>267</v>
      </c>
      <c r="D96" s="364" t="s">
        <v>45</v>
      </c>
      <c r="E96" s="355">
        <v>30</v>
      </c>
      <c r="F96" s="361">
        <v>240</v>
      </c>
      <c r="G96" s="361">
        <v>60</v>
      </c>
      <c r="H96" s="361">
        <v>7.5</v>
      </c>
      <c r="I96" s="361">
        <v>1800</v>
      </c>
      <c r="J96" s="376"/>
      <c r="K96" s="376"/>
      <c r="L96" s="376">
        <v>3</v>
      </c>
      <c r="M96" s="376" t="s">
        <v>744</v>
      </c>
      <c r="N96" s="376"/>
      <c r="O96" s="377"/>
      <c r="P96" s="376">
        <v>2</v>
      </c>
      <c r="Q96" s="376" t="s">
        <v>147</v>
      </c>
      <c r="R96" s="376"/>
      <c r="S96" s="376"/>
      <c r="T96" s="376"/>
      <c r="U96" s="362"/>
      <c r="V96" s="355">
        <f t="shared" si="35"/>
        <v>5</v>
      </c>
      <c r="W96" s="365">
        <f t="shared" si="36"/>
        <v>25</v>
      </c>
      <c r="X96" s="361">
        <f>W96*8</f>
        <v>200</v>
      </c>
      <c r="Y96" s="361">
        <f>X96*H96</f>
        <v>1500</v>
      </c>
      <c r="Z96" s="361">
        <f>Y96</f>
        <v>1500</v>
      </c>
      <c r="AA96" s="149"/>
    </row>
    <row r="97" spans="1:35" s="160" customFormat="1" ht="36.75" customHeight="1">
      <c r="A97" s="360">
        <v>83</v>
      </c>
      <c r="B97" s="364" t="s">
        <v>102</v>
      </c>
      <c r="C97" s="361" t="s">
        <v>176</v>
      </c>
      <c r="D97" s="369" t="s">
        <v>271</v>
      </c>
      <c r="E97" s="355">
        <v>30</v>
      </c>
      <c r="F97" s="361">
        <v>240</v>
      </c>
      <c r="G97" s="361">
        <v>75</v>
      </c>
      <c r="H97" s="361">
        <v>9.375</v>
      </c>
      <c r="I97" s="361">
        <v>2250</v>
      </c>
      <c r="J97" s="376"/>
      <c r="K97" s="376"/>
      <c r="L97" s="376">
        <v>3</v>
      </c>
      <c r="M97" s="376" t="s">
        <v>744</v>
      </c>
      <c r="N97" s="376"/>
      <c r="O97" s="377"/>
      <c r="P97" s="376">
        <v>3</v>
      </c>
      <c r="Q97" s="376" t="s">
        <v>235</v>
      </c>
      <c r="R97" s="376">
        <v>9</v>
      </c>
      <c r="S97" s="821" t="s">
        <v>755</v>
      </c>
      <c r="T97" s="376"/>
      <c r="U97" s="362"/>
      <c r="V97" s="355">
        <f t="shared" si="35"/>
        <v>15</v>
      </c>
      <c r="W97" s="365">
        <f t="shared" si="36"/>
        <v>15</v>
      </c>
      <c r="X97" s="361">
        <f t="shared" si="32"/>
        <v>120</v>
      </c>
      <c r="Y97" s="361">
        <f t="shared" si="33"/>
        <v>1125</v>
      </c>
      <c r="Z97" s="361">
        <f t="shared" si="34"/>
        <v>1125</v>
      </c>
      <c r="AA97" s="149"/>
    </row>
    <row r="98" spans="1:35" s="160" customFormat="1" ht="30" customHeight="1">
      <c r="A98" s="360">
        <v>84</v>
      </c>
      <c r="B98" s="364" t="s">
        <v>724</v>
      </c>
      <c r="C98" s="361" t="s">
        <v>18</v>
      </c>
      <c r="D98" s="361" t="s">
        <v>175</v>
      </c>
      <c r="E98" s="355">
        <v>30</v>
      </c>
      <c r="F98" s="361">
        <v>240</v>
      </c>
      <c r="G98" s="361">
        <v>55</v>
      </c>
      <c r="H98" s="361">
        <v>6.875</v>
      </c>
      <c r="I98" s="361">
        <v>1650</v>
      </c>
      <c r="J98" s="376"/>
      <c r="K98" s="376"/>
      <c r="L98" s="376"/>
      <c r="M98" s="376"/>
      <c r="N98" s="376"/>
      <c r="O98" s="377"/>
      <c r="P98" s="376"/>
      <c r="Q98" s="376"/>
      <c r="R98" s="376"/>
      <c r="S98" s="376"/>
      <c r="T98" s="376"/>
      <c r="U98" s="362"/>
      <c r="V98" s="355">
        <f t="shared" si="35"/>
        <v>0</v>
      </c>
      <c r="W98" s="365">
        <f t="shared" si="36"/>
        <v>30</v>
      </c>
      <c r="X98" s="361">
        <f>W98*8</f>
        <v>240</v>
      </c>
      <c r="Y98" s="361">
        <f>X98*H98</f>
        <v>1650</v>
      </c>
      <c r="Z98" s="361">
        <f>Y98</f>
        <v>1650</v>
      </c>
      <c r="AA98" s="149"/>
    </row>
    <row r="99" spans="1:35" s="160" customFormat="1" ht="31.5" customHeight="1">
      <c r="A99" s="360">
        <v>85</v>
      </c>
      <c r="B99" s="364" t="s">
        <v>263</v>
      </c>
      <c r="C99" s="361" t="s">
        <v>18</v>
      </c>
      <c r="D99" s="361" t="s">
        <v>42</v>
      </c>
      <c r="E99" s="355">
        <v>30</v>
      </c>
      <c r="F99" s="361">
        <v>240</v>
      </c>
      <c r="G99" s="361">
        <v>55</v>
      </c>
      <c r="H99" s="361">
        <v>6.875</v>
      </c>
      <c r="I99" s="361">
        <v>1650</v>
      </c>
      <c r="J99" s="376"/>
      <c r="K99" s="376"/>
      <c r="L99" s="376"/>
      <c r="M99" s="376"/>
      <c r="N99" s="376"/>
      <c r="O99" s="377"/>
      <c r="P99" s="376"/>
      <c r="Q99" s="376"/>
      <c r="R99" s="376"/>
      <c r="S99" s="376"/>
      <c r="T99" s="376"/>
      <c r="U99" s="381"/>
      <c r="V99" s="355">
        <f t="shared" si="35"/>
        <v>0</v>
      </c>
      <c r="W99" s="365">
        <f t="shared" si="36"/>
        <v>30</v>
      </c>
      <c r="X99" s="361">
        <f>W99*8</f>
        <v>240</v>
      </c>
      <c r="Y99" s="361">
        <f>X99*H99</f>
        <v>1650</v>
      </c>
      <c r="Z99" s="361">
        <f>Y99</f>
        <v>1650</v>
      </c>
      <c r="AA99" s="149"/>
    </row>
    <row r="100" spans="1:35" s="160" customFormat="1" ht="30" customHeight="1">
      <c r="A100" s="360">
        <v>86</v>
      </c>
      <c r="B100" s="364" t="s">
        <v>278</v>
      </c>
      <c r="C100" s="361" t="s">
        <v>176</v>
      </c>
      <c r="D100" s="361" t="s">
        <v>50</v>
      </c>
      <c r="E100" s="355">
        <v>30</v>
      </c>
      <c r="F100" s="361">
        <v>240</v>
      </c>
      <c r="G100" s="361">
        <v>75</v>
      </c>
      <c r="H100" s="361">
        <v>9.375</v>
      </c>
      <c r="I100" s="361">
        <v>2250</v>
      </c>
      <c r="J100" s="376"/>
      <c r="K100" s="376"/>
      <c r="L100" s="376">
        <v>2</v>
      </c>
      <c r="M100" s="376" t="s">
        <v>739</v>
      </c>
      <c r="N100" s="376">
        <v>3</v>
      </c>
      <c r="O100" s="377" t="s">
        <v>501</v>
      </c>
      <c r="P100" s="376">
        <v>3</v>
      </c>
      <c r="Q100" s="376" t="s">
        <v>235</v>
      </c>
      <c r="R100" s="376"/>
      <c r="S100" s="376"/>
      <c r="T100" s="376"/>
      <c r="U100" s="362"/>
      <c r="V100" s="355">
        <f t="shared" si="35"/>
        <v>8</v>
      </c>
      <c r="W100" s="365">
        <f t="shared" si="36"/>
        <v>22</v>
      </c>
      <c r="X100" s="361">
        <f t="shared" si="32"/>
        <v>176</v>
      </c>
      <c r="Y100" s="361">
        <f t="shared" si="33"/>
        <v>1650</v>
      </c>
      <c r="Z100" s="361">
        <f t="shared" si="34"/>
        <v>1650</v>
      </c>
      <c r="AA100" s="149"/>
    </row>
    <row r="101" spans="1:35" s="160" customFormat="1" ht="30" customHeight="1">
      <c r="A101" s="360">
        <v>87</v>
      </c>
      <c r="B101" s="364" t="s">
        <v>352</v>
      </c>
      <c r="C101" s="361" t="s">
        <v>18</v>
      </c>
      <c r="D101" s="361" t="s">
        <v>236</v>
      </c>
      <c r="E101" s="355">
        <v>30</v>
      </c>
      <c r="F101" s="361">
        <v>240</v>
      </c>
      <c r="G101" s="361">
        <v>55</v>
      </c>
      <c r="H101" s="361">
        <v>6.875</v>
      </c>
      <c r="I101" s="361">
        <v>1650</v>
      </c>
      <c r="J101" s="376"/>
      <c r="K101" s="376"/>
      <c r="L101" s="376"/>
      <c r="M101" s="376"/>
      <c r="N101" s="376"/>
      <c r="O101" s="377"/>
      <c r="P101" s="376">
        <v>3</v>
      </c>
      <c r="Q101" s="376" t="s">
        <v>235</v>
      </c>
      <c r="R101" s="376"/>
      <c r="S101" s="376"/>
      <c r="T101" s="376"/>
      <c r="U101" s="362"/>
      <c r="V101" s="355">
        <f t="shared" si="35"/>
        <v>3</v>
      </c>
      <c r="W101" s="365">
        <f t="shared" si="36"/>
        <v>27</v>
      </c>
      <c r="X101" s="361">
        <f t="shared" si="32"/>
        <v>216</v>
      </c>
      <c r="Y101" s="361">
        <f t="shared" si="33"/>
        <v>1485</v>
      </c>
      <c r="Z101" s="361">
        <f t="shared" si="34"/>
        <v>1485</v>
      </c>
      <c r="AA101" s="149"/>
    </row>
    <row r="102" spans="1:35" s="160" customFormat="1" ht="30" customHeight="1">
      <c r="A102" s="360">
        <v>88</v>
      </c>
      <c r="B102" s="364" t="s">
        <v>288</v>
      </c>
      <c r="C102" s="361" t="s">
        <v>176</v>
      </c>
      <c r="D102" s="361" t="s">
        <v>240</v>
      </c>
      <c r="E102" s="355">
        <v>30</v>
      </c>
      <c r="F102" s="361">
        <v>240</v>
      </c>
      <c r="G102" s="361">
        <v>75</v>
      </c>
      <c r="H102" s="361">
        <v>9.375</v>
      </c>
      <c r="I102" s="361">
        <v>2250</v>
      </c>
      <c r="J102" s="376"/>
      <c r="K102" s="376"/>
      <c r="L102" s="376">
        <v>1</v>
      </c>
      <c r="M102" s="376">
        <v>15</v>
      </c>
      <c r="N102" s="376">
        <v>3</v>
      </c>
      <c r="O102" s="377" t="s">
        <v>745</v>
      </c>
      <c r="P102" s="376">
        <v>3</v>
      </c>
      <c r="Q102" s="376" t="s">
        <v>235</v>
      </c>
      <c r="R102" s="376"/>
      <c r="S102" s="819"/>
      <c r="T102" s="376"/>
      <c r="U102" s="362"/>
      <c r="V102" s="355">
        <f t="shared" si="35"/>
        <v>7</v>
      </c>
      <c r="W102" s="365">
        <f t="shared" si="36"/>
        <v>23</v>
      </c>
      <c r="X102" s="361">
        <f t="shared" si="32"/>
        <v>184</v>
      </c>
      <c r="Y102" s="361">
        <f t="shared" si="33"/>
        <v>1725</v>
      </c>
      <c r="Z102" s="361">
        <f t="shared" si="34"/>
        <v>1725</v>
      </c>
      <c r="AA102" s="149"/>
    </row>
    <row r="103" spans="1:35" s="160" customFormat="1" ht="30" customHeight="1">
      <c r="A103" s="360">
        <v>89</v>
      </c>
      <c r="B103" s="364" t="s">
        <v>295</v>
      </c>
      <c r="C103" s="364" t="s">
        <v>176</v>
      </c>
      <c r="D103" s="369" t="s">
        <v>49</v>
      </c>
      <c r="E103" s="355">
        <v>30</v>
      </c>
      <c r="F103" s="361">
        <v>240</v>
      </c>
      <c r="G103" s="361">
        <v>75</v>
      </c>
      <c r="H103" s="361">
        <v>9.375</v>
      </c>
      <c r="I103" s="361">
        <v>2250</v>
      </c>
      <c r="J103" s="376"/>
      <c r="K103" s="376"/>
      <c r="L103" s="376">
        <v>2</v>
      </c>
      <c r="M103" s="376" t="s">
        <v>749</v>
      </c>
      <c r="N103" s="376">
        <v>1</v>
      </c>
      <c r="O103" s="377" t="s">
        <v>148</v>
      </c>
      <c r="P103" s="376">
        <v>3</v>
      </c>
      <c r="Q103" s="376" t="s">
        <v>235</v>
      </c>
      <c r="R103" s="376"/>
      <c r="S103" s="376"/>
      <c r="T103" s="376"/>
      <c r="U103" s="362"/>
      <c r="V103" s="355">
        <f t="shared" si="35"/>
        <v>6</v>
      </c>
      <c r="W103" s="365">
        <f t="shared" si="36"/>
        <v>24</v>
      </c>
      <c r="X103" s="382">
        <f t="shared" si="32"/>
        <v>192</v>
      </c>
      <c r="Y103" s="382">
        <f t="shared" si="33"/>
        <v>1800</v>
      </c>
      <c r="Z103" s="382">
        <f t="shared" si="34"/>
        <v>1800</v>
      </c>
      <c r="AA103" s="149"/>
    </row>
    <row r="104" spans="1:35" s="160" customFormat="1" ht="30" customHeight="1">
      <c r="A104" s="360">
        <v>90</v>
      </c>
      <c r="B104" s="365" t="s">
        <v>695</v>
      </c>
      <c r="C104" s="361" t="s">
        <v>18</v>
      </c>
      <c r="D104" s="361" t="s">
        <v>44</v>
      </c>
      <c r="E104" s="355">
        <v>30</v>
      </c>
      <c r="F104" s="361">
        <v>240</v>
      </c>
      <c r="G104" s="361">
        <v>55</v>
      </c>
      <c r="H104" s="361">
        <v>6.875</v>
      </c>
      <c r="I104" s="361">
        <v>1650</v>
      </c>
      <c r="J104" s="376"/>
      <c r="K104" s="376"/>
      <c r="L104" s="376"/>
      <c r="M104" s="376"/>
      <c r="N104" s="376"/>
      <c r="O104" s="377"/>
      <c r="P104" s="376">
        <v>2</v>
      </c>
      <c r="Q104" s="376" t="s">
        <v>756</v>
      </c>
      <c r="R104" s="376"/>
      <c r="S104" s="376"/>
      <c r="T104" s="376"/>
      <c r="U104" s="362"/>
      <c r="V104" s="355">
        <f t="shared" si="35"/>
        <v>2</v>
      </c>
      <c r="W104" s="365">
        <f t="shared" si="36"/>
        <v>28</v>
      </c>
      <c r="X104" s="361">
        <f t="shared" si="32"/>
        <v>224</v>
      </c>
      <c r="Y104" s="361">
        <f t="shared" si="33"/>
        <v>1540</v>
      </c>
      <c r="Z104" s="361">
        <f t="shared" si="34"/>
        <v>1540</v>
      </c>
      <c r="AA104" s="155"/>
    </row>
    <row r="105" spans="1:35" ht="34.5" customHeight="1" thickBot="1">
      <c r="A105" s="383"/>
      <c r="B105" s="416"/>
      <c r="C105" s="384"/>
      <c r="D105" s="384"/>
      <c r="E105" s="384"/>
      <c r="F105" s="384"/>
      <c r="G105" s="384"/>
      <c r="H105" s="384"/>
      <c r="I105" s="384"/>
      <c r="J105" s="385"/>
      <c r="K105" s="385"/>
      <c r="L105" s="385"/>
      <c r="M105" s="385"/>
      <c r="N105" s="385"/>
      <c r="O105" s="385"/>
      <c r="P105" s="385"/>
      <c r="Q105" s="385"/>
      <c r="R105" s="385"/>
      <c r="S105" s="385"/>
      <c r="T105" s="385"/>
      <c r="U105" s="385"/>
      <c r="V105" s="384"/>
      <c r="W105" s="416"/>
      <c r="X105" s="1436" t="s">
        <v>208</v>
      </c>
      <c r="Y105" s="1437"/>
      <c r="Z105" s="770">
        <f>SUM(Z8:Z104)</f>
        <v>146825</v>
      </c>
      <c r="AA105" s="159"/>
      <c r="AB105" s="150"/>
      <c r="AC105" s="150"/>
      <c r="AD105" s="352"/>
      <c r="AE105" s="150"/>
      <c r="AF105" s="150"/>
      <c r="AG105" s="150"/>
      <c r="AH105" s="150"/>
      <c r="AI105" s="150"/>
    </row>
    <row r="106" spans="1:35" ht="37.5" customHeight="1" thickBot="1">
      <c r="A106" s="383"/>
      <c r="B106" s="416" t="s">
        <v>342</v>
      </c>
      <c r="C106" s="119"/>
      <c r="D106" s="384"/>
      <c r="E106" s="384"/>
      <c r="F106" s="384"/>
      <c r="G106" s="384"/>
      <c r="H106" s="384"/>
      <c r="I106" s="384"/>
      <c r="J106" s="385"/>
      <c r="K106" s="385"/>
      <c r="L106" s="385"/>
      <c r="M106" s="385"/>
      <c r="N106" s="385"/>
      <c r="O106" s="385"/>
      <c r="P106" s="385"/>
      <c r="Q106" s="385"/>
      <c r="R106" s="385"/>
      <c r="S106" s="385"/>
      <c r="T106" s="385"/>
      <c r="U106" s="385"/>
      <c r="V106" s="384"/>
      <c r="W106" s="416"/>
      <c r="X106" s="384"/>
      <c r="Y106" s="384"/>
      <c r="Z106" s="384"/>
      <c r="AA106" s="159"/>
      <c r="AB106" s="150"/>
      <c r="AC106" s="150"/>
      <c r="AD106" s="160"/>
      <c r="AE106" s="150"/>
      <c r="AF106" s="150"/>
      <c r="AG106" s="150"/>
      <c r="AH106" s="150"/>
      <c r="AI106" s="150"/>
    </row>
    <row r="107" spans="1:35" s="160" customFormat="1" ht="27.75" customHeight="1">
      <c r="A107" s="250"/>
      <c r="B107" s="461"/>
      <c r="C107" s="334"/>
      <c r="D107" s="334"/>
      <c r="E107" s="250"/>
      <c r="F107" s="334"/>
      <c r="G107" s="334"/>
      <c r="H107" s="334"/>
      <c r="I107" s="334"/>
      <c r="J107" s="335"/>
      <c r="K107" s="335"/>
      <c r="L107" s="335"/>
      <c r="M107" s="335"/>
      <c r="N107" s="335"/>
      <c r="O107" s="336"/>
      <c r="P107" s="335"/>
      <c r="Q107" s="335"/>
      <c r="R107" s="335"/>
      <c r="S107" s="335"/>
      <c r="T107" s="335"/>
      <c r="U107" s="335"/>
      <c r="V107" s="250"/>
      <c r="W107" s="462"/>
      <c r="X107" s="334"/>
      <c r="Y107" s="334"/>
      <c r="Z107" s="334"/>
      <c r="AA107" s="337"/>
    </row>
    <row r="108" spans="1:35" s="160" customFormat="1" ht="27.75" customHeight="1">
      <c r="A108" s="250"/>
      <c r="B108" s="462"/>
      <c r="C108" s="250"/>
      <c r="D108" s="250"/>
      <c r="E108" s="250"/>
      <c r="F108" s="250"/>
      <c r="G108" s="250"/>
      <c r="H108" s="250"/>
      <c r="I108" s="250"/>
      <c r="J108" s="338"/>
      <c r="K108" s="338"/>
      <c r="L108" s="338"/>
      <c r="M108" s="338"/>
      <c r="N108" s="338"/>
      <c r="O108" s="339"/>
      <c r="P108" s="338"/>
      <c r="Q108" s="338"/>
      <c r="R108" s="338"/>
      <c r="S108" s="338"/>
      <c r="T108" s="338"/>
      <c r="U108" s="338"/>
      <c r="V108" s="250"/>
      <c r="W108" s="462"/>
      <c r="X108" s="250"/>
      <c r="Y108" s="250"/>
      <c r="Z108" s="250"/>
      <c r="AA108" s="340"/>
    </row>
    <row r="109" spans="1:35" s="160" customFormat="1" ht="27.75" customHeight="1">
      <c r="A109" s="250"/>
      <c r="B109" s="462"/>
      <c r="C109" s="250"/>
      <c r="D109" s="250"/>
      <c r="E109" s="250"/>
      <c r="F109" s="250"/>
      <c r="G109" s="250"/>
      <c r="H109" s="250"/>
      <c r="I109" s="250"/>
      <c r="J109" s="338"/>
      <c r="K109" s="338"/>
      <c r="L109" s="338"/>
      <c r="M109" s="338"/>
      <c r="N109" s="338"/>
      <c r="O109" s="339"/>
      <c r="P109" s="338"/>
      <c r="Q109" s="338"/>
      <c r="R109" s="338"/>
      <c r="S109" s="338"/>
      <c r="T109" s="338"/>
      <c r="U109" s="338"/>
      <c r="V109" s="250"/>
      <c r="W109" s="462"/>
      <c r="X109" s="250"/>
      <c r="Y109" s="250"/>
      <c r="Z109" s="250"/>
      <c r="AA109" s="340"/>
    </row>
    <row r="110" spans="1:35" s="160" customFormat="1" ht="27.75" customHeight="1">
      <c r="A110" s="250"/>
      <c r="B110" s="462"/>
      <c r="C110" s="250"/>
      <c r="D110" s="250"/>
      <c r="E110" s="250"/>
      <c r="F110" s="250"/>
      <c r="G110" s="250"/>
      <c r="H110" s="250"/>
      <c r="I110" s="250"/>
      <c r="J110" s="338"/>
      <c r="K110" s="338"/>
      <c r="L110" s="338"/>
      <c r="M110" s="338"/>
      <c r="N110" s="338"/>
      <c r="O110" s="339"/>
      <c r="P110" s="338"/>
      <c r="Q110" s="338"/>
      <c r="R110" s="338"/>
      <c r="S110" s="338"/>
      <c r="T110" s="338"/>
      <c r="U110" s="338"/>
      <c r="V110" s="250"/>
      <c r="W110" s="462"/>
      <c r="X110" s="250"/>
      <c r="Y110" s="250"/>
      <c r="Z110" s="250"/>
      <c r="AA110" s="340"/>
    </row>
    <row r="111" spans="1:35" s="160" customFormat="1" ht="54.75" customHeight="1">
      <c r="A111" s="250"/>
      <c r="B111" s="1427" t="s">
        <v>483</v>
      </c>
      <c r="C111" s="1427"/>
      <c r="D111" s="1427"/>
      <c r="E111" s="341"/>
      <c r="F111" s="341"/>
      <c r="G111" s="341"/>
      <c r="H111" s="341"/>
      <c r="I111" s="341"/>
      <c r="J111" s="813"/>
      <c r="K111" s="813"/>
      <c r="L111" s="813"/>
      <c r="M111" s="813"/>
      <c r="N111" s="1427" t="s">
        <v>484</v>
      </c>
      <c r="O111" s="1427"/>
      <c r="P111" s="1427"/>
      <c r="Q111" s="1427"/>
      <c r="R111" s="1427"/>
      <c r="S111" s="813"/>
      <c r="T111" s="813"/>
      <c r="U111" s="813"/>
      <c r="V111" s="341"/>
      <c r="W111" s="776"/>
      <c r="X111" s="1427" t="s">
        <v>485</v>
      </c>
      <c r="Y111" s="1427"/>
      <c r="Z111" s="1427"/>
      <c r="AA111" s="1427"/>
    </row>
    <row r="112" spans="1:35" s="160" customFormat="1" ht="60" customHeight="1">
      <c r="A112" s="250"/>
      <c r="B112" s="1427" t="s">
        <v>482</v>
      </c>
      <c r="C112" s="1427"/>
      <c r="D112" s="1427"/>
      <c r="E112" s="341"/>
      <c r="F112" s="341"/>
      <c r="G112" s="341"/>
      <c r="H112" s="341"/>
      <c r="I112" s="341"/>
      <c r="J112" s="813"/>
      <c r="K112" s="813"/>
      <c r="L112" s="813"/>
      <c r="M112" s="813"/>
      <c r="N112" s="1427" t="s">
        <v>482</v>
      </c>
      <c r="O112" s="1427"/>
      <c r="P112" s="1427"/>
      <c r="Q112" s="1427"/>
      <c r="R112" s="813"/>
      <c r="S112" s="813"/>
      <c r="T112" s="813"/>
      <c r="U112" s="813"/>
      <c r="V112" s="341"/>
      <c r="W112" s="776"/>
      <c r="X112" s="1427" t="s">
        <v>482</v>
      </c>
      <c r="Y112" s="1427"/>
      <c r="Z112" s="1427"/>
      <c r="AA112" s="1427"/>
    </row>
    <row r="113" spans="14:17" ht="45" customHeight="1">
      <c r="N113" s="1435">
        <v>3</v>
      </c>
      <c r="O113" s="1435"/>
      <c r="P113" s="1435"/>
      <c r="Q113" s="1435"/>
    </row>
    <row r="134" ht="30" customHeight="1"/>
    <row r="135" ht="30" customHeight="1"/>
  </sheetData>
  <mergeCells count="45">
    <mergeCell ref="B112:D112"/>
    <mergeCell ref="N112:Q112"/>
    <mergeCell ref="X112:AA112"/>
    <mergeCell ref="N113:Q113"/>
    <mergeCell ref="B87:D87"/>
    <mergeCell ref="N87:Q87"/>
    <mergeCell ref="X87:AA87"/>
    <mergeCell ref="N88:Q88"/>
    <mergeCell ref="X105:Y105"/>
    <mergeCell ref="B111:D111"/>
    <mergeCell ref="N111:R111"/>
    <mergeCell ref="X111:AA111"/>
    <mergeCell ref="B46:D46"/>
    <mergeCell ref="N46:Q46"/>
    <mergeCell ref="X46:AA46"/>
    <mergeCell ref="B86:D86"/>
    <mergeCell ref="N86:R86"/>
    <mergeCell ref="X86:AA86"/>
    <mergeCell ref="B44:D44"/>
    <mergeCell ref="N44:R44"/>
    <mergeCell ref="X44:AA44"/>
    <mergeCell ref="B45:D45"/>
    <mergeCell ref="N45:Q45"/>
    <mergeCell ref="X45:AA45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A1:AI1"/>
    <mergeCell ref="A2:AI2"/>
    <mergeCell ref="A3:C3"/>
    <mergeCell ref="AF3:AF4"/>
    <mergeCell ref="A4:C4"/>
    <mergeCell ref="A5:A7"/>
    <mergeCell ref="B5:B7"/>
    <mergeCell ref="C5:C7"/>
    <mergeCell ref="D5:D7"/>
    <mergeCell ref="E5:I6"/>
  </mergeCells>
  <conditionalFormatting sqref="B1:C4">
    <cfRule type="duplicateValues" dxfId="246" priority="6"/>
  </conditionalFormatting>
  <conditionalFormatting sqref="B81:B82">
    <cfRule type="duplicateValues" dxfId="245" priority="5"/>
  </conditionalFormatting>
  <conditionalFormatting sqref="B63:B64">
    <cfRule type="duplicateValues" dxfId="244" priority="4"/>
  </conditionalFormatting>
  <conditionalFormatting sqref="B32">
    <cfRule type="duplicateValues" dxfId="243" priority="2"/>
  </conditionalFormatting>
  <printOptions horizontalCentered="1" verticalCentered="1"/>
  <pageMargins left="0" right="0" top="0" bottom="0" header="0.23" footer="0"/>
  <pageSetup paperSize="9" scale="35" orientation="landscape" r:id="rId1"/>
  <rowBreaks count="2" manualBreakCount="2">
    <brk id="46" max="26" man="1"/>
    <brk id="88" max="26" man="1"/>
  </rowBreaks>
</worksheet>
</file>

<file path=xl/worksheets/sheet28.xml><?xml version="1.0" encoding="utf-8"?>
<worksheet xmlns="http://schemas.openxmlformats.org/spreadsheetml/2006/main" xmlns:r="http://schemas.openxmlformats.org/officeDocument/2006/relationships">
  <sheetPr>
    <tabColor rgb="FFFF0000"/>
  </sheetPr>
  <dimension ref="A1:AK132"/>
  <sheetViews>
    <sheetView view="pageBreakPreview" zoomScale="70" zoomScaleSheetLayoutView="70" workbookViewId="0">
      <pane ySplit="6" topLeftCell="A45" activePane="bottomLeft" state="frozen"/>
      <selection activeCell="AL23" sqref="AL23"/>
      <selection pane="bottomLeft" activeCell="AL23" sqref="AL23"/>
    </sheetView>
  </sheetViews>
  <sheetFormatPr defaultRowHeight="15.75"/>
  <cols>
    <col min="1" max="1" width="6.140625" style="23" customWidth="1"/>
    <col min="2" max="2" width="32.42578125" style="24" customWidth="1"/>
    <col min="3" max="3" width="14.28515625" style="24" customWidth="1"/>
    <col min="4" max="4" width="17.5703125" style="24" customWidth="1"/>
    <col min="5" max="34" width="6" style="84" customWidth="1"/>
    <col min="35" max="35" width="6.85546875" style="113" customWidth="1"/>
    <col min="36" max="36" width="14.140625" style="113" customWidth="1"/>
    <col min="37" max="16384" width="9.140625" style="22"/>
  </cols>
  <sheetData>
    <row r="1" spans="1:36" s="8" customFormat="1" ht="23.25" customHeight="1">
      <c r="A1" s="1455" t="s">
        <v>243</v>
      </c>
      <c r="B1" s="1455"/>
      <c r="C1" s="1455"/>
      <c r="D1" s="1455"/>
      <c r="E1" s="1455"/>
      <c r="F1" s="1455"/>
      <c r="G1" s="1455"/>
      <c r="H1" s="1455"/>
      <c r="I1" s="1455"/>
      <c r="J1" s="1455"/>
      <c r="K1" s="1455"/>
      <c r="L1" s="1455"/>
      <c r="M1" s="1455"/>
      <c r="N1" s="1455"/>
      <c r="O1" s="1455"/>
      <c r="P1" s="1455"/>
      <c r="Q1" s="1455"/>
      <c r="R1" s="1455"/>
      <c r="S1" s="1455"/>
      <c r="T1" s="1455"/>
      <c r="U1" s="1455"/>
      <c r="V1" s="1455"/>
      <c r="W1" s="1455"/>
      <c r="X1" s="1455"/>
      <c r="Y1" s="1455"/>
      <c r="Z1" s="1455"/>
      <c r="AA1" s="1455"/>
      <c r="AB1" s="1455"/>
      <c r="AC1" s="1455"/>
      <c r="AD1" s="1455"/>
      <c r="AE1" s="1455"/>
      <c r="AF1" s="1455"/>
      <c r="AG1" s="1455"/>
      <c r="AH1" s="1455"/>
      <c r="AI1" s="1455"/>
      <c r="AJ1" s="1455"/>
    </row>
    <row r="2" spans="1:36" s="8" customFormat="1" ht="18" customHeight="1">
      <c r="A2" s="1455" t="s">
        <v>259</v>
      </c>
      <c r="B2" s="1455"/>
      <c r="C2" s="1455"/>
      <c r="D2" s="1455"/>
      <c r="E2" s="1455"/>
      <c r="F2" s="1455"/>
      <c r="G2" s="1455"/>
      <c r="H2" s="1455"/>
      <c r="I2" s="1455"/>
      <c r="J2" s="1455"/>
      <c r="K2" s="1455"/>
      <c r="L2" s="1455"/>
      <c r="M2" s="1455"/>
      <c r="N2" s="1455"/>
      <c r="O2" s="1455"/>
      <c r="P2" s="1455"/>
      <c r="Q2" s="1455"/>
      <c r="R2" s="1455"/>
      <c r="S2" s="1455"/>
      <c r="T2" s="1455"/>
      <c r="U2" s="1455"/>
      <c r="V2" s="1455"/>
      <c r="W2" s="1455"/>
      <c r="X2" s="1455"/>
      <c r="Y2" s="1455"/>
      <c r="Z2" s="1455"/>
      <c r="AA2" s="1455"/>
      <c r="AB2" s="1455"/>
      <c r="AC2" s="1455"/>
      <c r="AD2" s="1455"/>
      <c r="AE2" s="1455"/>
      <c r="AF2" s="1455"/>
      <c r="AG2" s="1455"/>
      <c r="AH2" s="1455"/>
      <c r="AI2" s="1455"/>
      <c r="AJ2" s="1455"/>
    </row>
    <row r="3" spans="1:36" s="8" customFormat="1" ht="18" customHeight="1">
      <c r="A3" s="1455" t="s">
        <v>260</v>
      </c>
      <c r="B3" s="1455"/>
      <c r="C3" s="9"/>
      <c r="D3" s="826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87"/>
      <c r="AJ3" s="87"/>
    </row>
    <row r="4" spans="1:36" s="8" customFormat="1" ht="18" customHeight="1" thickBot="1">
      <c r="A4" s="1474" t="s">
        <v>767</v>
      </c>
      <c r="B4" s="1474"/>
      <c r="C4" s="10"/>
      <c r="D4" s="828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88"/>
      <c r="AJ4" s="88"/>
    </row>
    <row r="5" spans="1:36" s="12" customFormat="1" ht="17.25" thickTop="1">
      <c r="A5" s="1456" t="s">
        <v>261</v>
      </c>
      <c r="B5" s="1458" t="s">
        <v>244</v>
      </c>
      <c r="C5" s="827"/>
      <c r="D5" s="1460" t="s">
        <v>245</v>
      </c>
      <c r="E5" s="349" t="s">
        <v>313</v>
      </c>
      <c r="F5" s="349" t="s">
        <v>314</v>
      </c>
      <c r="G5" s="349" t="s">
        <v>315</v>
      </c>
      <c r="H5" s="349" t="s">
        <v>316</v>
      </c>
      <c r="I5" s="349" t="s">
        <v>310</v>
      </c>
      <c r="J5" s="235" t="s">
        <v>311</v>
      </c>
      <c r="K5" s="349" t="s">
        <v>312</v>
      </c>
      <c r="L5" s="349" t="s">
        <v>313</v>
      </c>
      <c r="M5" s="349" t="s">
        <v>314</v>
      </c>
      <c r="N5" s="349" t="s">
        <v>315</v>
      </c>
      <c r="O5" s="349" t="s">
        <v>316</v>
      </c>
      <c r="P5" s="349" t="s">
        <v>310</v>
      </c>
      <c r="Q5" s="235" t="s">
        <v>311</v>
      </c>
      <c r="R5" s="349" t="s">
        <v>312</v>
      </c>
      <c r="S5" s="349" t="s">
        <v>313</v>
      </c>
      <c r="T5" s="349" t="s">
        <v>314</v>
      </c>
      <c r="U5" s="349" t="s">
        <v>315</v>
      </c>
      <c r="V5" s="349" t="s">
        <v>316</v>
      </c>
      <c r="W5" s="349" t="s">
        <v>310</v>
      </c>
      <c r="X5" s="235" t="s">
        <v>311</v>
      </c>
      <c r="Y5" s="349" t="s">
        <v>312</v>
      </c>
      <c r="Z5" s="349" t="s">
        <v>313</v>
      </c>
      <c r="AA5" s="349" t="s">
        <v>314</v>
      </c>
      <c r="AB5" s="349" t="s">
        <v>315</v>
      </c>
      <c r="AC5" s="349" t="s">
        <v>316</v>
      </c>
      <c r="AD5" s="349" t="s">
        <v>310</v>
      </c>
      <c r="AE5" s="235" t="s">
        <v>311</v>
      </c>
      <c r="AF5" s="349" t="s">
        <v>312</v>
      </c>
      <c r="AG5" s="349" t="s">
        <v>313</v>
      </c>
      <c r="AH5" s="349" t="s">
        <v>314</v>
      </c>
      <c r="AI5" s="793"/>
      <c r="AJ5" s="1462" t="s">
        <v>210</v>
      </c>
    </row>
    <row r="6" spans="1:36" s="13" customFormat="1" ht="16.5">
      <c r="A6" s="1457"/>
      <c r="B6" s="1459"/>
      <c r="C6" s="203"/>
      <c r="D6" s="1461"/>
      <c r="E6" s="227">
        <v>1</v>
      </c>
      <c r="F6" s="227">
        <v>2</v>
      </c>
      <c r="G6" s="227">
        <v>3</v>
      </c>
      <c r="H6" s="227">
        <v>4</v>
      </c>
      <c r="I6" s="227">
        <v>5</v>
      </c>
      <c r="J6" s="185">
        <v>6</v>
      </c>
      <c r="K6" s="227">
        <v>7</v>
      </c>
      <c r="L6" s="227">
        <v>8</v>
      </c>
      <c r="M6" s="227">
        <v>9</v>
      </c>
      <c r="N6" s="227">
        <v>10</v>
      </c>
      <c r="O6" s="227">
        <v>11</v>
      </c>
      <c r="P6" s="227">
        <v>12</v>
      </c>
      <c r="Q6" s="185">
        <v>13</v>
      </c>
      <c r="R6" s="227">
        <v>14</v>
      </c>
      <c r="S6" s="227">
        <v>15</v>
      </c>
      <c r="T6" s="227">
        <v>16</v>
      </c>
      <c r="U6" s="227">
        <v>17</v>
      </c>
      <c r="V6" s="227">
        <v>18</v>
      </c>
      <c r="W6" s="227">
        <v>19</v>
      </c>
      <c r="X6" s="185">
        <v>20</v>
      </c>
      <c r="Y6" s="227">
        <v>21</v>
      </c>
      <c r="Z6" s="227">
        <v>22</v>
      </c>
      <c r="AA6" s="227">
        <v>23</v>
      </c>
      <c r="AB6" s="227">
        <v>24</v>
      </c>
      <c r="AC6" s="227">
        <v>25</v>
      </c>
      <c r="AD6" s="227">
        <v>26</v>
      </c>
      <c r="AE6" s="185">
        <v>27</v>
      </c>
      <c r="AF6" s="227">
        <v>28</v>
      </c>
      <c r="AG6" s="227">
        <v>29</v>
      </c>
      <c r="AH6" s="227">
        <v>30</v>
      </c>
      <c r="AI6" s="90" t="s">
        <v>208</v>
      </c>
      <c r="AJ6" s="1463"/>
    </row>
    <row r="7" spans="1:36" s="12" customFormat="1" ht="18">
      <c r="A7" s="1571" t="s">
        <v>276</v>
      </c>
      <c r="B7" s="1572"/>
      <c r="C7" s="744" t="s">
        <v>550</v>
      </c>
      <c r="D7" s="744"/>
      <c r="E7" s="350"/>
      <c r="F7" s="351"/>
      <c r="G7" s="351"/>
      <c r="H7" s="351"/>
      <c r="I7" s="351"/>
      <c r="J7" s="351"/>
      <c r="K7" s="351"/>
      <c r="L7" s="351"/>
      <c r="M7" s="351"/>
      <c r="N7" s="351"/>
      <c r="O7" s="351"/>
      <c r="P7" s="351"/>
      <c r="Q7" s="351"/>
      <c r="R7" s="351"/>
      <c r="S7" s="351"/>
      <c r="T7" s="351"/>
      <c r="U7" s="351"/>
      <c r="V7" s="351"/>
      <c r="W7" s="351"/>
      <c r="X7" s="351"/>
      <c r="Y7" s="351"/>
      <c r="Z7" s="351"/>
      <c r="AA7" s="351"/>
      <c r="AB7" s="351"/>
      <c r="AC7" s="351"/>
      <c r="AD7" s="351"/>
      <c r="AE7" s="351"/>
      <c r="AF7" s="351"/>
      <c r="AG7" s="78"/>
      <c r="AH7" s="78"/>
      <c r="AI7" s="91"/>
      <c r="AJ7" s="92"/>
    </row>
    <row r="8" spans="1:36" s="12" customFormat="1" ht="16.5">
      <c r="A8" s="46">
        <v>1</v>
      </c>
      <c r="B8" s="720" t="s">
        <v>472</v>
      </c>
      <c r="C8" s="36" t="s">
        <v>399</v>
      </c>
      <c r="D8" s="198" t="s">
        <v>470</v>
      </c>
      <c r="E8" s="178">
        <v>1</v>
      </c>
      <c r="F8" s="178">
        <v>1</v>
      </c>
      <c r="G8" s="178">
        <v>1</v>
      </c>
      <c r="H8" s="178">
        <v>1</v>
      </c>
      <c r="I8" s="178">
        <v>1</v>
      </c>
      <c r="J8" s="180" t="s">
        <v>258</v>
      </c>
      <c r="K8" s="178">
        <v>1</v>
      </c>
      <c r="L8" s="178">
        <v>1</v>
      </c>
      <c r="M8" s="178">
        <v>1</v>
      </c>
      <c r="N8" s="178">
        <v>1</v>
      </c>
      <c r="O8" s="836" t="s">
        <v>257</v>
      </c>
      <c r="P8" s="178">
        <v>1</v>
      </c>
      <c r="Q8" s="180" t="s">
        <v>258</v>
      </c>
      <c r="R8" s="178">
        <v>1</v>
      </c>
      <c r="S8" s="178">
        <v>1</v>
      </c>
      <c r="T8" s="227">
        <v>1</v>
      </c>
      <c r="U8" s="227">
        <v>1</v>
      </c>
      <c r="V8" s="227">
        <v>1</v>
      </c>
      <c r="W8" s="227">
        <v>1</v>
      </c>
      <c r="X8" s="185" t="s">
        <v>258</v>
      </c>
      <c r="Y8" s="227">
        <v>1</v>
      </c>
      <c r="Z8" s="227">
        <v>1</v>
      </c>
      <c r="AA8" s="227">
        <v>1</v>
      </c>
      <c r="AB8" s="227">
        <v>1</v>
      </c>
      <c r="AC8" s="227">
        <v>1</v>
      </c>
      <c r="AD8" s="227">
        <v>1</v>
      </c>
      <c r="AE8" s="794" t="s">
        <v>258</v>
      </c>
      <c r="AF8" s="229">
        <v>1</v>
      </c>
      <c r="AG8" s="229">
        <v>1</v>
      </c>
      <c r="AH8" s="178">
        <v>1</v>
      </c>
      <c r="AI8" s="14">
        <f t="shared" ref="AI8:AI17" si="0">SUM(E8:AH8)</f>
        <v>25</v>
      </c>
      <c r="AJ8" s="103"/>
    </row>
    <row r="9" spans="1:36" s="12" customFormat="1" ht="16.5">
      <c r="A9" s="46">
        <v>3</v>
      </c>
      <c r="B9" s="30" t="s">
        <v>292</v>
      </c>
      <c r="C9" s="30" t="s">
        <v>381</v>
      </c>
      <c r="D9" s="800" t="s">
        <v>90</v>
      </c>
      <c r="E9" s="178">
        <v>1</v>
      </c>
      <c r="F9" s="178">
        <v>1</v>
      </c>
      <c r="G9" s="178">
        <v>1</v>
      </c>
      <c r="H9" s="178">
        <v>1</v>
      </c>
      <c r="I9" s="178">
        <v>1</v>
      </c>
      <c r="J9" s="180" t="s">
        <v>258</v>
      </c>
      <c r="K9" s="178">
        <v>1</v>
      </c>
      <c r="L9" s="178">
        <v>1</v>
      </c>
      <c r="M9" s="178">
        <v>1</v>
      </c>
      <c r="N9" s="178">
        <v>1</v>
      </c>
      <c r="O9" s="836" t="s">
        <v>257</v>
      </c>
      <c r="P9" s="178">
        <v>1</v>
      </c>
      <c r="Q9" s="180" t="s">
        <v>258</v>
      </c>
      <c r="R9" s="178">
        <v>1</v>
      </c>
      <c r="S9" s="178">
        <v>1</v>
      </c>
      <c r="T9" s="227">
        <v>1</v>
      </c>
      <c r="U9" s="227">
        <v>1</v>
      </c>
      <c r="V9" s="227">
        <v>1</v>
      </c>
      <c r="W9" s="227">
        <v>1</v>
      </c>
      <c r="X9" s="185" t="s">
        <v>258</v>
      </c>
      <c r="Y9" s="227">
        <v>1</v>
      </c>
      <c r="Z9" s="227">
        <v>1</v>
      </c>
      <c r="AA9" s="227">
        <v>1</v>
      </c>
      <c r="AB9" s="227">
        <v>1</v>
      </c>
      <c r="AC9" s="227">
        <v>1</v>
      </c>
      <c r="AD9" s="227">
        <v>1</v>
      </c>
      <c r="AE9" s="794" t="s">
        <v>258</v>
      </c>
      <c r="AF9" s="229">
        <v>1</v>
      </c>
      <c r="AG9" s="229">
        <v>1</v>
      </c>
      <c r="AH9" s="178">
        <v>1</v>
      </c>
      <c r="AI9" s="14">
        <f t="shared" si="0"/>
        <v>25</v>
      </c>
      <c r="AJ9" s="281"/>
    </row>
    <row r="10" spans="1:36" s="12" customFormat="1" ht="17.25" customHeight="1">
      <c r="A10" s="745">
        <v>4</v>
      </c>
      <c r="B10" s="260" t="s">
        <v>279</v>
      </c>
      <c r="C10" s="30" t="s">
        <v>381</v>
      </c>
      <c r="D10" s="293" t="s">
        <v>79</v>
      </c>
      <c r="E10" s="178">
        <v>1</v>
      </c>
      <c r="F10" s="178">
        <v>1</v>
      </c>
      <c r="G10" s="178">
        <v>1</v>
      </c>
      <c r="H10" s="178">
        <v>1</v>
      </c>
      <c r="I10" s="178">
        <v>1</v>
      </c>
      <c r="J10" s="180" t="s">
        <v>771</v>
      </c>
      <c r="K10" s="178"/>
      <c r="L10" s="178"/>
      <c r="M10" s="178"/>
      <c r="N10" s="178"/>
      <c r="O10" s="836"/>
      <c r="P10" s="178"/>
      <c r="Q10" s="180"/>
      <c r="R10" s="178"/>
      <c r="S10" s="178"/>
      <c r="T10" s="227"/>
      <c r="U10" s="227"/>
      <c r="V10" s="227"/>
      <c r="W10" s="227"/>
      <c r="X10" s="185"/>
      <c r="Y10" s="227"/>
      <c r="Z10" s="227"/>
      <c r="AA10" s="227"/>
      <c r="AB10" s="227"/>
      <c r="AC10" s="227"/>
      <c r="AD10" s="227"/>
      <c r="AE10" s="794"/>
      <c r="AF10" s="229"/>
      <c r="AG10" s="229"/>
      <c r="AH10" s="178"/>
      <c r="AI10" s="14">
        <f t="shared" si="0"/>
        <v>5</v>
      </c>
      <c r="AJ10" s="103"/>
    </row>
    <row r="11" spans="1:36" s="12" customFormat="1" ht="17.25" customHeight="1">
      <c r="A11" s="46">
        <v>7</v>
      </c>
      <c r="B11" s="746" t="s">
        <v>277</v>
      </c>
      <c r="C11" s="36" t="s">
        <v>399</v>
      </c>
      <c r="D11" s="43" t="s">
        <v>211</v>
      </c>
      <c r="E11" s="178">
        <v>1</v>
      </c>
      <c r="F11" s="178">
        <v>1</v>
      </c>
      <c r="G11" s="178">
        <v>1</v>
      </c>
      <c r="H11" s="178">
        <v>1</v>
      </c>
      <c r="I11" s="178">
        <v>1</v>
      </c>
      <c r="J11" s="180" t="s">
        <v>258</v>
      </c>
      <c r="K11" s="178">
        <v>1</v>
      </c>
      <c r="L11" s="178">
        <v>1</v>
      </c>
      <c r="M11" s="178">
        <v>1</v>
      </c>
      <c r="N11" s="178">
        <v>1</v>
      </c>
      <c r="O11" s="836" t="s">
        <v>257</v>
      </c>
      <c r="P11" s="178">
        <v>1</v>
      </c>
      <c r="Q11" s="180" t="s">
        <v>258</v>
      </c>
      <c r="R11" s="178">
        <v>1</v>
      </c>
      <c r="S11" s="178">
        <v>1</v>
      </c>
      <c r="T11" s="227">
        <v>1</v>
      </c>
      <c r="U11" s="227">
        <v>1</v>
      </c>
      <c r="V11" s="227">
        <v>1</v>
      </c>
      <c r="W11" s="227">
        <v>1</v>
      </c>
      <c r="X11" s="185" t="s">
        <v>258</v>
      </c>
      <c r="Y11" s="227">
        <v>1</v>
      </c>
      <c r="Z11" s="227">
        <v>1</v>
      </c>
      <c r="AA11" s="227">
        <v>1</v>
      </c>
      <c r="AB11" s="227">
        <v>1</v>
      </c>
      <c r="AC11" s="227">
        <v>1</v>
      </c>
      <c r="AD11" s="227">
        <v>1</v>
      </c>
      <c r="AE11" s="794" t="s">
        <v>258</v>
      </c>
      <c r="AF11" s="229">
        <v>1</v>
      </c>
      <c r="AG11" s="229">
        <v>1</v>
      </c>
      <c r="AH11" s="178">
        <v>1</v>
      </c>
      <c r="AI11" s="14">
        <f t="shared" si="0"/>
        <v>25</v>
      </c>
      <c r="AJ11" s="103"/>
    </row>
    <row r="12" spans="1:36" s="12" customFormat="1" ht="16.5">
      <c r="A12" s="745">
        <v>8</v>
      </c>
      <c r="B12" s="252" t="s">
        <v>248</v>
      </c>
      <c r="C12" s="30" t="s">
        <v>381</v>
      </c>
      <c r="D12" s="31" t="s">
        <v>53</v>
      </c>
      <c r="E12" s="178"/>
      <c r="F12" s="178"/>
      <c r="G12" s="178"/>
      <c r="H12" s="178"/>
      <c r="I12" s="178"/>
      <c r="J12" s="180"/>
      <c r="K12" s="178"/>
      <c r="L12" s="178"/>
      <c r="M12" s="178"/>
      <c r="N12" s="178"/>
      <c r="O12" s="836"/>
      <c r="P12" s="178"/>
      <c r="Q12" s="180"/>
      <c r="R12" s="178"/>
      <c r="S12" s="178"/>
      <c r="T12" s="178"/>
      <c r="U12" s="178"/>
      <c r="V12" s="178"/>
      <c r="W12" s="837"/>
      <c r="X12" s="838"/>
      <c r="Y12" s="837"/>
      <c r="Z12" s="837"/>
      <c r="AA12" s="837"/>
      <c r="AB12" s="837"/>
      <c r="AC12" s="837"/>
      <c r="AD12" s="837"/>
      <c r="AE12" s="838"/>
      <c r="AF12" s="837"/>
      <c r="AG12" s="837"/>
      <c r="AH12" s="837"/>
      <c r="AI12" s="14">
        <f>SUM(E12:AH12)</f>
        <v>0</v>
      </c>
      <c r="AJ12" s="103"/>
    </row>
    <row r="13" spans="1:36" s="12" customFormat="1" ht="18" customHeight="1">
      <c r="A13" s="46">
        <v>9</v>
      </c>
      <c r="B13" s="412" t="s">
        <v>64</v>
      </c>
      <c r="C13" s="49" t="s">
        <v>381</v>
      </c>
      <c r="D13" s="31" t="s">
        <v>65</v>
      </c>
      <c r="E13" s="178"/>
      <c r="F13" s="178"/>
      <c r="G13" s="178"/>
      <c r="H13" s="178"/>
      <c r="I13" s="178"/>
      <c r="J13" s="180"/>
      <c r="K13" s="178"/>
      <c r="L13" s="178"/>
      <c r="M13" s="178"/>
      <c r="N13" s="178"/>
      <c r="O13" s="836"/>
      <c r="P13" s="178"/>
      <c r="Q13" s="180"/>
      <c r="R13" s="178"/>
      <c r="S13" s="178"/>
      <c r="T13" s="227"/>
      <c r="U13" s="227"/>
      <c r="V13" s="227"/>
      <c r="W13" s="227"/>
      <c r="X13" s="185"/>
      <c r="Y13" s="227"/>
      <c r="Z13" s="227"/>
      <c r="AA13" s="227"/>
      <c r="AB13" s="227"/>
      <c r="AC13" s="178"/>
      <c r="AD13" s="178"/>
      <c r="AE13" s="180"/>
      <c r="AF13" s="229"/>
      <c r="AG13" s="229"/>
      <c r="AH13" s="178"/>
      <c r="AI13" s="14">
        <f t="shared" si="0"/>
        <v>0</v>
      </c>
      <c r="AJ13" s="103"/>
    </row>
    <row r="14" spans="1:36" s="12" customFormat="1" ht="16.5">
      <c r="A14" s="745">
        <v>10</v>
      </c>
      <c r="B14" s="30" t="s">
        <v>206</v>
      </c>
      <c r="C14" s="33" t="s">
        <v>381</v>
      </c>
      <c r="D14" s="32" t="s">
        <v>91</v>
      </c>
      <c r="E14" s="178">
        <v>1</v>
      </c>
      <c r="F14" s="178">
        <v>1</v>
      </c>
      <c r="G14" s="178">
        <v>1</v>
      </c>
      <c r="H14" s="178">
        <v>1</v>
      </c>
      <c r="I14" s="178">
        <v>1</v>
      </c>
      <c r="J14" s="180">
        <v>1</v>
      </c>
      <c r="K14" s="178">
        <v>1</v>
      </c>
      <c r="L14" s="178">
        <v>1</v>
      </c>
      <c r="M14" s="178">
        <v>1</v>
      </c>
      <c r="N14" s="178">
        <v>1</v>
      </c>
      <c r="O14" s="841" t="s">
        <v>257</v>
      </c>
      <c r="P14" s="178">
        <v>1</v>
      </c>
      <c r="Q14" s="180">
        <v>1</v>
      </c>
      <c r="R14" s="178">
        <v>1</v>
      </c>
      <c r="S14" s="178">
        <v>1</v>
      </c>
      <c r="T14" s="227">
        <v>1</v>
      </c>
      <c r="U14" s="227">
        <v>1</v>
      </c>
      <c r="V14" s="846">
        <v>1</v>
      </c>
      <c r="W14" s="846">
        <v>1</v>
      </c>
      <c r="X14" s="846">
        <v>1</v>
      </c>
      <c r="Y14" s="846">
        <v>1</v>
      </c>
      <c r="Z14" s="846">
        <v>1</v>
      </c>
      <c r="AA14" s="227">
        <v>1</v>
      </c>
      <c r="AB14" s="227">
        <v>1</v>
      </c>
      <c r="AC14" s="178">
        <v>1</v>
      </c>
      <c r="AD14" s="178">
        <v>1</v>
      </c>
      <c r="AE14" s="180" t="s">
        <v>255</v>
      </c>
      <c r="AF14" s="229">
        <v>1</v>
      </c>
      <c r="AG14" s="229">
        <v>1</v>
      </c>
      <c r="AH14" s="178">
        <v>1</v>
      </c>
      <c r="AI14" s="14">
        <f t="shared" si="0"/>
        <v>28</v>
      </c>
      <c r="AJ14" s="284"/>
    </row>
    <row r="15" spans="1:36" s="12" customFormat="1" ht="18" customHeight="1">
      <c r="A15" s="46">
        <v>11</v>
      </c>
      <c r="B15" s="217" t="s">
        <v>369</v>
      </c>
      <c r="C15" s="797" t="s">
        <v>385</v>
      </c>
      <c r="D15" s="222" t="s">
        <v>27</v>
      </c>
      <c r="E15" s="178">
        <v>1</v>
      </c>
      <c r="F15" s="178">
        <v>1</v>
      </c>
      <c r="G15" s="178">
        <v>1</v>
      </c>
      <c r="H15" s="178">
        <v>1</v>
      </c>
      <c r="I15" s="178">
        <v>1</v>
      </c>
      <c r="J15" s="180" t="s">
        <v>258</v>
      </c>
      <c r="K15" s="178">
        <v>1</v>
      </c>
      <c r="L15" s="178">
        <v>1</v>
      </c>
      <c r="M15" s="178">
        <v>1</v>
      </c>
      <c r="N15" s="178">
        <v>1</v>
      </c>
      <c r="O15" s="836" t="s">
        <v>257</v>
      </c>
      <c r="P15" s="178">
        <v>1</v>
      </c>
      <c r="Q15" s="180" t="s">
        <v>258</v>
      </c>
      <c r="R15" s="178">
        <v>1</v>
      </c>
      <c r="S15" s="178">
        <v>1</v>
      </c>
      <c r="T15" s="227">
        <v>1</v>
      </c>
      <c r="U15" s="227">
        <v>1</v>
      </c>
      <c r="V15" s="227">
        <v>1</v>
      </c>
      <c r="W15" s="227">
        <v>1</v>
      </c>
      <c r="X15" s="185" t="s">
        <v>258</v>
      </c>
      <c r="Y15" s="227">
        <v>1</v>
      </c>
      <c r="Z15" s="227">
        <v>1</v>
      </c>
      <c r="AA15" s="227">
        <v>1</v>
      </c>
      <c r="AB15" s="227">
        <v>1</v>
      </c>
      <c r="AC15" s="227">
        <v>1</v>
      </c>
      <c r="AD15" s="227">
        <v>1</v>
      </c>
      <c r="AE15" s="794">
        <v>1</v>
      </c>
      <c r="AF15" s="229">
        <v>1</v>
      </c>
      <c r="AG15" s="229">
        <v>1</v>
      </c>
      <c r="AH15" s="178">
        <v>1</v>
      </c>
      <c r="AI15" s="14">
        <f t="shared" si="0"/>
        <v>26</v>
      </c>
      <c r="AJ15" s="104"/>
    </row>
    <row r="16" spans="1:36" s="12" customFormat="1" ht="17.25" customHeight="1">
      <c r="A16" s="46"/>
      <c r="B16" s="30" t="s">
        <v>772</v>
      </c>
      <c r="C16" s="30" t="s">
        <v>381</v>
      </c>
      <c r="D16" s="32" t="s">
        <v>32</v>
      </c>
      <c r="E16" s="1583" t="s">
        <v>375</v>
      </c>
      <c r="F16" s="1584"/>
      <c r="G16" s="1584"/>
      <c r="H16" s="1584"/>
      <c r="I16" s="1584"/>
      <c r="J16" s="1584"/>
      <c r="K16" s="1584"/>
      <c r="L16" s="1584"/>
      <c r="M16" s="1584"/>
      <c r="N16" s="1584"/>
      <c r="O16" s="1584"/>
      <c r="P16" s="1584"/>
      <c r="Q16" s="1584"/>
      <c r="R16" s="1584"/>
      <c r="S16" s="1584"/>
      <c r="T16" s="1584"/>
      <c r="U16" s="1584"/>
      <c r="V16" s="1584"/>
      <c r="W16" s="1584"/>
      <c r="X16" s="1584"/>
      <c r="Y16" s="1584"/>
      <c r="Z16" s="1584"/>
      <c r="AA16" s="1585"/>
      <c r="AB16" s="178">
        <v>1</v>
      </c>
      <c r="AC16" s="178">
        <v>1</v>
      </c>
      <c r="AD16" s="178">
        <v>1</v>
      </c>
      <c r="AE16" s="180">
        <v>1</v>
      </c>
      <c r="AF16" s="178">
        <v>1</v>
      </c>
      <c r="AG16" s="178">
        <v>1</v>
      </c>
      <c r="AH16" s="178">
        <v>1</v>
      </c>
      <c r="AI16" s="107">
        <f t="shared" si="0"/>
        <v>7</v>
      </c>
      <c r="AJ16" s="103"/>
    </row>
    <row r="17" spans="1:37" s="12" customFormat="1" ht="17.25" customHeight="1" thickBot="1">
      <c r="A17" s="567"/>
      <c r="B17" s="52"/>
      <c r="C17" s="52"/>
      <c r="D17" s="568"/>
      <c r="E17" s="569"/>
      <c r="F17" s="570"/>
      <c r="G17" s="570"/>
      <c r="H17" s="570"/>
      <c r="I17" s="570"/>
      <c r="J17" s="570"/>
      <c r="K17" s="570"/>
      <c r="L17" s="570"/>
      <c r="M17" s="571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107">
        <f t="shared" si="0"/>
        <v>0</v>
      </c>
      <c r="AJ17" s="108"/>
    </row>
    <row r="18" spans="1:37" s="12" customFormat="1" ht="17.25" thickBot="1">
      <c r="A18" s="1573" t="s">
        <v>524</v>
      </c>
      <c r="B18" s="1574"/>
      <c r="C18" s="1574"/>
      <c r="D18" s="1575"/>
      <c r="E18" s="265" t="s">
        <v>523</v>
      </c>
      <c r="F18" s="266"/>
      <c r="G18" s="266"/>
      <c r="H18" s="266"/>
      <c r="I18" s="266"/>
      <c r="J18" s="266"/>
      <c r="K18" s="266"/>
      <c r="L18" s="266"/>
      <c r="M18" s="267"/>
      <c r="N18" s="574"/>
      <c r="O18" s="574"/>
      <c r="P18" s="574"/>
      <c r="Q18" s="574"/>
      <c r="R18" s="574"/>
      <c r="S18" s="574"/>
      <c r="T18" s="574"/>
      <c r="U18" s="574"/>
      <c r="V18" s="574"/>
      <c r="W18" s="574"/>
      <c r="X18" s="574"/>
      <c r="Y18" s="574"/>
      <c r="Z18" s="574"/>
      <c r="AA18" s="574"/>
      <c r="AB18" s="574"/>
      <c r="AC18" s="574"/>
      <c r="AD18" s="574"/>
      <c r="AE18" s="574"/>
      <c r="AF18" s="574"/>
      <c r="AG18" s="574"/>
      <c r="AH18" s="574"/>
      <c r="AI18" s="575"/>
      <c r="AJ18" s="576"/>
    </row>
    <row r="19" spans="1:37" s="12" customFormat="1" ht="16.5">
      <c r="A19" s="46">
        <v>1</v>
      </c>
      <c r="B19" s="142" t="s">
        <v>641</v>
      </c>
      <c r="C19" s="41" t="s">
        <v>381</v>
      </c>
      <c r="D19" s="816" t="s">
        <v>47</v>
      </c>
      <c r="E19" s="177">
        <v>1</v>
      </c>
      <c r="F19" s="177">
        <v>1</v>
      </c>
      <c r="G19" s="177">
        <v>1</v>
      </c>
      <c r="H19" s="177">
        <v>1</v>
      </c>
      <c r="I19" s="177">
        <v>1</v>
      </c>
      <c r="J19" s="179" t="s">
        <v>258</v>
      </c>
      <c r="K19" s="177">
        <v>1</v>
      </c>
      <c r="L19" s="177">
        <v>1</v>
      </c>
      <c r="M19" s="177">
        <v>1</v>
      </c>
      <c r="N19" s="177">
        <v>1</v>
      </c>
      <c r="O19" s="843" t="s">
        <v>257</v>
      </c>
      <c r="P19" s="177">
        <v>1</v>
      </c>
      <c r="Q19" s="179" t="s">
        <v>258</v>
      </c>
      <c r="R19" s="177">
        <v>1</v>
      </c>
      <c r="S19" s="177">
        <v>1</v>
      </c>
      <c r="T19" s="177">
        <v>1</v>
      </c>
      <c r="U19" s="177">
        <v>1</v>
      </c>
      <c r="V19" s="177">
        <v>1</v>
      </c>
      <c r="W19" s="177">
        <v>1</v>
      </c>
      <c r="X19" s="179" t="s">
        <v>258</v>
      </c>
      <c r="Y19" s="177">
        <v>1</v>
      </c>
      <c r="Z19" s="177">
        <v>1</v>
      </c>
      <c r="AA19" s="177">
        <v>1</v>
      </c>
      <c r="AB19" s="177">
        <v>1</v>
      </c>
      <c r="AC19" s="177">
        <v>1</v>
      </c>
      <c r="AD19" s="177">
        <v>1</v>
      </c>
      <c r="AE19" s="179">
        <v>1</v>
      </c>
      <c r="AF19" s="177">
        <v>1</v>
      </c>
      <c r="AG19" s="177">
        <v>1</v>
      </c>
      <c r="AH19" s="177">
        <v>1</v>
      </c>
      <c r="AI19" s="815">
        <f>SUM(E19:AH19)</f>
        <v>26</v>
      </c>
      <c r="AJ19" s="103"/>
    </row>
    <row r="20" spans="1:37" s="12" customFormat="1" ht="16.5">
      <c r="A20" s="499"/>
      <c r="B20" s="500"/>
      <c r="C20" s="500"/>
      <c r="D20" s="500"/>
      <c r="E20" s="599"/>
      <c r="F20" s="599"/>
      <c r="G20" s="599"/>
      <c r="H20" s="599"/>
      <c r="I20" s="599"/>
      <c r="J20" s="599"/>
      <c r="K20" s="599"/>
      <c r="L20" s="599"/>
      <c r="M20" s="599"/>
      <c r="N20" s="214"/>
      <c r="O20" s="214"/>
      <c r="P20" s="214"/>
      <c r="Q20" s="214"/>
      <c r="R20" s="214"/>
      <c r="S20" s="214"/>
      <c r="T20" s="214"/>
      <c r="U20" s="214"/>
      <c r="V20" s="214"/>
      <c r="W20" s="214"/>
      <c r="X20" s="214"/>
      <c r="Y20" s="214"/>
      <c r="Z20" s="214"/>
      <c r="AA20" s="214"/>
      <c r="AB20" s="214"/>
      <c r="AC20" s="214"/>
      <c r="AD20" s="214"/>
      <c r="AE20" s="214"/>
      <c r="AF20" s="214"/>
      <c r="AG20" s="214"/>
      <c r="AH20" s="214"/>
      <c r="AI20" s="96"/>
      <c r="AJ20" s="96"/>
      <c r="AK20" s="600"/>
    </row>
    <row r="21" spans="1:37" s="12" customFormat="1" ht="18" customHeight="1" thickBot="1">
      <c r="A21" s="1576" t="s">
        <v>686</v>
      </c>
      <c r="B21" s="1577"/>
      <c r="C21" s="716"/>
      <c r="D21" s="1528" t="s">
        <v>631</v>
      </c>
      <c r="E21" s="1529"/>
      <c r="F21" s="1529"/>
      <c r="G21" s="1529"/>
      <c r="H21" s="1529"/>
      <c r="I21" s="1530"/>
      <c r="J21" s="214"/>
      <c r="K21" s="214"/>
      <c r="L21" s="214"/>
      <c r="M21" s="214"/>
      <c r="N21" s="214"/>
      <c r="O21" s="214"/>
      <c r="P21" s="214"/>
      <c r="Q21" s="214"/>
      <c r="R21" s="214"/>
      <c r="S21" s="214"/>
      <c r="T21" s="226"/>
      <c r="U21" s="226"/>
      <c r="V21" s="226"/>
      <c r="W21" s="226"/>
      <c r="X21" s="226"/>
      <c r="Y21" s="226"/>
      <c r="Z21" s="226"/>
      <c r="AA21" s="226"/>
      <c r="AB21" s="226"/>
      <c r="AC21" s="226"/>
      <c r="AD21" s="226"/>
      <c r="AE21" s="226"/>
      <c r="AF21" s="226"/>
      <c r="AG21" s="226"/>
      <c r="AH21" s="226"/>
      <c r="AI21" s="96"/>
      <c r="AJ21" s="102"/>
    </row>
    <row r="22" spans="1:37" s="12" customFormat="1" ht="18">
      <c r="A22" s="833">
        <v>1</v>
      </c>
      <c r="B22" s="750" t="s">
        <v>691</v>
      </c>
      <c r="C22" s="41" t="s">
        <v>381</v>
      </c>
      <c r="D22" s="749" t="s">
        <v>78</v>
      </c>
      <c r="E22" s="177">
        <v>1</v>
      </c>
      <c r="F22" s="177">
        <v>1</v>
      </c>
      <c r="G22" s="177">
        <v>1</v>
      </c>
      <c r="H22" s="177">
        <v>1</v>
      </c>
      <c r="I22" s="177">
        <v>1</v>
      </c>
      <c r="J22" s="179">
        <v>1</v>
      </c>
      <c r="K22" s="177">
        <v>1</v>
      </c>
      <c r="L22" s="177">
        <v>1</v>
      </c>
      <c r="M22" s="177">
        <v>1</v>
      </c>
      <c r="N22" s="177">
        <v>1</v>
      </c>
      <c r="O22" s="843" t="s">
        <v>257</v>
      </c>
      <c r="P22" s="177">
        <v>1</v>
      </c>
      <c r="Q22" s="179" t="s">
        <v>258</v>
      </c>
      <c r="R22" s="177">
        <v>1</v>
      </c>
      <c r="S22" s="177">
        <v>1</v>
      </c>
      <c r="T22" s="808">
        <v>1</v>
      </c>
      <c r="U22" s="177">
        <v>1</v>
      </c>
      <c r="V22" s="808">
        <v>1</v>
      </c>
      <c r="W22" s="177">
        <v>1</v>
      </c>
      <c r="X22" s="817">
        <v>1</v>
      </c>
      <c r="Y22" s="177">
        <v>1</v>
      </c>
      <c r="Z22" s="808">
        <v>1</v>
      </c>
      <c r="AA22" s="177">
        <v>1</v>
      </c>
      <c r="AB22" s="177">
        <v>1</v>
      </c>
      <c r="AC22" s="177">
        <v>1</v>
      </c>
      <c r="AD22" s="808">
        <v>1</v>
      </c>
      <c r="AE22" s="179">
        <v>1</v>
      </c>
      <c r="AF22" s="808">
        <v>1</v>
      </c>
      <c r="AG22" s="177">
        <v>1</v>
      </c>
      <c r="AH22" s="808">
        <v>1</v>
      </c>
      <c r="AI22" s="105">
        <f t="shared" ref="AI22:AI32" si="1">SUM(E22:AH22)</f>
        <v>28</v>
      </c>
      <c r="AJ22" s="305"/>
    </row>
    <row r="23" spans="1:37" s="12" customFormat="1" ht="18" customHeight="1">
      <c r="A23" s="559">
        <v>2</v>
      </c>
      <c r="B23" s="412" t="s">
        <v>283</v>
      </c>
      <c r="C23" s="601" t="s">
        <v>381</v>
      </c>
      <c r="D23" s="31" t="s">
        <v>242</v>
      </c>
      <c r="E23" s="535">
        <v>1</v>
      </c>
      <c r="F23" s="535">
        <v>1</v>
      </c>
      <c r="G23" s="535">
        <v>1</v>
      </c>
      <c r="H23" s="535">
        <v>1</v>
      </c>
      <c r="I23" s="535">
        <v>1</v>
      </c>
      <c r="J23" s="537">
        <v>1</v>
      </c>
      <c r="K23" s="178">
        <v>1</v>
      </c>
      <c r="L23" s="178">
        <v>1</v>
      </c>
      <c r="M23" s="178">
        <v>1</v>
      </c>
      <c r="N23" s="178">
        <v>1</v>
      </c>
      <c r="O23" s="847" t="s">
        <v>257</v>
      </c>
      <c r="P23" s="535">
        <v>1</v>
      </c>
      <c r="Q23" s="180" t="s">
        <v>258</v>
      </c>
      <c r="R23" s="535">
        <v>1</v>
      </c>
      <c r="S23" s="178">
        <v>1</v>
      </c>
      <c r="T23" s="535">
        <v>1</v>
      </c>
      <c r="U23" s="178">
        <v>1</v>
      </c>
      <c r="V23" s="535">
        <v>1</v>
      </c>
      <c r="W23" s="178">
        <v>1</v>
      </c>
      <c r="X23" s="537">
        <v>1</v>
      </c>
      <c r="Y23" s="178">
        <v>1</v>
      </c>
      <c r="Z23" s="535">
        <v>1</v>
      </c>
      <c r="AA23" s="178">
        <v>1</v>
      </c>
      <c r="AB23" s="178">
        <v>1</v>
      </c>
      <c r="AC23" s="178">
        <v>1</v>
      </c>
      <c r="AD23" s="535">
        <v>1</v>
      </c>
      <c r="AE23" s="180">
        <v>1</v>
      </c>
      <c r="AF23" s="535">
        <v>1</v>
      </c>
      <c r="AG23" s="178">
        <v>1</v>
      </c>
      <c r="AH23" s="535">
        <v>1</v>
      </c>
      <c r="AI23" s="14">
        <f t="shared" si="1"/>
        <v>28</v>
      </c>
      <c r="AJ23" s="104"/>
    </row>
    <row r="24" spans="1:37" s="12" customFormat="1" ht="17.25" customHeight="1">
      <c r="A24" s="46">
        <v>3</v>
      </c>
      <c r="B24" s="573" t="s">
        <v>290</v>
      </c>
      <c r="C24" s="541" t="s">
        <v>381</v>
      </c>
      <c r="D24" s="799" t="s">
        <v>98</v>
      </c>
      <c r="E24" s="178">
        <v>1</v>
      </c>
      <c r="F24" s="178">
        <v>1</v>
      </c>
      <c r="G24" s="178">
        <v>1</v>
      </c>
      <c r="H24" s="589" t="s">
        <v>773</v>
      </c>
      <c r="I24" s="178"/>
      <c r="J24" s="180"/>
      <c r="K24" s="178"/>
      <c r="L24" s="178"/>
      <c r="M24" s="178"/>
      <c r="N24" s="178"/>
      <c r="O24" s="836"/>
      <c r="P24" s="178"/>
      <c r="Q24" s="180"/>
      <c r="R24" s="178"/>
      <c r="S24" s="178"/>
      <c r="T24" s="227"/>
      <c r="U24" s="227"/>
      <c r="V24" s="535"/>
      <c r="W24" s="178"/>
      <c r="X24" s="537"/>
      <c r="Y24" s="178"/>
      <c r="Z24" s="535"/>
      <c r="AA24" s="178"/>
      <c r="AB24" s="178"/>
      <c r="AC24" s="178"/>
      <c r="AD24" s="535"/>
      <c r="AE24" s="180"/>
      <c r="AF24" s="535"/>
      <c r="AG24" s="178"/>
      <c r="AH24" s="535"/>
      <c r="AI24" s="14">
        <f t="shared" si="1"/>
        <v>3</v>
      </c>
      <c r="AJ24" s="103"/>
    </row>
    <row r="25" spans="1:37" s="12" customFormat="1" ht="16.5">
      <c r="A25" s="559">
        <v>4</v>
      </c>
      <c r="B25" s="30" t="s">
        <v>46</v>
      </c>
      <c r="C25" s="49" t="s">
        <v>381</v>
      </c>
      <c r="D25" s="31" t="s">
        <v>20</v>
      </c>
      <c r="E25" s="535">
        <v>1</v>
      </c>
      <c r="F25" s="535">
        <v>1</v>
      </c>
      <c r="G25" s="535">
        <v>1</v>
      </c>
      <c r="H25" s="535">
        <v>1</v>
      </c>
      <c r="I25" s="178">
        <v>1</v>
      </c>
      <c r="J25" s="537" t="s">
        <v>258</v>
      </c>
      <c r="K25" s="178">
        <v>1</v>
      </c>
      <c r="L25" s="535">
        <v>1</v>
      </c>
      <c r="M25" s="535">
        <v>1</v>
      </c>
      <c r="N25" s="535">
        <v>1</v>
      </c>
      <c r="O25" s="847" t="s">
        <v>257</v>
      </c>
      <c r="P25" s="535">
        <v>1</v>
      </c>
      <c r="Q25" s="180" t="s">
        <v>258</v>
      </c>
      <c r="R25" s="535">
        <v>1</v>
      </c>
      <c r="S25" s="178">
        <v>1</v>
      </c>
      <c r="T25" s="535">
        <v>1</v>
      </c>
      <c r="U25" s="178">
        <v>1</v>
      </c>
      <c r="V25" s="535">
        <v>1</v>
      </c>
      <c r="W25" s="178">
        <v>1</v>
      </c>
      <c r="X25" s="537">
        <v>1</v>
      </c>
      <c r="Y25" s="178">
        <v>1</v>
      </c>
      <c r="Z25" s="535">
        <v>1</v>
      </c>
      <c r="AA25" s="178">
        <v>1</v>
      </c>
      <c r="AB25" s="178">
        <v>1</v>
      </c>
      <c r="AC25" s="178">
        <v>1</v>
      </c>
      <c r="AD25" s="535">
        <v>1</v>
      </c>
      <c r="AE25" s="180">
        <v>1</v>
      </c>
      <c r="AF25" s="535">
        <v>1</v>
      </c>
      <c r="AG25" s="178">
        <v>1</v>
      </c>
      <c r="AH25" s="535">
        <v>1</v>
      </c>
      <c r="AI25" s="14">
        <f t="shared" si="1"/>
        <v>27</v>
      </c>
      <c r="AJ25" s="103"/>
    </row>
    <row r="26" spans="1:37" s="12" customFormat="1" ht="16.5">
      <c r="A26" s="46">
        <v>5</v>
      </c>
      <c r="B26" s="30" t="s">
        <v>28</v>
      </c>
      <c r="C26" s="30" t="s">
        <v>381</v>
      </c>
      <c r="D26" s="32" t="s">
        <v>95</v>
      </c>
      <c r="E26" s="723">
        <v>1</v>
      </c>
      <c r="F26" s="723">
        <v>1</v>
      </c>
      <c r="G26" s="723">
        <v>1</v>
      </c>
      <c r="H26" s="723">
        <v>1</v>
      </c>
      <c r="I26" s="723">
        <v>1</v>
      </c>
      <c r="J26" s="180">
        <v>1</v>
      </c>
      <c r="K26" s="178">
        <v>1</v>
      </c>
      <c r="L26" s="178">
        <v>1</v>
      </c>
      <c r="M26" s="178">
        <v>1</v>
      </c>
      <c r="N26" s="178">
        <v>1</v>
      </c>
      <c r="O26" s="847" t="s">
        <v>257</v>
      </c>
      <c r="P26" s="178">
        <v>1</v>
      </c>
      <c r="Q26" s="180" t="s">
        <v>258</v>
      </c>
      <c r="R26" s="535">
        <v>1</v>
      </c>
      <c r="S26" s="178">
        <v>1</v>
      </c>
      <c r="T26" s="535">
        <v>1</v>
      </c>
      <c r="U26" s="178">
        <v>1</v>
      </c>
      <c r="V26" s="535">
        <v>1</v>
      </c>
      <c r="W26" s="178">
        <v>1</v>
      </c>
      <c r="X26" s="537">
        <v>1</v>
      </c>
      <c r="Y26" s="178">
        <v>1</v>
      </c>
      <c r="Z26" s="535">
        <v>1</v>
      </c>
      <c r="AA26" s="227">
        <v>1</v>
      </c>
      <c r="AB26" s="227">
        <v>1</v>
      </c>
      <c r="AC26" s="227">
        <v>1</v>
      </c>
      <c r="AD26" s="227">
        <v>1</v>
      </c>
      <c r="AE26" s="794">
        <v>1</v>
      </c>
      <c r="AF26" s="229">
        <v>1</v>
      </c>
      <c r="AG26" s="229">
        <v>1</v>
      </c>
      <c r="AH26" s="178">
        <v>1</v>
      </c>
      <c r="AI26" s="14">
        <f>SUM(E26:AH26)</f>
        <v>28</v>
      </c>
      <c r="AJ26" s="103"/>
    </row>
    <row r="27" spans="1:37" s="12" customFormat="1" ht="16.5">
      <c r="A27" s="745">
        <v>6</v>
      </c>
      <c r="B27" s="30" t="s">
        <v>446</v>
      </c>
      <c r="C27" s="739" t="s">
        <v>381</v>
      </c>
      <c r="D27" s="31" t="s">
        <v>34</v>
      </c>
      <c r="E27" s="723" t="s">
        <v>254</v>
      </c>
      <c r="F27" s="723">
        <v>1</v>
      </c>
      <c r="G27" s="723">
        <v>1</v>
      </c>
      <c r="H27" s="723">
        <v>1</v>
      </c>
      <c r="I27" s="723">
        <v>1</v>
      </c>
      <c r="J27" s="180">
        <v>1</v>
      </c>
      <c r="K27" s="178">
        <v>1</v>
      </c>
      <c r="L27" s="178">
        <v>1</v>
      </c>
      <c r="M27" s="178">
        <v>1</v>
      </c>
      <c r="N27" s="178">
        <v>1</v>
      </c>
      <c r="O27" s="847" t="s">
        <v>257</v>
      </c>
      <c r="P27" s="178">
        <v>1</v>
      </c>
      <c r="Q27" s="180" t="s">
        <v>258</v>
      </c>
      <c r="R27" s="178" t="s">
        <v>255</v>
      </c>
      <c r="S27" s="178">
        <v>1</v>
      </c>
      <c r="T27" s="535">
        <v>1</v>
      </c>
      <c r="U27" s="178">
        <v>1</v>
      </c>
      <c r="V27" s="535">
        <v>1</v>
      </c>
      <c r="W27" s="178">
        <v>1</v>
      </c>
      <c r="X27" s="537" t="s">
        <v>258</v>
      </c>
      <c r="Y27" s="178">
        <v>1</v>
      </c>
      <c r="Z27" s="535">
        <v>1</v>
      </c>
      <c r="AA27" s="178">
        <v>1</v>
      </c>
      <c r="AB27" s="178">
        <v>1</v>
      </c>
      <c r="AC27" s="178">
        <v>1</v>
      </c>
      <c r="AD27" s="535">
        <v>1</v>
      </c>
      <c r="AE27" s="180">
        <v>1</v>
      </c>
      <c r="AF27" s="535">
        <v>1</v>
      </c>
      <c r="AG27" s="178">
        <v>1</v>
      </c>
      <c r="AH27" s="535">
        <v>1</v>
      </c>
      <c r="AI27" s="14">
        <f>SUM(E27:AH27)</f>
        <v>25</v>
      </c>
      <c r="AJ27" s="103"/>
    </row>
    <row r="28" spans="1:37" s="12" customFormat="1" ht="16.5">
      <c r="A28" s="745">
        <v>5</v>
      </c>
      <c r="B28" s="30" t="s">
        <v>262</v>
      </c>
      <c r="C28" s="260" t="s">
        <v>381</v>
      </c>
      <c r="D28" s="31" t="s">
        <v>241</v>
      </c>
      <c r="E28" s="535">
        <v>1</v>
      </c>
      <c r="F28" s="535">
        <v>1</v>
      </c>
      <c r="G28" s="535">
        <v>1</v>
      </c>
      <c r="H28" s="535">
        <v>1</v>
      </c>
      <c r="I28" s="178" t="s">
        <v>255</v>
      </c>
      <c r="J28" s="537">
        <v>1</v>
      </c>
      <c r="K28" s="178">
        <v>1</v>
      </c>
      <c r="L28" s="535">
        <v>1</v>
      </c>
      <c r="M28" s="535" t="s">
        <v>255</v>
      </c>
      <c r="N28" s="535" t="s">
        <v>255</v>
      </c>
      <c r="O28" s="847" t="s">
        <v>257</v>
      </c>
      <c r="P28" s="535">
        <v>1</v>
      </c>
      <c r="Q28" s="180" t="s">
        <v>258</v>
      </c>
      <c r="R28" s="535">
        <v>1</v>
      </c>
      <c r="S28" s="178">
        <v>1</v>
      </c>
      <c r="T28" s="535">
        <v>1</v>
      </c>
      <c r="U28" s="178">
        <v>1</v>
      </c>
      <c r="V28" s="535">
        <v>1</v>
      </c>
      <c r="W28" s="178">
        <v>1</v>
      </c>
      <c r="X28" s="537">
        <v>1</v>
      </c>
      <c r="Y28" s="178">
        <v>1</v>
      </c>
      <c r="Z28" s="535">
        <v>1</v>
      </c>
      <c r="AA28" s="178">
        <v>1</v>
      </c>
      <c r="AB28" s="178">
        <v>1</v>
      </c>
      <c r="AC28" s="178">
        <v>1</v>
      </c>
      <c r="AD28" s="535" t="s">
        <v>255</v>
      </c>
      <c r="AE28" s="180">
        <v>1</v>
      </c>
      <c r="AF28" s="535">
        <v>1</v>
      </c>
      <c r="AG28" s="178">
        <v>1</v>
      </c>
      <c r="AH28" s="535">
        <v>1</v>
      </c>
      <c r="AI28" s="14">
        <f t="shared" si="1"/>
        <v>24</v>
      </c>
      <c r="AJ28" s="103"/>
    </row>
    <row r="29" spans="1:37" s="12" customFormat="1" ht="17.25" customHeight="1">
      <c r="A29" s="559">
        <v>6</v>
      </c>
      <c r="B29" s="30" t="s">
        <v>188</v>
      </c>
      <c r="C29" s="33" t="s">
        <v>381</v>
      </c>
      <c r="D29" s="32" t="s">
        <v>30</v>
      </c>
      <c r="E29" s="535">
        <v>1</v>
      </c>
      <c r="F29" s="535">
        <v>1</v>
      </c>
      <c r="G29" s="535">
        <v>1</v>
      </c>
      <c r="H29" s="535">
        <v>1</v>
      </c>
      <c r="I29" s="178">
        <v>1</v>
      </c>
      <c r="J29" s="537">
        <v>1</v>
      </c>
      <c r="K29" s="178">
        <v>1</v>
      </c>
      <c r="L29" s="535">
        <v>1</v>
      </c>
      <c r="M29" s="535">
        <v>1</v>
      </c>
      <c r="N29" s="535" t="s">
        <v>255</v>
      </c>
      <c r="O29" s="847" t="s">
        <v>257</v>
      </c>
      <c r="P29" s="535">
        <v>1</v>
      </c>
      <c r="Q29" s="180" t="s">
        <v>258</v>
      </c>
      <c r="R29" s="535">
        <v>1</v>
      </c>
      <c r="S29" s="178">
        <v>1</v>
      </c>
      <c r="T29" s="535">
        <v>1</v>
      </c>
      <c r="U29" s="178">
        <v>1</v>
      </c>
      <c r="V29" s="535">
        <v>1</v>
      </c>
      <c r="W29" s="178">
        <v>1</v>
      </c>
      <c r="X29" s="537" t="s">
        <v>258</v>
      </c>
      <c r="Y29" s="178">
        <v>1</v>
      </c>
      <c r="Z29" s="535">
        <v>1</v>
      </c>
      <c r="AA29" s="178">
        <v>1</v>
      </c>
      <c r="AB29" s="178">
        <v>1</v>
      </c>
      <c r="AC29" s="178">
        <v>1</v>
      </c>
      <c r="AD29" s="535">
        <v>1</v>
      </c>
      <c r="AE29" s="180" t="s">
        <v>258</v>
      </c>
      <c r="AF29" s="535" t="s">
        <v>255</v>
      </c>
      <c r="AG29" s="178">
        <v>1</v>
      </c>
      <c r="AH29" s="535">
        <v>1</v>
      </c>
      <c r="AI29" s="14">
        <f t="shared" si="1"/>
        <v>24</v>
      </c>
      <c r="AJ29" s="104"/>
    </row>
    <row r="30" spans="1:37" s="12" customFormat="1" ht="17.25" customHeight="1">
      <c r="A30" s="559"/>
      <c r="B30" s="30" t="s">
        <v>776</v>
      </c>
      <c r="C30" s="33" t="s">
        <v>381</v>
      </c>
      <c r="D30" s="256" t="s">
        <v>271</v>
      </c>
      <c r="E30" s="1589" t="s">
        <v>451</v>
      </c>
      <c r="F30" s="1590"/>
      <c r="G30" s="1590"/>
      <c r="H30" s="1590"/>
      <c r="I30" s="1590"/>
      <c r="J30" s="1590"/>
      <c r="K30" s="1590"/>
      <c r="L30" s="1590"/>
      <c r="M30" s="1590"/>
      <c r="N30" s="1590"/>
      <c r="O30" s="1591"/>
      <c r="P30" s="535">
        <v>1</v>
      </c>
      <c r="Q30" s="180">
        <v>1</v>
      </c>
      <c r="R30" s="535">
        <v>1</v>
      </c>
      <c r="S30" s="178">
        <v>1</v>
      </c>
      <c r="T30" s="535" t="s">
        <v>255</v>
      </c>
      <c r="U30" s="178" t="s">
        <v>255</v>
      </c>
      <c r="V30" s="535">
        <v>1</v>
      </c>
      <c r="W30" s="178">
        <v>1</v>
      </c>
      <c r="X30" s="537" t="s">
        <v>258</v>
      </c>
      <c r="Y30" s="178" t="s">
        <v>255</v>
      </c>
      <c r="Z30" s="535" t="s">
        <v>255</v>
      </c>
      <c r="AA30" s="178">
        <v>1</v>
      </c>
      <c r="AB30" s="178">
        <v>1</v>
      </c>
      <c r="AC30" s="178">
        <v>1</v>
      </c>
      <c r="AD30" s="535">
        <v>1</v>
      </c>
      <c r="AE30" s="180" t="s">
        <v>258</v>
      </c>
      <c r="AF30" s="535">
        <v>1</v>
      </c>
      <c r="AG30" s="178">
        <v>1</v>
      </c>
      <c r="AH30" s="535">
        <v>1</v>
      </c>
      <c r="AI30" s="14">
        <f t="shared" si="1"/>
        <v>13</v>
      </c>
      <c r="AJ30" s="104"/>
    </row>
    <row r="31" spans="1:37" s="12" customFormat="1" ht="18" customHeight="1">
      <c r="A31" s="46">
        <v>7</v>
      </c>
      <c r="B31" s="30" t="s">
        <v>552</v>
      </c>
      <c r="C31" s="252" t="s">
        <v>385</v>
      </c>
      <c r="D31" s="140" t="s">
        <v>111</v>
      </c>
      <c r="E31" s="535">
        <v>1</v>
      </c>
      <c r="F31" s="535">
        <v>1</v>
      </c>
      <c r="G31" s="535">
        <v>1</v>
      </c>
      <c r="H31" s="535">
        <v>1</v>
      </c>
      <c r="I31" s="178">
        <v>1</v>
      </c>
      <c r="J31" s="537">
        <v>1</v>
      </c>
      <c r="K31" s="178">
        <v>1</v>
      </c>
      <c r="L31" s="535">
        <v>1</v>
      </c>
      <c r="M31" s="535">
        <v>1</v>
      </c>
      <c r="N31" s="535">
        <v>1</v>
      </c>
      <c r="O31" s="847" t="s">
        <v>257</v>
      </c>
      <c r="P31" s="535">
        <v>1</v>
      </c>
      <c r="Q31" s="180">
        <v>1</v>
      </c>
      <c r="R31" s="535">
        <v>1</v>
      </c>
      <c r="S31" s="178">
        <v>1</v>
      </c>
      <c r="T31" s="535">
        <v>1</v>
      </c>
      <c r="U31" s="178">
        <v>1</v>
      </c>
      <c r="V31" s="535">
        <v>1</v>
      </c>
      <c r="W31" s="178">
        <v>1</v>
      </c>
      <c r="X31" s="537">
        <v>1</v>
      </c>
      <c r="Y31" s="178">
        <v>1</v>
      </c>
      <c r="Z31" s="535">
        <v>1</v>
      </c>
      <c r="AA31" s="178">
        <v>1</v>
      </c>
      <c r="AB31" s="178">
        <v>1</v>
      </c>
      <c r="AC31" s="178">
        <v>1</v>
      </c>
      <c r="AD31" s="535">
        <v>1</v>
      </c>
      <c r="AE31" s="180">
        <v>1</v>
      </c>
      <c r="AF31" s="535">
        <v>1</v>
      </c>
      <c r="AG31" s="178">
        <v>1</v>
      </c>
      <c r="AH31" s="535">
        <v>1</v>
      </c>
      <c r="AI31" s="14">
        <f t="shared" si="1"/>
        <v>29</v>
      </c>
      <c r="AJ31" s="103"/>
    </row>
    <row r="32" spans="1:37" s="12" customFormat="1" ht="18" customHeight="1">
      <c r="A32" s="745"/>
      <c r="B32" s="30" t="s">
        <v>777</v>
      </c>
      <c r="C32" s="252" t="s">
        <v>385</v>
      </c>
      <c r="D32" s="140" t="s">
        <v>111</v>
      </c>
      <c r="E32" s="1592" t="s">
        <v>451</v>
      </c>
      <c r="F32" s="1593"/>
      <c r="G32" s="1593"/>
      <c r="H32" s="1593"/>
      <c r="I32" s="1593"/>
      <c r="J32" s="1593"/>
      <c r="K32" s="1593"/>
      <c r="L32" s="1593"/>
      <c r="M32" s="1593"/>
      <c r="N32" s="1593"/>
      <c r="O32" s="1593"/>
      <c r="P32" s="1593"/>
      <c r="Q32" s="1593"/>
      <c r="R32" s="1593"/>
      <c r="S32" s="1593"/>
      <c r="T32" s="1593"/>
      <c r="U32" s="1593"/>
      <c r="V32" s="1593"/>
      <c r="W32" s="1593"/>
      <c r="X32" s="1593"/>
      <c r="Y32" s="1594"/>
      <c r="Z32" s="535">
        <v>1</v>
      </c>
      <c r="AA32" s="178">
        <v>1</v>
      </c>
      <c r="AB32" s="178">
        <v>1</v>
      </c>
      <c r="AC32" s="178">
        <v>1</v>
      </c>
      <c r="AD32" s="535">
        <v>1</v>
      </c>
      <c r="AE32" s="180">
        <v>1</v>
      </c>
      <c r="AF32" s="535">
        <v>1</v>
      </c>
      <c r="AG32" s="178">
        <v>1</v>
      </c>
      <c r="AH32" s="535">
        <v>1</v>
      </c>
      <c r="AI32" s="14">
        <f t="shared" si="1"/>
        <v>9</v>
      </c>
      <c r="AJ32" s="104"/>
    </row>
    <row r="33" spans="1:36" s="12" customFormat="1" ht="17.25" customHeight="1">
      <c r="A33" s="745">
        <v>12</v>
      </c>
      <c r="B33" s="260" t="s">
        <v>51</v>
      </c>
      <c r="C33" s="30" t="s">
        <v>381</v>
      </c>
      <c r="D33" s="222" t="s">
        <v>52</v>
      </c>
      <c r="E33" s="723">
        <v>1</v>
      </c>
      <c r="F33" s="723">
        <v>1</v>
      </c>
      <c r="G33" s="723">
        <v>1</v>
      </c>
      <c r="H33" s="723">
        <v>1</v>
      </c>
      <c r="I33" s="723">
        <v>1</v>
      </c>
      <c r="J33" s="180">
        <v>1</v>
      </c>
      <c r="K33" s="178">
        <v>1</v>
      </c>
      <c r="L33" s="178">
        <v>1</v>
      </c>
      <c r="M33" s="178">
        <v>1</v>
      </c>
      <c r="N33" s="178">
        <v>1</v>
      </c>
      <c r="O33" s="847" t="s">
        <v>257</v>
      </c>
      <c r="P33" s="178">
        <v>1</v>
      </c>
      <c r="Q33" s="180">
        <v>1</v>
      </c>
      <c r="R33" s="535">
        <v>1</v>
      </c>
      <c r="S33" s="178">
        <v>1</v>
      </c>
      <c r="T33" s="535">
        <v>1</v>
      </c>
      <c r="U33" s="178">
        <v>1</v>
      </c>
      <c r="V33" s="535">
        <v>1</v>
      </c>
      <c r="W33" s="178">
        <v>1</v>
      </c>
      <c r="X33" s="537" t="s">
        <v>258</v>
      </c>
      <c r="Y33" s="178">
        <v>1</v>
      </c>
      <c r="Z33" s="535">
        <v>1</v>
      </c>
      <c r="AA33" s="178">
        <v>1</v>
      </c>
      <c r="AB33" s="178" t="s">
        <v>255</v>
      </c>
      <c r="AC33" s="178">
        <v>1</v>
      </c>
      <c r="AD33" s="535">
        <v>1</v>
      </c>
      <c r="AE33" s="180">
        <v>1</v>
      </c>
      <c r="AF33" s="535">
        <v>1</v>
      </c>
      <c r="AG33" s="178">
        <v>1</v>
      </c>
      <c r="AH33" s="535">
        <v>1</v>
      </c>
      <c r="AI33" s="107">
        <f>SUM(E33:AH33)</f>
        <v>27</v>
      </c>
      <c r="AJ33" s="104"/>
    </row>
    <row r="34" spans="1:36" s="12" customFormat="1" ht="17.25" customHeight="1">
      <c r="A34" s="745">
        <v>14</v>
      </c>
      <c r="B34" s="30" t="s">
        <v>278</v>
      </c>
      <c r="C34" s="30" t="s">
        <v>381</v>
      </c>
      <c r="D34" s="198" t="s">
        <v>50</v>
      </c>
      <c r="E34" s="723">
        <v>1</v>
      </c>
      <c r="F34" s="723">
        <v>1</v>
      </c>
      <c r="G34" s="723">
        <v>1</v>
      </c>
      <c r="H34" s="723">
        <v>1</v>
      </c>
      <c r="I34" s="723">
        <v>1</v>
      </c>
      <c r="J34" s="180">
        <v>1</v>
      </c>
      <c r="K34" s="178">
        <v>1</v>
      </c>
      <c r="L34" s="178">
        <v>1</v>
      </c>
      <c r="M34" s="178">
        <v>1</v>
      </c>
      <c r="N34" s="178">
        <v>1</v>
      </c>
      <c r="O34" s="847" t="s">
        <v>257</v>
      </c>
      <c r="P34" s="178">
        <v>1</v>
      </c>
      <c r="Q34" s="180">
        <v>1</v>
      </c>
      <c r="R34" s="535">
        <v>1</v>
      </c>
      <c r="S34" s="178">
        <v>1</v>
      </c>
      <c r="T34" s="535">
        <v>1</v>
      </c>
      <c r="U34" s="178">
        <v>1</v>
      </c>
      <c r="V34" s="535">
        <v>1</v>
      </c>
      <c r="W34" s="178">
        <v>1</v>
      </c>
      <c r="X34" s="537" t="s">
        <v>258</v>
      </c>
      <c r="Y34" s="178">
        <v>1</v>
      </c>
      <c r="Z34" s="535">
        <v>1</v>
      </c>
      <c r="AA34" s="178">
        <v>1</v>
      </c>
      <c r="AB34" s="178">
        <v>1</v>
      </c>
      <c r="AC34" s="178">
        <v>1</v>
      </c>
      <c r="AD34" s="535">
        <v>1</v>
      </c>
      <c r="AE34" s="180">
        <v>1</v>
      </c>
      <c r="AF34" s="535">
        <v>1</v>
      </c>
      <c r="AG34" s="178">
        <v>1</v>
      </c>
      <c r="AH34" s="535">
        <v>1</v>
      </c>
      <c r="AI34" s="107">
        <f>SUM(E34:AH34)</f>
        <v>28</v>
      </c>
      <c r="AJ34" s="103"/>
    </row>
    <row r="35" spans="1:36" s="12" customFormat="1" ht="18" customHeight="1">
      <c r="A35" s="559">
        <v>8</v>
      </c>
      <c r="B35" s="30" t="s">
        <v>288</v>
      </c>
      <c r="C35" s="30" t="s">
        <v>381</v>
      </c>
      <c r="D35" s="32" t="s">
        <v>372</v>
      </c>
      <c r="E35" s="535" t="s">
        <v>255</v>
      </c>
      <c r="F35" s="535">
        <v>1</v>
      </c>
      <c r="G35" s="535">
        <v>1</v>
      </c>
      <c r="H35" s="535">
        <v>1</v>
      </c>
      <c r="I35" s="178">
        <v>1</v>
      </c>
      <c r="J35" s="180">
        <v>1</v>
      </c>
      <c r="K35" s="178">
        <v>1</v>
      </c>
      <c r="L35" s="178">
        <v>1</v>
      </c>
      <c r="M35" s="178">
        <v>1</v>
      </c>
      <c r="N35" s="178">
        <v>1</v>
      </c>
      <c r="O35" s="847" t="s">
        <v>257</v>
      </c>
      <c r="P35" s="178">
        <v>1</v>
      </c>
      <c r="Q35" s="180">
        <v>1</v>
      </c>
      <c r="R35" s="178">
        <v>1</v>
      </c>
      <c r="S35" s="178">
        <v>1</v>
      </c>
      <c r="T35" s="535">
        <v>1</v>
      </c>
      <c r="U35" s="178">
        <v>1</v>
      </c>
      <c r="V35" s="535">
        <v>1</v>
      </c>
      <c r="W35" s="178">
        <v>1</v>
      </c>
      <c r="X35" s="537">
        <v>1</v>
      </c>
      <c r="Y35" s="178">
        <v>1</v>
      </c>
      <c r="Z35" s="535">
        <v>1</v>
      </c>
      <c r="AA35" s="178">
        <v>1</v>
      </c>
      <c r="AB35" s="178">
        <v>1</v>
      </c>
      <c r="AC35" s="178">
        <v>1</v>
      </c>
      <c r="AD35" s="535">
        <v>1</v>
      </c>
      <c r="AE35" s="180">
        <v>1</v>
      </c>
      <c r="AF35" s="535">
        <v>1</v>
      </c>
      <c r="AG35" s="178">
        <v>1</v>
      </c>
      <c r="AH35" s="535">
        <v>1</v>
      </c>
      <c r="AI35" s="14">
        <f>SUM(E35:AH35)</f>
        <v>28</v>
      </c>
      <c r="AJ35" s="104"/>
    </row>
    <row r="36" spans="1:36" s="127" customFormat="1" ht="16.5">
      <c r="A36" s="292">
        <v>7</v>
      </c>
      <c r="B36" s="30" t="s">
        <v>295</v>
      </c>
      <c r="C36" s="33" t="s">
        <v>381</v>
      </c>
      <c r="D36" s="32" t="s">
        <v>49</v>
      </c>
      <c r="E36" s="214">
        <v>1</v>
      </c>
      <c r="F36" s="214">
        <v>1</v>
      </c>
      <c r="G36" s="214">
        <v>1</v>
      </c>
      <c r="H36" s="214">
        <v>1</v>
      </c>
      <c r="I36" s="214">
        <v>1</v>
      </c>
      <c r="J36" s="182" t="s">
        <v>258</v>
      </c>
      <c r="K36" s="214">
        <v>1</v>
      </c>
      <c r="L36" s="214">
        <v>1</v>
      </c>
      <c r="M36" s="214">
        <v>1</v>
      </c>
      <c r="N36" s="214">
        <v>1</v>
      </c>
      <c r="O36" s="175" t="s">
        <v>257</v>
      </c>
      <c r="P36" s="214">
        <v>1</v>
      </c>
      <c r="Q36" s="182" t="s">
        <v>258</v>
      </c>
      <c r="R36" s="214">
        <v>1</v>
      </c>
      <c r="S36" s="214">
        <v>1</v>
      </c>
      <c r="T36" s="535">
        <v>1</v>
      </c>
      <c r="U36" s="178">
        <v>1</v>
      </c>
      <c r="V36" s="535">
        <v>1</v>
      </c>
      <c r="W36" s="178">
        <v>1</v>
      </c>
      <c r="X36" s="537">
        <v>1</v>
      </c>
      <c r="Y36" s="178">
        <v>1</v>
      </c>
      <c r="Z36" s="535">
        <v>1</v>
      </c>
      <c r="AA36" s="178">
        <v>1</v>
      </c>
      <c r="AB36" s="178">
        <v>1</v>
      </c>
      <c r="AC36" s="178">
        <v>1</v>
      </c>
      <c r="AD36" s="535">
        <v>1</v>
      </c>
      <c r="AE36" s="180">
        <v>1</v>
      </c>
      <c r="AF36" s="535">
        <v>1</v>
      </c>
      <c r="AG36" s="178">
        <v>1</v>
      </c>
      <c r="AH36" s="535">
        <v>1</v>
      </c>
      <c r="AI36" s="14">
        <f>SUM(E36:AH36)</f>
        <v>27</v>
      </c>
      <c r="AJ36" s="301"/>
    </row>
    <row r="37" spans="1:36" s="12" customFormat="1" ht="18" customHeight="1">
      <c r="A37" s="1557" t="s">
        <v>687</v>
      </c>
      <c r="B37" s="1558"/>
      <c r="C37" s="30"/>
      <c r="D37" s="1586" t="s">
        <v>688</v>
      </c>
      <c r="E37" s="1587"/>
      <c r="F37" s="1587"/>
      <c r="G37" s="1587"/>
      <c r="H37" s="1587"/>
      <c r="I37" s="1587"/>
      <c r="J37" s="1587"/>
      <c r="K37" s="1587"/>
      <c r="L37" s="1587"/>
      <c r="M37" s="1587"/>
      <c r="N37" s="1587"/>
      <c r="O37" s="1587"/>
      <c r="P37" s="1587"/>
      <c r="Q37" s="1587"/>
      <c r="R37" s="1587"/>
      <c r="S37" s="1587"/>
      <c r="T37" s="1587"/>
      <c r="U37" s="1587"/>
      <c r="V37" s="1587"/>
      <c r="W37" s="1587"/>
      <c r="X37" s="1587"/>
      <c r="Y37" s="1587"/>
      <c r="Z37" s="1587"/>
      <c r="AA37" s="1587"/>
      <c r="AB37" s="1587"/>
      <c r="AC37" s="1587"/>
      <c r="AD37" s="1587"/>
      <c r="AE37" s="1587"/>
      <c r="AF37" s="1587"/>
      <c r="AG37" s="1587"/>
      <c r="AH37" s="1587"/>
      <c r="AI37" s="1588"/>
      <c r="AJ37" s="108"/>
    </row>
    <row r="38" spans="1:36" ht="16.5">
      <c r="A38" s="46">
        <v>1</v>
      </c>
      <c r="B38" s="611" t="s">
        <v>473</v>
      </c>
      <c r="C38" s="30"/>
      <c r="D38" s="31" t="s">
        <v>239</v>
      </c>
      <c r="E38" s="231">
        <v>1</v>
      </c>
      <c r="F38" s="231">
        <v>1</v>
      </c>
      <c r="G38" s="231">
        <v>1</v>
      </c>
      <c r="H38" s="231">
        <v>1</v>
      </c>
      <c r="I38" s="227">
        <v>1</v>
      </c>
      <c r="J38" s="185">
        <v>1</v>
      </c>
      <c r="K38" s="227">
        <v>1</v>
      </c>
      <c r="L38" s="227">
        <v>1</v>
      </c>
      <c r="M38" s="227">
        <v>1</v>
      </c>
      <c r="N38" s="227">
        <v>1</v>
      </c>
      <c r="O38" s="1" t="s">
        <v>257</v>
      </c>
      <c r="P38" s="227" t="s">
        <v>255</v>
      </c>
      <c r="Q38" s="185" t="s">
        <v>258</v>
      </c>
      <c r="R38" s="227">
        <v>1</v>
      </c>
      <c r="S38" s="227">
        <v>1</v>
      </c>
      <c r="T38" s="535">
        <v>1</v>
      </c>
      <c r="U38" s="178">
        <v>1</v>
      </c>
      <c r="V38" s="535">
        <v>1</v>
      </c>
      <c r="W38" s="178">
        <v>1</v>
      </c>
      <c r="X38" s="537">
        <v>1</v>
      </c>
      <c r="Y38" s="178">
        <v>1</v>
      </c>
      <c r="Z38" s="535">
        <v>1</v>
      </c>
      <c r="AA38" s="178">
        <v>1</v>
      </c>
      <c r="AB38" s="178">
        <v>1</v>
      </c>
      <c r="AC38" s="178">
        <v>1</v>
      </c>
      <c r="AD38" s="535">
        <v>1</v>
      </c>
      <c r="AE38" s="180">
        <v>1</v>
      </c>
      <c r="AF38" s="535">
        <v>1</v>
      </c>
      <c r="AG38" s="178">
        <v>1</v>
      </c>
      <c r="AH38" s="535" t="s">
        <v>255</v>
      </c>
      <c r="AI38" s="14">
        <f>SUM(E38:AH38)</f>
        <v>26</v>
      </c>
      <c r="AJ38" s="282"/>
    </row>
    <row r="39" spans="1:36" s="12" customFormat="1" ht="16.5">
      <c r="A39" s="560">
        <v>2</v>
      </c>
      <c r="B39" s="49" t="s">
        <v>21</v>
      </c>
      <c r="C39" s="49" t="s">
        <v>381</v>
      </c>
      <c r="D39" s="31" t="s">
        <v>450</v>
      </c>
      <c r="E39" s="231">
        <v>1</v>
      </c>
      <c r="F39" s="231">
        <v>1</v>
      </c>
      <c r="G39" s="231">
        <v>1</v>
      </c>
      <c r="H39" s="231">
        <v>1</v>
      </c>
      <c r="I39" s="227">
        <v>1</v>
      </c>
      <c r="J39" s="185">
        <v>1</v>
      </c>
      <c r="K39" s="227">
        <v>1</v>
      </c>
      <c r="L39" s="227">
        <v>1</v>
      </c>
      <c r="M39" s="227">
        <v>1</v>
      </c>
      <c r="N39" s="227">
        <v>1</v>
      </c>
      <c r="O39" s="1" t="s">
        <v>257</v>
      </c>
      <c r="P39" s="227">
        <v>1</v>
      </c>
      <c r="Q39" s="185">
        <v>1</v>
      </c>
      <c r="R39" s="227">
        <v>1</v>
      </c>
      <c r="S39" s="227">
        <v>1</v>
      </c>
      <c r="T39" s="535">
        <v>1</v>
      </c>
      <c r="U39" s="178">
        <v>1</v>
      </c>
      <c r="V39" s="535">
        <v>1</v>
      </c>
      <c r="W39" s="178">
        <v>1</v>
      </c>
      <c r="X39" s="537">
        <v>1</v>
      </c>
      <c r="Y39" s="178">
        <v>1</v>
      </c>
      <c r="Z39" s="535">
        <v>1</v>
      </c>
      <c r="AA39" s="178">
        <v>1</v>
      </c>
      <c r="AB39" s="178">
        <v>1</v>
      </c>
      <c r="AC39" s="178">
        <v>1</v>
      </c>
      <c r="AD39" s="535">
        <v>1</v>
      </c>
      <c r="AE39" s="180">
        <v>1</v>
      </c>
      <c r="AF39" s="535">
        <v>1</v>
      </c>
      <c r="AG39" s="178">
        <v>1</v>
      </c>
      <c r="AH39" s="535">
        <v>1</v>
      </c>
      <c r="AI39" s="107">
        <f>SUM(E39:AH39)</f>
        <v>29</v>
      </c>
      <c r="AJ39" s="103"/>
    </row>
    <row r="40" spans="1:36" ht="16.5">
      <c r="A40" s="23">
        <v>3</v>
      </c>
      <c r="B40" s="412" t="s">
        <v>726</v>
      </c>
      <c r="C40" s="735" t="s">
        <v>600</v>
      </c>
      <c r="D40" s="454" t="s">
        <v>112</v>
      </c>
      <c r="E40" s="231">
        <v>1</v>
      </c>
      <c r="F40" s="231">
        <v>1</v>
      </c>
      <c r="G40" s="231">
        <v>1</v>
      </c>
      <c r="H40" s="231">
        <v>1</v>
      </c>
      <c r="I40" s="227">
        <v>1</v>
      </c>
      <c r="J40" s="185">
        <v>1</v>
      </c>
      <c r="K40" s="227">
        <v>1</v>
      </c>
      <c r="L40" s="227">
        <v>1</v>
      </c>
      <c r="M40" s="227">
        <v>1</v>
      </c>
      <c r="N40" s="227" t="s">
        <v>255</v>
      </c>
      <c r="O40" s="1">
        <v>1</v>
      </c>
      <c r="P40" s="227">
        <v>1</v>
      </c>
      <c r="Q40" s="185">
        <v>1</v>
      </c>
      <c r="R40" s="227">
        <v>1</v>
      </c>
      <c r="S40" s="227">
        <v>1</v>
      </c>
      <c r="T40" s="535">
        <v>1</v>
      </c>
      <c r="U40" s="178">
        <v>1</v>
      </c>
      <c r="V40" s="535">
        <v>1</v>
      </c>
      <c r="W40" s="178">
        <v>1</v>
      </c>
      <c r="X40" s="537">
        <v>1</v>
      </c>
      <c r="Y40" s="178">
        <v>1</v>
      </c>
      <c r="Z40" s="535">
        <v>1</v>
      </c>
      <c r="AA40" s="178">
        <v>1</v>
      </c>
      <c r="AB40" s="178">
        <v>1</v>
      </c>
      <c r="AC40" s="178">
        <v>1</v>
      </c>
      <c r="AD40" s="535">
        <v>1</v>
      </c>
      <c r="AE40" s="180">
        <v>1</v>
      </c>
      <c r="AF40" s="535">
        <v>1</v>
      </c>
      <c r="AG40" s="178">
        <v>1</v>
      </c>
      <c r="AH40" s="535">
        <v>1</v>
      </c>
      <c r="AI40" s="107">
        <f t="shared" ref="AI40" si="2">SUM(E40:AH40)</f>
        <v>29</v>
      </c>
      <c r="AJ40" s="733"/>
    </row>
    <row r="41" spans="1:36" s="12" customFormat="1" ht="17.25" thickBot="1">
      <c r="A41" s="48"/>
      <c r="B41" s="58"/>
      <c r="C41" s="204"/>
      <c r="D41" s="47"/>
      <c r="E41" s="228"/>
      <c r="F41" s="228"/>
      <c r="G41" s="228"/>
      <c r="H41" s="228"/>
      <c r="I41" s="228"/>
      <c r="J41" s="228"/>
      <c r="K41" s="228"/>
      <c r="L41" s="228"/>
      <c r="M41" s="228"/>
      <c r="N41" s="228"/>
      <c r="O41" s="229"/>
      <c r="P41" s="227"/>
      <c r="Q41" s="227"/>
      <c r="R41" s="227"/>
      <c r="S41" s="227"/>
      <c r="T41" s="227"/>
      <c r="U41" s="227"/>
      <c r="V41" s="227"/>
      <c r="W41" s="227"/>
      <c r="X41" s="227"/>
      <c r="Y41" s="227"/>
      <c r="Z41" s="227"/>
      <c r="AA41" s="227"/>
      <c r="AB41" s="227"/>
      <c r="AC41" s="227"/>
      <c r="AD41" s="227"/>
      <c r="AE41" s="227"/>
      <c r="AF41" s="227"/>
      <c r="AG41" s="227"/>
      <c r="AH41" s="227"/>
      <c r="AI41" s="16"/>
      <c r="AJ41" s="104"/>
    </row>
    <row r="42" spans="1:36" s="12" customFormat="1" ht="18" customHeight="1">
      <c r="A42" s="1562" t="s">
        <v>289</v>
      </c>
      <c r="B42" s="1563"/>
      <c r="C42" s="717"/>
      <c r="D42" s="1511" t="s">
        <v>630</v>
      </c>
      <c r="E42" s="1511"/>
      <c r="F42" s="1511"/>
      <c r="G42" s="1511"/>
      <c r="H42" s="1511"/>
      <c r="I42" s="1511"/>
      <c r="J42" s="1511"/>
      <c r="K42" s="1511"/>
      <c r="L42" s="1511"/>
      <c r="M42" s="230"/>
      <c r="N42" s="230"/>
      <c r="O42" s="230"/>
      <c r="P42" s="230"/>
      <c r="Q42" s="230"/>
      <c r="R42" s="230"/>
      <c r="S42" s="230"/>
      <c r="T42" s="230"/>
      <c r="U42" s="230"/>
      <c r="V42" s="230"/>
      <c r="W42" s="230"/>
      <c r="X42" s="230"/>
      <c r="Y42" s="230"/>
      <c r="Z42" s="230"/>
      <c r="AA42" s="230"/>
      <c r="AB42" s="230"/>
      <c r="AC42" s="230"/>
      <c r="AD42" s="230"/>
      <c r="AE42" s="230"/>
      <c r="AF42" s="230"/>
      <c r="AG42" s="230"/>
      <c r="AH42" s="230"/>
      <c r="AI42" s="105"/>
      <c r="AJ42" s="298"/>
    </row>
    <row r="43" spans="1:36" s="12" customFormat="1" ht="17.25" customHeight="1">
      <c r="A43" s="292">
        <v>1</v>
      </c>
      <c r="B43" s="30" t="s">
        <v>291</v>
      </c>
      <c r="C43" s="49" t="s">
        <v>381</v>
      </c>
      <c r="D43" s="32" t="s">
        <v>88</v>
      </c>
      <c r="E43" s="178">
        <v>1</v>
      </c>
      <c r="F43" s="178">
        <v>1</v>
      </c>
      <c r="G43" s="178">
        <v>1</v>
      </c>
      <c r="H43" s="178">
        <v>1</v>
      </c>
      <c r="I43" s="178">
        <v>1</v>
      </c>
      <c r="J43" s="180">
        <v>1</v>
      </c>
      <c r="K43" s="178">
        <v>1</v>
      </c>
      <c r="L43" s="178">
        <v>1</v>
      </c>
      <c r="M43" s="178">
        <v>1</v>
      </c>
      <c r="N43" s="178">
        <v>1</v>
      </c>
      <c r="O43" s="841" t="s">
        <v>257</v>
      </c>
      <c r="P43" s="178">
        <v>1</v>
      </c>
      <c r="Q43" s="180">
        <v>1</v>
      </c>
      <c r="R43" s="178">
        <v>1</v>
      </c>
      <c r="S43" s="178">
        <v>1</v>
      </c>
      <c r="T43" s="178">
        <v>1</v>
      </c>
      <c r="U43" s="178">
        <v>1</v>
      </c>
      <c r="V43" s="178">
        <v>1</v>
      </c>
      <c r="W43" s="178">
        <v>1</v>
      </c>
      <c r="X43" s="180">
        <v>1</v>
      </c>
      <c r="Y43" s="178">
        <v>1</v>
      </c>
      <c r="Z43" s="178">
        <v>1</v>
      </c>
      <c r="AA43" s="178">
        <v>1</v>
      </c>
      <c r="AB43" s="178">
        <v>1</v>
      </c>
      <c r="AC43" s="178">
        <v>1</v>
      </c>
      <c r="AD43" s="178">
        <v>1</v>
      </c>
      <c r="AE43" s="180">
        <v>1</v>
      </c>
      <c r="AF43" s="535">
        <v>1</v>
      </c>
      <c r="AG43" s="178">
        <v>1</v>
      </c>
      <c r="AH43" s="535">
        <v>1</v>
      </c>
      <c r="AI43" s="14">
        <f>SUM(E43:AH43)</f>
        <v>29</v>
      </c>
      <c r="AJ43" s="103"/>
    </row>
    <row r="44" spans="1:36" s="12" customFormat="1" ht="16.5">
      <c r="A44" s="287">
        <v>2</v>
      </c>
      <c r="B44" s="30" t="s">
        <v>294</v>
      </c>
      <c r="C44" s="49" t="s">
        <v>395</v>
      </c>
      <c r="D44" s="31" t="s">
        <v>199</v>
      </c>
      <c r="E44" s="178">
        <v>1</v>
      </c>
      <c r="F44" s="178">
        <v>1</v>
      </c>
      <c r="G44" s="178">
        <v>1</v>
      </c>
      <c r="H44" s="178">
        <v>1</v>
      </c>
      <c r="I44" s="178">
        <v>1</v>
      </c>
      <c r="J44" s="180">
        <v>1</v>
      </c>
      <c r="K44" s="178">
        <v>1</v>
      </c>
      <c r="L44" s="178">
        <v>1</v>
      </c>
      <c r="M44" s="178">
        <v>1</v>
      </c>
      <c r="N44" s="178">
        <v>1</v>
      </c>
      <c r="O44" s="841" t="s">
        <v>257</v>
      </c>
      <c r="P44" s="178">
        <v>1</v>
      </c>
      <c r="Q44" s="180">
        <v>1</v>
      </c>
      <c r="R44" s="178">
        <v>1</v>
      </c>
      <c r="S44" s="178">
        <v>1</v>
      </c>
      <c r="T44" s="178">
        <v>1</v>
      </c>
      <c r="U44" s="178">
        <v>1</v>
      </c>
      <c r="V44" s="178">
        <v>1</v>
      </c>
      <c r="W44" s="178">
        <v>1</v>
      </c>
      <c r="X44" s="180">
        <v>1</v>
      </c>
      <c r="Y44" s="178">
        <v>1</v>
      </c>
      <c r="Z44" s="178">
        <v>1</v>
      </c>
      <c r="AA44" s="178">
        <v>1</v>
      </c>
      <c r="AB44" s="178">
        <v>1</v>
      </c>
      <c r="AC44" s="178">
        <v>1</v>
      </c>
      <c r="AD44" s="178">
        <v>1</v>
      </c>
      <c r="AE44" s="180">
        <v>1</v>
      </c>
      <c r="AF44" s="535">
        <v>1</v>
      </c>
      <c r="AG44" s="178">
        <v>1</v>
      </c>
      <c r="AH44" s="535">
        <v>1</v>
      </c>
      <c r="AI44" s="101">
        <f t="shared" ref="AI44:AI55" si="3">SUM(E44:AH44)</f>
        <v>29</v>
      </c>
      <c r="AJ44" s="103"/>
    </row>
    <row r="45" spans="1:36" s="12" customFormat="1" ht="17.25" customHeight="1">
      <c r="A45" s="292">
        <v>3</v>
      </c>
      <c r="B45" s="30" t="s">
        <v>441</v>
      </c>
      <c r="C45" s="30" t="s">
        <v>682</v>
      </c>
      <c r="D45" s="222" t="s">
        <v>73</v>
      </c>
      <c r="E45" s="178">
        <v>1</v>
      </c>
      <c r="F45" s="178">
        <v>1</v>
      </c>
      <c r="G45" s="178">
        <v>1</v>
      </c>
      <c r="H45" s="178">
        <v>1</v>
      </c>
      <c r="I45" s="178">
        <v>1</v>
      </c>
      <c r="J45" s="180">
        <v>1</v>
      </c>
      <c r="K45" s="178">
        <v>1</v>
      </c>
      <c r="L45" s="178">
        <v>1</v>
      </c>
      <c r="M45" s="178">
        <v>1</v>
      </c>
      <c r="N45" s="178">
        <v>1</v>
      </c>
      <c r="O45" s="841" t="s">
        <v>257</v>
      </c>
      <c r="P45" s="178">
        <v>1</v>
      </c>
      <c r="Q45" s="180">
        <v>1</v>
      </c>
      <c r="R45" s="178">
        <v>1</v>
      </c>
      <c r="S45" s="178">
        <v>1</v>
      </c>
      <c r="T45" s="178"/>
      <c r="U45" s="178"/>
      <c r="V45" s="178"/>
      <c r="W45" s="178"/>
      <c r="X45" s="180"/>
      <c r="Y45" s="178"/>
      <c r="Z45" s="178"/>
      <c r="AA45" s="178"/>
      <c r="AB45" s="178"/>
      <c r="AC45" s="178"/>
      <c r="AD45" s="178"/>
      <c r="AE45" s="180"/>
      <c r="AF45" s="535"/>
      <c r="AG45" s="178"/>
      <c r="AH45" s="535"/>
      <c r="AI45" s="14">
        <f t="shared" si="3"/>
        <v>14</v>
      </c>
      <c r="AJ45" s="103"/>
    </row>
    <row r="46" spans="1:36" s="12" customFormat="1" ht="18" customHeight="1">
      <c r="A46" s="287">
        <v>4</v>
      </c>
      <c r="B46" s="612" t="s">
        <v>24</v>
      </c>
      <c r="C46" s="49" t="s">
        <v>376</v>
      </c>
      <c r="D46" s="32" t="s">
        <v>41</v>
      </c>
      <c r="E46" s="178">
        <v>1</v>
      </c>
      <c r="F46" s="178">
        <v>1</v>
      </c>
      <c r="G46" s="178">
        <v>1</v>
      </c>
      <c r="H46" s="178">
        <v>1</v>
      </c>
      <c r="I46" s="178">
        <v>1</v>
      </c>
      <c r="J46" s="180" t="s">
        <v>258</v>
      </c>
      <c r="K46" s="178">
        <v>1</v>
      </c>
      <c r="L46" s="178">
        <v>1</v>
      </c>
      <c r="M46" s="178">
        <v>1</v>
      </c>
      <c r="N46" s="178">
        <v>1</v>
      </c>
      <c r="O46" s="841" t="s">
        <v>257</v>
      </c>
      <c r="P46" s="178">
        <v>1</v>
      </c>
      <c r="Q46" s="180">
        <v>1</v>
      </c>
      <c r="R46" s="178">
        <v>1</v>
      </c>
      <c r="S46" s="178">
        <v>1</v>
      </c>
      <c r="T46" s="178">
        <v>1</v>
      </c>
      <c r="U46" s="178">
        <v>1</v>
      </c>
      <c r="V46" s="178">
        <v>1</v>
      </c>
      <c r="W46" s="178">
        <v>1</v>
      </c>
      <c r="X46" s="180" t="s">
        <v>258</v>
      </c>
      <c r="Y46" s="178">
        <v>1</v>
      </c>
      <c r="Z46" s="178">
        <v>1</v>
      </c>
      <c r="AA46" s="178">
        <v>1</v>
      </c>
      <c r="AB46" s="178">
        <v>1</v>
      </c>
      <c r="AC46" s="178">
        <v>1</v>
      </c>
      <c r="AD46" s="178">
        <v>1</v>
      </c>
      <c r="AE46" s="180">
        <v>1</v>
      </c>
      <c r="AF46" s="535">
        <v>1</v>
      </c>
      <c r="AG46" s="178">
        <v>1</v>
      </c>
      <c r="AH46" s="535">
        <v>1</v>
      </c>
      <c r="AI46" s="107">
        <f t="shared" si="3"/>
        <v>27</v>
      </c>
      <c r="AJ46" s="104"/>
    </row>
    <row r="47" spans="1:36" s="12" customFormat="1" ht="16.5">
      <c r="A47" s="292">
        <v>5</v>
      </c>
      <c r="B47" s="30" t="s">
        <v>347</v>
      </c>
      <c r="C47" s="252" t="s">
        <v>380</v>
      </c>
      <c r="D47" s="31" t="s">
        <v>162</v>
      </c>
      <c r="E47" s="178">
        <v>1</v>
      </c>
      <c r="F47" s="178">
        <v>1</v>
      </c>
      <c r="G47" s="178">
        <v>1</v>
      </c>
      <c r="H47" s="178">
        <v>1</v>
      </c>
      <c r="I47" s="178">
        <v>1</v>
      </c>
      <c r="J47" s="180" t="s">
        <v>258</v>
      </c>
      <c r="K47" s="178">
        <v>1</v>
      </c>
      <c r="L47" s="178">
        <v>1</v>
      </c>
      <c r="M47" s="178">
        <v>1</v>
      </c>
      <c r="N47" s="178">
        <v>1</v>
      </c>
      <c r="O47" s="841" t="s">
        <v>257</v>
      </c>
      <c r="P47" s="178">
        <v>1</v>
      </c>
      <c r="Q47" s="180">
        <v>1</v>
      </c>
      <c r="R47" s="178">
        <v>1</v>
      </c>
      <c r="S47" s="178">
        <v>1</v>
      </c>
      <c r="T47" s="178">
        <v>1</v>
      </c>
      <c r="U47" s="178">
        <v>1</v>
      </c>
      <c r="V47" s="178">
        <v>1</v>
      </c>
      <c r="W47" s="178">
        <v>1</v>
      </c>
      <c r="X47" s="180">
        <v>1</v>
      </c>
      <c r="Y47" s="178">
        <v>1</v>
      </c>
      <c r="Z47" s="178">
        <v>1</v>
      </c>
      <c r="AA47" s="178">
        <v>1</v>
      </c>
      <c r="AB47" s="178">
        <v>1</v>
      </c>
      <c r="AC47" s="178">
        <v>1</v>
      </c>
      <c r="AD47" s="178">
        <v>1</v>
      </c>
      <c r="AE47" s="180">
        <v>1</v>
      </c>
      <c r="AF47" s="535">
        <v>1</v>
      </c>
      <c r="AG47" s="178">
        <v>1</v>
      </c>
      <c r="AH47" s="535">
        <v>1</v>
      </c>
      <c r="AI47" s="14">
        <f>SUM(E47:AH47)</f>
        <v>28</v>
      </c>
      <c r="AJ47" s="103"/>
    </row>
    <row r="48" spans="1:36" ht="19.5" customHeight="1">
      <c r="A48" s="287">
        <v>6</v>
      </c>
      <c r="B48" s="30" t="s">
        <v>329</v>
      </c>
      <c r="C48" s="30" t="s">
        <v>385</v>
      </c>
      <c r="D48" s="213" t="s">
        <v>334</v>
      </c>
      <c r="E48" s="178">
        <v>1</v>
      </c>
      <c r="F48" s="178">
        <v>1</v>
      </c>
      <c r="G48" s="178">
        <v>1</v>
      </c>
      <c r="H48" s="178">
        <v>1</v>
      </c>
      <c r="I48" s="178">
        <v>1</v>
      </c>
      <c r="J48" s="180">
        <v>1</v>
      </c>
      <c r="K48" s="178">
        <v>1</v>
      </c>
      <c r="L48" s="178">
        <v>1</v>
      </c>
      <c r="M48" s="178">
        <v>1</v>
      </c>
      <c r="N48" s="178">
        <v>1</v>
      </c>
      <c r="O48" s="841" t="s">
        <v>257</v>
      </c>
      <c r="P48" s="178">
        <v>1</v>
      </c>
      <c r="Q48" s="180" t="s">
        <v>258</v>
      </c>
      <c r="R48" s="178" t="s">
        <v>254</v>
      </c>
      <c r="S48" s="178" t="s">
        <v>254</v>
      </c>
      <c r="T48" s="178" t="s">
        <v>254</v>
      </c>
      <c r="U48" s="178" t="s">
        <v>254</v>
      </c>
      <c r="V48" s="178" t="s">
        <v>254</v>
      </c>
      <c r="W48" s="178" t="s">
        <v>254</v>
      </c>
      <c r="X48" s="180" t="s">
        <v>258</v>
      </c>
      <c r="Y48" s="178">
        <v>1</v>
      </c>
      <c r="Z48" s="178">
        <v>1</v>
      </c>
      <c r="AA48" s="178">
        <v>1</v>
      </c>
      <c r="AB48" s="178">
        <v>1</v>
      </c>
      <c r="AC48" s="178">
        <v>1</v>
      </c>
      <c r="AD48" s="178">
        <v>1</v>
      </c>
      <c r="AE48" s="180">
        <v>1</v>
      </c>
      <c r="AF48" s="535">
        <v>1</v>
      </c>
      <c r="AG48" s="178">
        <v>1</v>
      </c>
      <c r="AH48" s="535">
        <v>1</v>
      </c>
      <c r="AI48" s="14">
        <f t="shared" si="3"/>
        <v>21</v>
      </c>
      <c r="AJ48" s="284"/>
    </row>
    <row r="49" spans="1:36" s="12" customFormat="1" ht="17.25" customHeight="1">
      <c r="A49" s="292">
        <v>7</v>
      </c>
      <c r="B49" s="260" t="s">
        <v>281</v>
      </c>
      <c r="C49" s="33" t="s">
        <v>381</v>
      </c>
      <c r="D49" s="198" t="s">
        <v>35</v>
      </c>
      <c r="E49" s="178">
        <v>1</v>
      </c>
      <c r="F49" s="178">
        <v>1</v>
      </c>
      <c r="G49" s="178">
        <v>1</v>
      </c>
      <c r="H49" s="178">
        <v>1</v>
      </c>
      <c r="I49" s="178">
        <v>1</v>
      </c>
      <c r="J49" s="180">
        <v>1</v>
      </c>
      <c r="K49" s="178">
        <v>1</v>
      </c>
      <c r="L49" s="178">
        <v>1</v>
      </c>
      <c r="M49" s="178">
        <v>1</v>
      </c>
      <c r="N49" s="178">
        <v>1</v>
      </c>
      <c r="O49" s="841" t="s">
        <v>257</v>
      </c>
      <c r="P49" s="178">
        <v>1</v>
      </c>
      <c r="Q49" s="180" t="s">
        <v>258</v>
      </c>
      <c r="R49" s="178">
        <v>1</v>
      </c>
      <c r="S49" s="178">
        <v>1</v>
      </c>
      <c r="T49" s="178">
        <v>1</v>
      </c>
      <c r="U49" s="178">
        <v>1</v>
      </c>
      <c r="V49" s="178">
        <v>1</v>
      </c>
      <c r="W49" s="178" t="s">
        <v>255</v>
      </c>
      <c r="X49" s="180">
        <v>1</v>
      </c>
      <c r="Y49" s="178">
        <v>1</v>
      </c>
      <c r="Z49" s="178">
        <v>1</v>
      </c>
      <c r="AA49" s="178">
        <v>1</v>
      </c>
      <c r="AB49" s="178">
        <v>1</v>
      </c>
      <c r="AC49" s="178">
        <v>1</v>
      </c>
      <c r="AD49" s="178">
        <v>1</v>
      </c>
      <c r="AE49" s="180">
        <v>1</v>
      </c>
      <c r="AF49" s="535">
        <v>1</v>
      </c>
      <c r="AG49" s="178">
        <v>1</v>
      </c>
      <c r="AH49" s="535">
        <v>1</v>
      </c>
      <c r="AI49" s="14">
        <f t="shared" si="3"/>
        <v>27</v>
      </c>
      <c r="AJ49" s="103"/>
    </row>
    <row r="50" spans="1:36" s="12" customFormat="1" ht="16.5">
      <c r="A50" s="287">
        <v>8</v>
      </c>
      <c r="B50" s="260" t="s">
        <v>280</v>
      </c>
      <c r="C50" s="30" t="s">
        <v>381</v>
      </c>
      <c r="D50" s="43" t="s">
        <v>116</v>
      </c>
      <c r="E50" s="178">
        <v>1</v>
      </c>
      <c r="F50" s="178">
        <v>1</v>
      </c>
      <c r="G50" s="178">
        <v>1</v>
      </c>
      <c r="H50" s="178">
        <v>1</v>
      </c>
      <c r="I50" s="178">
        <v>1</v>
      </c>
      <c r="J50" s="180">
        <v>1</v>
      </c>
      <c r="K50" s="178">
        <v>1</v>
      </c>
      <c r="L50" s="178">
        <v>1</v>
      </c>
      <c r="M50" s="178">
        <v>1</v>
      </c>
      <c r="N50" s="178">
        <v>1</v>
      </c>
      <c r="O50" s="841" t="s">
        <v>257</v>
      </c>
      <c r="P50" s="178">
        <v>1</v>
      </c>
      <c r="Q50" s="180">
        <v>1</v>
      </c>
      <c r="R50" s="178">
        <v>1</v>
      </c>
      <c r="S50" s="178">
        <v>1</v>
      </c>
      <c r="T50" s="178">
        <v>1</v>
      </c>
      <c r="U50" s="178">
        <v>1</v>
      </c>
      <c r="V50" s="178">
        <v>1</v>
      </c>
      <c r="W50" s="178">
        <v>1</v>
      </c>
      <c r="X50" s="180">
        <v>1</v>
      </c>
      <c r="Y50" s="178">
        <v>1</v>
      </c>
      <c r="Z50" s="178">
        <v>1</v>
      </c>
      <c r="AA50" s="178">
        <v>1</v>
      </c>
      <c r="AB50" s="178">
        <v>1</v>
      </c>
      <c r="AC50" s="178">
        <v>1</v>
      </c>
      <c r="AD50" s="178">
        <v>1</v>
      </c>
      <c r="AE50" s="180">
        <v>1</v>
      </c>
      <c r="AF50" s="535">
        <v>1</v>
      </c>
      <c r="AG50" s="178">
        <v>1</v>
      </c>
      <c r="AH50" s="535">
        <v>1</v>
      </c>
      <c r="AI50" s="14">
        <f t="shared" si="3"/>
        <v>29</v>
      </c>
      <c r="AJ50" s="104"/>
    </row>
    <row r="51" spans="1:36" s="12" customFormat="1" ht="16.5">
      <c r="A51" s="292">
        <v>9</v>
      </c>
      <c r="B51" s="30" t="s">
        <v>58</v>
      </c>
      <c r="C51" s="253" t="s">
        <v>610</v>
      </c>
      <c r="D51" s="31" t="s">
        <v>163</v>
      </c>
      <c r="E51" s="178">
        <v>1</v>
      </c>
      <c r="F51" s="178">
        <v>1</v>
      </c>
      <c r="G51" s="178">
        <v>1</v>
      </c>
      <c r="H51" s="178">
        <v>1</v>
      </c>
      <c r="I51" s="178">
        <v>1</v>
      </c>
      <c r="J51" s="180">
        <v>1</v>
      </c>
      <c r="K51" s="178">
        <v>1</v>
      </c>
      <c r="L51" s="178">
        <v>1</v>
      </c>
      <c r="M51" s="178">
        <v>1</v>
      </c>
      <c r="N51" s="178">
        <v>1</v>
      </c>
      <c r="O51" s="841" t="s">
        <v>257</v>
      </c>
      <c r="P51" s="723">
        <v>1</v>
      </c>
      <c r="Q51" s="180" t="s">
        <v>258</v>
      </c>
      <c r="R51" s="723">
        <v>1</v>
      </c>
      <c r="S51" s="723">
        <v>1</v>
      </c>
      <c r="T51" s="178">
        <v>1</v>
      </c>
      <c r="U51" s="178">
        <v>1</v>
      </c>
      <c r="V51" s="178">
        <v>1</v>
      </c>
      <c r="W51" s="178">
        <v>1</v>
      </c>
      <c r="X51" s="180" t="s">
        <v>258</v>
      </c>
      <c r="Y51" s="178">
        <v>1</v>
      </c>
      <c r="Z51" s="178">
        <v>1</v>
      </c>
      <c r="AA51" s="178">
        <v>1</v>
      </c>
      <c r="AB51" s="178">
        <v>1</v>
      </c>
      <c r="AC51" s="178">
        <v>1</v>
      </c>
      <c r="AD51" s="178">
        <v>1</v>
      </c>
      <c r="AE51" s="180" t="s">
        <v>258</v>
      </c>
      <c r="AF51" s="535">
        <v>1</v>
      </c>
      <c r="AG51" s="178">
        <v>1</v>
      </c>
      <c r="AH51" s="535">
        <v>1</v>
      </c>
      <c r="AI51" s="715">
        <f t="shared" si="3"/>
        <v>26</v>
      </c>
      <c r="AJ51" s="807"/>
    </row>
    <row r="52" spans="1:36" s="127" customFormat="1" ht="16.5">
      <c r="A52" s="287">
        <v>10</v>
      </c>
      <c r="B52" s="573" t="s">
        <v>361</v>
      </c>
      <c r="C52" s="254" t="s">
        <v>384</v>
      </c>
      <c r="D52" s="32" t="s">
        <v>19</v>
      </c>
      <c r="E52" s="178"/>
      <c r="F52" s="178"/>
      <c r="G52" s="178"/>
      <c r="H52" s="178"/>
      <c r="I52" s="178"/>
      <c r="J52" s="180"/>
      <c r="K52" s="178"/>
      <c r="L52" s="178"/>
      <c r="M52" s="178"/>
      <c r="N52" s="178"/>
      <c r="O52" s="836"/>
      <c r="P52" s="178"/>
      <c r="Q52" s="180"/>
      <c r="R52" s="178"/>
      <c r="S52" s="178"/>
      <c r="T52" s="178"/>
      <c r="U52" s="178"/>
      <c r="V52" s="178"/>
      <c r="W52" s="178"/>
      <c r="X52" s="180"/>
      <c r="Y52" s="178"/>
      <c r="Z52" s="178"/>
      <c r="AA52" s="178"/>
      <c r="AB52" s="178"/>
      <c r="AC52" s="178"/>
      <c r="AD52" s="178"/>
      <c r="AE52" s="180"/>
      <c r="AF52" s="535"/>
      <c r="AG52" s="178"/>
      <c r="AH52" s="535"/>
      <c r="AI52" s="14">
        <f>SUM(E52:AH52)</f>
        <v>0</v>
      </c>
      <c r="AJ52" s="300"/>
    </row>
    <row r="53" spans="1:36" ht="19.5" customHeight="1">
      <c r="A53" s="292">
        <v>11</v>
      </c>
      <c r="B53" s="30" t="s">
        <v>352</v>
      </c>
      <c r="C53" s="30" t="s">
        <v>385</v>
      </c>
      <c r="D53" s="213" t="s">
        <v>236</v>
      </c>
      <c r="E53" s="178">
        <v>1</v>
      </c>
      <c r="F53" s="178">
        <v>1</v>
      </c>
      <c r="G53" s="178">
        <v>1</v>
      </c>
      <c r="H53" s="178">
        <v>1</v>
      </c>
      <c r="I53" s="178" t="s">
        <v>254</v>
      </c>
      <c r="J53" s="180" t="s">
        <v>258</v>
      </c>
      <c r="K53" s="178" t="s">
        <v>254</v>
      </c>
      <c r="L53" s="178" t="s">
        <v>254</v>
      </c>
      <c r="M53" s="178" t="s">
        <v>254</v>
      </c>
      <c r="N53" s="178" t="s">
        <v>254</v>
      </c>
      <c r="O53" s="841" t="s">
        <v>257</v>
      </c>
      <c r="P53" s="178" t="s">
        <v>254</v>
      </c>
      <c r="Q53" s="180" t="s">
        <v>258</v>
      </c>
      <c r="R53" s="178" t="s">
        <v>254</v>
      </c>
      <c r="S53" s="178">
        <v>1</v>
      </c>
      <c r="T53" s="178">
        <v>1</v>
      </c>
      <c r="U53" s="178">
        <v>1</v>
      </c>
      <c r="V53" s="178">
        <v>1</v>
      </c>
      <c r="W53" s="178">
        <v>1</v>
      </c>
      <c r="X53" s="180">
        <v>1</v>
      </c>
      <c r="Y53" s="178">
        <v>1</v>
      </c>
      <c r="Z53" s="178">
        <v>1</v>
      </c>
      <c r="AA53" s="178">
        <v>1</v>
      </c>
      <c r="AB53" s="178">
        <v>1</v>
      </c>
      <c r="AC53" s="178">
        <v>1</v>
      </c>
      <c r="AD53" s="178">
        <v>1</v>
      </c>
      <c r="AE53" s="180">
        <v>1</v>
      </c>
      <c r="AF53" s="535">
        <v>1</v>
      </c>
      <c r="AG53" s="178">
        <v>1</v>
      </c>
      <c r="AH53" s="535">
        <v>1</v>
      </c>
      <c r="AI53" s="715">
        <f>SUM(E53:AH53)</f>
        <v>20</v>
      </c>
      <c r="AJ53" s="284"/>
    </row>
    <row r="54" spans="1:36" s="12" customFormat="1" ht="16.5">
      <c r="A54" s="46">
        <v>12</v>
      </c>
      <c r="B54" s="573"/>
      <c r="C54" s="30" t="s">
        <v>376</v>
      </c>
      <c r="D54" s="31" t="s">
        <v>41</v>
      </c>
      <c r="E54" s="178"/>
      <c r="F54" s="178"/>
      <c r="G54" s="178"/>
      <c r="H54" s="178"/>
      <c r="I54" s="178"/>
      <c r="J54" s="180"/>
      <c r="K54" s="178"/>
      <c r="L54" s="178"/>
      <c r="M54" s="178"/>
      <c r="N54" s="178"/>
      <c r="O54" s="836"/>
      <c r="P54" s="178"/>
      <c r="Q54" s="180"/>
      <c r="R54" s="178"/>
      <c r="S54" s="178"/>
      <c r="T54" s="178"/>
      <c r="U54" s="535"/>
      <c r="V54" s="178"/>
      <c r="W54" s="178"/>
      <c r="X54" s="180"/>
      <c r="Y54" s="178"/>
      <c r="Z54" s="178"/>
      <c r="AA54" s="178"/>
      <c r="AB54" s="178"/>
      <c r="AC54" s="178"/>
      <c r="AD54" s="178"/>
      <c r="AE54" s="180"/>
      <c r="AF54" s="829"/>
      <c r="AG54" s="829"/>
      <c r="AH54" s="829"/>
      <c r="AI54" s="14">
        <f>SUM(E54:AH54)</f>
        <v>0</v>
      </c>
      <c r="AJ54" s="104"/>
    </row>
    <row r="55" spans="1:36" s="127" customFormat="1" ht="18">
      <c r="A55" s="46">
        <v>11</v>
      </c>
      <c r="B55" s="30"/>
      <c r="C55" s="133" t="s">
        <v>381</v>
      </c>
      <c r="D55" s="135" t="s">
        <v>106</v>
      </c>
      <c r="E55" s="178"/>
      <c r="F55" s="178"/>
      <c r="G55" s="178"/>
      <c r="H55" s="178"/>
      <c r="I55" s="178"/>
      <c r="J55" s="180"/>
      <c r="K55" s="178"/>
      <c r="L55" s="178"/>
      <c r="M55" s="178"/>
      <c r="N55" s="178"/>
      <c r="O55" s="836"/>
      <c r="P55" s="178"/>
      <c r="Q55" s="180"/>
      <c r="R55" s="178"/>
      <c r="S55" s="178"/>
      <c r="T55" s="178"/>
      <c r="U55" s="214"/>
      <c r="V55" s="178"/>
      <c r="W55" s="178"/>
      <c r="X55" s="182"/>
      <c r="Y55" s="214"/>
      <c r="Z55" s="214"/>
      <c r="AA55" s="214"/>
      <c r="AB55" s="214"/>
      <c r="AC55" s="178"/>
      <c r="AD55" s="214"/>
      <c r="AE55" s="182"/>
      <c r="AF55" s="214"/>
      <c r="AG55" s="214"/>
      <c r="AH55" s="214"/>
      <c r="AI55" s="14">
        <f t="shared" si="3"/>
        <v>0</v>
      </c>
      <c r="AJ55" s="300"/>
    </row>
    <row r="56" spans="1:36" s="12" customFormat="1" ht="22.5" customHeight="1">
      <c r="A56" s="1564" t="s">
        <v>634</v>
      </c>
      <c r="B56" s="1565"/>
      <c r="C56" s="1566"/>
      <c r="D56" s="1580" t="s">
        <v>733</v>
      </c>
      <c r="E56" s="1581"/>
      <c r="F56" s="1581"/>
      <c r="G56" s="1581"/>
      <c r="H56" s="1581"/>
      <c r="I56" s="1581"/>
      <c r="J56" s="1581"/>
      <c r="K56" s="515"/>
      <c r="L56" s="515"/>
      <c r="M56" s="515"/>
      <c r="N56" s="515"/>
      <c r="O56" s="515"/>
      <c r="P56" s="515"/>
      <c r="Q56" s="515"/>
      <c r="R56" s="515"/>
      <c r="S56" s="515"/>
      <c r="T56" s="515"/>
      <c r="U56" s="515"/>
      <c r="V56" s="515"/>
      <c r="W56" s="515"/>
      <c r="X56" s="515"/>
      <c r="Y56" s="515"/>
      <c r="Z56" s="515"/>
      <c r="AA56" s="515"/>
      <c r="AB56" s="515"/>
      <c r="AC56" s="515"/>
      <c r="AD56" s="515"/>
      <c r="AE56" s="515"/>
      <c r="AF56" s="515"/>
      <c r="AG56" s="515"/>
      <c r="AH56" s="515"/>
      <c r="AI56" s="515"/>
      <c r="AJ56" s="581"/>
    </row>
    <row r="57" spans="1:36" s="127" customFormat="1" ht="16.5">
      <c r="A57" s="292">
        <v>1</v>
      </c>
      <c r="B57" s="30" t="s">
        <v>456</v>
      </c>
      <c r="C57" s="49" t="s">
        <v>396</v>
      </c>
      <c r="D57" s="31" t="s">
        <v>45</v>
      </c>
      <c r="E57" s="178"/>
      <c r="F57" s="178"/>
      <c r="G57" s="178"/>
      <c r="H57" s="178"/>
      <c r="I57" s="178"/>
      <c r="J57" s="180"/>
      <c r="K57" s="178"/>
      <c r="L57" s="178"/>
      <c r="M57" s="178"/>
      <c r="N57" s="178"/>
      <c r="O57" s="836"/>
      <c r="P57" s="231"/>
      <c r="Q57" s="180"/>
      <c r="R57" s="178"/>
      <c r="S57" s="178"/>
      <c r="T57" s="227"/>
      <c r="U57" s="227"/>
      <c r="V57" s="227"/>
      <c r="W57" s="227"/>
      <c r="X57" s="185"/>
      <c r="Y57" s="227"/>
      <c r="Z57" s="227"/>
      <c r="AA57" s="227"/>
      <c r="AB57" s="227"/>
      <c r="AC57" s="227"/>
      <c r="AD57" s="227"/>
      <c r="AE57" s="794"/>
      <c r="AF57" s="229"/>
      <c r="AG57" s="229"/>
      <c r="AH57" s="178"/>
      <c r="AI57" s="107">
        <f>SUM(E57:AH57)</f>
        <v>0</v>
      </c>
      <c r="AJ57" s="301"/>
    </row>
    <row r="58" spans="1:36" s="12" customFormat="1" ht="17.25" customHeight="1">
      <c r="A58" s="48">
        <v>2</v>
      </c>
      <c r="B58" s="49" t="s">
        <v>519</v>
      </c>
      <c r="C58" s="252" t="s">
        <v>385</v>
      </c>
      <c r="D58" s="43" t="s">
        <v>373</v>
      </c>
      <c r="E58" s="178"/>
      <c r="F58" s="178"/>
      <c r="G58" s="178"/>
      <c r="H58" s="178"/>
      <c r="I58" s="178"/>
      <c r="J58" s="180"/>
      <c r="K58" s="178"/>
      <c r="L58" s="178"/>
      <c r="M58" s="178"/>
      <c r="N58" s="178"/>
      <c r="O58" s="836"/>
      <c r="P58" s="231"/>
      <c r="Q58" s="180"/>
      <c r="R58" s="178"/>
      <c r="S58" s="178"/>
      <c r="T58" s="227"/>
      <c r="U58" s="227"/>
      <c r="V58" s="227"/>
      <c r="W58" s="227"/>
      <c r="X58" s="185"/>
      <c r="Y58" s="227"/>
      <c r="Z58" s="227"/>
      <c r="AA58" s="227"/>
      <c r="AB58" s="227"/>
      <c r="AC58" s="227"/>
      <c r="AD58" s="227"/>
      <c r="AE58" s="794"/>
      <c r="AF58" s="229"/>
      <c r="AG58" s="229"/>
      <c r="AH58" s="178"/>
      <c r="AI58" s="107">
        <f>SUM(E58:AH58)</f>
        <v>0</v>
      </c>
      <c r="AJ58" s="104"/>
    </row>
    <row r="59" spans="1:36" s="12" customFormat="1" ht="16.5">
      <c r="A59" s="46">
        <v>4</v>
      </c>
      <c r="B59" s="260" t="s">
        <v>275</v>
      </c>
      <c r="C59" s="30" t="s">
        <v>381</v>
      </c>
      <c r="D59" s="198" t="s">
        <v>63</v>
      </c>
      <c r="E59" s="178"/>
      <c r="F59" s="178"/>
      <c r="G59" s="178"/>
      <c r="H59" s="178"/>
      <c r="I59" s="178"/>
      <c r="J59" s="180"/>
      <c r="K59" s="178"/>
      <c r="L59" s="178"/>
      <c r="M59" s="178"/>
      <c r="N59" s="178"/>
      <c r="O59" s="836"/>
      <c r="P59" s="231"/>
      <c r="Q59" s="180"/>
      <c r="R59" s="178"/>
      <c r="S59" s="178"/>
      <c r="T59" s="227"/>
      <c r="U59" s="227"/>
      <c r="V59" s="227"/>
      <c r="W59" s="227"/>
      <c r="X59" s="185"/>
      <c r="Y59" s="227"/>
      <c r="Z59" s="227"/>
      <c r="AA59" s="227"/>
      <c r="AB59" s="227"/>
      <c r="AC59" s="227"/>
      <c r="AD59" s="227"/>
      <c r="AE59" s="794"/>
      <c r="AF59" s="229"/>
      <c r="AG59" s="229"/>
      <c r="AH59" s="178"/>
      <c r="AI59" s="14">
        <f>SUM(E59:AH59)</f>
        <v>0</v>
      </c>
      <c r="AJ59" s="103"/>
    </row>
    <row r="60" spans="1:36" s="12" customFormat="1" ht="16.5">
      <c r="A60" s="46">
        <v>3</v>
      </c>
      <c r="B60" s="30" t="s">
        <v>525</v>
      </c>
      <c r="C60" s="49" t="s">
        <v>381</v>
      </c>
      <c r="D60" s="31" t="s">
        <v>47</v>
      </c>
      <c r="E60" s="535"/>
      <c r="F60" s="535"/>
      <c r="G60" s="535"/>
      <c r="H60" s="535"/>
      <c r="I60" s="227"/>
      <c r="J60" s="537"/>
      <c r="K60" s="535"/>
      <c r="L60" s="535"/>
      <c r="M60" s="535"/>
      <c r="N60" s="227"/>
      <c r="O60" s="836"/>
      <c r="P60" s="231"/>
      <c r="Q60" s="180"/>
      <c r="R60" s="178"/>
      <c r="S60" s="178"/>
      <c r="T60" s="178"/>
      <c r="U60" s="178"/>
      <c r="V60" s="178"/>
      <c r="W60" s="178"/>
      <c r="X60" s="181"/>
      <c r="Y60" s="231"/>
      <c r="Z60" s="231"/>
      <c r="AA60" s="231"/>
      <c r="AB60" s="231"/>
      <c r="AC60" s="231"/>
      <c r="AD60" s="231"/>
      <c r="AE60" s="181"/>
      <c r="AF60" s="231"/>
      <c r="AG60" s="231"/>
      <c r="AH60" s="231"/>
      <c r="AI60" s="101">
        <f>SUM(E60:AH60)</f>
        <v>0</v>
      </c>
      <c r="AJ60" s="103"/>
    </row>
    <row r="61" spans="1:36" s="12" customFormat="1" ht="16.5">
      <c r="A61" s="48"/>
      <c r="B61" s="49"/>
      <c r="C61" s="49"/>
      <c r="D61" s="31"/>
      <c r="E61" s="231"/>
      <c r="F61" s="231"/>
      <c r="G61" s="231"/>
      <c r="H61" s="231"/>
      <c r="I61" s="227"/>
      <c r="J61" s="181"/>
      <c r="K61" s="231"/>
      <c r="L61" s="231"/>
      <c r="M61" s="231"/>
      <c r="N61" s="227"/>
      <c r="O61" s="1"/>
      <c r="P61" s="231"/>
      <c r="Q61" s="185"/>
      <c r="R61" s="227"/>
      <c r="S61" s="227"/>
      <c r="T61" s="227"/>
      <c r="U61" s="178"/>
      <c r="V61" s="227"/>
      <c r="W61" s="227"/>
      <c r="X61" s="181"/>
      <c r="Y61" s="231"/>
      <c r="Z61" s="231"/>
      <c r="AA61" s="231"/>
      <c r="AB61" s="231"/>
      <c r="AC61" s="231"/>
      <c r="AD61" s="231"/>
      <c r="AE61" s="181"/>
      <c r="AF61" s="231"/>
      <c r="AG61" s="231"/>
      <c r="AH61" s="231"/>
      <c r="AI61" s="765"/>
      <c r="AJ61" s="104"/>
    </row>
    <row r="62" spans="1:36" s="12" customFormat="1" ht="16.5">
      <c r="A62" s="48"/>
      <c r="B62" s="613"/>
      <c r="C62" s="49"/>
      <c r="D62" s="43"/>
      <c r="E62" s="227"/>
      <c r="F62" s="227"/>
      <c r="G62" s="227"/>
      <c r="H62" s="227"/>
      <c r="I62" s="227"/>
      <c r="J62" s="227"/>
      <c r="K62" s="227"/>
      <c r="L62" s="227"/>
      <c r="M62" s="227"/>
      <c r="N62" s="227"/>
      <c r="O62" s="1"/>
      <c r="P62" s="227"/>
      <c r="Q62" s="227"/>
      <c r="R62" s="227"/>
      <c r="S62" s="227"/>
      <c r="T62" s="227"/>
      <c r="U62" s="535"/>
      <c r="V62" s="227"/>
      <c r="W62" s="227"/>
      <c r="X62" s="227"/>
      <c r="Y62" s="227"/>
      <c r="Z62" s="227"/>
      <c r="AA62" s="227"/>
      <c r="AB62" s="227"/>
      <c r="AC62" s="227"/>
      <c r="AD62" s="227"/>
      <c r="AE62" s="227"/>
      <c r="AF62" s="227"/>
      <c r="AG62" s="227"/>
      <c r="AH62" s="227"/>
      <c r="AI62" s="107"/>
      <c r="AJ62" s="104"/>
    </row>
    <row r="63" spans="1:36" s="12" customFormat="1" ht="17.25" thickBot="1">
      <c r="A63" s="302"/>
      <c r="B63" s="39"/>
      <c r="C63" s="39"/>
      <c r="D63" s="40"/>
      <c r="E63" s="219"/>
      <c r="F63" s="219"/>
      <c r="G63" s="219"/>
      <c r="H63" s="219"/>
      <c r="I63" s="219"/>
      <c r="J63" s="219"/>
      <c r="K63" s="219"/>
      <c r="L63" s="219"/>
      <c r="M63" s="219"/>
      <c r="N63" s="219"/>
      <c r="O63" s="844"/>
      <c r="P63" s="219"/>
      <c r="Q63" s="219"/>
      <c r="R63" s="219"/>
      <c r="S63" s="219"/>
      <c r="T63" s="219"/>
      <c r="U63" s="535"/>
      <c r="V63" s="219"/>
      <c r="W63" s="219"/>
      <c r="X63" s="219"/>
      <c r="Y63" s="219"/>
      <c r="Z63" s="219"/>
      <c r="AA63" s="219"/>
      <c r="AB63" s="219"/>
      <c r="AC63" s="219"/>
      <c r="AD63" s="219"/>
      <c r="AE63" s="219"/>
      <c r="AF63" s="219"/>
      <c r="AG63" s="219"/>
      <c r="AH63" s="219"/>
      <c r="AI63" s="15"/>
      <c r="AJ63" s="294"/>
    </row>
    <row r="64" spans="1:36" s="12" customFormat="1" ht="18">
      <c r="A64" s="1562" t="s">
        <v>693</v>
      </c>
      <c r="B64" s="1563"/>
      <c r="C64" s="717"/>
      <c r="D64" s="719"/>
      <c r="E64" s="831"/>
      <c r="F64" s="831" t="s">
        <v>632</v>
      </c>
      <c r="G64" s="831"/>
      <c r="H64" s="831"/>
      <c r="I64" s="230"/>
      <c r="J64" s="230"/>
      <c r="K64" s="230"/>
      <c r="L64" s="230"/>
      <c r="M64" s="230"/>
      <c r="N64" s="230"/>
      <c r="O64" s="230"/>
      <c r="P64" s="230"/>
      <c r="Q64" s="230"/>
      <c r="R64" s="230"/>
      <c r="S64" s="230"/>
      <c r="T64" s="230"/>
      <c r="U64" s="230"/>
      <c r="V64" s="230"/>
      <c r="W64" s="230"/>
      <c r="X64" s="230"/>
      <c r="Y64" s="230"/>
      <c r="Z64" s="230"/>
      <c r="AA64" s="230"/>
      <c r="AB64" s="230"/>
      <c r="AC64" s="230"/>
      <c r="AD64" s="230"/>
      <c r="AE64" s="230"/>
      <c r="AF64" s="230"/>
      <c r="AG64" s="230"/>
      <c r="AH64" s="230"/>
      <c r="AI64" s="20"/>
      <c r="AJ64" s="298"/>
    </row>
    <row r="65" spans="1:36" s="12" customFormat="1" ht="16.5">
      <c r="A65" s="292">
        <v>1</v>
      </c>
      <c r="B65" s="30" t="s">
        <v>718</v>
      </c>
      <c r="C65" s="30" t="s">
        <v>600</v>
      </c>
      <c r="D65" s="138" t="s">
        <v>186</v>
      </c>
      <c r="E65" s="178">
        <v>1</v>
      </c>
      <c r="F65" s="178">
        <v>1</v>
      </c>
      <c r="G65" s="178">
        <v>1</v>
      </c>
      <c r="H65" s="178">
        <v>1</v>
      </c>
      <c r="I65" s="178">
        <v>1</v>
      </c>
      <c r="J65" s="180">
        <v>1</v>
      </c>
      <c r="K65" s="178">
        <v>1</v>
      </c>
      <c r="L65" s="178">
        <v>1</v>
      </c>
      <c r="M65" s="178">
        <v>1</v>
      </c>
      <c r="N65" s="178">
        <v>1</v>
      </c>
      <c r="O65" s="836" t="s">
        <v>257</v>
      </c>
      <c r="P65" s="178" t="s">
        <v>255</v>
      </c>
      <c r="Q65" s="180">
        <v>1</v>
      </c>
      <c r="R65" s="178">
        <v>1</v>
      </c>
      <c r="S65" s="178">
        <v>1</v>
      </c>
      <c r="T65" s="178">
        <v>1</v>
      </c>
      <c r="U65" s="178">
        <v>1</v>
      </c>
      <c r="V65" s="178">
        <v>1</v>
      </c>
      <c r="W65" s="178">
        <v>1</v>
      </c>
      <c r="X65" s="180">
        <v>1</v>
      </c>
      <c r="Y65" s="178">
        <v>1</v>
      </c>
      <c r="Z65" s="178">
        <v>1</v>
      </c>
      <c r="AA65" s="178">
        <v>1</v>
      </c>
      <c r="AB65" s="178">
        <v>1</v>
      </c>
      <c r="AC65" s="178">
        <v>1</v>
      </c>
      <c r="AD65" s="178">
        <v>1</v>
      </c>
      <c r="AE65" s="180">
        <v>1</v>
      </c>
      <c r="AF65" s="214">
        <v>1</v>
      </c>
      <c r="AG65" s="214">
        <v>1</v>
      </c>
      <c r="AH65" s="214">
        <v>1</v>
      </c>
      <c r="AI65" s="842">
        <f t="shared" ref="AI65:AI71" si="4">SUM(E65:AH65)</f>
        <v>28</v>
      </c>
      <c r="AJ65" s="103"/>
    </row>
    <row r="66" spans="1:36" s="12" customFormat="1" ht="16.5">
      <c r="A66" s="292">
        <v>2</v>
      </c>
      <c r="B66" s="30" t="s">
        <v>198</v>
      </c>
      <c r="C66" s="137" t="s">
        <v>380</v>
      </c>
      <c r="D66" s="138" t="s">
        <v>181</v>
      </c>
      <c r="E66" s="178">
        <v>1</v>
      </c>
      <c r="F66" s="178">
        <v>1</v>
      </c>
      <c r="G66" s="178"/>
      <c r="H66" s="178"/>
      <c r="I66" s="178"/>
      <c r="J66" s="180"/>
      <c r="K66" s="178"/>
      <c r="L66" s="178"/>
      <c r="M66" s="178"/>
      <c r="N66" s="178"/>
      <c r="O66" s="836"/>
      <c r="P66" s="178"/>
      <c r="Q66" s="180"/>
      <c r="R66" s="178"/>
      <c r="S66" s="178"/>
      <c r="T66" s="178"/>
      <c r="U66" s="178"/>
      <c r="V66" s="178"/>
      <c r="W66" s="178"/>
      <c r="X66" s="180"/>
      <c r="Y66" s="178"/>
      <c r="Z66" s="178">
        <v>1</v>
      </c>
      <c r="AA66" s="178">
        <v>1</v>
      </c>
      <c r="AB66" s="178"/>
      <c r="AC66" s="178"/>
      <c r="AD66" s="178"/>
      <c r="AE66" s="180"/>
      <c r="AF66" s="214">
        <v>1</v>
      </c>
      <c r="AG66" s="214">
        <v>1</v>
      </c>
      <c r="AH66" s="214">
        <v>1</v>
      </c>
      <c r="AI66" s="14">
        <f t="shared" si="4"/>
        <v>7</v>
      </c>
      <c r="AJ66" s="103"/>
    </row>
    <row r="67" spans="1:36" s="12" customFormat="1" ht="16.5">
      <c r="A67" s="292">
        <v>3</v>
      </c>
      <c r="B67" s="36" t="s">
        <v>250</v>
      </c>
      <c r="C67" s="36" t="s">
        <v>376</v>
      </c>
      <c r="D67" s="54" t="s">
        <v>84</v>
      </c>
      <c r="E67" s="178">
        <v>1</v>
      </c>
      <c r="F67" s="178">
        <v>1</v>
      </c>
      <c r="G67" s="178">
        <v>1</v>
      </c>
      <c r="H67" s="178">
        <v>1</v>
      </c>
      <c r="I67" s="178">
        <v>1</v>
      </c>
      <c r="J67" s="180">
        <v>1</v>
      </c>
      <c r="K67" s="178">
        <v>1</v>
      </c>
      <c r="L67" s="178">
        <v>1</v>
      </c>
      <c r="M67" s="178">
        <v>1</v>
      </c>
      <c r="N67" s="178">
        <v>1</v>
      </c>
      <c r="O67" s="836" t="s">
        <v>257</v>
      </c>
      <c r="P67" s="178">
        <v>1</v>
      </c>
      <c r="Q67" s="180">
        <v>1</v>
      </c>
      <c r="R67" s="178">
        <v>1</v>
      </c>
      <c r="S67" s="178">
        <v>1</v>
      </c>
      <c r="T67" s="178">
        <v>1</v>
      </c>
      <c r="U67" s="178">
        <v>1</v>
      </c>
      <c r="V67" s="178"/>
      <c r="W67" s="178"/>
      <c r="X67" s="180"/>
      <c r="Y67" s="178"/>
      <c r="Z67" s="178"/>
      <c r="AA67" s="178"/>
      <c r="AB67" s="178"/>
      <c r="AC67" s="178"/>
      <c r="AD67" s="178"/>
      <c r="AE67" s="180"/>
      <c r="AF67" s="178"/>
      <c r="AG67" s="214"/>
      <c r="AH67" s="214"/>
      <c r="AI67" s="14">
        <f>SUM(E67:AH67)</f>
        <v>16</v>
      </c>
      <c r="AJ67" s="284"/>
    </row>
    <row r="68" spans="1:36" s="12" customFormat="1" ht="16.5">
      <c r="A68" s="292">
        <v>4</v>
      </c>
      <c r="B68" s="260" t="s">
        <v>732</v>
      </c>
      <c r="C68" s="33" t="s">
        <v>381</v>
      </c>
      <c r="D68" s="805" t="s">
        <v>769</v>
      </c>
      <c r="E68" s="178">
        <v>1</v>
      </c>
      <c r="F68" s="178">
        <v>1</v>
      </c>
      <c r="G68" s="178">
        <v>1</v>
      </c>
      <c r="H68" s="178">
        <v>1</v>
      </c>
      <c r="I68" s="178">
        <v>1</v>
      </c>
      <c r="J68" s="180">
        <v>1</v>
      </c>
      <c r="K68" s="178">
        <v>1</v>
      </c>
      <c r="L68" s="178">
        <v>1</v>
      </c>
      <c r="M68" s="178">
        <v>1</v>
      </c>
      <c r="N68" s="178">
        <v>1</v>
      </c>
      <c r="O68" s="836" t="s">
        <v>257</v>
      </c>
      <c r="P68" s="178">
        <v>1</v>
      </c>
      <c r="Q68" s="180">
        <v>1</v>
      </c>
      <c r="R68" s="178">
        <v>1</v>
      </c>
      <c r="S68" s="178">
        <v>1</v>
      </c>
      <c r="T68" s="178">
        <v>1</v>
      </c>
      <c r="U68" s="178">
        <v>1</v>
      </c>
      <c r="V68" s="178">
        <v>1</v>
      </c>
      <c r="W68" s="178">
        <v>1</v>
      </c>
      <c r="X68" s="180">
        <v>1</v>
      </c>
      <c r="Y68" s="178">
        <v>1</v>
      </c>
      <c r="Z68" s="178">
        <v>1</v>
      </c>
      <c r="AA68" s="178">
        <v>1</v>
      </c>
      <c r="AB68" s="178">
        <v>1</v>
      </c>
      <c r="AC68" s="178">
        <v>1</v>
      </c>
      <c r="AD68" s="178">
        <v>1</v>
      </c>
      <c r="AE68" s="180">
        <v>1</v>
      </c>
      <c r="AF68" s="214">
        <v>1</v>
      </c>
      <c r="AG68" s="214">
        <v>1</v>
      </c>
      <c r="AH68" s="214">
        <v>1</v>
      </c>
      <c r="AI68" s="14">
        <f>SUM(E68:AH68)</f>
        <v>29</v>
      </c>
      <c r="AJ68" s="304"/>
    </row>
    <row r="69" spans="1:36" s="12" customFormat="1" ht="16.5">
      <c r="A69" s="292">
        <v>5</v>
      </c>
      <c r="B69" s="30" t="s">
        <v>263</v>
      </c>
      <c r="C69" s="30" t="s">
        <v>600</v>
      </c>
      <c r="D69" s="32" t="s">
        <v>42</v>
      </c>
      <c r="E69" s="178">
        <v>1</v>
      </c>
      <c r="F69" s="178">
        <v>1</v>
      </c>
      <c r="G69" s="178">
        <v>1</v>
      </c>
      <c r="H69" s="178">
        <v>1</v>
      </c>
      <c r="I69" s="178">
        <v>1</v>
      </c>
      <c r="J69" s="180">
        <v>1</v>
      </c>
      <c r="K69" s="178">
        <v>1</v>
      </c>
      <c r="L69" s="178">
        <v>1</v>
      </c>
      <c r="M69" s="178">
        <v>1</v>
      </c>
      <c r="N69" s="178">
        <v>1</v>
      </c>
      <c r="O69" s="836" t="s">
        <v>257</v>
      </c>
      <c r="P69" s="178">
        <v>1</v>
      </c>
      <c r="Q69" s="180">
        <v>1</v>
      </c>
      <c r="R69" s="178">
        <v>1</v>
      </c>
      <c r="S69" s="178">
        <v>1</v>
      </c>
      <c r="T69" s="178">
        <v>1</v>
      </c>
      <c r="U69" s="178">
        <v>1</v>
      </c>
      <c r="V69" s="178">
        <v>1</v>
      </c>
      <c r="W69" s="178">
        <v>1</v>
      </c>
      <c r="X69" s="180">
        <v>1</v>
      </c>
      <c r="Y69" s="178">
        <v>1</v>
      </c>
      <c r="Z69" s="178">
        <v>1</v>
      </c>
      <c r="AA69" s="178">
        <v>1</v>
      </c>
      <c r="AB69" s="178">
        <v>1</v>
      </c>
      <c r="AC69" s="178">
        <v>1</v>
      </c>
      <c r="AD69" s="178">
        <v>1</v>
      </c>
      <c r="AE69" s="180" t="s">
        <v>258</v>
      </c>
      <c r="AF69" s="214">
        <v>1</v>
      </c>
      <c r="AG69" s="214">
        <v>1</v>
      </c>
      <c r="AH69" s="214">
        <v>1</v>
      </c>
      <c r="AI69" s="14">
        <f t="shared" si="4"/>
        <v>28</v>
      </c>
      <c r="AJ69" s="102"/>
    </row>
    <row r="70" spans="1:36" s="12" customFormat="1" ht="16.5">
      <c r="A70" s="292">
        <v>6</v>
      </c>
      <c r="B70" s="30" t="s">
        <v>768</v>
      </c>
      <c r="C70" s="30" t="s">
        <v>600</v>
      </c>
      <c r="D70" s="32" t="s">
        <v>42</v>
      </c>
      <c r="E70" s="1490" t="s">
        <v>451</v>
      </c>
      <c r="F70" s="1491"/>
      <c r="G70" s="1491"/>
      <c r="H70" s="1491"/>
      <c r="I70" s="1491"/>
      <c r="J70" s="1491"/>
      <c r="K70" s="1491"/>
      <c r="L70" s="1491"/>
      <c r="M70" s="1491"/>
      <c r="N70" s="1491"/>
      <c r="O70" s="1491"/>
      <c r="P70" s="1491"/>
      <c r="Q70" s="1491"/>
      <c r="R70" s="1491"/>
      <c r="S70" s="1491"/>
      <c r="T70" s="1491"/>
      <c r="U70" s="1491"/>
      <c r="V70" s="1491"/>
      <c r="W70" s="1491"/>
      <c r="X70" s="1491"/>
      <c r="Y70" s="1491"/>
      <c r="Z70" s="1492"/>
      <c r="AA70" s="178">
        <v>1</v>
      </c>
      <c r="AB70" s="178">
        <v>1</v>
      </c>
      <c r="AC70" s="178">
        <v>1</v>
      </c>
      <c r="AD70" s="178">
        <v>1</v>
      </c>
      <c r="AE70" s="180">
        <v>1</v>
      </c>
      <c r="AF70" s="214">
        <v>1</v>
      </c>
      <c r="AG70" s="214">
        <v>1</v>
      </c>
      <c r="AH70" s="214">
        <v>1</v>
      </c>
      <c r="AI70" s="14">
        <f t="shared" si="4"/>
        <v>8</v>
      </c>
      <c r="AJ70" s="108"/>
    </row>
    <row r="71" spans="1:36" s="127" customFormat="1" ht="16.5">
      <c r="A71" s="292">
        <v>8</v>
      </c>
      <c r="B71" s="30" t="s">
        <v>770</v>
      </c>
      <c r="C71" s="33" t="s">
        <v>381</v>
      </c>
      <c r="D71" s="32" t="s">
        <v>29</v>
      </c>
      <c r="E71" s="1490" t="s">
        <v>451</v>
      </c>
      <c r="F71" s="1491"/>
      <c r="G71" s="1491"/>
      <c r="H71" s="1491"/>
      <c r="I71" s="1491"/>
      <c r="J71" s="1491"/>
      <c r="K71" s="1491"/>
      <c r="L71" s="1491"/>
      <c r="M71" s="1491"/>
      <c r="N71" s="1491"/>
      <c r="O71" s="1491"/>
      <c r="P71" s="1491"/>
      <c r="Q71" s="1491"/>
      <c r="R71" s="1491"/>
      <c r="S71" s="1492"/>
      <c r="T71" s="214">
        <v>1</v>
      </c>
      <c r="U71" s="214">
        <v>1</v>
      </c>
      <c r="V71" s="214">
        <v>1</v>
      </c>
      <c r="W71" s="214">
        <v>1</v>
      </c>
      <c r="X71" s="182">
        <v>1</v>
      </c>
      <c r="Y71" s="214">
        <v>1</v>
      </c>
      <c r="Z71" s="214">
        <v>1</v>
      </c>
      <c r="AA71" s="214">
        <v>1</v>
      </c>
      <c r="AB71" s="214">
        <v>1</v>
      </c>
      <c r="AC71" s="214">
        <v>1</v>
      </c>
      <c r="AD71" s="214">
        <v>1</v>
      </c>
      <c r="AE71" s="182">
        <v>1</v>
      </c>
      <c r="AF71" s="214">
        <v>1</v>
      </c>
      <c r="AG71" s="214">
        <v>1</v>
      </c>
      <c r="AH71" s="214">
        <v>1</v>
      </c>
      <c r="AI71" s="14">
        <f t="shared" si="4"/>
        <v>15</v>
      </c>
      <c r="AJ71" s="604"/>
    </row>
    <row r="72" spans="1:36" s="12" customFormat="1" ht="17.25" thickBot="1">
      <c r="A72" s="57"/>
      <c r="B72" s="58"/>
      <c r="C72" s="58"/>
      <c r="D72" s="59"/>
      <c r="E72" s="226"/>
      <c r="F72" s="226"/>
      <c r="G72" s="226"/>
      <c r="H72" s="226"/>
      <c r="I72" s="226"/>
      <c r="J72" s="226"/>
      <c r="K72" s="226"/>
      <c r="L72" s="226"/>
      <c r="M72" s="226"/>
      <c r="N72" s="226"/>
      <c r="O72" s="226"/>
      <c r="P72" s="226"/>
      <c r="Q72" s="226"/>
      <c r="R72" s="226"/>
      <c r="S72" s="226"/>
      <c r="T72" s="226"/>
      <c r="U72" s="214"/>
      <c r="V72" s="226"/>
      <c r="W72" s="226"/>
      <c r="X72" s="226"/>
      <c r="Y72" s="226"/>
      <c r="Z72" s="226"/>
      <c r="AA72" s="226"/>
      <c r="AB72" s="226"/>
      <c r="AC72" s="226"/>
      <c r="AD72" s="226"/>
      <c r="AE72" s="226"/>
      <c r="AF72" s="226"/>
      <c r="AG72" s="226"/>
      <c r="AH72" s="226"/>
      <c r="AI72" s="96"/>
      <c r="AJ72" s="108"/>
    </row>
    <row r="73" spans="1:36" s="12" customFormat="1" ht="18.75">
      <c r="A73" s="1567" t="s">
        <v>299</v>
      </c>
      <c r="B73" s="1568"/>
      <c r="C73" s="832"/>
      <c r="D73" s="1483" t="s">
        <v>531</v>
      </c>
      <c r="E73" s="1484"/>
      <c r="F73" s="1484"/>
      <c r="G73" s="1484"/>
      <c r="H73" s="1484"/>
      <c r="I73" s="1485"/>
      <c r="J73" s="177"/>
      <c r="K73" s="177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  <c r="AH73" s="177"/>
      <c r="AI73" s="105"/>
      <c r="AJ73" s="305"/>
    </row>
    <row r="74" spans="1:36" s="12" customFormat="1" ht="16.5">
      <c r="A74" s="299">
        <v>1</v>
      </c>
      <c r="B74" s="30" t="s">
        <v>33</v>
      </c>
      <c r="C74" s="30" t="s">
        <v>378</v>
      </c>
      <c r="D74" s="62" t="s">
        <v>153</v>
      </c>
      <c r="E74" s="214">
        <v>1</v>
      </c>
      <c r="F74" s="214">
        <v>1</v>
      </c>
      <c r="G74" s="214">
        <v>1</v>
      </c>
      <c r="H74" s="214">
        <v>1</v>
      </c>
      <c r="I74" s="214">
        <v>1</v>
      </c>
      <c r="J74" s="182" t="s">
        <v>258</v>
      </c>
      <c r="K74" s="214">
        <v>1</v>
      </c>
      <c r="L74" s="214">
        <v>1</v>
      </c>
      <c r="M74" s="214">
        <v>1</v>
      </c>
      <c r="N74" s="214">
        <v>1</v>
      </c>
      <c r="O74" s="175" t="s">
        <v>257</v>
      </c>
      <c r="P74" s="214">
        <v>1</v>
      </c>
      <c r="Q74" s="182" t="s">
        <v>258</v>
      </c>
      <c r="R74" s="214">
        <v>1</v>
      </c>
      <c r="S74" s="214">
        <v>1</v>
      </c>
      <c r="T74" s="214">
        <v>1</v>
      </c>
      <c r="U74" s="214">
        <v>1</v>
      </c>
      <c r="V74" s="214">
        <v>1</v>
      </c>
      <c r="W74" s="214">
        <v>1</v>
      </c>
      <c r="X74" s="182" t="s">
        <v>258</v>
      </c>
      <c r="Y74" s="214">
        <v>1</v>
      </c>
      <c r="Z74" s="214">
        <v>1</v>
      </c>
      <c r="AA74" s="214">
        <v>1</v>
      </c>
      <c r="AB74" s="214">
        <v>1</v>
      </c>
      <c r="AC74" s="214">
        <v>1</v>
      </c>
      <c r="AD74" s="214">
        <v>1</v>
      </c>
      <c r="AE74" s="182" t="s">
        <v>258</v>
      </c>
      <c r="AF74" s="214">
        <v>1</v>
      </c>
      <c r="AG74" s="214">
        <v>1</v>
      </c>
      <c r="AH74" s="214">
        <v>1</v>
      </c>
      <c r="AI74" s="14">
        <f>SUM(E74:AH74)</f>
        <v>25</v>
      </c>
      <c r="AJ74" s="284"/>
    </row>
    <row r="75" spans="1:36" s="12" customFormat="1" ht="16.5">
      <c r="A75" s="299">
        <v>2</v>
      </c>
      <c r="B75" s="30" t="s">
        <v>169</v>
      </c>
      <c r="C75" s="30" t="s">
        <v>379</v>
      </c>
      <c r="D75" s="32" t="s">
        <v>83</v>
      </c>
      <c r="E75" s="214">
        <v>1</v>
      </c>
      <c r="F75" s="214">
        <v>1</v>
      </c>
      <c r="G75" s="214">
        <v>1</v>
      </c>
      <c r="H75" s="214">
        <v>1</v>
      </c>
      <c r="I75" s="214">
        <v>1</v>
      </c>
      <c r="J75" s="182">
        <v>1</v>
      </c>
      <c r="K75" s="214">
        <v>1</v>
      </c>
      <c r="L75" s="214">
        <v>1</v>
      </c>
      <c r="M75" s="214">
        <v>1</v>
      </c>
      <c r="N75" s="214">
        <v>1</v>
      </c>
      <c r="O75" s="175" t="s">
        <v>257</v>
      </c>
      <c r="P75" s="214">
        <v>1</v>
      </c>
      <c r="Q75" s="182">
        <v>1</v>
      </c>
      <c r="R75" s="214">
        <v>1</v>
      </c>
      <c r="S75" s="214">
        <v>1</v>
      </c>
      <c r="T75" s="214">
        <v>1</v>
      </c>
      <c r="U75" s="214">
        <v>1</v>
      </c>
      <c r="V75" s="214">
        <v>1</v>
      </c>
      <c r="W75" s="214">
        <v>1</v>
      </c>
      <c r="X75" s="182">
        <v>1</v>
      </c>
      <c r="Y75" s="214">
        <v>1</v>
      </c>
      <c r="Z75" s="214">
        <v>1</v>
      </c>
      <c r="AA75" s="214">
        <v>1</v>
      </c>
      <c r="AB75" s="214">
        <v>1</v>
      </c>
      <c r="AC75" s="214">
        <v>1</v>
      </c>
      <c r="AD75" s="214">
        <v>1</v>
      </c>
      <c r="AE75" s="182" t="s">
        <v>258</v>
      </c>
      <c r="AF75" s="214">
        <v>1</v>
      </c>
      <c r="AG75" s="214" t="s">
        <v>255</v>
      </c>
      <c r="AH75" s="214" t="s">
        <v>255</v>
      </c>
      <c r="AI75" s="14">
        <f>SUM(E75:AH75)</f>
        <v>26</v>
      </c>
      <c r="AJ75" s="284"/>
    </row>
    <row r="76" spans="1:36" s="12" customFormat="1" ht="16.5">
      <c r="A76" s="299">
        <v>3</v>
      </c>
      <c r="B76" s="30" t="s">
        <v>476</v>
      </c>
      <c r="C76" s="30" t="s">
        <v>378</v>
      </c>
      <c r="D76" s="32" t="s">
        <v>56</v>
      </c>
      <c r="E76" s="214">
        <v>1</v>
      </c>
      <c r="F76" s="214">
        <v>1</v>
      </c>
      <c r="G76" s="214">
        <v>1</v>
      </c>
      <c r="H76" s="214">
        <v>1</v>
      </c>
      <c r="I76" s="214">
        <v>1</v>
      </c>
      <c r="J76" s="182" t="s">
        <v>258</v>
      </c>
      <c r="K76" s="214">
        <v>1</v>
      </c>
      <c r="L76" s="214">
        <v>1</v>
      </c>
      <c r="M76" s="214">
        <v>1</v>
      </c>
      <c r="N76" s="214">
        <v>1</v>
      </c>
      <c r="O76" s="175" t="s">
        <v>257</v>
      </c>
      <c r="P76" s="214">
        <v>1</v>
      </c>
      <c r="Q76" s="182" t="s">
        <v>258</v>
      </c>
      <c r="R76" s="214">
        <v>1</v>
      </c>
      <c r="S76" s="214">
        <v>1</v>
      </c>
      <c r="T76" s="214">
        <v>1</v>
      </c>
      <c r="U76" s="214">
        <v>1</v>
      </c>
      <c r="V76" s="214">
        <v>1</v>
      </c>
      <c r="W76" s="214">
        <v>1</v>
      </c>
      <c r="X76" s="182">
        <v>1</v>
      </c>
      <c r="Y76" s="214">
        <v>1</v>
      </c>
      <c r="Z76" s="214">
        <v>1</v>
      </c>
      <c r="AA76" s="214">
        <v>1</v>
      </c>
      <c r="AB76" s="214">
        <v>1</v>
      </c>
      <c r="AC76" s="214">
        <v>1</v>
      </c>
      <c r="AD76" s="214">
        <v>1</v>
      </c>
      <c r="AE76" s="182" t="s">
        <v>258</v>
      </c>
      <c r="AF76" s="214">
        <v>1</v>
      </c>
      <c r="AG76" s="214">
        <v>1</v>
      </c>
      <c r="AH76" s="214">
        <v>1</v>
      </c>
      <c r="AI76" s="14">
        <f t="shared" ref="AI76:AI92" si="5">SUM(E76:AH76)</f>
        <v>26</v>
      </c>
      <c r="AJ76" s="284"/>
    </row>
    <row r="77" spans="1:36" s="12" customFormat="1" ht="16.5">
      <c r="A77" s="299">
        <v>4</v>
      </c>
      <c r="B77" s="30" t="s">
        <v>94</v>
      </c>
      <c r="C77" s="30" t="s">
        <v>378</v>
      </c>
      <c r="D77" s="62" t="s">
        <v>138</v>
      </c>
      <c r="E77" s="214">
        <v>1</v>
      </c>
      <c r="F77" s="214">
        <v>1</v>
      </c>
      <c r="G77" s="214">
        <v>1</v>
      </c>
      <c r="H77" s="214">
        <v>1</v>
      </c>
      <c r="I77" s="214">
        <v>1</v>
      </c>
      <c r="J77" s="182" t="s">
        <v>258</v>
      </c>
      <c r="K77" s="214">
        <v>1</v>
      </c>
      <c r="L77" s="214">
        <v>1</v>
      </c>
      <c r="M77" s="214">
        <v>1</v>
      </c>
      <c r="N77" s="214">
        <v>1</v>
      </c>
      <c r="O77" s="175" t="s">
        <v>257</v>
      </c>
      <c r="P77" s="214">
        <v>1</v>
      </c>
      <c r="Q77" s="182" t="s">
        <v>258</v>
      </c>
      <c r="R77" s="214">
        <v>1</v>
      </c>
      <c r="S77" s="214">
        <v>1</v>
      </c>
      <c r="T77" s="214">
        <v>1</v>
      </c>
      <c r="U77" s="214">
        <v>1</v>
      </c>
      <c r="V77" s="214">
        <v>1</v>
      </c>
      <c r="W77" s="214">
        <v>1</v>
      </c>
      <c r="X77" s="182" t="s">
        <v>258</v>
      </c>
      <c r="Y77" s="214">
        <v>1</v>
      </c>
      <c r="Z77" s="214">
        <v>1</v>
      </c>
      <c r="AA77" s="214">
        <v>1</v>
      </c>
      <c r="AB77" s="214">
        <v>1</v>
      </c>
      <c r="AC77" s="214">
        <v>1</v>
      </c>
      <c r="AD77" s="214">
        <v>1</v>
      </c>
      <c r="AE77" s="182" t="s">
        <v>258</v>
      </c>
      <c r="AF77" s="214">
        <v>1</v>
      </c>
      <c r="AG77" s="214">
        <v>1</v>
      </c>
      <c r="AH77" s="214">
        <v>1</v>
      </c>
      <c r="AI77" s="14">
        <f t="shared" si="5"/>
        <v>25</v>
      </c>
      <c r="AJ77" s="284"/>
    </row>
    <row r="78" spans="1:36" s="12" customFormat="1" ht="16.5">
      <c r="A78" s="299">
        <v>6</v>
      </c>
      <c r="B78" s="30" t="s">
        <v>345</v>
      </c>
      <c r="C78" s="30" t="s">
        <v>378</v>
      </c>
      <c r="D78" s="62" t="s">
        <v>57</v>
      </c>
      <c r="E78" s="214">
        <v>1</v>
      </c>
      <c r="F78" s="214">
        <v>1</v>
      </c>
      <c r="G78" s="214">
        <v>1</v>
      </c>
      <c r="H78" s="214">
        <v>1</v>
      </c>
      <c r="I78" s="214">
        <v>1</v>
      </c>
      <c r="J78" s="182" t="s">
        <v>258</v>
      </c>
      <c r="K78" s="214">
        <v>1</v>
      </c>
      <c r="L78" s="214">
        <v>1</v>
      </c>
      <c r="M78" s="214">
        <v>1</v>
      </c>
      <c r="N78" s="214">
        <v>1</v>
      </c>
      <c r="O78" s="175" t="s">
        <v>257</v>
      </c>
      <c r="P78" s="214">
        <v>1</v>
      </c>
      <c r="Q78" s="182" t="s">
        <v>258</v>
      </c>
      <c r="R78" s="214">
        <v>1</v>
      </c>
      <c r="S78" s="214">
        <v>1</v>
      </c>
      <c r="T78" s="214">
        <v>1</v>
      </c>
      <c r="U78" s="214">
        <v>1</v>
      </c>
      <c r="V78" s="214">
        <v>1</v>
      </c>
      <c r="W78" s="214">
        <v>1</v>
      </c>
      <c r="X78" s="182" t="s">
        <v>258</v>
      </c>
      <c r="Y78" s="214">
        <v>1</v>
      </c>
      <c r="Z78" s="214">
        <v>1</v>
      </c>
      <c r="AA78" s="214">
        <v>1</v>
      </c>
      <c r="AB78" s="214">
        <v>1</v>
      </c>
      <c r="AC78" s="214">
        <v>1</v>
      </c>
      <c r="AD78" s="214">
        <v>1</v>
      </c>
      <c r="AE78" s="182" t="s">
        <v>258</v>
      </c>
      <c r="AF78" s="214">
        <v>1</v>
      </c>
      <c r="AG78" s="214">
        <v>1</v>
      </c>
      <c r="AH78" s="214">
        <v>1</v>
      </c>
      <c r="AI78" s="14">
        <f t="shared" si="5"/>
        <v>25</v>
      </c>
      <c r="AJ78" s="284"/>
    </row>
    <row r="79" spans="1:36" s="12" customFormat="1" ht="16.5">
      <c r="A79" s="299">
        <v>7</v>
      </c>
      <c r="B79" s="30" t="s">
        <v>97</v>
      </c>
      <c r="C79" s="30" t="s">
        <v>390</v>
      </c>
      <c r="D79" s="62" t="s">
        <v>160</v>
      </c>
      <c r="E79" s="214">
        <v>1</v>
      </c>
      <c r="F79" s="214">
        <v>1</v>
      </c>
      <c r="G79" s="214">
        <v>1</v>
      </c>
      <c r="H79" s="214">
        <v>1</v>
      </c>
      <c r="I79" s="214">
        <v>1</v>
      </c>
      <c r="J79" s="182" t="s">
        <v>258</v>
      </c>
      <c r="K79" s="214">
        <v>1</v>
      </c>
      <c r="L79" s="214">
        <v>1</v>
      </c>
      <c r="M79" s="214">
        <v>1</v>
      </c>
      <c r="N79" s="214">
        <v>1</v>
      </c>
      <c r="O79" s="175" t="s">
        <v>257</v>
      </c>
      <c r="P79" s="214">
        <v>1</v>
      </c>
      <c r="Q79" s="182" t="s">
        <v>258</v>
      </c>
      <c r="R79" s="214">
        <v>1</v>
      </c>
      <c r="S79" s="214">
        <v>1</v>
      </c>
      <c r="T79" s="214">
        <v>1</v>
      </c>
      <c r="U79" s="214">
        <v>1</v>
      </c>
      <c r="V79" s="214">
        <v>1</v>
      </c>
      <c r="W79" s="214">
        <v>1</v>
      </c>
      <c r="X79" s="182" t="s">
        <v>258</v>
      </c>
      <c r="Y79" s="214">
        <v>1</v>
      </c>
      <c r="Z79" s="214">
        <v>1</v>
      </c>
      <c r="AA79" s="214">
        <v>1</v>
      </c>
      <c r="AB79" s="214">
        <v>1</v>
      </c>
      <c r="AC79" s="214">
        <v>1</v>
      </c>
      <c r="AD79" s="214">
        <v>1</v>
      </c>
      <c r="AE79" s="182" t="s">
        <v>258</v>
      </c>
      <c r="AF79" s="214">
        <v>1</v>
      </c>
      <c r="AG79" s="214">
        <v>1</v>
      </c>
      <c r="AH79" s="214">
        <v>1</v>
      </c>
      <c r="AI79" s="715">
        <f t="shared" si="5"/>
        <v>25</v>
      </c>
      <c r="AJ79" s="714"/>
    </row>
    <row r="80" spans="1:36" s="12" customFormat="1" ht="16.5">
      <c r="A80" s="299">
        <v>9</v>
      </c>
      <c r="B80" s="30" t="s">
        <v>305</v>
      </c>
      <c r="C80" s="30" t="s">
        <v>378</v>
      </c>
      <c r="D80" s="62" t="s">
        <v>159</v>
      </c>
      <c r="E80" s="214">
        <v>1</v>
      </c>
      <c r="F80" s="214">
        <v>1</v>
      </c>
      <c r="G80" s="214">
        <v>1</v>
      </c>
      <c r="H80" s="214">
        <v>1</v>
      </c>
      <c r="I80" s="214">
        <v>1</v>
      </c>
      <c r="J80" s="182" t="s">
        <v>258</v>
      </c>
      <c r="K80" s="214">
        <v>1</v>
      </c>
      <c r="L80" s="214">
        <v>1</v>
      </c>
      <c r="M80" s="214">
        <v>1</v>
      </c>
      <c r="N80" s="214">
        <v>1</v>
      </c>
      <c r="O80" s="175" t="s">
        <v>257</v>
      </c>
      <c r="P80" s="214">
        <v>1</v>
      </c>
      <c r="Q80" s="182">
        <v>1</v>
      </c>
      <c r="R80" s="214">
        <v>1</v>
      </c>
      <c r="S80" s="214">
        <v>1</v>
      </c>
      <c r="T80" s="214">
        <v>1</v>
      </c>
      <c r="U80" s="214">
        <v>1</v>
      </c>
      <c r="V80" s="214">
        <v>1</v>
      </c>
      <c r="W80" s="214">
        <v>1</v>
      </c>
      <c r="X80" s="182">
        <v>1</v>
      </c>
      <c r="Y80" s="214">
        <v>1</v>
      </c>
      <c r="Z80" s="214">
        <v>1</v>
      </c>
      <c r="AA80" s="214">
        <v>1</v>
      </c>
      <c r="AB80" s="214">
        <v>1</v>
      </c>
      <c r="AC80" s="214">
        <v>1</v>
      </c>
      <c r="AD80" s="214">
        <v>1</v>
      </c>
      <c r="AE80" s="182">
        <v>1</v>
      </c>
      <c r="AF80" s="214">
        <v>1</v>
      </c>
      <c r="AG80" s="214">
        <v>1</v>
      </c>
      <c r="AH80" s="214">
        <v>1</v>
      </c>
      <c r="AI80" s="14">
        <f t="shared" si="5"/>
        <v>28</v>
      </c>
      <c r="AJ80" s="284"/>
    </row>
    <row r="81" spans="1:36" s="12" customFormat="1" ht="16.5">
      <c r="A81" s="299">
        <v>10</v>
      </c>
      <c r="B81" s="30" t="s">
        <v>360</v>
      </c>
      <c r="C81" s="30" t="s">
        <v>379</v>
      </c>
      <c r="D81" s="32" t="s">
        <v>151</v>
      </c>
      <c r="E81" s="214">
        <v>1</v>
      </c>
      <c r="F81" s="214">
        <v>1</v>
      </c>
      <c r="G81" s="214">
        <v>1</v>
      </c>
      <c r="H81" s="214">
        <v>1</v>
      </c>
      <c r="I81" s="214">
        <v>1</v>
      </c>
      <c r="J81" s="182">
        <v>1</v>
      </c>
      <c r="K81" s="214">
        <v>1</v>
      </c>
      <c r="L81" s="214">
        <v>1</v>
      </c>
      <c r="M81" s="214">
        <v>1</v>
      </c>
      <c r="N81" s="214">
        <v>1</v>
      </c>
      <c r="O81" s="175" t="s">
        <v>257</v>
      </c>
      <c r="P81" s="214">
        <v>1</v>
      </c>
      <c r="Q81" s="182">
        <v>1</v>
      </c>
      <c r="R81" s="214">
        <v>1</v>
      </c>
      <c r="S81" s="214">
        <v>1</v>
      </c>
      <c r="T81" s="214">
        <v>1</v>
      </c>
      <c r="U81" s="214">
        <v>1</v>
      </c>
      <c r="V81" s="214">
        <v>1</v>
      </c>
      <c r="W81" s="214">
        <v>1</v>
      </c>
      <c r="X81" s="182">
        <v>1</v>
      </c>
      <c r="Y81" s="214">
        <v>1</v>
      </c>
      <c r="Z81" s="214">
        <v>1</v>
      </c>
      <c r="AA81" s="214" t="s">
        <v>255</v>
      </c>
      <c r="AB81" s="214" t="s">
        <v>255</v>
      </c>
      <c r="AC81" s="214" t="s">
        <v>255</v>
      </c>
      <c r="AD81" s="214" t="s">
        <v>255</v>
      </c>
      <c r="AE81" s="182" t="s">
        <v>258</v>
      </c>
      <c r="AF81" s="214">
        <v>1</v>
      </c>
      <c r="AG81" s="214">
        <v>1</v>
      </c>
      <c r="AH81" s="214">
        <v>1</v>
      </c>
      <c r="AI81" s="14">
        <f t="shared" si="5"/>
        <v>24</v>
      </c>
      <c r="AJ81" s="284"/>
    </row>
    <row r="82" spans="1:36" s="12" customFormat="1" ht="16.5">
      <c r="A82" s="299">
        <v>11</v>
      </c>
      <c r="B82" s="30" t="s">
        <v>285</v>
      </c>
      <c r="C82" s="30" t="s">
        <v>377</v>
      </c>
      <c r="D82" s="32" t="s">
        <v>39</v>
      </c>
      <c r="E82" s="214">
        <v>1</v>
      </c>
      <c r="F82" s="214">
        <v>1</v>
      </c>
      <c r="G82" s="214">
        <v>1</v>
      </c>
      <c r="H82" s="214">
        <v>1</v>
      </c>
      <c r="I82" s="214">
        <v>1</v>
      </c>
      <c r="J82" s="182">
        <v>1</v>
      </c>
      <c r="K82" s="214">
        <v>1</v>
      </c>
      <c r="L82" s="214">
        <v>1</v>
      </c>
      <c r="M82" s="214">
        <v>1</v>
      </c>
      <c r="N82" s="214">
        <v>1</v>
      </c>
      <c r="O82" s="175" t="s">
        <v>257</v>
      </c>
      <c r="P82" s="214">
        <v>1</v>
      </c>
      <c r="Q82" s="182">
        <v>1</v>
      </c>
      <c r="R82" s="214">
        <v>1</v>
      </c>
      <c r="S82" s="214">
        <v>1</v>
      </c>
      <c r="T82" s="214">
        <v>1</v>
      </c>
      <c r="U82" s="214">
        <v>1</v>
      </c>
      <c r="V82" s="214">
        <v>1</v>
      </c>
      <c r="W82" s="214">
        <v>1</v>
      </c>
      <c r="X82" s="182">
        <v>1</v>
      </c>
      <c r="Y82" s="214">
        <v>1</v>
      </c>
      <c r="Z82" s="214">
        <v>1</v>
      </c>
      <c r="AA82" s="214">
        <v>1</v>
      </c>
      <c r="AB82" s="214">
        <v>1</v>
      </c>
      <c r="AC82" s="214">
        <v>1</v>
      </c>
      <c r="AD82" s="214">
        <v>1</v>
      </c>
      <c r="AE82" s="182" t="s">
        <v>258</v>
      </c>
      <c r="AF82" s="214">
        <v>1</v>
      </c>
      <c r="AG82" s="214">
        <v>1</v>
      </c>
      <c r="AH82" s="214">
        <v>1</v>
      </c>
      <c r="AI82" s="14">
        <f t="shared" si="5"/>
        <v>28</v>
      </c>
      <c r="AJ82" s="284"/>
    </row>
    <row r="83" spans="1:36" s="12" customFormat="1" ht="16.5">
      <c r="A83" s="299">
        <v>12</v>
      </c>
      <c r="B83" s="30" t="s">
        <v>300</v>
      </c>
      <c r="C83" s="30" t="s">
        <v>389</v>
      </c>
      <c r="D83" s="62" t="s">
        <v>62</v>
      </c>
      <c r="E83" s="214">
        <v>1</v>
      </c>
      <c r="F83" s="214">
        <v>1</v>
      </c>
      <c r="G83" s="214">
        <v>1</v>
      </c>
      <c r="H83" s="214">
        <v>1</v>
      </c>
      <c r="I83" s="214">
        <v>1</v>
      </c>
      <c r="J83" s="182" t="s">
        <v>258</v>
      </c>
      <c r="K83" s="214">
        <v>1</v>
      </c>
      <c r="L83" s="214">
        <v>1</v>
      </c>
      <c r="M83" s="214">
        <v>1</v>
      </c>
      <c r="N83" s="214">
        <v>1</v>
      </c>
      <c r="O83" s="175" t="s">
        <v>257</v>
      </c>
      <c r="P83" s="214">
        <v>1</v>
      </c>
      <c r="Q83" s="182" t="s">
        <v>258</v>
      </c>
      <c r="R83" s="214">
        <v>1</v>
      </c>
      <c r="S83" s="214">
        <v>1</v>
      </c>
      <c r="T83" s="214">
        <v>1</v>
      </c>
      <c r="U83" s="214">
        <v>1</v>
      </c>
      <c r="V83" s="214">
        <v>1</v>
      </c>
      <c r="W83" s="214">
        <v>1</v>
      </c>
      <c r="X83" s="182" t="s">
        <v>258</v>
      </c>
      <c r="Y83" s="214">
        <v>1</v>
      </c>
      <c r="Z83" s="214">
        <v>1</v>
      </c>
      <c r="AA83" s="214">
        <v>1</v>
      </c>
      <c r="AB83" s="214">
        <v>1</v>
      </c>
      <c r="AC83" s="214">
        <v>1</v>
      </c>
      <c r="AD83" s="214">
        <v>1</v>
      </c>
      <c r="AE83" s="182" t="s">
        <v>258</v>
      </c>
      <c r="AF83" s="214">
        <v>1</v>
      </c>
      <c r="AG83" s="214">
        <v>1</v>
      </c>
      <c r="AH83" s="214">
        <v>1</v>
      </c>
      <c r="AI83" s="14">
        <f t="shared" si="5"/>
        <v>25</v>
      </c>
      <c r="AJ83" s="284"/>
    </row>
    <row r="84" spans="1:36" s="12" customFormat="1" ht="16.5">
      <c r="A84" s="299">
        <v>13</v>
      </c>
      <c r="B84" s="30" t="s">
        <v>301</v>
      </c>
      <c r="C84" s="30" t="s">
        <v>378</v>
      </c>
      <c r="D84" s="62" t="s">
        <v>54</v>
      </c>
      <c r="E84" s="214">
        <v>1</v>
      </c>
      <c r="F84" s="214">
        <v>1</v>
      </c>
      <c r="G84" s="214">
        <v>1</v>
      </c>
      <c r="H84" s="214">
        <v>1</v>
      </c>
      <c r="I84" s="214">
        <v>1</v>
      </c>
      <c r="J84" s="182" t="s">
        <v>258</v>
      </c>
      <c r="K84" s="214">
        <v>1</v>
      </c>
      <c r="L84" s="214">
        <v>1</v>
      </c>
      <c r="M84" s="214">
        <v>1</v>
      </c>
      <c r="N84" s="214">
        <v>1</v>
      </c>
      <c r="O84" s="175" t="s">
        <v>257</v>
      </c>
      <c r="P84" s="214">
        <v>1</v>
      </c>
      <c r="Q84" s="182" t="s">
        <v>258</v>
      </c>
      <c r="R84" s="214">
        <v>1</v>
      </c>
      <c r="S84" s="214">
        <v>1</v>
      </c>
      <c r="T84" s="214">
        <v>1</v>
      </c>
      <c r="U84" s="214">
        <v>1</v>
      </c>
      <c r="V84" s="214">
        <v>1</v>
      </c>
      <c r="W84" s="214">
        <v>1</v>
      </c>
      <c r="X84" s="182" t="s">
        <v>258</v>
      </c>
      <c r="Y84" s="214">
        <v>1</v>
      </c>
      <c r="Z84" s="214">
        <v>1</v>
      </c>
      <c r="AA84" s="214">
        <v>1</v>
      </c>
      <c r="AB84" s="214">
        <v>1</v>
      </c>
      <c r="AC84" s="214">
        <v>1</v>
      </c>
      <c r="AD84" s="214">
        <v>1</v>
      </c>
      <c r="AE84" s="182" t="s">
        <v>258</v>
      </c>
      <c r="AF84" s="214">
        <v>1</v>
      </c>
      <c r="AG84" s="214">
        <v>1</v>
      </c>
      <c r="AH84" s="214">
        <v>1</v>
      </c>
      <c r="AI84" s="14">
        <f t="shared" si="5"/>
        <v>25</v>
      </c>
      <c r="AJ84" s="284"/>
    </row>
    <row r="85" spans="1:36" s="12" customFormat="1" ht="16.5">
      <c r="A85" s="299">
        <v>14</v>
      </c>
      <c r="B85" s="30" t="s">
        <v>40</v>
      </c>
      <c r="C85" s="30" t="s">
        <v>390</v>
      </c>
      <c r="D85" s="32" t="s">
        <v>161</v>
      </c>
      <c r="E85" s="214">
        <v>1</v>
      </c>
      <c r="F85" s="214">
        <v>1</v>
      </c>
      <c r="G85" s="214">
        <v>1</v>
      </c>
      <c r="H85" s="214">
        <v>1</v>
      </c>
      <c r="I85" s="214">
        <v>1</v>
      </c>
      <c r="J85" s="182" t="s">
        <v>258</v>
      </c>
      <c r="K85" s="214">
        <v>1</v>
      </c>
      <c r="L85" s="214">
        <v>1</v>
      </c>
      <c r="M85" s="214">
        <v>1</v>
      </c>
      <c r="N85" s="214">
        <v>1</v>
      </c>
      <c r="O85" s="175" t="s">
        <v>257</v>
      </c>
      <c r="P85" s="214">
        <v>1</v>
      </c>
      <c r="Q85" s="182" t="s">
        <v>258</v>
      </c>
      <c r="R85" s="214">
        <v>1</v>
      </c>
      <c r="S85" s="214">
        <v>1</v>
      </c>
      <c r="T85" s="214">
        <v>1</v>
      </c>
      <c r="U85" s="214">
        <v>1</v>
      </c>
      <c r="V85" s="214">
        <v>1</v>
      </c>
      <c r="W85" s="214">
        <v>1</v>
      </c>
      <c r="X85" s="182" t="s">
        <v>258</v>
      </c>
      <c r="Y85" s="214">
        <v>1</v>
      </c>
      <c r="Z85" s="214">
        <v>1</v>
      </c>
      <c r="AA85" s="214">
        <v>1</v>
      </c>
      <c r="AB85" s="214">
        <v>1</v>
      </c>
      <c r="AC85" s="214">
        <v>1</v>
      </c>
      <c r="AD85" s="214">
        <v>1</v>
      </c>
      <c r="AE85" s="182" t="s">
        <v>258</v>
      </c>
      <c r="AF85" s="214" t="s">
        <v>255</v>
      </c>
      <c r="AG85" s="214">
        <v>1</v>
      </c>
      <c r="AH85" s="214">
        <v>1</v>
      </c>
      <c r="AI85" s="715">
        <f t="shared" si="5"/>
        <v>24</v>
      </c>
      <c r="AJ85" s="714">
        <v>23</v>
      </c>
    </row>
    <row r="86" spans="1:36" s="12" customFormat="1" ht="16.5">
      <c r="A86" s="299">
        <v>16</v>
      </c>
      <c r="B86" s="30" t="s">
        <v>306</v>
      </c>
      <c r="C86" s="30" t="s">
        <v>378</v>
      </c>
      <c r="D86" s="62" t="s">
        <v>154</v>
      </c>
      <c r="E86" s="214">
        <v>1</v>
      </c>
      <c r="F86" s="214">
        <v>1</v>
      </c>
      <c r="G86" s="214">
        <v>1</v>
      </c>
      <c r="H86" s="214">
        <v>1</v>
      </c>
      <c r="I86" s="214">
        <v>1</v>
      </c>
      <c r="J86" s="182">
        <v>1</v>
      </c>
      <c r="K86" s="214">
        <v>1</v>
      </c>
      <c r="L86" s="214">
        <v>1</v>
      </c>
      <c r="M86" s="214">
        <v>1</v>
      </c>
      <c r="N86" s="214">
        <v>1</v>
      </c>
      <c r="O86" s="175" t="s">
        <v>257</v>
      </c>
      <c r="P86" s="214">
        <v>1</v>
      </c>
      <c r="Q86" s="182">
        <v>1</v>
      </c>
      <c r="R86" s="214">
        <v>1</v>
      </c>
      <c r="S86" s="214">
        <v>1</v>
      </c>
      <c r="T86" s="214">
        <v>1</v>
      </c>
      <c r="U86" s="214">
        <v>1</v>
      </c>
      <c r="V86" s="214">
        <v>1</v>
      </c>
      <c r="W86" s="214">
        <v>1</v>
      </c>
      <c r="X86" s="182">
        <v>1</v>
      </c>
      <c r="Y86" s="214">
        <v>1</v>
      </c>
      <c r="Z86" s="214">
        <v>1</v>
      </c>
      <c r="AA86" s="214">
        <v>1</v>
      </c>
      <c r="AB86" s="214">
        <v>1</v>
      </c>
      <c r="AC86" s="214">
        <v>1</v>
      </c>
      <c r="AD86" s="214">
        <v>1</v>
      </c>
      <c r="AE86" s="182">
        <v>1</v>
      </c>
      <c r="AF86" s="214">
        <v>1</v>
      </c>
      <c r="AG86" s="214">
        <v>1</v>
      </c>
      <c r="AH86" s="214">
        <v>1</v>
      </c>
      <c r="AI86" s="14">
        <f t="shared" si="5"/>
        <v>29</v>
      </c>
      <c r="AJ86" s="284"/>
    </row>
    <row r="87" spans="1:36" s="12" customFormat="1" ht="17.25" customHeight="1">
      <c r="A87" s="299">
        <v>17</v>
      </c>
      <c r="B87" s="573" t="s">
        <v>203</v>
      </c>
      <c r="C87" s="30" t="s">
        <v>389</v>
      </c>
      <c r="D87" s="62" t="s">
        <v>62</v>
      </c>
      <c r="E87" s="214">
        <v>1</v>
      </c>
      <c r="F87" s="214">
        <v>1</v>
      </c>
      <c r="G87" s="214">
        <v>1</v>
      </c>
      <c r="H87" s="214">
        <v>1</v>
      </c>
      <c r="I87" s="214">
        <v>1</v>
      </c>
      <c r="J87" s="182"/>
      <c r="K87" s="848" t="s">
        <v>773</v>
      </c>
      <c r="L87" s="848" t="s">
        <v>773</v>
      </c>
      <c r="M87" s="214"/>
      <c r="N87" s="214"/>
      <c r="O87" s="175"/>
      <c r="P87" s="214"/>
      <c r="Q87" s="182"/>
      <c r="R87" s="214"/>
      <c r="S87" s="214"/>
      <c r="T87" s="214"/>
      <c r="U87" s="214"/>
      <c r="V87" s="214"/>
      <c r="W87" s="214"/>
      <c r="X87" s="182"/>
      <c r="Y87" s="214"/>
      <c r="Z87" s="214"/>
      <c r="AA87" s="214"/>
      <c r="AB87" s="214"/>
      <c r="AC87" s="214"/>
      <c r="AD87" s="214"/>
      <c r="AE87" s="182"/>
      <c r="AF87" s="214"/>
      <c r="AG87" s="214"/>
      <c r="AH87" s="214"/>
      <c r="AI87" s="14">
        <f t="shared" si="5"/>
        <v>5</v>
      </c>
      <c r="AJ87" s="102"/>
    </row>
    <row r="88" spans="1:36" s="12" customFormat="1" ht="16.5">
      <c r="A88" s="299">
        <v>18</v>
      </c>
      <c r="B88" s="30" t="s">
        <v>118</v>
      </c>
      <c r="C88" s="30" t="s">
        <v>378</v>
      </c>
      <c r="D88" s="62" t="s">
        <v>59</v>
      </c>
      <c r="E88" s="214">
        <v>1</v>
      </c>
      <c r="F88" s="214">
        <v>1</v>
      </c>
      <c r="G88" s="214">
        <v>1</v>
      </c>
      <c r="H88" s="214">
        <v>1</v>
      </c>
      <c r="I88" s="214">
        <v>1</v>
      </c>
      <c r="J88" s="182" t="s">
        <v>258</v>
      </c>
      <c r="K88" s="214">
        <v>1</v>
      </c>
      <c r="L88" s="214">
        <v>1</v>
      </c>
      <c r="M88" s="214">
        <v>1</v>
      </c>
      <c r="N88" s="214">
        <v>1</v>
      </c>
      <c r="O88" s="175" t="s">
        <v>257</v>
      </c>
      <c r="P88" s="214">
        <v>1</v>
      </c>
      <c r="Q88" s="182" t="s">
        <v>258</v>
      </c>
      <c r="R88" s="214">
        <v>1</v>
      </c>
      <c r="S88" s="214">
        <v>1</v>
      </c>
      <c r="T88" s="214">
        <v>1</v>
      </c>
      <c r="U88" s="214">
        <v>1</v>
      </c>
      <c r="V88" s="214">
        <v>1</v>
      </c>
      <c r="W88" s="214">
        <v>1</v>
      </c>
      <c r="X88" s="182" t="s">
        <v>258</v>
      </c>
      <c r="Y88" s="214">
        <v>1</v>
      </c>
      <c r="Z88" s="214">
        <v>1</v>
      </c>
      <c r="AA88" s="214">
        <v>1</v>
      </c>
      <c r="AB88" s="214">
        <v>1</v>
      </c>
      <c r="AC88" s="214">
        <v>1</v>
      </c>
      <c r="AD88" s="214">
        <v>1</v>
      </c>
      <c r="AE88" s="182" t="s">
        <v>258</v>
      </c>
      <c r="AF88" s="214">
        <v>1</v>
      </c>
      <c r="AG88" s="214">
        <v>1</v>
      </c>
      <c r="AH88" s="214">
        <v>1</v>
      </c>
      <c r="AI88" s="14">
        <f t="shared" si="5"/>
        <v>25</v>
      </c>
      <c r="AJ88" s="284"/>
    </row>
    <row r="89" spans="1:36" s="12" customFormat="1" ht="16.5">
      <c r="A89" s="299">
        <v>19</v>
      </c>
      <c r="B89" s="30" t="s">
        <v>140</v>
      </c>
      <c r="C89" s="30" t="s">
        <v>378</v>
      </c>
      <c r="D89" s="62" t="s">
        <v>144</v>
      </c>
      <c r="E89" s="214">
        <v>1</v>
      </c>
      <c r="F89" s="214">
        <v>1</v>
      </c>
      <c r="G89" s="214">
        <v>1</v>
      </c>
      <c r="H89" s="214">
        <v>1</v>
      </c>
      <c r="I89" s="214">
        <v>1</v>
      </c>
      <c r="J89" s="182" t="s">
        <v>258</v>
      </c>
      <c r="K89" s="214">
        <v>1</v>
      </c>
      <c r="L89" s="214">
        <v>1</v>
      </c>
      <c r="M89" s="214">
        <v>1</v>
      </c>
      <c r="N89" s="214">
        <v>1</v>
      </c>
      <c r="O89" s="175" t="s">
        <v>257</v>
      </c>
      <c r="P89" s="214">
        <v>1</v>
      </c>
      <c r="Q89" s="182" t="s">
        <v>258</v>
      </c>
      <c r="R89" s="214">
        <v>1</v>
      </c>
      <c r="S89" s="214">
        <v>1</v>
      </c>
      <c r="T89" s="214">
        <v>1</v>
      </c>
      <c r="U89" s="214" t="s">
        <v>255</v>
      </c>
      <c r="V89" s="214" t="s">
        <v>255</v>
      </c>
      <c r="W89" s="214">
        <v>1</v>
      </c>
      <c r="X89" s="182">
        <v>1</v>
      </c>
      <c r="Y89" s="214">
        <v>1</v>
      </c>
      <c r="Z89" s="214">
        <v>1</v>
      </c>
      <c r="AA89" s="214">
        <v>1</v>
      </c>
      <c r="AB89" s="214">
        <v>1</v>
      </c>
      <c r="AC89" s="214">
        <v>1</v>
      </c>
      <c r="AD89" s="214">
        <v>1</v>
      </c>
      <c r="AE89" s="182" t="s">
        <v>258</v>
      </c>
      <c r="AF89" s="214">
        <v>1</v>
      </c>
      <c r="AG89" s="214">
        <v>1</v>
      </c>
      <c r="AH89" s="214">
        <v>1</v>
      </c>
      <c r="AI89" s="14">
        <f t="shared" si="5"/>
        <v>24</v>
      </c>
      <c r="AJ89" s="306"/>
    </row>
    <row r="90" spans="1:36" s="12" customFormat="1" ht="16.5">
      <c r="A90" s="299">
        <v>20</v>
      </c>
      <c r="B90" s="30" t="s">
        <v>302</v>
      </c>
      <c r="C90" s="30" t="s">
        <v>378</v>
      </c>
      <c r="D90" s="62" t="s">
        <v>55</v>
      </c>
      <c r="E90" s="214">
        <v>1</v>
      </c>
      <c r="F90" s="214">
        <v>1</v>
      </c>
      <c r="G90" s="214">
        <v>1</v>
      </c>
      <c r="H90" s="214">
        <v>1</v>
      </c>
      <c r="I90" s="214">
        <v>1</v>
      </c>
      <c r="J90" s="182" t="s">
        <v>258</v>
      </c>
      <c r="K90" s="214">
        <v>1</v>
      </c>
      <c r="L90" s="214">
        <v>1</v>
      </c>
      <c r="M90" s="214">
        <v>1</v>
      </c>
      <c r="N90" s="214">
        <v>1</v>
      </c>
      <c r="O90" s="175" t="s">
        <v>257</v>
      </c>
      <c r="P90" s="214">
        <v>1</v>
      </c>
      <c r="Q90" s="182">
        <v>1</v>
      </c>
      <c r="R90" s="214">
        <v>1</v>
      </c>
      <c r="S90" s="214">
        <v>1</v>
      </c>
      <c r="T90" s="214">
        <v>1</v>
      </c>
      <c r="U90" s="214">
        <v>1</v>
      </c>
      <c r="V90" s="214">
        <v>1</v>
      </c>
      <c r="W90" s="214">
        <v>1</v>
      </c>
      <c r="X90" s="182" t="s">
        <v>258</v>
      </c>
      <c r="Y90" s="214">
        <v>1</v>
      </c>
      <c r="Z90" s="214">
        <v>1</v>
      </c>
      <c r="AA90" s="214">
        <v>1</v>
      </c>
      <c r="AB90" s="214">
        <v>1</v>
      </c>
      <c r="AC90" s="214">
        <v>1</v>
      </c>
      <c r="AD90" s="214">
        <v>1</v>
      </c>
      <c r="AE90" s="182" t="s">
        <v>258</v>
      </c>
      <c r="AF90" s="214">
        <v>1</v>
      </c>
      <c r="AG90" s="214">
        <v>1</v>
      </c>
      <c r="AH90" s="214">
        <v>1</v>
      </c>
      <c r="AI90" s="14">
        <f t="shared" si="5"/>
        <v>26</v>
      </c>
      <c r="AJ90" s="306"/>
    </row>
    <row r="91" spans="1:36" s="12" customFormat="1" ht="16.5">
      <c r="A91" s="299">
        <v>21</v>
      </c>
      <c r="B91" s="30" t="s">
        <v>102</v>
      </c>
      <c r="C91" s="30" t="s">
        <v>378</v>
      </c>
      <c r="D91" s="246" t="s">
        <v>447</v>
      </c>
      <c r="E91" s="214">
        <v>1</v>
      </c>
      <c r="F91" s="214">
        <v>1</v>
      </c>
      <c r="G91" s="214">
        <v>1</v>
      </c>
      <c r="H91" s="214">
        <v>1</v>
      </c>
      <c r="I91" s="214">
        <v>1</v>
      </c>
      <c r="J91" s="182" t="s">
        <v>258</v>
      </c>
      <c r="K91" s="214">
        <v>1</v>
      </c>
      <c r="L91" s="214" t="s">
        <v>255</v>
      </c>
      <c r="M91" s="214">
        <v>1</v>
      </c>
      <c r="N91" s="214">
        <v>1</v>
      </c>
      <c r="O91" s="175" t="s">
        <v>257</v>
      </c>
      <c r="P91" s="214">
        <v>1</v>
      </c>
      <c r="Q91" s="182">
        <v>1</v>
      </c>
      <c r="R91" s="214">
        <v>1</v>
      </c>
      <c r="S91" s="214">
        <v>1</v>
      </c>
      <c r="T91" s="214">
        <v>1</v>
      </c>
      <c r="U91" s="214">
        <v>1</v>
      </c>
      <c r="V91" s="214">
        <v>1</v>
      </c>
      <c r="W91" s="214">
        <v>1</v>
      </c>
      <c r="X91" s="182" t="s">
        <v>258</v>
      </c>
      <c r="Y91" s="214">
        <v>1</v>
      </c>
      <c r="Z91" s="214">
        <v>1</v>
      </c>
      <c r="AA91" s="214">
        <v>1</v>
      </c>
      <c r="AB91" s="214">
        <v>1</v>
      </c>
      <c r="AC91" s="214">
        <v>1</v>
      </c>
      <c r="AD91" s="214">
        <v>1</v>
      </c>
      <c r="AE91" s="182" t="s">
        <v>258</v>
      </c>
      <c r="AF91" s="214">
        <v>1</v>
      </c>
      <c r="AG91" s="214">
        <v>1</v>
      </c>
      <c r="AH91" s="214">
        <v>1</v>
      </c>
      <c r="AI91" s="715">
        <f t="shared" si="5"/>
        <v>25</v>
      </c>
      <c r="AJ91" s="714">
        <v>15</v>
      </c>
    </row>
    <row r="92" spans="1:36" s="12" customFormat="1" ht="16.5">
      <c r="A92" s="299"/>
      <c r="B92" s="30" t="s">
        <v>774</v>
      </c>
      <c r="C92" s="30" t="s">
        <v>377</v>
      </c>
      <c r="D92" s="840" t="s">
        <v>39</v>
      </c>
      <c r="E92" s="214"/>
      <c r="F92" s="1583" t="s">
        <v>375</v>
      </c>
      <c r="G92" s="1584"/>
      <c r="H92" s="1584"/>
      <c r="I92" s="1584"/>
      <c r="J92" s="1584"/>
      <c r="K92" s="1584"/>
      <c r="L92" s="1584"/>
      <c r="M92" s="1584"/>
      <c r="N92" s="1584"/>
      <c r="O92" s="1584"/>
      <c r="P92" s="1584"/>
      <c r="Q92" s="1584"/>
      <c r="R92" s="1584"/>
      <c r="S92" s="1584"/>
      <c r="T92" s="1584"/>
      <c r="U92" s="1584"/>
      <c r="V92" s="1584"/>
      <c r="W92" s="1584"/>
      <c r="X92" s="1584"/>
      <c r="Y92" s="1584"/>
      <c r="Z92" s="1584"/>
      <c r="AA92" s="1585"/>
      <c r="AB92" s="214">
        <v>1</v>
      </c>
      <c r="AC92" s="214">
        <v>1</v>
      </c>
      <c r="AD92" s="214">
        <v>1</v>
      </c>
      <c r="AE92" s="182" t="s">
        <v>258</v>
      </c>
      <c r="AF92" s="214">
        <v>1</v>
      </c>
      <c r="AG92" s="214" t="s">
        <v>255</v>
      </c>
      <c r="AH92" s="214">
        <v>1</v>
      </c>
      <c r="AI92" s="752">
        <f t="shared" si="5"/>
        <v>5</v>
      </c>
      <c r="AJ92" s="714"/>
    </row>
    <row r="93" spans="1:36" s="12" customFormat="1" ht="16.5">
      <c r="A93" s="299">
        <v>5</v>
      </c>
      <c r="B93" s="30" t="s">
        <v>60</v>
      </c>
      <c r="C93" s="252" t="s">
        <v>380</v>
      </c>
      <c r="D93" s="390" t="s">
        <v>61</v>
      </c>
      <c r="E93" s="214">
        <v>1</v>
      </c>
      <c r="F93" s="214">
        <v>1</v>
      </c>
      <c r="G93" s="214">
        <v>1</v>
      </c>
      <c r="H93" s="214">
        <v>1</v>
      </c>
      <c r="I93" s="214">
        <v>1</v>
      </c>
      <c r="J93" s="182">
        <v>1</v>
      </c>
      <c r="K93" s="214">
        <v>1</v>
      </c>
      <c r="L93" s="214">
        <v>1</v>
      </c>
      <c r="M93" s="214">
        <v>1</v>
      </c>
      <c r="N93" s="214">
        <v>1</v>
      </c>
      <c r="O93" s="175">
        <v>1</v>
      </c>
      <c r="P93" s="214">
        <v>1</v>
      </c>
      <c r="Q93" s="182">
        <v>1</v>
      </c>
      <c r="R93" s="214">
        <v>1</v>
      </c>
      <c r="S93" s="214">
        <v>1</v>
      </c>
      <c r="T93" s="214">
        <v>1</v>
      </c>
      <c r="U93" s="214">
        <v>1</v>
      </c>
      <c r="V93" s="214">
        <v>1</v>
      </c>
      <c r="W93" s="214">
        <v>1</v>
      </c>
      <c r="X93" s="182" t="s">
        <v>258</v>
      </c>
      <c r="Y93" s="214">
        <v>1</v>
      </c>
      <c r="Z93" s="214">
        <v>1</v>
      </c>
      <c r="AA93" s="214">
        <v>1</v>
      </c>
      <c r="AB93" s="214">
        <v>1</v>
      </c>
      <c r="AC93" s="214">
        <v>1</v>
      </c>
      <c r="AD93" s="214">
        <v>1</v>
      </c>
      <c r="AE93" s="182">
        <v>1</v>
      </c>
      <c r="AF93" s="214">
        <v>1</v>
      </c>
      <c r="AG93" s="214">
        <v>1</v>
      </c>
      <c r="AH93" s="214">
        <v>1</v>
      </c>
      <c r="AI93" s="14">
        <f>SUM(E93:AH93)</f>
        <v>29</v>
      </c>
      <c r="AJ93" s="103"/>
    </row>
    <row r="94" spans="1:36" s="12" customFormat="1" ht="16.5">
      <c r="A94" s="299">
        <v>8</v>
      </c>
      <c r="B94" s="30" t="s">
        <v>307</v>
      </c>
      <c r="C94" s="30" t="s">
        <v>391</v>
      </c>
      <c r="D94" s="143" t="s">
        <v>67</v>
      </c>
      <c r="E94" s="214">
        <v>1</v>
      </c>
      <c r="F94" s="214">
        <v>1</v>
      </c>
      <c r="G94" s="214">
        <v>1</v>
      </c>
      <c r="H94" s="214">
        <v>1</v>
      </c>
      <c r="I94" s="214">
        <v>1</v>
      </c>
      <c r="J94" s="182">
        <v>1</v>
      </c>
      <c r="K94" s="214">
        <v>1</v>
      </c>
      <c r="L94" s="214">
        <v>1</v>
      </c>
      <c r="M94" s="214">
        <v>1</v>
      </c>
      <c r="N94" s="214">
        <v>1</v>
      </c>
      <c r="O94" s="175" t="s">
        <v>257</v>
      </c>
      <c r="P94" s="214">
        <v>1</v>
      </c>
      <c r="Q94" s="182">
        <v>1</v>
      </c>
      <c r="R94" s="214">
        <v>1</v>
      </c>
      <c r="S94" s="214">
        <v>1</v>
      </c>
      <c r="T94" s="214">
        <v>1</v>
      </c>
      <c r="U94" s="214">
        <v>1</v>
      </c>
      <c r="V94" s="214">
        <v>1</v>
      </c>
      <c r="W94" s="214">
        <v>1</v>
      </c>
      <c r="X94" s="182">
        <v>1</v>
      </c>
      <c r="Y94" s="214">
        <v>1</v>
      </c>
      <c r="Z94" s="214">
        <v>1</v>
      </c>
      <c r="AA94" s="214">
        <v>1</v>
      </c>
      <c r="AB94" s="214">
        <v>1</v>
      </c>
      <c r="AC94" s="214">
        <v>1</v>
      </c>
      <c r="AD94" s="214">
        <v>1</v>
      </c>
      <c r="AE94" s="182">
        <v>1</v>
      </c>
      <c r="AF94" s="214">
        <v>1</v>
      </c>
      <c r="AG94" s="214">
        <v>1</v>
      </c>
      <c r="AH94" s="214">
        <v>1</v>
      </c>
      <c r="AI94" s="14">
        <f>SUM(E94:AH94)</f>
        <v>29</v>
      </c>
      <c r="AJ94" s="284"/>
    </row>
    <row r="95" spans="1:36" s="12" customFormat="1" ht="17.25" thickBot="1">
      <c r="A95" s="307"/>
      <c r="B95" s="52"/>
      <c r="C95" s="52"/>
      <c r="D95" s="53"/>
      <c r="E95" s="232"/>
      <c r="F95" s="232"/>
      <c r="G95" s="232"/>
      <c r="H95" s="232"/>
      <c r="I95" s="232"/>
      <c r="J95" s="232"/>
      <c r="K95" s="232"/>
      <c r="L95" s="1582"/>
      <c r="M95" s="1582"/>
      <c r="N95" s="1582"/>
      <c r="O95" s="1582"/>
      <c r="P95" s="1582"/>
      <c r="Q95" s="1582"/>
      <c r="R95" s="232"/>
      <c r="S95" s="1582"/>
      <c r="T95" s="1582"/>
      <c r="U95" s="1582"/>
      <c r="V95" s="1582"/>
      <c r="W95" s="1582"/>
      <c r="X95" s="1582"/>
      <c r="Y95" s="232"/>
      <c r="Z95" s="232"/>
      <c r="AA95" s="232"/>
      <c r="AB95" s="232"/>
      <c r="AC95" s="232"/>
      <c r="AD95" s="232"/>
      <c r="AE95" s="232"/>
      <c r="AF95" s="232"/>
      <c r="AG95" s="232"/>
      <c r="AH95" s="232"/>
      <c r="AI95" s="14"/>
      <c r="AJ95" s="308"/>
    </row>
    <row r="96" spans="1:36" s="12" customFormat="1" ht="18.75">
      <c r="A96" s="1567" t="s">
        <v>308</v>
      </c>
      <c r="B96" s="1568"/>
      <c r="C96" s="832"/>
      <c r="D96" s="1483" t="s">
        <v>467</v>
      </c>
      <c r="E96" s="1484"/>
      <c r="F96" s="1484"/>
      <c r="G96" s="1485"/>
      <c r="H96" s="177"/>
      <c r="I96" s="177"/>
      <c r="J96" s="179"/>
      <c r="K96" s="177"/>
      <c r="L96" s="177"/>
      <c r="M96" s="177"/>
      <c r="N96" s="177"/>
      <c r="O96" s="843"/>
      <c r="P96" s="177"/>
      <c r="Q96" s="179"/>
      <c r="R96" s="177"/>
      <c r="S96" s="177"/>
      <c r="T96" s="177"/>
      <c r="U96" s="177"/>
      <c r="V96" s="177"/>
      <c r="W96" s="177"/>
      <c r="X96" s="179"/>
      <c r="Y96" s="177"/>
      <c r="Z96" s="177"/>
      <c r="AA96" s="177"/>
      <c r="AB96" s="177"/>
      <c r="AC96" s="177"/>
      <c r="AD96" s="177"/>
      <c r="AE96" s="179"/>
      <c r="AF96" s="177"/>
      <c r="AG96" s="177"/>
      <c r="AH96" s="177"/>
      <c r="AI96" s="105"/>
      <c r="AJ96" s="305"/>
    </row>
    <row r="97" spans="1:36" s="12" customFormat="1" ht="16.5">
      <c r="A97" s="299">
        <v>1</v>
      </c>
      <c r="B97" s="30" t="s">
        <v>68</v>
      </c>
      <c r="C97" s="30" t="s">
        <v>680</v>
      </c>
      <c r="D97" s="32" t="s">
        <v>69</v>
      </c>
      <c r="E97" s="214">
        <v>1</v>
      </c>
      <c r="F97" s="214">
        <v>1</v>
      </c>
      <c r="G97" s="214">
        <v>1</v>
      </c>
      <c r="H97" s="214">
        <v>1</v>
      </c>
      <c r="I97" s="214">
        <v>1</v>
      </c>
      <c r="J97" s="182">
        <v>1</v>
      </c>
      <c r="K97" s="214">
        <v>1</v>
      </c>
      <c r="L97" s="214">
        <v>1</v>
      </c>
      <c r="M97" s="214">
        <v>1</v>
      </c>
      <c r="N97" s="214">
        <v>1</v>
      </c>
      <c r="O97" s="175">
        <v>1</v>
      </c>
      <c r="P97" s="214">
        <v>1</v>
      </c>
      <c r="Q97" s="182" t="s">
        <v>258</v>
      </c>
      <c r="R97" s="214">
        <v>1</v>
      </c>
      <c r="S97" s="214">
        <v>1</v>
      </c>
      <c r="T97" s="214">
        <v>1</v>
      </c>
      <c r="U97" s="214">
        <v>1</v>
      </c>
      <c r="V97" s="214">
        <v>1</v>
      </c>
      <c r="W97" s="214">
        <v>1</v>
      </c>
      <c r="X97" s="182">
        <v>1</v>
      </c>
      <c r="Y97" s="214">
        <v>1</v>
      </c>
      <c r="Z97" s="214">
        <v>1</v>
      </c>
      <c r="AA97" s="214">
        <v>1</v>
      </c>
      <c r="AB97" s="214">
        <v>1</v>
      </c>
      <c r="AC97" s="214">
        <v>1</v>
      </c>
      <c r="AD97" s="214">
        <v>1</v>
      </c>
      <c r="AE97" s="182">
        <v>1</v>
      </c>
      <c r="AF97" s="214">
        <v>1</v>
      </c>
      <c r="AG97" s="214">
        <v>1</v>
      </c>
      <c r="AH97" s="214">
        <v>1</v>
      </c>
      <c r="AI97" s="14">
        <f>SUM(E97:AH97)</f>
        <v>29</v>
      </c>
      <c r="AJ97" s="284"/>
    </row>
    <row r="98" spans="1:36" s="12" customFormat="1" ht="16.5">
      <c r="A98" s="299">
        <v>2</v>
      </c>
      <c r="B98" s="30" t="s">
        <v>309</v>
      </c>
      <c r="C98" s="30" t="s">
        <v>388</v>
      </c>
      <c r="D98" s="32" t="s">
        <v>165</v>
      </c>
      <c r="E98" s="214">
        <v>1</v>
      </c>
      <c r="F98" s="214">
        <v>1</v>
      </c>
      <c r="G98" s="214">
        <v>1</v>
      </c>
      <c r="H98" s="214">
        <v>1</v>
      </c>
      <c r="I98" s="214">
        <v>1</v>
      </c>
      <c r="J98" s="182" t="s">
        <v>258</v>
      </c>
      <c r="K98" s="214">
        <v>1</v>
      </c>
      <c r="L98" s="214">
        <v>1</v>
      </c>
      <c r="M98" s="214">
        <v>1</v>
      </c>
      <c r="N98" s="214">
        <v>1</v>
      </c>
      <c r="O98" s="175">
        <v>1</v>
      </c>
      <c r="P98" s="214">
        <v>1</v>
      </c>
      <c r="Q98" s="182" t="s">
        <v>258</v>
      </c>
      <c r="R98" s="214">
        <v>1</v>
      </c>
      <c r="S98" s="214">
        <v>1</v>
      </c>
      <c r="T98" s="214">
        <v>1</v>
      </c>
      <c r="U98" s="214">
        <v>1</v>
      </c>
      <c r="V98" s="214">
        <v>1</v>
      </c>
      <c r="W98" s="214">
        <v>1</v>
      </c>
      <c r="X98" s="182">
        <v>1</v>
      </c>
      <c r="Y98" s="214">
        <v>1</v>
      </c>
      <c r="Z98" s="214">
        <v>1</v>
      </c>
      <c r="AA98" s="214">
        <v>1</v>
      </c>
      <c r="AB98" s="214">
        <v>1</v>
      </c>
      <c r="AC98" s="214">
        <v>1</v>
      </c>
      <c r="AD98" s="214">
        <v>1</v>
      </c>
      <c r="AE98" s="182">
        <v>1</v>
      </c>
      <c r="AF98" s="214">
        <v>1</v>
      </c>
      <c r="AG98" s="214">
        <v>1</v>
      </c>
      <c r="AH98" s="214">
        <v>1</v>
      </c>
      <c r="AI98" s="14">
        <f>SUM(E98:AH98)</f>
        <v>28</v>
      </c>
      <c r="AJ98" s="284"/>
    </row>
    <row r="99" spans="1:36" s="12" customFormat="1" ht="16.5">
      <c r="A99" s="299">
        <v>3</v>
      </c>
      <c r="B99" s="30" t="s">
        <v>71</v>
      </c>
      <c r="C99" s="30" t="s">
        <v>394</v>
      </c>
      <c r="D99" s="32" t="s">
        <v>72</v>
      </c>
      <c r="E99" s="214">
        <v>1</v>
      </c>
      <c r="F99" s="214">
        <v>1</v>
      </c>
      <c r="G99" s="214">
        <v>1</v>
      </c>
      <c r="H99" s="214">
        <v>1</v>
      </c>
      <c r="I99" s="214">
        <v>1</v>
      </c>
      <c r="J99" s="182" t="s">
        <v>258</v>
      </c>
      <c r="K99" s="214">
        <v>1</v>
      </c>
      <c r="L99" s="214">
        <v>1</v>
      </c>
      <c r="M99" s="214">
        <v>1</v>
      </c>
      <c r="N99" s="214">
        <v>1</v>
      </c>
      <c r="O99" s="175">
        <v>1</v>
      </c>
      <c r="P99" s="214">
        <v>1</v>
      </c>
      <c r="Q99" s="182">
        <v>1</v>
      </c>
      <c r="R99" s="214">
        <v>1</v>
      </c>
      <c r="S99" s="214">
        <v>1</v>
      </c>
      <c r="T99" s="214">
        <v>1</v>
      </c>
      <c r="U99" s="214">
        <v>1</v>
      </c>
      <c r="V99" s="214">
        <v>1</v>
      </c>
      <c r="W99" s="214">
        <v>1</v>
      </c>
      <c r="X99" s="182">
        <v>1</v>
      </c>
      <c r="Y99" s="214" t="s">
        <v>255</v>
      </c>
      <c r="Z99" s="214" t="s">
        <v>255</v>
      </c>
      <c r="AA99" s="214">
        <v>1</v>
      </c>
      <c r="AB99" s="214">
        <v>1</v>
      </c>
      <c r="AC99" s="214">
        <v>1</v>
      </c>
      <c r="AD99" s="214">
        <v>1</v>
      </c>
      <c r="AE99" s="182">
        <v>1</v>
      </c>
      <c r="AF99" s="214">
        <v>1</v>
      </c>
      <c r="AG99" s="214">
        <v>1</v>
      </c>
      <c r="AH99" s="214">
        <v>1</v>
      </c>
      <c r="AI99" s="14">
        <f>SUM(E99:AH99)</f>
        <v>27</v>
      </c>
      <c r="AJ99" s="284"/>
    </row>
    <row r="100" spans="1:36" s="12" customFormat="1" ht="16.5">
      <c r="A100" s="299">
        <v>4</v>
      </c>
      <c r="B100" s="30" t="s">
        <v>684</v>
      </c>
      <c r="C100" s="30" t="s">
        <v>387</v>
      </c>
      <c r="D100" s="32" t="s">
        <v>70</v>
      </c>
      <c r="E100" s="214">
        <v>1</v>
      </c>
      <c r="F100" s="214">
        <v>1</v>
      </c>
      <c r="G100" s="214">
        <v>1</v>
      </c>
      <c r="H100" s="214">
        <v>1</v>
      </c>
      <c r="I100" s="214">
        <v>1</v>
      </c>
      <c r="J100" s="182" t="s">
        <v>258</v>
      </c>
      <c r="K100" s="214">
        <v>1</v>
      </c>
      <c r="L100" s="214">
        <v>1</v>
      </c>
      <c r="M100" s="214">
        <v>1</v>
      </c>
      <c r="N100" s="214">
        <v>1</v>
      </c>
      <c r="O100" s="175">
        <v>1</v>
      </c>
      <c r="P100" s="214">
        <v>1</v>
      </c>
      <c r="Q100" s="182" t="s">
        <v>258</v>
      </c>
      <c r="R100" s="214">
        <v>1</v>
      </c>
      <c r="S100" s="214">
        <v>1</v>
      </c>
      <c r="T100" s="214">
        <v>1</v>
      </c>
      <c r="U100" s="214">
        <v>1</v>
      </c>
      <c r="V100" s="214">
        <v>1</v>
      </c>
      <c r="W100" s="214">
        <v>1</v>
      </c>
      <c r="X100" s="182" t="s">
        <v>258</v>
      </c>
      <c r="Y100" s="214">
        <v>1</v>
      </c>
      <c r="Z100" s="214">
        <v>1</v>
      </c>
      <c r="AA100" s="214">
        <v>1</v>
      </c>
      <c r="AB100" s="214">
        <v>1</v>
      </c>
      <c r="AC100" s="214">
        <v>1</v>
      </c>
      <c r="AD100" s="214">
        <v>1</v>
      </c>
      <c r="AE100" s="182" t="s">
        <v>258</v>
      </c>
      <c r="AF100" s="214">
        <v>1</v>
      </c>
      <c r="AG100" s="214">
        <v>1</v>
      </c>
      <c r="AH100" s="214">
        <v>1</v>
      </c>
      <c r="AI100" s="752">
        <f t="shared" ref="AI100" si="6">SUM(E100:AH100)</f>
        <v>26</v>
      </c>
      <c r="AJ100" s="714"/>
    </row>
    <row r="101" spans="1:36" s="12" customFormat="1" ht="17.25" thickBot="1">
      <c r="A101" s="311"/>
      <c r="B101" s="58"/>
      <c r="C101" s="52"/>
      <c r="D101" s="53"/>
      <c r="E101" s="232"/>
      <c r="F101" s="232"/>
      <c r="G101" s="232"/>
      <c r="H101" s="232"/>
      <c r="I101" s="232"/>
      <c r="J101" s="232"/>
      <c r="K101" s="232"/>
      <c r="L101" s="232"/>
      <c r="M101" s="232"/>
      <c r="N101" s="232"/>
      <c r="O101" s="232"/>
      <c r="P101" s="232"/>
      <c r="Q101" s="232"/>
      <c r="R101" s="232"/>
      <c r="S101" s="232"/>
      <c r="T101" s="232"/>
      <c r="U101" s="834"/>
      <c r="V101" s="232"/>
      <c r="W101" s="232"/>
      <c r="X101" s="232"/>
      <c r="Y101" s="232"/>
      <c r="Z101" s="232"/>
      <c r="AA101" s="232"/>
      <c r="AB101" s="232"/>
      <c r="AC101" s="232"/>
      <c r="AD101" s="232"/>
      <c r="AE101" s="232"/>
      <c r="AF101" s="232"/>
      <c r="AG101" s="232"/>
      <c r="AH101" s="232"/>
      <c r="AI101" s="16"/>
      <c r="AJ101" s="308"/>
    </row>
    <row r="102" spans="1:36" s="12" customFormat="1" ht="18.75">
      <c r="A102" s="1569" t="s">
        <v>367</v>
      </c>
      <c r="B102" s="1570"/>
      <c r="C102" s="491"/>
      <c r="D102" s="270" t="s">
        <v>516</v>
      </c>
      <c r="E102" s="830"/>
      <c r="F102" s="830"/>
      <c r="G102" s="830"/>
      <c r="H102" s="830"/>
      <c r="I102" s="830"/>
      <c r="J102" s="830"/>
      <c r="K102" s="830"/>
      <c r="L102" s="830"/>
      <c r="M102" s="830"/>
      <c r="N102" s="830"/>
      <c r="O102" s="830"/>
      <c r="P102" s="830"/>
      <c r="Q102" s="830"/>
      <c r="R102" s="830"/>
      <c r="S102" s="830"/>
      <c r="T102" s="830"/>
      <c r="U102" s="232"/>
      <c r="V102" s="543"/>
      <c r="W102" s="543"/>
      <c r="X102" s="543"/>
      <c r="Y102" s="830"/>
      <c r="Z102" s="830"/>
      <c r="AA102" s="830"/>
      <c r="AB102" s="830"/>
      <c r="AC102" s="830"/>
      <c r="AD102" s="830"/>
      <c r="AE102" s="830"/>
      <c r="AF102" s="830"/>
      <c r="AG102" s="830"/>
      <c r="AH102" s="830"/>
      <c r="AI102" s="20"/>
      <c r="AJ102" s="310"/>
    </row>
    <row r="103" spans="1:36" s="12" customFormat="1" ht="16.5">
      <c r="A103" s="299">
        <v>1</v>
      </c>
      <c r="B103" s="30" t="s">
        <v>321</v>
      </c>
      <c r="C103" s="30" t="s">
        <v>599</v>
      </c>
      <c r="D103" s="795" t="s">
        <v>38</v>
      </c>
      <c r="E103" s="178">
        <v>1</v>
      </c>
      <c r="F103" s="178">
        <v>1</v>
      </c>
      <c r="G103" s="178">
        <v>1</v>
      </c>
      <c r="H103" s="178">
        <v>1</v>
      </c>
      <c r="I103" s="178">
        <v>1</v>
      </c>
      <c r="J103" s="180">
        <v>1</v>
      </c>
      <c r="K103" s="178">
        <v>1</v>
      </c>
      <c r="L103" s="178">
        <v>1</v>
      </c>
      <c r="M103" s="178">
        <v>1</v>
      </c>
      <c r="N103" s="178">
        <v>1</v>
      </c>
      <c r="O103" s="852" t="s">
        <v>257</v>
      </c>
      <c r="P103" s="178">
        <v>1</v>
      </c>
      <c r="Q103" s="180">
        <v>1</v>
      </c>
      <c r="R103" s="178">
        <v>1</v>
      </c>
      <c r="S103" s="178">
        <v>1</v>
      </c>
      <c r="T103" s="178">
        <v>1</v>
      </c>
      <c r="U103" s="178">
        <v>1</v>
      </c>
      <c r="V103" s="178">
        <v>1</v>
      </c>
      <c r="W103" s="178">
        <v>1</v>
      </c>
      <c r="X103" s="180">
        <v>1</v>
      </c>
      <c r="Y103" s="178">
        <v>1</v>
      </c>
      <c r="Z103" s="178">
        <v>1</v>
      </c>
      <c r="AA103" s="178">
        <v>1</v>
      </c>
      <c r="AB103" s="178">
        <v>1</v>
      </c>
      <c r="AC103" s="178">
        <v>1</v>
      </c>
      <c r="AD103" s="178">
        <v>1</v>
      </c>
      <c r="AE103" s="180">
        <v>1</v>
      </c>
      <c r="AF103" s="178">
        <v>1</v>
      </c>
      <c r="AG103" s="178">
        <v>1</v>
      </c>
      <c r="AH103" s="535">
        <v>1</v>
      </c>
      <c r="AI103" s="14">
        <f>SUM(E103:AH103)</f>
        <v>29</v>
      </c>
      <c r="AJ103" s="284"/>
    </row>
    <row r="104" spans="1:36" s="12" customFormat="1" ht="16.5">
      <c r="A104" s="311">
        <v>2</v>
      </c>
      <c r="B104" s="137" t="s">
        <v>286</v>
      </c>
      <c r="C104" s="49" t="s">
        <v>599</v>
      </c>
      <c r="D104" s="171" t="s">
        <v>368</v>
      </c>
      <c r="E104" s="178">
        <v>1</v>
      </c>
      <c r="F104" s="178">
        <v>1</v>
      </c>
      <c r="G104" s="178">
        <v>1</v>
      </c>
      <c r="H104" s="178">
        <v>1</v>
      </c>
      <c r="I104" s="178">
        <v>1</v>
      </c>
      <c r="J104" s="180">
        <v>1</v>
      </c>
      <c r="K104" s="178">
        <v>1</v>
      </c>
      <c r="L104" s="178">
        <v>1</v>
      </c>
      <c r="M104" s="178">
        <v>1</v>
      </c>
      <c r="N104" s="178">
        <v>1</v>
      </c>
      <c r="O104" s="852" t="s">
        <v>257</v>
      </c>
      <c r="P104" s="178">
        <v>1</v>
      </c>
      <c r="Q104" s="180">
        <v>1</v>
      </c>
      <c r="R104" s="178">
        <v>1</v>
      </c>
      <c r="S104" s="178">
        <v>1</v>
      </c>
      <c r="T104" s="178">
        <v>1</v>
      </c>
      <c r="U104" s="178">
        <v>1</v>
      </c>
      <c r="V104" s="178">
        <v>1</v>
      </c>
      <c r="W104" s="178">
        <v>1</v>
      </c>
      <c r="X104" s="180" t="s">
        <v>258</v>
      </c>
      <c r="Y104" s="178">
        <v>1</v>
      </c>
      <c r="Z104" s="178">
        <v>1</v>
      </c>
      <c r="AA104" s="178">
        <v>1</v>
      </c>
      <c r="AB104" s="178">
        <v>1</v>
      </c>
      <c r="AC104" s="178">
        <v>1</v>
      </c>
      <c r="AD104" s="178">
        <v>1</v>
      </c>
      <c r="AE104" s="180" t="s">
        <v>258</v>
      </c>
      <c r="AF104" s="178">
        <v>1</v>
      </c>
      <c r="AG104" s="178">
        <v>1</v>
      </c>
      <c r="AH104" s="535">
        <v>1</v>
      </c>
      <c r="AI104" s="107">
        <f>SUM(E104:AH104)</f>
        <v>27</v>
      </c>
      <c r="AJ104" s="308"/>
    </row>
    <row r="105" spans="1:36" s="12" customFormat="1" ht="16.5">
      <c r="A105" s="299">
        <v>3</v>
      </c>
      <c r="B105" s="137" t="s">
        <v>781</v>
      </c>
      <c r="C105" s="49" t="s">
        <v>599</v>
      </c>
      <c r="D105" s="171" t="s">
        <v>368</v>
      </c>
      <c r="E105" s="1490" t="s">
        <v>375</v>
      </c>
      <c r="F105" s="1491"/>
      <c r="G105" s="1491"/>
      <c r="H105" s="1491"/>
      <c r="I105" s="1491"/>
      <c r="J105" s="1491"/>
      <c r="K105" s="1491"/>
      <c r="L105" s="1491"/>
      <c r="M105" s="1491"/>
      <c r="N105" s="1491"/>
      <c r="O105" s="1491"/>
      <c r="P105" s="1491"/>
      <c r="Q105" s="1491"/>
      <c r="R105" s="1491"/>
      <c r="S105" s="1491"/>
      <c r="T105" s="1491"/>
      <c r="U105" s="1491"/>
      <c r="V105" s="1491"/>
      <c r="W105" s="1491"/>
      <c r="X105" s="1491"/>
      <c r="Y105" s="1491"/>
      <c r="Z105" s="1491"/>
      <c r="AA105" s="1491"/>
      <c r="AB105" s="178">
        <v>1</v>
      </c>
      <c r="AC105" s="178">
        <v>1</v>
      </c>
      <c r="AD105" s="178">
        <v>1</v>
      </c>
      <c r="AE105" s="180">
        <v>1</v>
      </c>
      <c r="AF105" s="178">
        <v>1</v>
      </c>
      <c r="AG105" s="178">
        <v>1</v>
      </c>
      <c r="AH105" s="535">
        <v>1</v>
      </c>
      <c r="AI105" s="107">
        <f>SUM(E105:AH105)</f>
        <v>7</v>
      </c>
      <c r="AJ105" s="308"/>
    </row>
    <row r="106" spans="1:36" s="12" customFormat="1" ht="18" customHeight="1">
      <c r="A106" s="1548" t="s">
        <v>697</v>
      </c>
      <c r="B106" s="1549"/>
      <c r="C106" s="1549"/>
      <c r="D106" s="1549"/>
      <c r="E106" s="839"/>
      <c r="F106" s="178"/>
      <c r="G106" s="178"/>
      <c r="H106" s="178"/>
      <c r="I106" s="178"/>
      <c r="J106" s="180"/>
      <c r="K106" s="178"/>
      <c r="L106" s="225"/>
      <c r="M106" s="178"/>
      <c r="N106" s="178"/>
      <c r="O106" s="836"/>
      <c r="P106" s="178"/>
      <c r="Q106" s="180"/>
      <c r="R106" s="178"/>
      <c r="S106" s="178"/>
      <c r="T106" s="178"/>
      <c r="U106" s="178"/>
      <c r="V106" s="178"/>
      <c r="W106" s="178"/>
      <c r="X106" s="180"/>
      <c r="Y106" s="178"/>
      <c r="Z106" s="178"/>
      <c r="AA106" s="178"/>
      <c r="AB106" s="178"/>
      <c r="AC106" s="178"/>
      <c r="AD106" s="178"/>
      <c r="AE106" s="180"/>
      <c r="AF106" s="178"/>
      <c r="AG106" s="178"/>
      <c r="AH106" s="178"/>
      <c r="AI106" s="107"/>
      <c r="AJ106" s="284"/>
    </row>
    <row r="107" spans="1:36" s="12" customFormat="1" ht="16.5">
      <c r="A107" s="299">
        <v>1</v>
      </c>
      <c r="B107" s="30" t="s">
        <v>401</v>
      </c>
      <c r="C107" s="49" t="s">
        <v>411</v>
      </c>
      <c r="D107" s="47" t="s">
        <v>37</v>
      </c>
      <c r="E107" s="178">
        <v>1</v>
      </c>
      <c r="F107" s="178">
        <v>1</v>
      </c>
      <c r="G107" s="178">
        <v>1</v>
      </c>
      <c r="H107" s="178">
        <v>1</v>
      </c>
      <c r="I107" s="178">
        <v>1</v>
      </c>
      <c r="J107" s="180">
        <v>1</v>
      </c>
      <c r="K107" s="178">
        <v>1</v>
      </c>
      <c r="L107" s="178">
        <v>1</v>
      </c>
      <c r="M107" s="178">
        <v>1</v>
      </c>
      <c r="N107" s="178">
        <v>1</v>
      </c>
      <c r="O107" s="841" t="s">
        <v>257</v>
      </c>
      <c r="P107" s="178">
        <v>1</v>
      </c>
      <c r="Q107" s="180">
        <v>1</v>
      </c>
      <c r="R107" s="178">
        <v>1</v>
      </c>
      <c r="S107" s="178">
        <v>1</v>
      </c>
      <c r="T107" s="178">
        <v>1</v>
      </c>
      <c r="U107" s="178">
        <v>1</v>
      </c>
      <c r="V107" s="178">
        <v>1</v>
      </c>
      <c r="W107" s="178">
        <v>1</v>
      </c>
      <c r="X107" s="180">
        <v>1</v>
      </c>
      <c r="Y107" s="178">
        <v>1</v>
      </c>
      <c r="Z107" s="178">
        <v>1</v>
      </c>
      <c r="AA107" s="178">
        <v>1</v>
      </c>
      <c r="AB107" s="178">
        <v>1</v>
      </c>
      <c r="AC107" s="178">
        <v>1</v>
      </c>
      <c r="AD107" s="178">
        <v>1</v>
      </c>
      <c r="AE107" s="180">
        <v>1</v>
      </c>
      <c r="AF107" s="178">
        <v>1</v>
      </c>
      <c r="AG107" s="178">
        <v>1</v>
      </c>
      <c r="AH107" s="535">
        <v>1</v>
      </c>
      <c r="AI107" s="107">
        <f t="shared" ref="AI107" si="7">SUM(E107:AH107)</f>
        <v>29</v>
      </c>
      <c r="AJ107" s="103"/>
    </row>
    <row r="108" spans="1:36" ht="16.5">
      <c r="A108" s="299">
        <v>2</v>
      </c>
      <c r="B108" s="30" t="s">
        <v>452</v>
      </c>
      <c r="C108" s="30" t="s">
        <v>599</v>
      </c>
      <c r="D108" s="412" t="s">
        <v>506</v>
      </c>
      <c r="E108" s="178">
        <v>1</v>
      </c>
      <c r="F108" s="178">
        <v>1</v>
      </c>
      <c r="G108" s="178">
        <v>1</v>
      </c>
      <c r="H108" s="178">
        <v>1</v>
      </c>
      <c r="I108" s="178">
        <v>1</v>
      </c>
      <c r="J108" s="180">
        <v>1</v>
      </c>
      <c r="K108" s="178">
        <v>1</v>
      </c>
      <c r="L108" s="178">
        <v>1</v>
      </c>
      <c r="M108" s="178">
        <v>1</v>
      </c>
      <c r="N108" s="178">
        <v>1</v>
      </c>
      <c r="O108" s="841" t="s">
        <v>257</v>
      </c>
      <c r="P108" s="178">
        <v>1</v>
      </c>
      <c r="Q108" s="180">
        <v>1</v>
      </c>
      <c r="R108" s="178">
        <v>1</v>
      </c>
      <c r="S108" s="178">
        <v>1</v>
      </c>
      <c r="T108" s="178">
        <v>1</v>
      </c>
      <c r="U108" s="178">
        <v>1</v>
      </c>
      <c r="V108" s="178">
        <v>1</v>
      </c>
      <c r="W108" s="178">
        <v>1</v>
      </c>
      <c r="X108" s="180">
        <v>1</v>
      </c>
      <c r="Y108" s="178">
        <v>1</v>
      </c>
      <c r="Z108" s="178">
        <v>1</v>
      </c>
      <c r="AA108" s="178">
        <v>1</v>
      </c>
      <c r="AB108" s="178">
        <v>1</v>
      </c>
      <c r="AC108" s="178">
        <v>1</v>
      </c>
      <c r="AD108" s="178">
        <v>1</v>
      </c>
      <c r="AE108" s="180">
        <v>1</v>
      </c>
      <c r="AF108" s="178">
        <v>1</v>
      </c>
      <c r="AG108" s="178">
        <v>1</v>
      </c>
      <c r="AH108" s="535">
        <v>1</v>
      </c>
      <c r="AI108" s="14">
        <f>SUM(E108:AH108)</f>
        <v>29</v>
      </c>
      <c r="AJ108" s="284"/>
    </row>
    <row r="109" spans="1:36" s="12" customFormat="1" ht="17.25" thickBot="1">
      <c r="A109" s="762"/>
      <c r="B109" s="763"/>
      <c r="C109" s="39"/>
      <c r="D109" s="66"/>
      <c r="E109" s="219"/>
      <c r="F109" s="219"/>
      <c r="G109" s="219"/>
      <c r="H109" s="219"/>
      <c r="I109" s="219"/>
      <c r="J109" s="237"/>
      <c r="K109" s="219"/>
      <c r="L109" s="219"/>
      <c r="M109" s="219"/>
      <c r="N109" s="219"/>
      <c r="O109" s="844"/>
      <c r="P109" s="219"/>
      <c r="Q109" s="237"/>
      <c r="R109" s="219"/>
      <c r="S109" s="219"/>
      <c r="T109" s="219"/>
      <c r="U109" s="219"/>
      <c r="V109" s="219"/>
      <c r="W109" s="219"/>
      <c r="X109" s="237"/>
      <c r="Y109" s="219"/>
      <c r="Z109" s="219"/>
      <c r="AA109" s="219"/>
      <c r="AB109" s="219"/>
      <c r="AC109" s="219"/>
      <c r="AD109" s="219"/>
      <c r="AE109" s="237"/>
      <c r="AF109" s="219"/>
      <c r="AG109" s="219"/>
      <c r="AH109" s="219"/>
      <c r="AI109" s="15"/>
      <c r="AJ109" s="764"/>
    </row>
    <row r="110" spans="1:36" s="12" customFormat="1" ht="18">
      <c r="A110" s="1569" t="s">
        <v>335</v>
      </c>
      <c r="B110" s="1570"/>
      <c r="C110" s="721"/>
      <c r="D110" s="65"/>
      <c r="E110" s="830"/>
      <c r="F110" s="830"/>
      <c r="G110" s="830"/>
      <c r="H110" s="830"/>
      <c r="I110" s="830"/>
      <c r="J110" s="830"/>
      <c r="K110" s="830"/>
      <c r="L110" s="830"/>
      <c r="M110" s="830"/>
      <c r="N110" s="830"/>
      <c r="O110" s="830"/>
      <c r="P110" s="830"/>
      <c r="Q110" s="830"/>
      <c r="R110" s="830"/>
      <c r="S110" s="830"/>
      <c r="T110" s="830"/>
      <c r="U110" s="830"/>
      <c r="V110" s="830"/>
      <c r="W110" s="830"/>
      <c r="X110" s="830"/>
      <c r="Y110" s="830"/>
      <c r="Z110" s="830"/>
      <c r="AA110" s="830"/>
      <c r="AB110" s="830"/>
      <c r="AC110" s="830"/>
      <c r="AD110" s="830"/>
      <c r="AE110" s="830"/>
      <c r="AF110" s="830"/>
      <c r="AG110" s="830"/>
      <c r="AH110" s="830"/>
      <c r="AI110" s="20"/>
      <c r="AJ110" s="310"/>
    </row>
    <row r="111" spans="1:36" ht="16.5">
      <c r="A111" s="299">
        <v>1</v>
      </c>
      <c r="B111" s="30" t="s">
        <v>319</v>
      </c>
      <c r="C111" s="30" t="s">
        <v>680</v>
      </c>
      <c r="D111" s="62" t="s">
        <v>77</v>
      </c>
      <c r="E111" s="178">
        <v>1</v>
      </c>
      <c r="F111" s="178">
        <v>1</v>
      </c>
      <c r="G111" s="178">
        <v>1</v>
      </c>
      <c r="H111" s="178">
        <v>1</v>
      </c>
      <c r="I111" s="178">
        <v>1</v>
      </c>
      <c r="J111" s="180">
        <v>1</v>
      </c>
      <c r="K111" s="178">
        <v>1</v>
      </c>
      <c r="L111" s="178">
        <v>1</v>
      </c>
      <c r="M111" s="178">
        <v>1</v>
      </c>
      <c r="N111" s="178">
        <v>1</v>
      </c>
      <c r="O111" s="852" t="s">
        <v>257</v>
      </c>
      <c r="P111" s="178">
        <v>1</v>
      </c>
      <c r="Q111" s="180" t="s">
        <v>258</v>
      </c>
      <c r="R111" s="178">
        <v>1</v>
      </c>
      <c r="S111" s="178">
        <v>1</v>
      </c>
      <c r="T111" s="178">
        <v>1</v>
      </c>
      <c r="U111" s="178">
        <v>1</v>
      </c>
      <c r="V111" s="178">
        <v>1</v>
      </c>
      <c r="W111" s="178">
        <v>1</v>
      </c>
      <c r="X111" s="180" t="s">
        <v>258</v>
      </c>
      <c r="Y111" s="178">
        <v>1</v>
      </c>
      <c r="Z111" s="178">
        <v>1</v>
      </c>
      <c r="AA111" s="178">
        <v>1</v>
      </c>
      <c r="AB111" s="178">
        <v>1</v>
      </c>
      <c r="AC111" s="178">
        <v>1</v>
      </c>
      <c r="AD111" s="178">
        <v>1</v>
      </c>
      <c r="AE111" s="180" t="s">
        <v>258</v>
      </c>
      <c r="AF111" s="178">
        <v>1</v>
      </c>
      <c r="AG111" s="178">
        <v>1</v>
      </c>
      <c r="AH111" s="178">
        <v>1</v>
      </c>
      <c r="AI111" s="14">
        <f>SUM(E111:AH111)</f>
        <v>26</v>
      </c>
      <c r="AJ111" s="284"/>
    </row>
    <row r="112" spans="1:36" ht="16.5">
      <c r="A112" s="299"/>
      <c r="B112" s="30" t="s">
        <v>783</v>
      </c>
      <c r="C112" s="30" t="s">
        <v>680</v>
      </c>
      <c r="D112" s="62" t="s">
        <v>77</v>
      </c>
      <c r="E112" s="1490" t="s">
        <v>375</v>
      </c>
      <c r="F112" s="1491"/>
      <c r="G112" s="1491"/>
      <c r="H112" s="1491"/>
      <c r="I112" s="1491"/>
      <c r="J112" s="1491"/>
      <c r="K112" s="1491"/>
      <c r="L112" s="1491"/>
      <c r="M112" s="1491"/>
      <c r="N112" s="1491"/>
      <c r="O112" s="1491"/>
      <c r="P112" s="1491"/>
      <c r="Q112" s="1491"/>
      <c r="R112" s="1491"/>
      <c r="S112" s="1491"/>
      <c r="T112" s="1491"/>
      <c r="U112" s="1491"/>
      <c r="V112" s="1491"/>
      <c r="W112" s="1491"/>
      <c r="X112" s="1491"/>
      <c r="Y112" s="178" t="s">
        <v>354</v>
      </c>
      <c r="Z112" s="178" t="s">
        <v>354</v>
      </c>
      <c r="AA112" s="178" t="s">
        <v>354</v>
      </c>
      <c r="AB112" s="178" t="s">
        <v>354</v>
      </c>
      <c r="AC112" s="178" t="s">
        <v>354</v>
      </c>
      <c r="AD112" s="178" t="s">
        <v>354</v>
      </c>
      <c r="AE112" s="180"/>
      <c r="AF112" s="178">
        <v>1</v>
      </c>
      <c r="AG112" s="178">
        <v>1</v>
      </c>
      <c r="AH112" s="178">
        <v>1</v>
      </c>
      <c r="AI112" s="14">
        <f t="shared" ref="AI112:AI113" si="8">SUM(E112:AH112)</f>
        <v>3</v>
      </c>
      <c r="AJ112" s="284"/>
    </row>
    <row r="113" spans="1:36" ht="17.25" customHeight="1">
      <c r="A113" s="299">
        <v>2</v>
      </c>
      <c r="B113" s="30" t="s">
        <v>780</v>
      </c>
      <c r="C113" s="217" t="s">
        <v>682</v>
      </c>
      <c r="D113" s="412" t="s">
        <v>764</v>
      </c>
      <c r="E113" s="1490" t="s">
        <v>375</v>
      </c>
      <c r="F113" s="1491"/>
      <c r="G113" s="1491"/>
      <c r="H113" s="1491"/>
      <c r="I113" s="1491"/>
      <c r="J113" s="1491"/>
      <c r="K113" s="1491"/>
      <c r="L113" s="1491"/>
      <c r="M113" s="1491"/>
      <c r="N113" s="1491"/>
      <c r="O113" s="1491"/>
      <c r="P113" s="1491"/>
      <c r="Q113" s="1491"/>
      <c r="R113" s="1491"/>
      <c r="S113" s="1491"/>
      <c r="T113" s="1491"/>
      <c r="U113" s="1491"/>
      <c r="V113" s="1491"/>
      <c r="W113" s="1491"/>
      <c r="X113" s="1491"/>
      <c r="Y113" s="1491"/>
      <c r="Z113" s="1491"/>
      <c r="AA113" s="178" t="s">
        <v>354</v>
      </c>
      <c r="AB113" s="178" t="s">
        <v>354</v>
      </c>
      <c r="AC113" s="178" t="s">
        <v>354</v>
      </c>
      <c r="AD113" s="178">
        <v>1</v>
      </c>
      <c r="AE113" s="180" t="s">
        <v>258</v>
      </c>
      <c r="AF113" s="178">
        <v>1</v>
      </c>
      <c r="AG113" s="178">
        <v>1</v>
      </c>
      <c r="AH113" s="178">
        <v>1</v>
      </c>
      <c r="AI113" s="14">
        <f t="shared" si="8"/>
        <v>4</v>
      </c>
      <c r="AJ113" s="284"/>
    </row>
    <row r="114" spans="1:36" ht="16.5">
      <c r="A114" s="299">
        <v>3</v>
      </c>
      <c r="B114" s="30" t="s">
        <v>734</v>
      </c>
      <c r="C114" s="30" t="s">
        <v>398</v>
      </c>
      <c r="D114" s="138" t="s">
        <v>166</v>
      </c>
      <c r="E114" s="178">
        <v>1</v>
      </c>
      <c r="F114" s="178">
        <v>1</v>
      </c>
      <c r="G114" s="178">
        <v>1</v>
      </c>
      <c r="H114" s="178">
        <v>1</v>
      </c>
      <c r="I114" s="178">
        <v>1</v>
      </c>
      <c r="J114" s="180">
        <v>1</v>
      </c>
      <c r="K114" s="178">
        <v>1</v>
      </c>
      <c r="L114" s="178">
        <v>1</v>
      </c>
      <c r="M114" s="178">
        <v>1</v>
      </c>
      <c r="N114" s="178">
        <v>1</v>
      </c>
      <c r="O114" s="852" t="s">
        <v>257</v>
      </c>
      <c r="P114" s="178">
        <v>1</v>
      </c>
      <c r="Q114" s="180" t="s">
        <v>258</v>
      </c>
      <c r="R114" s="178">
        <v>1</v>
      </c>
      <c r="S114" s="178">
        <v>1</v>
      </c>
      <c r="T114" s="178">
        <v>1</v>
      </c>
      <c r="U114" s="178">
        <v>1</v>
      </c>
      <c r="V114" s="178">
        <v>1</v>
      </c>
      <c r="W114" s="178">
        <v>1</v>
      </c>
      <c r="X114" s="180" t="s">
        <v>258</v>
      </c>
      <c r="Y114" s="178">
        <v>1</v>
      </c>
      <c r="Z114" s="178">
        <v>1</v>
      </c>
      <c r="AA114" s="178">
        <v>1</v>
      </c>
      <c r="AB114" s="178">
        <v>1</v>
      </c>
      <c r="AC114" s="178">
        <v>1</v>
      </c>
      <c r="AD114" s="178">
        <v>1</v>
      </c>
      <c r="AE114" s="180" t="s">
        <v>258</v>
      </c>
      <c r="AF114" s="178">
        <v>1</v>
      </c>
      <c r="AG114" s="178">
        <v>1</v>
      </c>
      <c r="AH114" s="178">
        <v>1</v>
      </c>
      <c r="AI114" s="14">
        <f t="shared" ref="AI114:AI127" si="9">SUM(E114:AH114)</f>
        <v>26</v>
      </c>
      <c r="AJ114" s="284"/>
    </row>
    <row r="115" spans="1:36" s="12" customFormat="1" ht="16.5">
      <c r="A115" s="299">
        <v>4</v>
      </c>
      <c r="B115" s="30" t="s">
        <v>320</v>
      </c>
      <c r="C115" s="30" t="s">
        <v>600</v>
      </c>
      <c r="D115" s="62"/>
      <c r="E115" s="178" t="s">
        <v>775</v>
      </c>
      <c r="F115" s="178" t="s">
        <v>775</v>
      </c>
      <c r="G115" s="178" t="s">
        <v>775</v>
      </c>
      <c r="H115" s="178">
        <v>1</v>
      </c>
      <c r="I115" s="178">
        <v>1</v>
      </c>
      <c r="J115" s="180">
        <v>1</v>
      </c>
      <c r="K115" s="178">
        <v>1</v>
      </c>
      <c r="L115" s="178">
        <v>1</v>
      </c>
      <c r="M115" s="178">
        <v>1</v>
      </c>
      <c r="N115" s="178">
        <v>1</v>
      </c>
      <c r="O115" s="847" t="s">
        <v>257</v>
      </c>
      <c r="P115" s="178">
        <v>1</v>
      </c>
      <c r="Q115" s="180" t="s">
        <v>258</v>
      </c>
      <c r="R115" s="178">
        <v>1</v>
      </c>
      <c r="S115" s="178">
        <v>1</v>
      </c>
      <c r="T115" s="535">
        <v>1</v>
      </c>
      <c r="U115" s="178">
        <v>1</v>
      </c>
      <c r="V115" s="535">
        <v>1</v>
      </c>
      <c r="W115" s="178">
        <v>1</v>
      </c>
      <c r="X115" s="537">
        <v>1</v>
      </c>
      <c r="Y115" s="178">
        <v>1</v>
      </c>
      <c r="Z115" s="535">
        <v>1</v>
      </c>
      <c r="AA115" s="178">
        <v>1</v>
      </c>
      <c r="AB115" s="178">
        <v>1</v>
      </c>
      <c r="AC115" s="178">
        <v>1</v>
      </c>
      <c r="AD115" s="535">
        <v>1</v>
      </c>
      <c r="AE115" s="180">
        <v>1</v>
      </c>
      <c r="AF115" s="535">
        <v>1</v>
      </c>
      <c r="AG115" s="178">
        <v>1</v>
      </c>
      <c r="AH115" s="535">
        <v>1</v>
      </c>
      <c r="AI115" s="14">
        <f t="shared" si="9"/>
        <v>25</v>
      </c>
      <c r="AJ115" s="284"/>
    </row>
    <row r="116" spans="1:36" ht="19.5" customHeight="1">
      <c r="A116" s="299">
        <v>5</v>
      </c>
      <c r="B116" s="30" t="s">
        <v>408</v>
      </c>
      <c r="C116" s="30" t="s">
        <v>599</v>
      </c>
      <c r="D116" s="62" t="s">
        <v>114</v>
      </c>
      <c r="E116" s="178">
        <v>1</v>
      </c>
      <c r="F116" s="178">
        <v>1</v>
      </c>
      <c r="G116" s="178">
        <v>1</v>
      </c>
      <c r="H116" s="178">
        <v>1</v>
      </c>
      <c r="I116" s="178">
        <v>1</v>
      </c>
      <c r="J116" s="180">
        <v>1</v>
      </c>
      <c r="K116" s="178">
        <v>1</v>
      </c>
      <c r="L116" s="178">
        <v>1</v>
      </c>
      <c r="M116" s="178">
        <v>1</v>
      </c>
      <c r="N116" s="178">
        <v>1</v>
      </c>
      <c r="O116" s="852" t="s">
        <v>257</v>
      </c>
      <c r="P116" s="178">
        <v>1</v>
      </c>
      <c r="Q116" s="180">
        <v>1</v>
      </c>
      <c r="R116" s="178">
        <v>1</v>
      </c>
      <c r="S116" s="178">
        <v>1</v>
      </c>
      <c r="T116" s="178">
        <v>1</v>
      </c>
      <c r="U116" s="178">
        <v>1</v>
      </c>
      <c r="V116" s="178">
        <v>1</v>
      </c>
      <c r="W116" s="178">
        <v>1</v>
      </c>
      <c r="X116" s="180">
        <v>1</v>
      </c>
      <c r="Y116" s="178">
        <v>1</v>
      </c>
      <c r="Z116" s="178">
        <v>1</v>
      </c>
      <c r="AA116" s="178">
        <v>1</v>
      </c>
      <c r="AB116" s="178">
        <v>1</v>
      </c>
      <c r="AC116" s="178">
        <v>1</v>
      </c>
      <c r="AD116" s="178">
        <v>1</v>
      </c>
      <c r="AE116" s="180">
        <v>1</v>
      </c>
      <c r="AF116" s="178">
        <v>1</v>
      </c>
      <c r="AG116" s="178">
        <v>1</v>
      </c>
      <c r="AH116" s="535">
        <v>1</v>
      </c>
      <c r="AI116" s="14">
        <f t="shared" si="9"/>
        <v>29</v>
      </c>
      <c r="AJ116" s="312"/>
    </row>
    <row r="117" spans="1:36" s="12" customFormat="1" ht="16.5">
      <c r="A117" s="299">
        <v>6</v>
      </c>
      <c r="B117" s="49" t="s">
        <v>407</v>
      </c>
      <c r="C117" s="30" t="s">
        <v>599</v>
      </c>
      <c r="D117" s="693" t="s">
        <v>117</v>
      </c>
      <c r="E117" s="178">
        <v>1</v>
      </c>
      <c r="F117" s="178">
        <v>1</v>
      </c>
      <c r="G117" s="178">
        <v>1</v>
      </c>
      <c r="H117" s="178">
        <v>1</v>
      </c>
      <c r="I117" s="178">
        <v>1</v>
      </c>
      <c r="J117" s="180">
        <v>1</v>
      </c>
      <c r="K117" s="178">
        <v>1</v>
      </c>
      <c r="L117" s="178">
        <v>1</v>
      </c>
      <c r="M117" s="178">
        <v>1</v>
      </c>
      <c r="N117" s="178">
        <v>1</v>
      </c>
      <c r="O117" s="852" t="s">
        <v>257</v>
      </c>
      <c r="P117" s="178">
        <v>1</v>
      </c>
      <c r="Q117" s="180">
        <v>1</v>
      </c>
      <c r="R117" s="178">
        <v>1</v>
      </c>
      <c r="S117" s="178">
        <v>1</v>
      </c>
      <c r="T117" s="178">
        <v>1</v>
      </c>
      <c r="U117" s="178">
        <v>1</v>
      </c>
      <c r="V117" s="178">
        <v>1</v>
      </c>
      <c r="W117" s="178">
        <v>1</v>
      </c>
      <c r="X117" s="180">
        <v>1</v>
      </c>
      <c r="Y117" s="178">
        <v>1</v>
      </c>
      <c r="Z117" s="178">
        <v>1</v>
      </c>
      <c r="AA117" s="178">
        <v>1</v>
      </c>
      <c r="AB117" s="178">
        <v>1</v>
      </c>
      <c r="AC117" s="178">
        <v>1</v>
      </c>
      <c r="AD117" s="178">
        <v>1</v>
      </c>
      <c r="AE117" s="180">
        <v>1</v>
      </c>
      <c r="AF117" s="178">
        <v>1</v>
      </c>
      <c r="AG117" s="178">
        <v>1</v>
      </c>
      <c r="AH117" s="535">
        <v>1</v>
      </c>
      <c r="AI117" s="14">
        <f t="shared" si="9"/>
        <v>29</v>
      </c>
      <c r="AJ117" s="103"/>
    </row>
    <row r="118" spans="1:36" s="12" customFormat="1" ht="19.5" customHeight="1">
      <c r="A118" s="299">
        <v>7</v>
      </c>
      <c r="B118" s="854" t="s">
        <v>735</v>
      </c>
      <c r="C118" s="30" t="s">
        <v>599</v>
      </c>
      <c r="D118" s="32" t="s">
        <v>778</v>
      </c>
      <c r="E118" s="178">
        <v>1</v>
      </c>
      <c r="F118" s="178">
        <v>1</v>
      </c>
      <c r="G118" s="178">
        <v>1</v>
      </c>
      <c r="H118" s="178">
        <v>1</v>
      </c>
      <c r="I118" s="178">
        <v>1</v>
      </c>
      <c r="J118" s="180">
        <v>1</v>
      </c>
      <c r="K118" s="178">
        <v>1</v>
      </c>
      <c r="L118" s="178">
        <v>1</v>
      </c>
      <c r="M118" s="178">
        <v>1</v>
      </c>
      <c r="N118" s="178">
        <v>1</v>
      </c>
      <c r="O118" s="852" t="s">
        <v>257</v>
      </c>
      <c r="P118" s="178">
        <v>1</v>
      </c>
      <c r="Q118" s="180">
        <v>1</v>
      </c>
      <c r="R118" s="178">
        <v>1</v>
      </c>
      <c r="S118" s="178">
        <v>1</v>
      </c>
      <c r="T118" s="178">
        <v>1</v>
      </c>
      <c r="U118" s="178">
        <v>1</v>
      </c>
      <c r="V118" s="178">
        <v>1</v>
      </c>
      <c r="W118" s="178">
        <v>1</v>
      </c>
      <c r="X118" s="180">
        <v>1</v>
      </c>
      <c r="Y118" s="178">
        <v>1</v>
      </c>
      <c r="Z118" s="178">
        <v>1</v>
      </c>
      <c r="AA118" s="178">
        <v>1</v>
      </c>
      <c r="AB118" s="178">
        <v>1</v>
      </c>
      <c r="AC118" s="178">
        <v>1</v>
      </c>
      <c r="AD118" s="178">
        <v>1</v>
      </c>
      <c r="AE118" s="180">
        <v>1</v>
      </c>
      <c r="AF118" s="178">
        <v>1</v>
      </c>
      <c r="AG118" s="178">
        <v>1</v>
      </c>
      <c r="AH118" s="178">
        <v>1</v>
      </c>
      <c r="AI118" s="14">
        <f t="shared" si="9"/>
        <v>29</v>
      </c>
      <c r="AJ118" s="103"/>
    </row>
    <row r="119" spans="1:36" s="12" customFormat="1" ht="20.25" customHeight="1">
      <c r="A119" s="299">
        <v>8</v>
      </c>
      <c r="B119" s="217" t="s">
        <v>529</v>
      </c>
      <c r="C119" s="30" t="s">
        <v>398</v>
      </c>
      <c r="D119" s="138" t="s">
        <v>166</v>
      </c>
      <c r="E119" s="178" t="s">
        <v>775</v>
      </c>
      <c r="F119" s="178" t="s">
        <v>775</v>
      </c>
      <c r="G119" s="178" t="s">
        <v>775</v>
      </c>
      <c r="H119" s="178">
        <v>1</v>
      </c>
      <c r="I119" s="178">
        <v>1</v>
      </c>
      <c r="J119" s="180" t="s">
        <v>258</v>
      </c>
      <c r="K119" s="178" t="s">
        <v>775</v>
      </c>
      <c r="L119" s="178" t="s">
        <v>775</v>
      </c>
      <c r="M119" s="178" t="s">
        <v>775</v>
      </c>
      <c r="N119" s="178">
        <v>1</v>
      </c>
      <c r="O119" s="836">
        <v>1</v>
      </c>
      <c r="P119" s="178" t="s">
        <v>775</v>
      </c>
      <c r="Q119" s="180" t="s">
        <v>258</v>
      </c>
      <c r="R119" s="178">
        <v>1</v>
      </c>
      <c r="S119" s="178">
        <v>1</v>
      </c>
      <c r="T119" s="178">
        <v>1</v>
      </c>
      <c r="U119" s="178">
        <v>1</v>
      </c>
      <c r="V119" s="178">
        <v>1</v>
      </c>
      <c r="W119" s="178">
        <v>1</v>
      </c>
      <c r="X119" s="180">
        <v>1</v>
      </c>
      <c r="Y119" s="178">
        <v>1</v>
      </c>
      <c r="Z119" s="178">
        <v>1</v>
      </c>
      <c r="AA119" s="178">
        <v>1</v>
      </c>
      <c r="AB119" s="178" t="s">
        <v>256</v>
      </c>
      <c r="AC119" s="178" t="s">
        <v>256</v>
      </c>
      <c r="AD119" s="178" t="s">
        <v>256</v>
      </c>
      <c r="AE119" s="180" t="s">
        <v>258</v>
      </c>
      <c r="AF119" s="178" t="s">
        <v>256</v>
      </c>
      <c r="AG119" s="178" t="s">
        <v>256</v>
      </c>
      <c r="AH119" s="178" t="s">
        <v>256</v>
      </c>
      <c r="AI119" s="14">
        <f t="shared" si="9"/>
        <v>14</v>
      </c>
      <c r="AJ119" s="284"/>
    </row>
    <row r="120" spans="1:36" s="12" customFormat="1" ht="17.25" customHeight="1">
      <c r="A120" s="299">
        <v>9</v>
      </c>
      <c r="B120" s="247" t="s">
        <v>779</v>
      </c>
      <c r="C120" s="30" t="s">
        <v>404</v>
      </c>
      <c r="D120" s="693" t="s">
        <v>185</v>
      </c>
      <c r="E120" s="1583" t="s">
        <v>375</v>
      </c>
      <c r="F120" s="1584"/>
      <c r="G120" s="1584"/>
      <c r="H120" s="1584"/>
      <c r="I120" s="1584"/>
      <c r="J120" s="1584"/>
      <c r="K120" s="1584"/>
      <c r="L120" s="1584"/>
      <c r="M120" s="1584"/>
      <c r="N120" s="1584"/>
      <c r="O120" s="1584"/>
      <c r="P120" s="1584"/>
      <c r="Q120" s="1584"/>
      <c r="R120" s="1584"/>
      <c r="S120" s="1584"/>
      <c r="T120" s="1584"/>
      <c r="U120" s="1584"/>
      <c r="V120" s="1584"/>
      <c r="W120" s="1584"/>
      <c r="X120" s="1584"/>
      <c r="Y120" s="1584"/>
      <c r="Z120" s="1584"/>
      <c r="AA120" s="1584"/>
      <c r="AB120" s="1585"/>
      <c r="AC120" s="178">
        <v>1</v>
      </c>
      <c r="AD120" s="178">
        <v>1</v>
      </c>
      <c r="AE120" s="180" t="s">
        <v>258</v>
      </c>
      <c r="AF120" s="178">
        <v>1</v>
      </c>
      <c r="AG120" s="178">
        <v>1</v>
      </c>
      <c r="AH120" s="178">
        <v>1</v>
      </c>
      <c r="AI120" s="14">
        <f t="shared" si="9"/>
        <v>5</v>
      </c>
      <c r="AJ120" s="284"/>
    </row>
    <row r="121" spans="1:36" s="12" customFormat="1" ht="17.25" customHeight="1">
      <c r="A121" s="299"/>
      <c r="B121" s="247" t="s">
        <v>782</v>
      </c>
      <c r="C121" s="30" t="s">
        <v>404</v>
      </c>
      <c r="D121" s="693" t="s">
        <v>167</v>
      </c>
      <c r="E121" s="1583" t="s">
        <v>375</v>
      </c>
      <c r="F121" s="1584"/>
      <c r="G121" s="1584"/>
      <c r="H121" s="1584"/>
      <c r="I121" s="1584"/>
      <c r="J121" s="1584"/>
      <c r="K121" s="1584"/>
      <c r="L121" s="1584"/>
      <c r="M121" s="1584"/>
      <c r="N121" s="1584"/>
      <c r="O121" s="1584"/>
      <c r="P121" s="1584"/>
      <c r="Q121" s="1584"/>
      <c r="R121" s="1584"/>
      <c r="S121" s="1584"/>
      <c r="T121" s="1584"/>
      <c r="U121" s="1584"/>
      <c r="V121" s="1584"/>
      <c r="W121" s="1584"/>
      <c r="X121" s="1584"/>
      <c r="Y121" s="1584"/>
      <c r="Z121" s="1584"/>
      <c r="AA121" s="1584"/>
      <c r="AB121" s="1585"/>
      <c r="AC121" s="178">
        <v>1</v>
      </c>
      <c r="AD121" s="178">
        <v>1</v>
      </c>
      <c r="AE121" s="180" t="s">
        <v>258</v>
      </c>
      <c r="AF121" s="178">
        <v>1</v>
      </c>
      <c r="AG121" s="178">
        <v>1</v>
      </c>
      <c r="AH121" s="178">
        <v>1</v>
      </c>
      <c r="AI121" s="14">
        <f t="shared" si="9"/>
        <v>5</v>
      </c>
      <c r="AJ121" s="284"/>
    </row>
    <row r="122" spans="1:36" ht="16.5">
      <c r="A122" s="299">
        <v>10</v>
      </c>
      <c r="B122" s="30" t="s">
        <v>355</v>
      </c>
      <c r="C122" s="30" t="s">
        <v>681</v>
      </c>
      <c r="D122" s="412" t="s">
        <v>679</v>
      </c>
      <c r="E122" s="178">
        <v>1</v>
      </c>
      <c r="F122" s="178">
        <v>1</v>
      </c>
      <c r="G122" s="178">
        <v>1</v>
      </c>
      <c r="H122" s="178">
        <v>1</v>
      </c>
      <c r="I122" s="178">
        <v>1</v>
      </c>
      <c r="J122" s="180" t="s">
        <v>258</v>
      </c>
      <c r="K122" s="178">
        <v>1</v>
      </c>
      <c r="L122" s="178">
        <v>1</v>
      </c>
      <c r="M122" s="178">
        <v>1</v>
      </c>
      <c r="N122" s="178">
        <v>1</v>
      </c>
      <c r="O122" s="836">
        <v>1</v>
      </c>
      <c r="P122" s="178">
        <v>1</v>
      </c>
      <c r="Q122" s="180">
        <v>1</v>
      </c>
      <c r="R122" s="178">
        <v>1</v>
      </c>
      <c r="S122" s="178">
        <v>1</v>
      </c>
      <c r="T122" s="178">
        <v>1</v>
      </c>
      <c r="U122" s="178">
        <v>1</v>
      </c>
      <c r="V122" s="178">
        <v>1</v>
      </c>
      <c r="W122" s="178">
        <v>1</v>
      </c>
      <c r="X122" s="180" t="s">
        <v>258</v>
      </c>
      <c r="Y122" s="178">
        <v>1</v>
      </c>
      <c r="Z122" s="178">
        <v>1</v>
      </c>
      <c r="AA122" s="178">
        <v>1</v>
      </c>
      <c r="AB122" s="178">
        <v>1</v>
      </c>
      <c r="AC122" s="178">
        <v>1</v>
      </c>
      <c r="AD122" s="178">
        <v>1</v>
      </c>
      <c r="AE122" s="180" t="s">
        <v>258</v>
      </c>
      <c r="AF122" s="178">
        <v>1</v>
      </c>
      <c r="AG122" s="178">
        <v>1</v>
      </c>
      <c r="AH122" s="178">
        <v>1</v>
      </c>
      <c r="AI122" s="14">
        <f t="shared" si="9"/>
        <v>27</v>
      </c>
      <c r="AJ122" s="284"/>
    </row>
    <row r="123" spans="1:36" ht="16.5">
      <c r="A123" s="299">
        <v>11</v>
      </c>
      <c r="B123" s="30" t="s">
        <v>326</v>
      </c>
      <c r="C123" s="30" t="s">
        <v>404</v>
      </c>
      <c r="D123" s="62" t="s">
        <v>185</v>
      </c>
      <c r="E123" s="178">
        <v>1</v>
      </c>
      <c r="F123" s="178">
        <v>1</v>
      </c>
      <c r="G123" s="178">
        <v>1</v>
      </c>
      <c r="H123" s="178">
        <v>1</v>
      </c>
      <c r="I123" s="178">
        <v>1</v>
      </c>
      <c r="J123" s="180" t="s">
        <v>258</v>
      </c>
      <c r="K123" s="178">
        <v>1</v>
      </c>
      <c r="L123" s="178">
        <v>1</v>
      </c>
      <c r="M123" s="178">
        <v>1</v>
      </c>
      <c r="N123" s="178">
        <v>1</v>
      </c>
      <c r="O123" s="852" t="s">
        <v>257</v>
      </c>
      <c r="P123" s="178" t="s">
        <v>255</v>
      </c>
      <c r="Q123" s="180">
        <v>1</v>
      </c>
      <c r="R123" s="178">
        <v>1</v>
      </c>
      <c r="S123" s="178">
        <v>1</v>
      </c>
      <c r="T123" s="178">
        <v>1</v>
      </c>
      <c r="U123" s="178">
        <v>1</v>
      </c>
      <c r="V123" s="178">
        <v>1</v>
      </c>
      <c r="W123" s="178">
        <v>1</v>
      </c>
      <c r="X123" s="180" t="s">
        <v>258</v>
      </c>
      <c r="Y123" s="178">
        <v>1</v>
      </c>
      <c r="Z123" s="178">
        <v>1</v>
      </c>
      <c r="AA123" s="178">
        <v>1</v>
      </c>
      <c r="AB123" s="178">
        <v>1</v>
      </c>
      <c r="AC123" s="178">
        <v>1</v>
      </c>
      <c r="AD123" s="178">
        <v>1</v>
      </c>
      <c r="AE123" s="180" t="s">
        <v>258</v>
      </c>
      <c r="AF123" s="178">
        <v>1</v>
      </c>
      <c r="AG123" s="178">
        <v>1</v>
      </c>
      <c r="AH123" s="178">
        <v>1</v>
      </c>
      <c r="AI123" s="14">
        <f t="shared" si="9"/>
        <v>25</v>
      </c>
      <c r="AJ123" s="284"/>
    </row>
    <row r="124" spans="1:36" ht="18" customHeight="1">
      <c r="A124" s="299">
        <v>12</v>
      </c>
      <c r="B124" s="30" t="s">
        <v>328</v>
      </c>
      <c r="C124" s="30" t="s">
        <v>599</v>
      </c>
      <c r="D124" s="32" t="s">
        <v>149</v>
      </c>
      <c r="E124" s="178">
        <v>1</v>
      </c>
      <c r="F124" s="178">
        <v>1</v>
      </c>
      <c r="G124" s="178">
        <v>1</v>
      </c>
      <c r="H124" s="178">
        <v>1</v>
      </c>
      <c r="I124" s="178">
        <v>1</v>
      </c>
      <c r="J124" s="180">
        <v>1</v>
      </c>
      <c r="K124" s="178">
        <v>1</v>
      </c>
      <c r="L124" s="178">
        <v>1</v>
      </c>
      <c r="M124" s="178">
        <v>1</v>
      </c>
      <c r="N124" s="178">
        <v>1</v>
      </c>
      <c r="O124" s="852">
        <v>1</v>
      </c>
      <c r="P124" s="178">
        <v>1</v>
      </c>
      <c r="Q124" s="180">
        <v>1</v>
      </c>
      <c r="R124" s="178" t="s">
        <v>255</v>
      </c>
      <c r="S124" s="178" t="s">
        <v>255</v>
      </c>
      <c r="T124" s="178" t="s">
        <v>255</v>
      </c>
      <c r="U124" s="178" t="s">
        <v>255</v>
      </c>
      <c r="V124" s="178" t="s">
        <v>255</v>
      </c>
      <c r="W124" s="178" t="s">
        <v>255</v>
      </c>
      <c r="X124" s="180">
        <v>1</v>
      </c>
      <c r="Y124" s="178">
        <v>1</v>
      </c>
      <c r="Z124" s="178">
        <v>1</v>
      </c>
      <c r="AA124" s="178">
        <v>1</v>
      </c>
      <c r="AB124" s="178">
        <v>1</v>
      </c>
      <c r="AC124" s="178">
        <v>1</v>
      </c>
      <c r="AD124" s="178">
        <v>1</v>
      </c>
      <c r="AE124" s="180" t="s">
        <v>258</v>
      </c>
      <c r="AF124" s="178">
        <v>1</v>
      </c>
      <c r="AG124" s="178">
        <v>1</v>
      </c>
      <c r="AH124" s="178">
        <v>1</v>
      </c>
      <c r="AI124" s="14">
        <f t="shared" si="9"/>
        <v>23</v>
      </c>
      <c r="AJ124" s="284"/>
    </row>
    <row r="125" spans="1:36" ht="16.5" customHeight="1">
      <c r="A125" s="299">
        <v>14</v>
      </c>
      <c r="B125" s="30" t="s">
        <v>695</v>
      </c>
      <c r="C125" s="30" t="s">
        <v>599</v>
      </c>
      <c r="D125" s="62" t="s">
        <v>403</v>
      </c>
      <c r="E125" s="178">
        <v>1</v>
      </c>
      <c r="F125" s="178">
        <v>1</v>
      </c>
      <c r="G125" s="178">
        <v>1</v>
      </c>
      <c r="H125" s="178">
        <v>1</v>
      </c>
      <c r="I125" s="178">
        <v>1</v>
      </c>
      <c r="J125" s="180">
        <v>1</v>
      </c>
      <c r="K125" s="178">
        <v>1</v>
      </c>
      <c r="L125" s="178">
        <v>1</v>
      </c>
      <c r="M125" s="178">
        <v>1</v>
      </c>
      <c r="N125" s="178">
        <v>1</v>
      </c>
      <c r="O125" s="852" t="s">
        <v>257</v>
      </c>
      <c r="P125" s="178">
        <v>1</v>
      </c>
      <c r="Q125" s="180">
        <v>1</v>
      </c>
      <c r="R125" s="178">
        <v>1</v>
      </c>
      <c r="S125" s="178">
        <v>1</v>
      </c>
      <c r="T125" s="178">
        <v>1</v>
      </c>
      <c r="U125" s="178">
        <v>1</v>
      </c>
      <c r="V125" s="178">
        <v>1</v>
      </c>
      <c r="W125" s="178">
        <v>1</v>
      </c>
      <c r="X125" s="180">
        <v>1</v>
      </c>
      <c r="Y125" s="178">
        <v>1</v>
      </c>
      <c r="Z125" s="178">
        <v>1</v>
      </c>
      <c r="AA125" s="178">
        <v>1</v>
      </c>
      <c r="AB125" s="178">
        <v>1</v>
      </c>
      <c r="AC125" s="178">
        <v>1</v>
      </c>
      <c r="AD125" s="178">
        <v>1</v>
      </c>
      <c r="AE125" s="180">
        <v>1</v>
      </c>
      <c r="AF125" s="178">
        <v>1</v>
      </c>
      <c r="AG125" s="178">
        <v>1</v>
      </c>
      <c r="AH125" s="178">
        <v>1</v>
      </c>
      <c r="AI125" s="14">
        <f t="shared" si="9"/>
        <v>29</v>
      </c>
      <c r="AJ125" s="284"/>
    </row>
    <row r="126" spans="1:36" s="127" customFormat="1" ht="16.5">
      <c r="A126" s="299">
        <v>15</v>
      </c>
      <c r="B126" s="30" t="s">
        <v>296</v>
      </c>
      <c r="C126" s="30" t="s">
        <v>600</v>
      </c>
      <c r="D126" s="62" t="s">
        <v>44</v>
      </c>
      <c r="E126" s="178">
        <v>1</v>
      </c>
      <c r="F126" s="178">
        <v>1</v>
      </c>
      <c r="G126" s="178">
        <v>1</v>
      </c>
      <c r="H126" s="178">
        <v>1</v>
      </c>
      <c r="I126" s="178">
        <v>1</v>
      </c>
      <c r="J126" s="180">
        <v>1</v>
      </c>
      <c r="K126" s="178">
        <v>1</v>
      </c>
      <c r="L126" s="178">
        <v>1</v>
      </c>
      <c r="M126" s="178">
        <v>1</v>
      </c>
      <c r="N126" s="178">
        <v>1</v>
      </c>
      <c r="O126" s="852">
        <v>1</v>
      </c>
      <c r="P126" s="178" t="s">
        <v>255</v>
      </c>
      <c r="Q126" s="180">
        <v>1</v>
      </c>
      <c r="R126" s="178">
        <v>1</v>
      </c>
      <c r="S126" s="178">
        <v>1</v>
      </c>
      <c r="T126" s="178">
        <v>1</v>
      </c>
      <c r="U126" s="178">
        <v>1</v>
      </c>
      <c r="V126" s="178">
        <v>1</v>
      </c>
      <c r="W126" s="178" t="s">
        <v>255</v>
      </c>
      <c r="X126" s="180" t="s">
        <v>258</v>
      </c>
      <c r="Y126" s="178">
        <v>1</v>
      </c>
      <c r="Z126" s="178">
        <v>1</v>
      </c>
      <c r="AA126" s="178">
        <v>1</v>
      </c>
      <c r="AB126" s="178">
        <v>1</v>
      </c>
      <c r="AC126" s="178">
        <v>1</v>
      </c>
      <c r="AD126" s="178">
        <v>1</v>
      </c>
      <c r="AE126" s="180">
        <v>1</v>
      </c>
      <c r="AF126" s="178">
        <v>1</v>
      </c>
      <c r="AG126" s="178">
        <v>1</v>
      </c>
      <c r="AH126" s="178">
        <v>1</v>
      </c>
      <c r="AI126" s="14">
        <f t="shared" si="9"/>
        <v>27</v>
      </c>
      <c r="AJ126" s="300"/>
    </row>
    <row r="127" spans="1:36" ht="17.25" customHeight="1" thickBot="1">
      <c r="A127" s="299">
        <v>16</v>
      </c>
      <c r="B127" s="30" t="s">
        <v>440</v>
      </c>
      <c r="C127" s="30" t="s">
        <v>600</v>
      </c>
      <c r="D127" s="62" t="s">
        <v>175</v>
      </c>
      <c r="E127" s="214"/>
      <c r="F127" s="214"/>
      <c r="G127" s="214"/>
      <c r="H127" s="214"/>
      <c r="I127" s="214"/>
      <c r="J127" s="182"/>
      <c r="K127" s="214"/>
      <c r="L127" s="214"/>
      <c r="M127" s="214"/>
      <c r="N127" s="214"/>
      <c r="O127" s="175"/>
      <c r="P127" s="214"/>
      <c r="Q127" s="182"/>
      <c r="R127" s="214"/>
      <c r="S127" s="214"/>
      <c r="T127" s="214"/>
      <c r="U127" s="214"/>
      <c r="V127" s="214"/>
      <c r="W127" s="214"/>
      <c r="X127" s="180"/>
      <c r="Y127" s="178"/>
      <c r="Z127" s="178"/>
      <c r="AA127" s="178"/>
      <c r="AB127" s="178"/>
      <c r="AC127" s="178"/>
      <c r="AD127" s="178"/>
      <c r="AE127" s="180"/>
      <c r="AF127" s="178"/>
      <c r="AG127" s="178"/>
      <c r="AH127" s="178"/>
      <c r="AI127" s="14">
        <f t="shared" si="9"/>
        <v>0</v>
      </c>
      <c r="AJ127" s="284"/>
    </row>
    <row r="128" spans="1:36" ht="16.5">
      <c r="A128" s="1497" t="s">
        <v>336</v>
      </c>
      <c r="B128" s="1498"/>
      <c r="C128" s="832"/>
      <c r="D128" s="67"/>
      <c r="E128" s="234"/>
      <c r="F128" s="234"/>
      <c r="G128" s="234"/>
      <c r="H128" s="234"/>
      <c r="I128" s="234"/>
      <c r="J128" s="183"/>
      <c r="K128" s="234"/>
      <c r="L128" s="234"/>
      <c r="M128" s="234"/>
      <c r="N128" s="234"/>
      <c r="O128" s="845"/>
      <c r="P128" s="234"/>
      <c r="Q128" s="183"/>
      <c r="R128" s="234"/>
      <c r="S128" s="234"/>
      <c r="T128" s="234"/>
      <c r="U128" s="234"/>
      <c r="V128" s="234"/>
      <c r="W128" s="234"/>
      <c r="X128" s="183"/>
      <c r="Y128" s="234"/>
      <c r="Z128" s="234"/>
      <c r="AA128" s="234"/>
      <c r="AB128" s="234"/>
      <c r="AC128" s="234"/>
      <c r="AD128" s="234"/>
      <c r="AE128" s="183"/>
      <c r="AF128" s="234"/>
      <c r="AG128" s="234"/>
      <c r="AH128" s="234"/>
      <c r="AI128" s="105"/>
      <c r="AJ128" s="314"/>
    </row>
    <row r="129" spans="1:37" ht="16.5">
      <c r="A129" s="292">
        <v>1</v>
      </c>
      <c r="B129" s="69"/>
      <c r="C129" s="69"/>
      <c r="D129" s="70" t="s">
        <v>120</v>
      </c>
      <c r="E129" s="178"/>
      <c r="F129" s="178"/>
      <c r="G129" s="178"/>
      <c r="H129" s="178"/>
      <c r="I129" s="178"/>
      <c r="J129" s="180"/>
      <c r="K129" s="178"/>
      <c r="L129" s="178"/>
      <c r="M129" s="178"/>
      <c r="N129" s="178"/>
      <c r="O129" s="836"/>
      <c r="P129" s="178"/>
      <c r="Q129" s="180"/>
      <c r="R129" s="178"/>
      <c r="S129" s="178"/>
      <c r="T129" s="178"/>
      <c r="U129" s="178"/>
      <c r="V129" s="178"/>
      <c r="W129" s="178"/>
      <c r="X129" s="180"/>
      <c r="Y129" s="178"/>
      <c r="Z129" s="178"/>
      <c r="AA129" s="178"/>
      <c r="AB129" s="178"/>
      <c r="AC129" s="178"/>
      <c r="AD129" s="178"/>
      <c r="AE129" s="180"/>
      <c r="AF129" s="178"/>
      <c r="AG129" s="178"/>
      <c r="AH129" s="178"/>
      <c r="AI129" s="14"/>
      <c r="AJ129" s="315"/>
    </row>
    <row r="130" spans="1:37" ht="16.5">
      <c r="A130" s="292">
        <v>2</v>
      </c>
      <c r="B130" s="69" t="s">
        <v>124</v>
      </c>
      <c r="C130" s="69"/>
      <c r="D130" s="70" t="s">
        <v>142</v>
      </c>
      <c r="E130" s="178">
        <v>1</v>
      </c>
      <c r="F130" s="178">
        <v>1</v>
      </c>
      <c r="G130" s="178">
        <v>1</v>
      </c>
      <c r="H130" s="178">
        <v>1</v>
      </c>
      <c r="I130" s="178">
        <v>1</v>
      </c>
      <c r="J130" s="180" t="s">
        <v>258</v>
      </c>
      <c r="K130" s="178">
        <v>1</v>
      </c>
      <c r="L130" s="178">
        <v>1</v>
      </c>
      <c r="M130" s="178">
        <v>1</v>
      </c>
      <c r="N130" s="178">
        <v>1</v>
      </c>
      <c r="O130" s="852" t="s">
        <v>257</v>
      </c>
      <c r="P130" s="178">
        <v>1</v>
      </c>
      <c r="Q130" s="180" t="s">
        <v>258</v>
      </c>
      <c r="R130" s="178">
        <v>1</v>
      </c>
      <c r="S130" s="178">
        <v>1</v>
      </c>
      <c r="T130" s="178">
        <v>1</v>
      </c>
      <c r="U130" s="178">
        <v>1</v>
      </c>
      <c r="V130" s="178">
        <v>1</v>
      </c>
      <c r="W130" s="178">
        <v>1</v>
      </c>
      <c r="X130" s="180" t="s">
        <v>258</v>
      </c>
      <c r="Y130" s="178">
        <v>1</v>
      </c>
      <c r="Z130" s="178">
        <v>1</v>
      </c>
      <c r="AA130" s="178">
        <v>1</v>
      </c>
      <c r="AB130" s="178">
        <v>1</v>
      </c>
      <c r="AC130" s="178">
        <v>1</v>
      </c>
      <c r="AD130" s="178">
        <v>1</v>
      </c>
      <c r="AE130" s="180" t="s">
        <v>258</v>
      </c>
      <c r="AF130" s="178">
        <v>1</v>
      </c>
      <c r="AG130" s="178">
        <v>1</v>
      </c>
      <c r="AH130" s="178">
        <v>1</v>
      </c>
      <c r="AI130" s="14">
        <f>SUM(E130:AH130)</f>
        <v>25</v>
      </c>
      <c r="AJ130" s="315"/>
    </row>
    <row r="131" spans="1:37" ht="21.75" customHeight="1" thickBot="1">
      <c r="A131" s="316">
        <v>3</v>
      </c>
      <c r="B131" s="317" t="s">
        <v>454</v>
      </c>
      <c r="C131" s="317"/>
      <c r="D131" s="318" t="s">
        <v>174</v>
      </c>
      <c r="E131" s="178">
        <v>1</v>
      </c>
      <c r="F131" s="178">
        <v>1</v>
      </c>
      <c r="G131" s="178">
        <v>1</v>
      </c>
      <c r="H131" s="178">
        <v>1</v>
      </c>
      <c r="I131" s="178">
        <v>1</v>
      </c>
      <c r="J131" s="180" t="s">
        <v>258</v>
      </c>
      <c r="K131" s="178">
        <v>1</v>
      </c>
      <c r="L131" s="178">
        <v>1</v>
      </c>
      <c r="M131" s="178">
        <v>1</v>
      </c>
      <c r="N131" s="178">
        <v>1</v>
      </c>
      <c r="O131" s="852" t="s">
        <v>257</v>
      </c>
      <c r="P131" s="178">
        <v>1</v>
      </c>
      <c r="Q131" s="180" t="s">
        <v>258</v>
      </c>
      <c r="R131" s="178">
        <v>1</v>
      </c>
      <c r="S131" s="178">
        <v>1</v>
      </c>
      <c r="T131" s="178">
        <v>1</v>
      </c>
      <c r="U131" s="178">
        <v>1</v>
      </c>
      <c r="V131" s="178">
        <v>1</v>
      </c>
      <c r="W131" s="178">
        <v>1</v>
      </c>
      <c r="X131" s="180" t="s">
        <v>258</v>
      </c>
      <c r="Y131" s="178">
        <v>1</v>
      </c>
      <c r="Z131" s="178">
        <v>1</v>
      </c>
      <c r="AA131" s="178">
        <v>1</v>
      </c>
      <c r="AB131" s="178">
        <v>1</v>
      </c>
      <c r="AC131" s="178">
        <v>1</v>
      </c>
      <c r="AD131" s="178">
        <v>1</v>
      </c>
      <c r="AE131" s="180" t="s">
        <v>258</v>
      </c>
      <c r="AF131" s="178">
        <v>1</v>
      </c>
      <c r="AG131" s="178">
        <v>1</v>
      </c>
      <c r="AH131" s="178">
        <v>1</v>
      </c>
      <c r="AI131" s="321">
        <f>SUM(E131:AH131)</f>
        <v>25</v>
      </c>
      <c r="AJ131" s="322"/>
    </row>
    <row r="132" spans="1:37" s="24" customFormat="1" ht="16.5" thickTop="1">
      <c r="A132" s="200"/>
      <c r="B132" s="201"/>
      <c r="C132" s="201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113"/>
      <c r="AJ132" s="113"/>
      <c r="AK132" s="22"/>
    </row>
  </sheetData>
  <autoFilter ref="A1:AJ15">
    <filterColumn colId="0" showButton="0"/>
    <filterColumn colId="1" showButton="0"/>
    <filterColumn colId="2" hiddenButton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</autoFilter>
  <mergeCells count="40">
    <mergeCell ref="A128:B128"/>
    <mergeCell ref="L95:Q95"/>
    <mergeCell ref="S95:X95"/>
    <mergeCell ref="A96:B96"/>
    <mergeCell ref="D96:G96"/>
    <mergeCell ref="A102:B102"/>
    <mergeCell ref="A106:D106"/>
    <mergeCell ref="E120:AB120"/>
    <mergeCell ref="E105:AA105"/>
    <mergeCell ref="E113:Z113"/>
    <mergeCell ref="E121:AB121"/>
    <mergeCell ref="E112:X112"/>
    <mergeCell ref="A37:B37"/>
    <mergeCell ref="D37:AI37"/>
    <mergeCell ref="F92:AA92"/>
    <mergeCell ref="E71:S71"/>
    <mergeCell ref="A110:B110"/>
    <mergeCell ref="A73:B73"/>
    <mergeCell ref="D73:I73"/>
    <mergeCell ref="E70:Z70"/>
    <mergeCell ref="A42:B42"/>
    <mergeCell ref="D42:L42"/>
    <mergeCell ref="A56:C56"/>
    <mergeCell ref="D56:J56"/>
    <mergeCell ref="A64:B64"/>
    <mergeCell ref="E30:O30"/>
    <mergeCell ref="E32:Y32"/>
    <mergeCell ref="A7:B7"/>
    <mergeCell ref="A18:D18"/>
    <mergeCell ref="A21:B21"/>
    <mergeCell ref="D21:I21"/>
    <mergeCell ref="E16:AA16"/>
    <mergeCell ref="A1:AJ1"/>
    <mergeCell ref="A2:AJ2"/>
    <mergeCell ref="A3:B3"/>
    <mergeCell ref="A4:B4"/>
    <mergeCell ref="A5:A6"/>
    <mergeCell ref="B5:B6"/>
    <mergeCell ref="D5:D6"/>
    <mergeCell ref="AJ5:AJ6"/>
  </mergeCells>
  <conditionalFormatting sqref="B10:C10">
    <cfRule type="duplicateValues" dxfId="242" priority="28"/>
  </conditionalFormatting>
  <conditionalFormatting sqref="B131:C131">
    <cfRule type="duplicateValues" dxfId="241" priority="27"/>
  </conditionalFormatting>
  <conditionalFormatting sqref="B128:C131">
    <cfRule type="duplicateValues" dxfId="240" priority="26"/>
  </conditionalFormatting>
  <conditionalFormatting sqref="C98">
    <cfRule type="duplicateValues" dxfId="239" priority="25"/>
  </conditionalFormatting>
  <conditionalFormatting sqref="B117 C117:C118">
    <cfRule type="duplicateValues" dxfId="238" priority="23"/>
  </conditionalFormatting>
  <conditionalFormatting sqref="C117:C118">
    <cfRule type="duplicateValues" dxfId="237" priority="22"/>
  </conditionalFormatting>
  <conditionalFormatting sqref="B128:C131">
    <cfRule type="duplicateValues" dxfId="236" priority="20"/>
    <cfRule type="duplicateValues" dxfId="235" priority="21"/>
  </conditionalFormatting>
  <conditionalFormatting sqref="B119:B121">
    <cfRule type="duplicateValues" dxfId="234" priority="19"/>
  </conditionalFormatting>
  <conditionalFormatting sqref="B107">
    <cfRule type="duplicateValues" dxfId="233" priority="18"/>
  </conditionalFormatting>
  <conditionalFormatting sqref="C46">
    <cfRule type="duplicateValues" dxfId="232" priority="17"/>
  </conditionalFormatting>
  <conditionalFormatting sqref="B16:C17 B34:C34">
    <cfRule type="duplicateValues" dxfId="231" priority="16"/>
  </conditionalFormatting>
  <conditionalFormatting sqref="C23 B35:C35 B37:C37">
    <cfRule type="duplicateValues" dxfId="230" priority="15"/>
  </conditionalFormatting>
  <conditionalFormatting sqref="C65:C68">
    <cfRule type="duplicateValues" dxfId="229" priority="14"/>
  </conditionalFormatting>
  <conditionalFormatting sqref="C57">
    <cfRule type="duplicateValues" dxfId="228" priority="13"/>
  </conditionalFormatting>
  <conditionalFormatting sqref="B15">
    <cfRule type="duplicateValues" dxfId="227" priority="12"/>
  </conditionalFormatting>
  <conditionalFormatting sqref="B109:C109 B104:C105">
    <cfRule type="duplicateValues" dxfId="226" priority="11"/>
  </conditionalFormatting>
  <conditionalFormatting sqref="C22">
    <cfRule type="duplicateValues" dxfId="225" priority="10"/>
  </conditionalFormatting>
  <conditionalFormatting sqref="B31:C32">
    <cfRule type="duplicateValues" dxfId="224" priority="9"/>
  </conditionalFormatting>
  <conditionalFormatting sqref="B127:C127 B67:C68 B48:C48 C108 B57:C57 B53:C53 B111:C112 B109:C109 B115:B117 B119:B125 B103:C105 B121:C121 C112:C125">
    <cfRule type="duplicateValues" dxfId="223" priority="6"/>
  </conditionalFormatting>
  <conditionalFormatting sqref="C24 C38">
    <cfRule type="duplicateValues" dxfId="222" priority="5"/>
  </conditionalFormatting>
  <conditionalFormatting sqref="C114">
    <cfRule type="duplicateValues" dxfId="221" priority="4"/>
  </conditionalFormatting>
  <conditionalFormatting sqref="C45">
    <cfRule type="duplicateValues" dxfId="220" priority="2"/>
  </conditionalFormatting>
  <conditionalFormatting sqref="B128:C195 B39:C39 B97:C102 B113:B114 B108 B47:C47 B126:C126 B107:C107 B58:C62 B43:C45 B49:C52 B54:C55 C46 B19:C19 C38 B41:C41 B8:C9 B74:C94 C23 B35:C37 C10 C27 B11:C15 C67:C68 B65:C66 B69:C71 B24:C26 B28:C33">
    <cfRule type="duplicateValues" dxfId="219" priority="79"/>
  </conditionalFormatting>
  <conditionalFormatting sqref="B128:C1048576 B39:C39 B47:C47 B110:C110 B49:C52 B54:C55 B113:B114 B108 B126:C126 B107:C107 B44:B45 C44:C46 B19:C19 C38 C23 B41:C43 B69:C102 C27 B1:C17 B21:C22 C67:C68 B58:C66 B24:C26 B28:C37">
    <cfRule type="duplicateValues" dxfId="218" priority="104"/>
  </conditionalFormatting>
  <conditionalFormatting sqref="C119">
    <cfRule type="duplicateValues" dxfId="217" priority="1"/>
  </conditionalFormatting>
  <printOptions horizontalCentered="1" verticalCentered="1"/>
  <pageMargins left="0" right="0" top="0" bottom="0" header="0.3" footer="0"/>
  <pageSetup scale="47" orientation="landscape" r:id="rId1"/>
  <rowBreaks count="1" manualBreakCount="1">
    <brk id="63" max="35" man="1"/>
  </rowBreaks>
</worksheet>
</file>

<file path=xl/worksheets/sheet29.xml><?xml version="1.0" encoding="utf-8"?>
<worksheet xmlns="http://schemas.openxmlformats.org/spreadsheetml/2006/main" xmlns:r="http://schemas.openxmlformats.org/officeDocument/2006/relationships">
  <sheetPr>
    <tabColor rgb="FFFF0000"/>
  </sheetPr>
  <dimension ref="A1:AI146"/>
  <sheetViews>
    <sheetView view="pageBreakPreview" zoomScale="45" zoomScaleNormal="55" zoomScaleSheetLayoutView="45" workbookViewId="0">
      <pane ySplit="7" topLeftCell="A62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4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5.710937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8.42578125" style="168" customWidth="1"/>
    <col min="18" max="18" width="13.7109375" style="168" bestFit="1" customWidth="1"/>
    <col min="19" max="19" width="21.7109375" style="168" bestFit="1" customWidth="1"/>
    <col min="20" max="20" width="14.28515625" style="168" customWidth="1"/>
    <col min="21" max="21" width="12.710937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5.5703125" style="114" customWidth="1"/>
    <col min="27" max="27" width="25.2851562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5" t="s">
        <v>243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5"/>
      <c r="O1" s="1395"/>
      <c r="P1" s="1395"/>
      <c r="Q1" s="1395"/>
      <c r="R1" s="1395"/>
      <c r="S1" s="1395"/>
      <c r="T1" s="1395"/>
      <c r="U1" s="1395"/>
      <c r="V1" s="1395"/>
      <c r="W1" s="1395"/>
      <c r="X1" s="1395"/>
      <c r="Y1" s="1395"/>
      <c r="Z1" s="1395"/>
      <c r="AA1" s="1395"/>
      <c r="AB1" s="1395"/>
      <c r="AC1" s="1395"/>
      <c r="AD1" s="1395"/>
      <c r="AE1" s="1395"/>
      <c r="AF1" s="1395"/>
      <c r="AG1" s="1395"/>
      <c r="AH1" s="1395"/>
      <c r="AI1" s="1395"/>
    </row>
    <row r="2" spans="1:35" s="120" customFormat="1" ht="38.25" customHeight="1" thickBot="1">
      <c r="A2" s="1396" t="s">
        <v>259</v>
      </c>
      <c r="B2" s="1396"/>
      <c r="C2" s="1396"/>
      <c r="D2" s="1396"/>
      <c r="E2" s="1396"/>
      <c r="F2" s="1396"/>
      <c r="G2" s="1396"/>
      <c r="H2" s="1396"/>
      <c r="I2" s="1396"/>
      <c r="J2" s="1396"/>
      <c r="K2" s="1396"/>
      <c r="L2" s="1396"/>
      <c r="M2" s="1396"/>
      <c r="N2" s="1396"/>
      <c r="O2" s="1396"/>
      <c r="P2" s="1396"/>
      <c r="Q2" s="1396"/>
      <c r="R2" s="1396"/>
      <c r="S2" s="1396"/>
      <c r="T2" s="1396"/>
      <c r="U2" s="1396"/>
      <c r="V2" s="1396"/>
      <c r="W2" s="1396"/>
      <c r="X2" s="1396"/>
      <c r="Y2" s="1396"/>
      <c r="Z2" s="1396"/>
      <c r="AA2" s="1396"/>
      <c r="AB2" s="1396"/>
      <c r="AC2" s="1396"/>
      <c r="AD2" s="1396"/>
      <c r="AE2" s="1396"/>
      <c r="AF2" s="1396"/>
      <c r="AG2" s="1396"/>
      <c r="AH2" s="1396"/>
      <c r="AI2" s="1396"/>
    </row>
    <row r="3" spans="1:35" s="120" customFormat="1" ht="38.25" customHeight="1">
      <c r="A3" s="1395" t="s">
        <v>343</v>
      </c>
      <c r="B3" s="1395"/>
      <c r="C3" s="1395"/>
      <c r="D3" s="849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773"/>
      <c r="X3" s="121"/>
      <c r="Y3" s="121"/>
      <c r="Z3" s="121"/>
      <c r="AA3" s="121"/>
      <c r="AB3" s="121"/>
      <c r="AC3" s="121"/>
      <c r="AD3" s="121"/>
      <c r="AE3" s="121"/>
      <c r="AF3" s="1397"/>
      <c r="AG3" s="121"/>
      <c r="AH3" s="122"/>
      <c r="AI3" s="122"/>
    </row>
    <row r="4" spans="1:35" s="120" customFormat="1" ht="38.25" customHeight="1" thickBot="1">
      <c r="A4" s="1432" t="s">
        <v>767</v>
      </c>
      <c r="B4" s="1432"/>
      <c r="C4" s="1432"/>
      <c r="D4" s="853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774"/>
      <c r="X4" s="123"/>
      <c r="Y4" s="123"/>
      <c r="Z4" s="123"/>
      <c r="AA4" s="123"/>
      <c r="AB4" s="124"/>
      <c r="AC4" s="124"/>
      <c r="AD4" s="124"/>
      <c r="AE4" s="124"/>
      <c r="AF4" s="1398"/>
      <c r="AG4" s="124"/>
      <c r="AH4" s="125"/>
      <c r="AI4" s="125"/>
    </row>
    <row r="5" spans="1:35" ht="33.75" customHeight="1">
      <c r="A5" s="1399" t="s">
        <v>261</v>
      </c>
      <c r="B5" s="1402" t="s">
        <v>244</v>
      </c>
      <c r="C5" s="1405" t="s">
        <v>0</v>
      </c>
      <c r="D5" s="1405" t="s">
        <v>245</v>
      </c>
      <c r="E5" s="1408" t="s">
        <v>1</v>
      </c>
      <c r="F5" s="1409"/>
      <c r="G5" s="1409"/>
      <c r="H5" s="1409"/>
      <c r="I5" s="1410"/>
      <c r="J5" s="1414" t="s">
        <v>2</v>
      </c>
      <c r="K5" s="1414"/>
      <c r="L5" s="1414"/>
      <c r="M5" s="1414"/>
      <c r="N5" s="1414"/>
      <c r="O5" s="1414"/>
      <c r="P5" s="1414"/>
      <c r="Q5" s="1414"/>
      <c r="R5" s="1414"/>
      <c r="S5" s="1414"/>
      <c r="T5" s="1414"/>
      <c r="U5" s="1414"/>
      <c r="V5" s="1415" t="s">
        <v>8</v>
      </c>
      <c r="W5" s="1414" t="s">
        <v>4</v>
      </c>
      <c r="X5" s="1414"/>
      <c r="Y5" s="1414"/>
      <c r="Z5" s="1415" t="s">
        <v>338</v>
      </c>
      <c r="AA5" s="1419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100.5" customHeight="1">
      <c r="A6" s="1400"/>
      <c r="B6" s="1403"/>
      <c r="C6" s="1406"/>
      <c r="D6" s="1406"/>
      <c r="E6" s="1411"/>
      <c r="F6" s="1412"/>
      <c r="G6" s="1412"/>
      <c r="H6" s="1412"/>
      <c r="I6" s="1413"/>
      <c r="J6" s="1422" t="s">
        <v>227</v>
      </c>
      <c r="K6" s="1423"/>
      <c r="L6" s="1418" t="s">
        <v>5</v>
      </c>
      <c r="M6" s="1418"/>
      <c r="N6" s="1424" t="s">
        <v>223</v>
      </c>
      <c r="O6" s="1425"/>
      <c r="P6" s="1418" t="s">
        <v>6</v>
      </c>
      <c r="Q6" s="1418"/>
      <c r="R6" s="1418" t="s">
        <v>7</v>
      </c>
      <c r="S6" s="1418"/>
      <c r="T6" s="1418" t="s">
        <v>219</v>
      </c>
      <c r="U6" s="1418"/>
      <c r="V6" s="1416"/>
      <c r="W6" s="1418"/>
      <c r="X6" s="1418"/>
      <c r="Y6" s="1418"/>
      <c r="Z6" s="1416"/>
      <c r="AA6" s="1420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1"/>
      <c r="B7" s="1404"/>
      <c r="C7" s="1407"/>
      <c r="D7" s="1407"/>
      <c r="E7" s="240" t="s">
        <v>9</v>
      </c>
      <c r="F7" s="240" t="s">
        <v>10</v>
      </c>
      <c r="G7" s="850" t="s">
        <v>11</v>
      </c>
      <c r="H7" s="850" t="s">
        <v>12</v>
      </c>
      <c r="I7" s="850" t="s">
        <v>13</v>
      </c>
      <c r="J7" s="850" t="s">
        <v>14</v>
      </c>
      <c r="K7" s="850" t="s">
        <v>15</v>
      </c>
      <c r="L7" s="850" t="s">
        <v>14</v>
      </c>
      <c r="M7" s="850" t="s">
        <v>16</v>
      </c>
      <c r="N7" s="850" t="s">
        <v>14</v>
      </c>
      <c r="O7" s="850" t="s">
        <v>16</v>
      </c>
      <c r="P7" s="850" t="s">
        <v>14</v>
      </c>
      <c r="Q7" s="850" t="s">
        <v>16</v>
      </c>
      <c r="R7" s="850" t="s">
        <v>14</v>
      </c>
      <c r="S7" s="850" t="s">
        <v>220</v>
      </c>
      <c r="T7" s="850" t="s">
        <v>221</v>
      </c>
      <c r="U7" s="850" t="s">
        <v>3</v>
      </c>
      <c r="V7" s="1417"/>
      <c r="W7" s="775" t="s">
        <v>17</v>
      </c>
      <c r="X7" s="153" t="s">
        <v>218</v>
      </c>
      <c r="Y7" s="153" t="s">
        <v>13</v>
      </c>
      <c r="Z7" s="1417"/>
      <c r="AA7" s="1421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360">
        <v>1</v>
      </c>
      <c r="B8" s="364" t="s">
        <v>33</v>
      </c>
      <c r="C8" s="361" t="s">
        <v>176</v>
      </c>
      <c r="D8" s="361" t="s">
        <v>153</v>
      </c>
      <c r="E8" s="355">
        <v>30</v>
      </c>
      <c r="F8" s="361">
        <v>240</v>
      </c>
      <c r="G8" s="361">
        <v>75</v>
      </c>
      <c r="H8" s="361">
        <v>9.375</v>
      </c>
      <c r="I8" s="361">
        <v>2250</v>
      </c>
      <c r="J8" s="362"/>
      <c r="K8" s="362"/>
      <c r="L8" s="362">
        <v>4</v>
      </c>
      <c r="M8" s="362" t="s">
        <v>180</v>
      </c>
      <c r="N8" s="362">
        <v>3</v>
      </c>
      <c r="O8" s="357" t="s">
        <v>811</v>
      </c>
      <c r="P8" s="362">
        <v>1</v>
      </c>
      <c r="Q8" s="362">
        <v>11</v>
      </c>
      <c r="R8" s="362"/>
      <c r="S8" s="362"/>
      <c r="T8" s="362"/>
      <c r="U8" s="362"/>
      <c r="V8" s="355">
        <f t="shared" ref="V8:V90" si="0">J8+L8+N8+P8+R8+T8</f>
        <v>8</v>
      </c>
      <c r="W8" s="365">
        <f t="shared" ref="W8:W90" si="1">E8-V8</f>
        <v>22</v>
      </c>
      <c r="X8" s="361">
        <f t="shared" ref="X8:X90" si="2">W8*8</f>
        <v>176</v>
      </c>
      <c r="Y8" s="361">
        <f t="shared" ref="Y8:Y90" si="3">X8*H8</f>
        <v>1650</v>
      </c>
      <c r="Z8" s="361">
        <f t="shared" ref="Z8:Z90" si="4">Y8</f>
        <v>1650</v>
      </c>
      <c r="AA8" s="363"/>
    </row>
    <row r="9" spans="1:35" s="160" customFormat="1" ht="30" customHeight="1">
      <c r="A9" s="354">
        <v>2</v>
      </c>
      <c r="B9" s="364" t="s">
        <v>777</v>
      </c>
      <c r="C9" s="364" t="s">
        <v>18</v>
      </c>
      <c r="D9" s="364" t="s">
        <v>111</v>
      </c>
      <c r="E9" s="365">
        <v>30</v>
      </c>
      <c r="F9" s="364">
        <v>240</v>
      </c>
      <c r="G9" s="364">
        <v>55</v>
      </c>
      <c r="H9" s="364">
        <v>6.875</v>
      </c>
      <c r="I9" s="364">
        <v>1650</v>
      </c>
      <c r="J9" s="417">
        <v>21</v>
      </c>
      <c r="K9" s="417" t="s">
        <v>790</v>
      </c>
      <c r="L9" s="362"/>
      <c r="M9" s="362"/>
      <c r="N9" s="362"/>
      <c r="O9" s="357"/>
      <c r="P9" s="362"/>
      <c r="Q9" s="356"/>
      <c r="R9" s="362"/>
      <c r="S9" s="362"/>
      <c r="T9" s="362"/>
      <c r="U9" s="362"/>
      <c r="V9" s="355">
        <f>J9+L9+N9+P9+R9+T9</f>
        <v>21</v>
      </c>
      <c r="W9" s="365">
        <f>E9-V9</f>
        <v>9</v>
      </c>
      <c r="X9" s="361">
        <f>W9*8</f>
        <v>72</v>
      </c>
      <c r="Y9" s="361">
        <f>X9*H9</f>
        <v>495</v>
      </c>
      <c r="Z9" s="361">
        <f t="shared" ref="Z9" si="5">Y9</f>
        <v>495</v>
      </c>
      <c r="AA9" s="363"/>
    </row>
    <row r="10" spans="1:35" s="160" customFormat="1" ht="30" customHeight="1">
      <c r="A10" s="354">
        <v>3</v>
      </c>
      <c r="B10" s="364" t="s">
        <v>479</v>
      </c>
      <c r="C10" s="364" t="s">
        <v>18</v>
      </c>
      <c r="D10" s="364" t="s">
        <v>506</v>
      </c>
      <c r="E10" s="365">
        <v>30</v>
      </c>
      <c r="F10" s="364">
        <v>240</v>
      </c>
      <c r="G10" s="364">
        <v>55</v>
      </c>
      <c r="H10" s="364">
        <v>6.875</v>
      </c>
      <c r="I10" s="364">
        <v>1650</v>
      </c>
      <c r="J10" s="362"/>
      <c r="K10" s="362"/>
      <c r="L10" s="362"/>
      <c r="M10" s="362"/>
      <c r="N10" s="362"/>
      <c r="O10" s="357"/>
      <c r="P10" s="362">
        <v>1</v>
      </c>
      <c r="Q10" s="356">
        <v>11</v>
      </c>
      <c r="R10" s="362"/>
      <c r="S10" s="362"/>
      <c r="T10" s="362"/>
      <c r="U10" s="362"/>
      <c r="V10" s="355">
        <f>J10+L10+N10+P10+R10+T10</f>
        <v>1</v>
      </c>
      <c r="W10" s="365">
        <f>E10-V10</f>
        <v>29</v>
      </c>
      <c r="X10" s="361">
        <f>W10*8</f>
        <v>232</v>
      </c>
      <c r="Y10" s="361">
        <f>X10*H10</f>
        <v>1595</v>
      </c>
      <c r="Z10" s="361">
        <f t="shared" si="4"/>
        <v>1595</v>
      </c>
      <c r="AA10" s="363"/>
    </row>
    <row r="11" spans="1:35" s="160" customFormat="1" ht="30" customHeight="1">
      <c r="A11" s="354">
        <v>4</v>
      </c>
      <c r="B11" s="364" t="s">
        <v>319</v>
      </c>
      <c r="C11" s="364" t="s">
        <v>18</v>
      </c>
      <c r="D11" s="361" t="s">
        <v>77</v>
      </c>
      <c r="E11" s="355">
        <v>30</v>
      </c>
      <c r="F11" s="361">
        <v>240</v>
      </c>
      <c r="G11" s="361">
        <v>55</v>
      </c>
      <c r="H11" s="361">
        <v>6.875</v>
      </c>
      <c r="I11" s="361">
        <v>1650</v>
      </c>
      <c r="J11" s="362"/>
      <c r="K11" s="362"/>
      <c r="L11" s="362">
        <v>3</v>
      </c>
      <c r="M11" s="362" t="s">
        <v>497</v>
      </c>
      <c r="N11" s="362"/>
      <c r="O11" s="357"/>
      <c r="P11" s="362">
        <v>1</v>
      </c>
      <c r="Q11" s="362">
        <v>11</v>
      </c>
      <c r="R11" s="362"/>
      <c r="S11" s="362"/>
      <c r="T11" s="362"/>
      <c r="U11" s="362"/>
      <c r="V11" s="355">
        <f>J11+L11+N11+P11+R11+T11</f>
        <v>4</v>
      </c>
      <c r="W11" s="365">
        <f>E11-V11</f>
        <v>26</v>
      </c>
      <c r="X11" s="361">
        <f>W11*8</f>
        <v>208</v>
      </c>
      <c r="Y11" s="361">
        <f>X11*H11</f>
        <v>1430</v>
      </c>
      <c r="Z11" s="361">
        <f>Y11</f>
        <v>1430</v>
      </c>
      <c r="AA11" s="149"/>
    </row>
    <row r="12" spans="1:35" s="160" customFormat="1" ht="30" customHeight="1">
      <c r="A12" s="354">
        <v>5</v>
      </c>
      <c r="B12" s="364" t="s">
        <v>320</v>
      </c>
      <c r="C12" s="364" t="s">
        <v>18</v>
      </c>
      <c r="D12" s="364" t="s">
        <v>475</v>
      </c>
      <c r="E12" s="365">
        <v>30</v>
      </c>
      <c r="F12" s="364">
        <v>240</v>
      </c>
      <c r="G12" s="364">
        <v>55</v>
      </c>
      <c r="H12" s="364">
        <v>6.875</v>
      </c>
      <c r="I12" s="364">
        <v>1650</v>
      </c>
      <c r="J12" s="362"/>
      <c r="K12" s="362"/>
      <c r="L12" s="362">
        <v>1</v>
      </c>
      <c r="M12" s="362">
        <v>13</v>
      </c>
      <c r="N12" s="362"/>
      <c r="O12" s="357"/>
      <c r="P12" s="362">
        <v>1</v>
      </c>
      <c r="Q12" s="356">
        <v>11</v>
      </c>
      <c r="R12" s="362">
        <v>3</v>
      </c>
      <c r="S12" s="362" t="s">
        <v>228</v>
      </c>
      <c r="T12" s="362"/>
      <c r="U12" s="362"/>
      <c r="V12" s="355">
        <f t="shared" si="0"/>
        <v>5</v>
      </c>
      <c r="W12" s="365">
        <f t="shared" si="1"/>
        <v>25</v>
      </c>
      <c r="X12" s="361">
        <f t="shared" si="2"/>
        <v>200</v>
      </c>
      <c r="Y12" s="361">
        <f t="shared" si="3"/>
        <v>1375</v>
      </c>
      <c r="Z12" s="361">
        <f t="shared" si="4"/>
        <v>1375</v>
      </c>
      <c r="AA12" s="363"/>
    </row>
    <row r="13" spans="1:35" s="160" customFormat="1" ht="30" customHeight="1">
      <c r="A13" s="354">
        <v>6</v>
      </c>
      <c r="B13" s="364" t="s">
        <v>472</v>
      </c>
      <c r="C13" s="364" t="s">
        <v>176</v>
      </c>
      <c r="D13" s="364" t="s">
        <v>470</v>
      </c>
      <c r="E13" s="365">
        <v>30</v>
      </c>
      <c r="F13" s="364">
        <v>240</v>
      </c>
      <c r="G13" s="364">
        <v>75</v>
      </c>
      <c r="H13" s="364">
        <v>9.375</v>
      </c>
      <c r="I13" s="364">
        <v>2250</v>
      </c>
      <c r="J13" s="362"/>
      <c r="K13" s="366"/>
      <c r="L13" s="362">
        <v>4</v>
      </c>
      <c r="M13" s="362" t="s">
        <v>180</v>
      </c>
      <c r="N13" s="362"/>
      <c r="O13" s="357"/>
      <c r="P13" s="362">
        <v>1</v>
      </c>
      <c r="Q13" s="362">
        <v>11</v>
      </c>
      <c r="R13" s="362"/>
      <c r="S13" s="370"/>
      <c r="T13" s="362"/>
      <c r="U13" s="362"/>
      <c r="V13" s="355">
        <f>J13+L13+N13+P13+R13+T13</f>
        <v>5</v>
      </c>
      <c r="W13" s="365">
        <f>E13-V13</f>
        <v>25</v>
      </c>
      <c r="X13" s="361">
        <f>W13*8</f>
        <v>200</v>
      </c>
      <c r="Y13" s="361">
        <f>X13*H13</f>
        <v>1875</v>
      </c>
      <c r="Z13" s="361">
        <f t="shared" si="4"/>
        <v>1875</v>
      </c>
      <c r="AA13" s="363"/>
    </row>
    <row r="14" spans="1:35" s="160" customFormat="1" ht="30" customHeight="1">
      <c r="A14" s="354">
        <v>7</v>
      </c>
      <c r="B14" s="364" t="s">
        <v>691</v>
      </c>
      <c r="C14" s="364" t="s">
        <v>176</v>
      </c>
      <c r="D14" s="364" t="s">
        <v>78</v>
      </c>
      <c r="E14" s="365">
        <v>30</v>
      </c>
      <c r="F14" s="364">
        <v>240</v>
      </c>
      <c r="G14" s="364">
        <v>75</v>
      </c>
      <c r="H14" s="364">
        <v>9.375</v>
      </c>
      <c r="I14" s="364">
        <v>2250</v>
      </c>
      <c r="J14" s="376"/>
      <c r="K14" s="822"/>
      <c r="L14" s="362">
        <v>1</v>
      </c>
      <c r="M14" s="362">
        <v>13</v>
      </c>
      <c r="N14" s="362"/>
      <c r="O14" s="357"/>
      <c r="P14" s="362">
        <v>1</v>
      </c>
      <c r="Q14" s="362">
        <v>11</v>
      </c>
      <c r="R14" s="362"/>
      <c r="S14" s="370"/>
      <c r="T14" s="362"/>
      <c r="U14" s="362"/>
      <c r="V14" s="355">
        <f t="shared" ref="V14:V16" si="6">J14+L14+N14+P14+R14+T14</f>
        <v>2</v>
      </c>
      <c r="W14" s="365">
        <f t="shared" ref="W14:W16" si="7">E14-V14</f>
        <v>28</v>
      </c>
      <c r="X14" s="361">
        <f t="shared" ref="X14:X16" si="8">W14*8</f>
        <v>224</v>
      </c>
      <c r="Y14" s="361">
        <f t="shared" ref="Y14:Y16" si="9">X14*H14</f>
        <v>2100</v>
      </c>
      <c r="Z14" s="361">
        <f t="shared" si="4"/>
        <v>2100</v>
      </c>
      <c r="AA14" s="363"/>
    </row>
    <row r="15" spans="1:35" s="160" customFormat="1" ht="30" customHeight="1">
      <c r="A15" s="354"/>
      <c r="B15" s="369" t="s">
        <v>820</v>
      </c>
      <c r="C15" s="364" t="s">
        <v>176</v>
      </c>
      <c r="D15" s="364"/>
      <c r="E15" s="365">
        <v>30</v>
      </c>
      <c r="F15" s="364">
        <v>240</v>
      </c>
      <c r="G15" s="364">
        <v>75</v>
      </c>
      <c r="H15" s="364">
        <v>9.375</v>
      </c>
      <c r="I15" s="364">
        <v>2250</v>
      </c>
      <c r="J15" s="376"/>
      <c r="K15" s="822"/>
      <c r="L15" s="362">
        <v>1</v>
      </c>
      <c r="M15" s="362">
        <v>13</v>
      </c>
      <c r="N15" s="362"/>
      <c r="O15" s="357"/>
      <c r="P15" s="362">
        <v>1</v>
      </c>
      <c r="Q15" s="362">
        <v>11</v>
      </c>
      <c r="R15" s="362"/>
      <c r="S15" s="370"/>
      <c r="T15" s="362"/>
      <c r="U15" s="362"/>
      <c r="V15" s="355">
        <f t="shared" ref="V15" si="10">J15+L15+N15+P15+R15+T15</f>
        <v>2</v>
      </c>
      <c r="W15" s="365">
        <f t="shared" ref="W15" si="11">E15-V15</f>
        <v>28</v>
      </c>
      <c r="X15" s="361">
        <f t="shared" ref="X15" si="12">W15*8</f>
        <v>224</v>
      </c>
      <c r="Y15" s="361">
        <f t="shared" ref="Y15" si="13">X15*H15</f>
        <v>2100</v>
      </c>
      <c r="Z15" s="361">
        <f t="shared" ref="Z15" si="14">Y15</f>
        <v>2100</v>
      </c>
      <c r="AA15" s="363"/>
    </row>
    <row r="16" spans="1:35" s="160" customFormat="1" ht="30" customHeight="1">
      <c r="A16" s="354">
        <v>8</v>
      </c>
      <c r="B16" s="364" t="s">
        <v>68</v>
      </c>
      <c r="C16" s="364" t="s">
        <v>18</v>
      </c>
      <c r="D16" s="367" t="s">
        <v>69</v>
      </c>
      <c r="E16" s="365">
        <v>30</v>
      </c>
      <c r="F16" s="364">
        <v>240</v>
      </c>
      <c r="G16" s="364">
        <v>55</v>
      </c>
      <c r="H16" s="364">
        <v>6.875</v>
      </c>
      <c r="I16" s="364">
        <v>1650</v>
      </c>
      <c r="J16" s="376"/>
      <c r="K16" s="376"/>
      <c r="L16" s="362">
        <v>1</v>
      </c>
      <c r="M16" s="362">
        <v>13</v>
      </c>
      <c r="N16" s="362"/>
      <c r="O16" s="357"/>
      <c r="P16" s="362"/>
      <c r="Q16" s="362"/>
      <c r="R16" s="362"/>
      <c r="S16" s="362"/>
      <c r="T16" s="362"/>
      <c r="U16" s="362"/>
      <c r="V16" s="355">
        <f t="shared" si="6"/>
        <v>1</v>
      </c>
      <c r="W16" s="365">
        <f t="shared" si="7"/>
        <v>29</v>
      </c>
      <c r="X16" s="361">
        <f t="shared" si="8"/>
        <v>232</v>
      </c>
      <c r="Y16" s="361">
        <f t="shared" si="9"/>
        <v>1595</v>
      </c>
      <c r="Z16" s="361">
        <f t="shared" si="4"/>
        <v>1595</v>
      </c>
      <c r="AA16" s="363"/>
    </row>
    <row r="17" spans="1:27" s="160" customFormat="1" ht="30" customHeight="1">
      <c r="A17" s="354">
        <v>9</v>
      </c>
      <c r="B17" s="364" t="s">
        <v>321</v>
      </c>
      <c r="C17" s="364" t="s">
        <v>18</v>
      </c>
      <c r="D17" s="374" t="s">
        <v>38</v>
      </c>
      <c r="E17" s="365">
        <v>30</v>
      </c>
      <c r="F17" s="361">
        <v>240</v>
      </c>
      <c r="G17" s="361">
        <v>55</v>
      </c>
      <c r="H17" s="361">
        <v>6.875</v>
      </c>
      <c r="I17" s="361">
        <v>1650</v>
      </c>
      <c r="J17" s="376"/>
      <c r="K17" s="376"/>
      <c r="L17" s="362">
        <v>1</v>
      </c>
      <c r="M17" s="362">
        <v>13</v>
      </c>
      <c r="N17" s="362"/>
      <c r="O17" s="357"/>
      <c r="P17" s="362"/>
      <c r="Q17" s="362"/>
      <c r="R17" s="362"/>
      <c r="S17" s="362"/>
      <c r="T17" s="362"/>
      <c r="U17" s="362"/>
      <c r="V17" s="355">
        <f t="shared" si="0"/>
        <v>1</v>
      </c>
      <c r="W17" s="365">
        <f t="shared" si="1"/>
        <v>29</v>
      </c>
      <c r="X17" s="361">
        <f t="shared" si="2"/>
        <v>232</v>
      </c>
      <c r="Y17" s="361">
        <f t="shared" si="3"/>
        <v>1595</v>
      </c>
      <c r="Z17" s="361">
        <f t="shared" si="4"/>
        <v>1595</v>
      </c>
      <c r="AA17" s="363"/>
    </row>
    <row r="18" spans="1:27" s="160" customFormat="1" ht="30" customHeight="1">
      <c r="A18" s="354">
        <v>10</v>
      </c>
      <c r="B18" s="364" t="s">
        <v>272</v>
      </c>
      <c r="C18" s="364" t="s">
        <v>176</v>
      </c>
      <c r="D18" s="364" t="s">
        <v>47</v>
      </c>
      <c r="E18" s="365">
        <v>30</v>
      </c>
      <c r="F18" s="361">
        <v>240</v>
      </c>
      <c r="G18" s="361">
        <v>75</v>
      </c>
      <c r="H18" s="361">
        <v>9.375</v>
      </c>
      <c r="I18" s="361">
        <v>2250</v>
      </c>
      <c r="J18" s="376"/>
      <c r="K18" s="376"/>
      <c r="L18" s="362">
        <v>3</v>
      </c>
      <c r="M18" s="362" t="s">
        <v>495</v>
      </c>
      <c r="N18" s="362"/>
      <c r="O18" s="357"/>
      <c r="P18" s="362">
        <v>1</v>
      </c>
      <c r="Q18" s="362">
        <v>11</v>
      </c>
      <c r="R18" s="362"/>
      <c r="S18" s="362"/>
      <c r="T18" s="362"/>
      <c r="U18" s="362"/>
      <c r="V18" s="355">
        <f t="shared" si="0"/>
        <v>4</v>
      </c>
      <c r="W18" s="365">
        <f t="shared" si="1"/>
        <v>26</v>
      </c>
      <c r="X18" s="361">
        <f t="shared" si="2"/>
        <v>208</v>
      </c>
      <c r="Y18" s="361">
        <f t="shared" si="3"/>
        <v>1950</v>
      </c>
      <c r="Z18" s="361">
        <f t="shared" si="4"/>
        <v>1950</v>
      </c>
      <c r="AA18" s="363"/>
    </row>
    <row r="19" spans="1:27" s="160" customFormat="1" ht="30" customHeight="1">
      <c r="A19" s="354">
        <v>11</v>
      </c>
      <c r="B19" s="364" t="s">
        <v>734</v>
      </c>
      <c r="C19" s="364" t="s">
        <v>18</v>
      </c>
      <c r="D19" s="374" t="s">
        <v>166</v>
      </c>
      <c r="E19" s="365">
        <v>30</v>
      </c>
      <c r="F19" s="361">
        <v>240</v>
      </c>
      <c r="G19" s="361">
        <v>55</v>
      </c>
      <c r="H19" s="361">
        <v>6.875</v>
      </c>
      <c r="I19" s="361">
        <v>1650</v>
      </c>
      <c r="J19" s="376"/>
      <c r="K19" s="819"/>
      <c r="L19" s="362">
        <v>3</v>
      </c>
      <c r="M19" s="362" t="s">
        <v>497</v>
      </c>
      <c r="N19" s="362"/>
      <c r="O19" s="357"/>
      <c r="P19" s="362">
        <v>1</v>
      </c>
      <c r="Q19" s="362">
        <v>11</v>
      </c>
      <c r="R19" s="362"/>
      <c r="S19" s="362"/>
      <c r="T19" s="362"/>
      <c r="U19" s="362"/>
      <c r="V19" s="355">
        <f t="shared" si="0"/>
        <v>4</v>
      </c>
      <c r="W19" s="365">
        <f t="shared" si="1"/>
        <v>26</v>
      </c>
      <c r="X19" s="361">
        <f t="shared" si="2"/>
        <v>208</v>
      </c>
      <c r="Y19" s="361">
        <f t="shared" si="3"/>
        <v>1430</v>
      </c>
      <c r="Z19" s="361">
        <f t="shared" si="4"/>
        <v>1430</v>
      </c>
      <c r="AA19" s="363"/>
    </row>
    <row r="20" spans="1:27" s="160" customFormat="1" ht="30" customHeight="1">
      <c r="A20" s="354">
        <v>12</v>
      </c>
      <c r="B20" s="364" t="s">
        <v>169</v>
      </c>
      <c r="C20" s="364" t="s">
        <v>176</v>
      </c>
      <c r="D20" s="364" t="s">
        <v>83</v>
      </c>
      <c r="E20" s="365">
        <v>30</v>
      </c>
      <c r="F20" s="361">
        <v>240</v>
      </c>
      <c r="G20" s="361">
        <v>75</v>
      </c>
      <c r="H20" s="361">
        <v>9.375</v>
      </c>
      <c r="I20" s="361">
        <v>2250</v>
      </c>
      <c r="J20" s="376"/>
      <c r="K20" s="819"/>
      <c r="L20" s="362">
        <v>1</v>
      </c>
      <c r="M20" s="362">
        <v>27</v>
      </c>
      <c r="N20" s="362">
        <v>2</v>
      </c>
      <c r="O20" s="357" t="s">
        <v>147</v>
      </c>
      <c r="P20" s="362">
        <v>1</v>
      </c>
      <c r="Q20" s="362">
        <v>11</v>
      </c>
      <c r="R20" s="362"/>
      <c r="S20" s="357"/>
      <c r="T20" s="362"/>
      <c r="U20" s="362"/>
      <c r="V20" s="355">
        <f>J20+L20+N20+P20+R20+T20</f>
        <v>4</v>
      </c>
      <c r="W20" s="365">
        <f>E20-V20</f>
        <v>26</v>
      </c>
      <c r="X20" s="361">
        <f>W20*8</f>
        <v>208</v>
      </c>
      <c r="Y20" s="361">
        <f>X20*H20</f>
        <v>1950</v>
      </c>
      <c r="Z20" s="361">
        <f t="shared" si="4"/>
        <v>1950</v>
      </c>
      <c r="AA20" s="363"/>
    </row>
    <row r="21" spans="1:27" s="160" customFormat="1" ht="30" customHeight="1">
      <c r="A21" s="354">
        <v>13</v>
      </c>
      <c r="B21" s="364" t="s">
        <v>291</v>
      </c>
      <c r="C21" s="364" t="s">
        <v>176</v>
      </c>
      <c r="D21" s="364" t="s">
        <v>88</v>
      </c>
      <c r="E21" s="365">
        <v>30</v>
      </c>
      <c r="F21" s="361">
        <v>240</v>
      </c>
      <c r="G21" s="361">
        <v>75</v>
      </c>
      <c r="H21" s="361">
        <v>9.375</v>
      </c>
      <c r="I21" s="361">
        <v>2250</v>
      </c>
      <c r="J21" s="376"/>
      <c r="K21" s="376"/>
      <c r="L21" s="362"/>
      <c r="M21" s="362"/>
      <c r="N21" s="362"/>
      <c r="O21" s="357"/>
      <c r="P21" s="362">
        <v>1</v>
      </c>
      <c r="Q21" s="362">
        <v>11</v>
      </c>
      <c r="R21" s="362"/>
      <c r="S21" s="362"/>
      <c r="T21" s="362"/>
      <c r="U21" s="362"/>
      <c r="V21" s="355">
        <f t="shared" si="0"/>
        <v>1</v>
      </c>
      <c r="W21" s="365">
        <f t="shared" si="1"/>
        <v>29</v>
      </c>
      <c r="X21" s="361">
        <f t="shared" si="2"/>
        <v>232</v>
      </c>
      <c r="Y21" s="361">
        <f t="shared" si="3"/>
        <v>2175</v>
      </c>
      <c r="Z21" s="361">
        <f t="shared" si="4"/>
        <v>2175</v>
      </c>
      <c r="AA21" s="363"/>
    </row>
    <row r="22" spans="1:27" s="160" customFormat="1" ht="30" customHeight="1">
      <c r="A22" s="354">
        <v>14</v>
      </c>
      <c r="B22" s="364" t="s">
        <v>718</v>
      </c>
      <c r="C22" s="364" t="s">
        <v>18</v>
      </c>
      <c r="D22" s="768" t="s">
        <v>186</v>
      </c>
      <c r="E22" s="365">
        <v>30</v>
      </c>
      <c r="F22" s="361">
        <v>240</v>
      </c>
      <c r="G22" s="361">
        <v>55</v>
      </c>
      <c r="H22" s="361">
        <v>6.875</v>
      </c>
      <c r="I22" s="361">
        <v>1650</v>
      </c>
      <c r="J22" s="376"/>
      <c r="K22" s="376"/>
      <c r="L22" s="362"/>
      <c r="M22" s="362"/>
      <c r="N22" s="362">
        <v>1</v>
      </c>
      <c r="O22" s="357" t="s">
        <v>209</v>
      </c>
      <c r="P22" s="362">
        <v>1</v>
      </c>
      <c r="Q22" s="362">
        <v>11</v>
      </c>
      <c r="R22" s="362"/>
      <c r="S22" s="362"/>
      <c r="T22" s="362"/>
      <c r="U22" s="362"/>
      <c r="V22" s="355">
        <f t="shared" si="0"/>
        <v>2</v>
      </c>
      <c r="W22" s="365">
        <f t="shared" si="1"/>
        <v>28</v>
      </c>
      <c r="X22" s="361">
        <f t="shared" si="2"/>
        <v>224</v>
      </c>
      <c r="Y22" s="361">
        <f t="shared" si="3"/>
        <v>1540</v>
      </c>
      <c r="Z22" s="361">
        <f t="shared" si="4"/>
        <v>1540</v>
      </c>
      <c r="AA22" s="363"/>
    </row>
    <row r="23" spans="1:27" s="160" customFormat="1" ht="30" customHeight="1">
      <c r="A23" s="354">
        <v>15</v>
      </c>
      <c r="B23" s="364" t="s">
        <v>124</v>
      </c>
      <c r="C23" s="364" t="s">
        <v>207</v>
      </c>
      <c r="D23" s="364" t="s">
        <v>142</v>
      </c>
      <c r="E23" s="365">
        <v>30</v>
      </c>
      <c r="F23" s="361">
        <v>240</v>
      </c>
      <c r="G23" s="361">
        <v>35</v>
      </c>
      <c r="H23" s="361">
        <v>4.375</v>
      </c>
      <c r="I23" s="361">
        <v>1050</v>
      </c>
      <c r="J23" s="376"/>
      <c r="K23" s="376"/>
      <c r="L23" s="362">
        <v>4</v>
      </c>
      <c r="M23" s="362" t="s">
        <v>180</v>
      </c>
      <c r="N23" s="362"/>
      <c r="O23" s="357"/>
      <c r="P23" s="362">
        <v>1</v>
      </c>
      <c r="Q23" s="362">
        <v>11</v>
      </c>
      <c r="R23" s="362"/>
      <c r="S23" s="362"/>
      <c r="T23" s="362"/>
      <c r="U23" s="357"/>
      <c r="V23" s="355">
        <f t="shared" si="0"/>
        <v>5</v>
      </c>
      <c r="W23" s="365">
        <f t="shared" si="1"/>
        <v>25</v>
      </c>
      <c r="X23" s="361">
        <f t="shared" si="2"/>
        <v>200</v>
      </c>
      <c r="Y23" s="361">
        <f t="shared" si="3"/>
        <v>875</v>
      </c>
      <c r="Z23" s="361">
        <f t="shared" si="4"/>
        <v>875</v>
      </c>
      <c r="AA23" s="363"/>
    </row>
    <row r="24" spans="1:27" s="160" customFormat="1" ht="30" customHeight="1">
      <c r="A24" s="354">
        <v>16</v>
      </c>
      <c r="B24" s="364" t="s">
        <v>283</v>
      </c>
      <c r="C24" s="364" t="s">
        <v>176</v>
      </c>
      <c r="D24" s="364" t="s">
        <v>242</v>
      </c>
      <c r="E24" s="365">
        <v>30</v>
      </c>
      <c r="F24" s="361">
        <v>240</v>
      </c>
      <c r="G24" s="361">
        <v>75</v>
      </c>
      <c r="H24" s="361">
        <v>9.375</v>
      </c>
      <c r="I24" s="361">
        <v>2250</v>
      </c>
      <c r="J24" s="362"/>
      <c r="K24" s="362"/>
      <c r="L24" s="362">
        <v>1</v>
      </c>
      <c r="M24" s="362">
        <v>13</v>
      </c>
      <c r="N24" s="362"/>
      <c r="O24" s="357"/>
      <c r="P24" s="362">
        <v>1</v>
      </c>
      <c r="Q24" s="362">
        <v>11</v>
      </c>
      <c r="R24" s="362"/>
      <c r="S24" s="362"/>
      <c r="T24" s="362"/>
      <c r="U24" s="362"/>
      <c r="V24" s="355">
        <f t="shared" si="0"/>
        <v>2</v>
      </c>
      <c r="W24" s="365">
        <f t="shared" si="1"/>
        <v>28</v>
      </c>
      <c r="X24" s="361">
        <f t="shared" si="2"/>
        <v>224</v>
      </c>
      <c r="Y24" s="361">
        <f t="shared" si="3"/>
        <v>2100</v>
      </c>
      <c r="Z24" s="361">
        <f t="shared" si="4"/>
        <v>2100</v>
      </c>
      <c r="AA24" s="363"/>
    </row>
    <row r="25" spans="1:27" s="160" customFormat="1" ht="30" customHeight="1">
      <c r="A25" s="354">
        <v>17</v>
      </c>
      <c r="B25" s="364" t="s">
        <v>284</v>
      </c>
      <c r="C25" s="364" t="s">
        <v>176</v>
      </c>
      <c r="D25" s="364" t="s">
        <v>56</v>
      </c>
      <c r="E25" s="365">
        <v>30</v>
      </c>
      <c r="F25" s="364">
        <v>240</v>
      </c>
      <c r="G25" s="364">
        <v>75</v>
      </c>
      <c r="H25" s="364">
        <v>9.375</v>
      </c>
      <c r="I25" s="364">
        <v>2250</v>
      </c>
      <c r="J25" s="362"/>
      <c r="K25" s="362"/>
      <c r="L25" s="362">
        <v>3</v>
      </c>
      <c r="M25" s="362" t="s">
        <v>182</v>
      </c>
      <c r="N25" s="362"/>
      <c r="O25" s="357"/>
      <c r="P25" s="362">
        <v>1</v>
      </c>
      <c r="Q25" s="362">
        <v>11</v>
      </c>
      <c r="R25" s="362"/>
      <c r="S25" s="362"/>
      <c r="T25" s="362"/>
      <c r="U25" s="362"/>
      <c r="V25" s="355">
        <f t="shared" si="0"/>
        <v>4</v>
      </c>
      <c r="W25" s="365">
        <f t="shared" si="1"/>
        <v>26</v>
      </c>
      <c r="X25" s="361">
        <f t="shared" si="2"/>
        <v>208</v>
      </c>
      <c r="Y25" s="361">
        <f t="shared" si="3"/>
        <v>1950</v>
      </c>
      <c r="Z25" s="361">
        <f t="shared" si="4"/>
        <v>1950</v>
      </c>
      <c r="AA25" s="363"/>
    </row>
    <row r="26" spans="1:27" s="160" customFormat="1" ht="30" customHeight="1">
      <c r="A26" s="354"/>
      <c r="B26" s="369" t="s">
        <v>282</v>
      </c>
      <c r="C26" s="361" t="s">
        <v>267</v>
      </c>
      <c r="D26" s="361"/>
      <c r="E26" s="355">
        <v>30</v>
      </c>
      <c r="F26" s="361">
        <v>240</v>
      </c>
      <c r="G26" s="361">
        <v>60</v>
      </c>
      <c r="H26" s="361">
        <v>7.5</v>
      </c>
      <c r="I26" s="361">
        <v>1800</v>
      </c>
      <c r="J26" s="376"/>
      <c r="K26" s="376"/>
      <c r="L26" s="376">
        <v>1</v>
      </c>
      <c r="M26" s="376">
        <v>6</v>
      </c>
      <c r="N26" s="376">
        <v>2</v>
      </c>
      <c r="O26" s="377" t="s">
        <v>232</v>
      </c>
      <c r="P26" s="376"/>
      <c r="Q26" s="376"/>
      <c r="R26" s="376"/>
      <c r="S26" s="376"/>
      <c r="T26" s="376"/>
      <c r="U26" s="376"/>
      <c r="V26" s="355">
        <f t="shared" ref="V26" si="15">J26+L26+N26+P26+R26+T26</f>
        <v>3</v>
      </c>
      <c r="W26" s="365">
        <f t="shared" ref="W26" si="16">E26-V26</f>
        <v>27</v>
      </c>
      <c r="X26" s="361">
        <f t="shared" ref="X26" si="17">W26*8</f>
        <v>216</v>
      </c>
      <c r="Y26" s="361">
        <f t="shared" ref="Y26" si="18">X26*H26</f>
        <v>1620</v>
      </c>
      <c r="Z26" s="361">
        <f t="shared" ref="Z26" si="19">Y26</f>
        <v>1620</v>
      </c>
      <c r="AA26" s="363"/>
    </row>
    <row r="27" spans="1:27" s="160" customFormat="1" ht="30" customHeight="1">
      <c r="A27" s="354">
        <v>18</v>
      </c>
      <c r="B27" s="364" t="s">
        <v>292</v>
      </c>
      <c r="C27" s="364" t="s">
        <v>176</v>
      </c>
      <c r="D27" s="367" t="s">
        <v>90</v>
      </c>
      <c r="E27" s="365">
        <v>30</v>
      </c>
      <c r="F27" s="361">
        <v>240</v>
      </c>
      <c r="G27" s="361">
        <v>75</v>
      </c>
      <c r="H27" s="361">
        <v>9.375</v>
      </c>
      <c r="I27" s="361">
        <v>2250</v>
      </c>
      <c r="J27" s="362"/>
      <c r="K27" s="362"/>
      <c r="L27" s="362">
        <v>4</v>
      </c>
      <c r="M27" s="362" t="s">
        <v>180</v>
      </c>
      <c r="N27" s="362"/>
      <c r="O27" s="357"/>
      <c r="P27" s="362">
        <v>1</v>
      </c>
      <c r="Q27" s="362">
        <v>11</v>
      </c>
      <c r="R27" s="362"/>
      <c r="S27" s="362"/>
      <c r="T27" s="362"/>
      <c r="U27" s="362"/>
      <c r="V27" s="355">
        <f t="shared" si="0"/>
        <v>5</v>
      </c>
      <c r="W27" s="365">
        <f t="shared" si="1"/>
        <v>25</v>
      </c>
      <c r="X27" s="361">
        <f t="shared" si="2"/>
        <v>200</v>
      </c>
      <c r="Y27" s="361">
        <f t="shared" si="3"/>
        <v>1875</v>
      </c>
      <c r="Z27" s="361">
        <f t="shared" si="4"/>
        <v>1875</v>
      </c>
      <c r="AA27" s="363"/>
    </row>
    <row r="28" spans="1:27" s="160" customFormat="1" ht="30" customHeight="1">
      <c r="A28" s="354">
        <v>19</v>
      </c>
      <c r="B28" s="364" t="s">
        <v>94</v>
      </c>
      <c r="C28" s="364" t="s">
        <v>176</v>
      </c>
      <c r="D28" s="364" t="s">
        <v>138</v>
      </c>
      <c r="E28" s="365">
        <v>30</v>
      </c>
      <c r="F28" s="361">
        <v>240</v>
      </c>
      <c r="G28" s="361">
        <v>75</v>
      </c>
      <c r="H28" s="361">
        <v>9.375</v>
      </c>
      <c r="I28" s="361">
        <v>2250</v>
      </c>
      <c r="J28" s="362"/>
      <c r="K28" s="362"/>
      <c r="L28" s="362">
        <v>4</v>
      </c>
      <c r="M28" s="362" t="s">
        <v>180</v>
      </c>
      <c r="N28" s="362"/>
      <c r="O28" s="357"/>
      <c r="P28" s="362">
        <v>1</v>
      </c>
      <c r="Q28" s="362">
        <v>11</v>
      </c>
      <c r="R28" s="362"/>
      <c r="S28" s="362"/>
      <c r="T28" s="362"/>
      <c r="U28" s="362"/>
      <c r="V28" s="355">
        <f t="shared" si="0"/>
        <v>5</v>
      </c>
      <c r="W28" s="365">
        <f t="shared" si="1"/>
        <v>25</v>
      </c>
      <c r="X28" s="361">
        <f t="shared" si="2"/>
        <v>200</v>
      </c>
      <c r="Y28" s="361">
        <f t="shared" si="3"/>
        <v>1875</v>
      </c>
      <c r="Z28" s="361">
        <f t="shared" si="4"/>
        <v>1875</v>
      </c>
      <c r="AA28" s="363"/>
    </row>
    <row r="29" spans="1:27" s="160" customFormat="1" ht="30" customHeight="1">
      <c r="A29" s="354">
        <v>20</v>
      </c>
      <c r="B29" s="364" t="s">
        <v>60</v>
      </c>
      <c r="C29" s="364" t="s">
        <v>176</v>
      </c>
      <c r="D29" s="364" t="s">
        <v>61</v>
      </c>
      <c r="E29" s="365">
        <v>30</v>
      </c>
      <c r="F29" s="361">
        <v>240</v>
      </c>
      <c r="G29" s="361">
        <v>75</v>
      </c>
      <c r="H29" s="361">
        <v>9.375</v>
      </c>
      <c r="I29" s="361">
        <v>2250</v>
      </c>
      <c r="J29" s="362"/>
      <c r="K29" s="362"/>
      <c r="L29" s="362">
        <v>1</v>
      </c>
      <c r="M29" s="362">
        <v>20</v>
      </c>
      <c r="N29" s="362"/>
      <c r="O29" s="357"/>
      <c r="P29" s="362"/>
      <c r="Q29" s="362"/>
      <c r="R29" s="362"/>
      <c r="S29" s="362"/>
      <c r="T29" s="362"/>
      <c r="U29" s="362"/>
      <c r="V29" s="355">
        <f t="shared" si="0"/>
        <v>1</v>
      </c>
      <c r="W29" s="365">
        <f t="shared" si="1"/>
        <v>29</v>
      </c>
      <c r="X29" s="361">
        <f t="shared" si="2"/>
        <v>232</v>
      </c>
      <c r="Y29" s="361">
        <f t="shared" si="3"/>
        <v>2175</v>
      </c>
      <c r="Z29" s="361">
        <f t="shared" si="4"/>
        <v>2175</v>
      </c>
      <c r="AA29" s="363"/>
    </row>
    <row r="30" spans="1:27" s="160" customFormat="1" ht="30" customHeight="1">
      <c r="A30" s="354">
        <v>21</v>
      </c>
      <c r="B30" s="364" t="s">
        <v>784</v>
      </c>
      <c r="C30" s="364" t="s">
        <v>176</v>
      </c>
      <c r="D30" s="364" t="s">
        <v>32</v>
      </c>
      <c r="E30" s="365">
        <v>30</v>
      </c>
      <c r="F30" s="361">
        <v>240</v>
      </c>
      <c r="G30" s="361">
        <v>75</v>
      </c>
      <c r="H30" s="361">
        <v>9.375</v>
      </c>
      <c r="I30" s="361">
        <v>2250</v>
      </c>
      <c r="J30" s="417">
        <v>23</v>
      </c>
      <c r="K30" s="417" t="s">
        <v>699</v>
      </c>
      <c r="L30" s="362"/>
      <c r="M30" s="362"/>
      <c r="N30" s="362"/>
      <c r="O30" s="357"/>
      <c r="P30" s="362"/>
      <c r="Q30" s="362"/>
      <c r="R30" s="362"/>
      <c r="S30" s="362"/>
      <c r="T30" s="362"/>
      <c r="U30" s="362"/>
      <c r="V30" s="355">
        <f t="shared" ref="V30" si="20">J30+L30+N30+P30+R30+T30</f>
        <v>23</v>
      </c>
      <c r="W30" s="365">
        <f t="shared" ref="W30" si="21">E30-V30</f>
        <v>7</v>
      </c>
      <c r="X30" s="361">
        <f t="shared" ref="X30" si="22">W30*8</f>
        <v>56</v>
      </c>
      <c r="Y30" s="361">
        <f t="shared" ref="Y30:Y31" si="23">X30*H30</f>
        <v>525</v>
      </c>
      <c r="Z30" s="361">
        <f t="shared" ref="Z30:Z31" si="24">Y30</f>
        <v>525</v>
      </c>
      <c r="AA30" s="363"/>
    </row>
    <row r="31" spans="1:27" s="160" customFormat="1" ht="30" customHeight="1">
      <c r="A31" s="354">
        <v>22</v>
      </c>
      <c r="B31" s="364" t="s">
        <v>794</v>
      </c>
      <c r="C31" s="364" t="s">
        <v>18</v>
      </c>
      <c r="D31" s="374" t="s">
        <v>42</v>
      </c>
      <c r="E31" s="365">
        <v>30</v>
      </c>
      <c r="F31" s="364">
        <v>240</v>
      </c>
      <c r="G31" s="364">
        <v>55</v>
      </c>
      <c r="H31" s="364">
        <v>6.875</v>
      </c>
      <c r="I31" s="364">
        <v>1650</v>
      </c>
      <c r="J31" s="417">
        <v>22</v>
      </c>
      <c r="K31" s="417" t="s">
        <v>785</v>
      </c>
      <c r="L31" s="362"/>
      <c r="M31" s="362"/>
      <c r="N31" s="362"/>
      <c r="O31" s="357"/>
      <c r="P31" s="362"/>
      <c r="Q31" s="362"/>
      <c r="R31" s="362"/>
      <c r="S31" s="362"/>
      <c r="T31" s="362"/>
      <c r="U31" s="362"/>
      <c r="V31" s="355">
        <f>J31+L31+N31+P31+R31+T31</f>
        <v>22</v>
      </c>
      <c r="W31" s="365">
        <f>E31-V31</f>
        <v>8</v>
      </c>
      <c r="X31" s="361">
        <f>W31*8</f>
        <v>64</v>
      </c>
      <c r="Y31" s="361">
        <f t="shared" si="23"/>
        <v>440</v>
      </c>
      <c r="Z31" s="361">
        <f t="shared" si="24"/>
        <v>440</v>
      </c>
      <c r="AA31" s="363"/>
    </row>
    <row r="32" spans="1:27" s="160" customFormat="1" ht="30" customHeight="1">
      <c r="A32" s="354">
        <v>23</v>
      </c>
      <c r="B32" s="364" t="s">
        <v>275</v>
      </c>
      <c r="C32" s="364" t="s">
        <v>176</v>
      </c>
      <c r="D32" s="364" t="s">
        <v>63</v>
      </c>
      <c r="E32" s="365">
        <v>30</v>
      </c>
      <c r="F32" s="361">
        <v>240</v>
      </c>
      <c r="G32" s="361">
        <v>75</v>
      </c>
      <c r="H32" s="361">
        <v>9.375</v>
      </c>
      <c r="I32" s="361">
        <v>2250</v>
      </c>
      <c r="J32" s="362"/>
      <c r="K32" s="362"/>
      <c r="L32" s="362"/>
      <c r="M32" s="362"/>
      <c r="N32" s="362">
        <v>1</v>
      </c>
      <c r="O32" s="357" t="s">
        <v>432</v>
      </c>
      <c r="P32" s="362">
        <v>1</v>
      </c>
      <c r="Q32" s="362">
        <v>11</v>
      </c>
      <c r="R32" s="362"/>
      <c r="S32" s="362"/>
      <c r="T32" s="362"/>
      <c r="U32" s="362"/>
      <c r="V32" s="355">
        <f t="shared" si="0"/>
        <v>2</v>
      </c>
      <c r="W32" s="365">
        <f t="shared" si="1"/>
        <v>28</v>
      </c>
      <c r="X32" s="361">
        <f t="shared" si="2"/>
        <v>224</v>
      </c>
      <c r="Y32" s="361">
        <f t="shared" si="3"/>
        <v>2100</v>
      </c>
      <c r="Z32" s="361">
        <f t="shared" si="4"/>
        <v>2100</v>
      </c>
      <c r="AA32" s="363"/>
    </row>
    <row r="33" spans="1:27" s="160" customFormat="1" ht="30" customHeight="1">
      <c r="A33" s="354">
        <v>24</v>
      </c>
      <c r="B33" s="364" t="s">
        <v>304</v>
      </c>
      <c r="C33" s="364" t="s">
        <v>176</v>
      </c>
      <c r="D33" s="364" t="s">
        <v>57</v>
      </c>
      <c r="E33" s="365">
        <v>30</v>
      </c>
      <c r="F33" s="361">
        <v>240</v>
      </c>
      <c r="G33" s="361">
        <v>75</v>
      </c>
      <c r="H33" s="361">
        <v>9.375</v>
      </c>
      <c r="I33" s="361">
        <v>2250</v>
      </c>
      <c r="J33" s="362"/>
      <c r="K33" s="362"/>
      <c r="L33" s="362">
        <v>4</v>
      </c>
      <c r="M33" s="362" t="s">
        <v>180</v>
      </c>
      <c r="N33" s="362"/>
      <c r="O33" s="357"/>
      <c r="P33" s="362">
        <v>1</v>
      </c>
      <c r="Q33" s="362">
        <v>11</v>
      </c>
      <c r="R33" s="362"/>
      <c r="S33" s="362"/>
      <c r="T33" s="362"/>
      <c r="U33" s="362"/>
      <c r="V33" s="355">
        <f t="shared" si="0"/>
        <v>5</v>
      </c>
      <c r="W33" s="365">
        <f t="shared" si="1"/>
        <v>25</v>
      </c>
      <c r="X33" s="361">
        <f t="shared" si="2"/>
        <v>200</v>
      </c>
      <c r="Y33" s="361">
        <f t="shared" si="3"/>
        <v>1875</v>
      </c>
      <c r="Z33" s="361">
        <f t="shared" si="4"/>
        <v>1875</v>
      </c>
      <c r="AA33" s="363"/>
    </row>
    <row r="34" spans="1:27" s="160" customFormat="1" ht="38.25" customHeight="1">
      <c r="A34" s="360">
        <v>1</v>
      </c>
      <c r="B34" s="369" t="s">
        <v>813</v>
      </c>
      <c r="C34" s="361" t="s">
        <v>176</v>
      </c>
      <c r="D34" s="361" t="s">
        <v>29</v>
      </c>
      <c r="E34" s="361">
        <v>30</v>
      </c>
      <c r="F34" s="361">
        <v>240</v>
      </c>
      <c r="G34" s="361">
        <v>75</v>
      </c>
      <c r="H34" s="361">
        <v>9.375</v>
      </c>
      <c r="I34" s="361">
        <v>2250</v>
      </c>
      <c r="J34" s="362">
        <v>15</v>
      </c>
      <c r="K34" s="362" t="s">
        <v>565</v>
      </c>
      <c r="L34" s="362"/>
      <c r="M34" s="362"/>
      <c r="N34" s="362"/>
      <c r="O34" s="357"/>
      <c r="P34" s="362"/>
      <c r="Q34" s="362"/>
      <c r="R34" s="362"/>
      <c r="S34" s="362"/>
      <c r="T34" s="362"/>
      <c r="U34" s="362"/>
      <c r="V34" s="361">
        <f t="shared" si="0"/>
        <v>15</v>
      </c>
      <c r="W34" s="364">
        <f t="shared" si="1"/>
        <v>15</v>
      </c>
      <c r="X34" s="361">
        <f t="shared" si="2"/>
        <v>120</v>
      </c>
      <c r="Y34" s="361">
        <f t="shared" si="3"/>
        <v>1125</v>
      </c>
      <c r="Z34" s="361">
        <f t="shared" si="4"/>
        <v>1125</v>
      </c>
      <c r="AA34" s="363"/>
    </row>
    <row r="35" spans="1:27" s="160" customFormat="1" ht="30" customHeight="1">
      <c r="A35" s="354">
        <v>25</v>
      </c>
      <c r="B35" s="364" t="s">
        <v>805</v>
      </c>
      <c r="C35" s="364" t="s">
        <v>18</v>
      </c>
      <c r="D35" s="856" t="s">
        <v>694</v>
      </c>
      <c r="E35" s="355">
        <v>30</v>
      </c>
      <c r="F35" s="361">
        <v>240</v>
      </c>
      <c r="G35" s="361">
        <v>55</v>
      </c>
      <c r="H35" s="361">
        <v>6.875</v>
      </c>
      <c r="I35" s="361">
        <v>1650</v>
      </c>
      <c r="J35" s="417">
        <v>23</v>
      </c>
      <c r="K35" s="417" t="s">
        <v>699</v>
      </c>
      <c r="L35" s="362"/>
      <c r="M35" s="362"/>
      <c r="N35" s="362">
        <v>3</v>
      </c>
      <c r="O35" s="362" t="s">
        <v>806</v>
      </c>
      <c r="P35" s="362"/>
      <c r="Q35" s="362"/>
      <c r="R35" s="362"/>
      <c r="S35" s="362"/>
      <c r="T35" s="362"/>
      <c r="U35" s="362"/>
      <c r="V35" s="355">
        <f>J35+L35+N35+P35+R35+T35</f>
        <v>26</v>
      </c>
      <c r="W35" s="365">
        <f>E35-V35</f>
        <v>4</v>
      </c>
      <c r="X35" s="361">
        <f>W35*8</f>
        <v>32</v>
      </c>
      <c r="Y35" s="361">
        <f>X35*H35</f>
        <v>220</v>
      </c>
      <c r="Z35" s="361">
        <f>Y35</f>
        <v>220</v>
      </c>
      <c r="AA35" s="363"/>
    </row>
    <row r="36" spans="1:27" s="160" customFormat="1" ht="30" customHeight="1">
      <c r="A36" s="354">
        <v>26</v>
      </c>
      <c r="B36" s="364" t="s">
        <v>801</v>
      </c>
      <c r="C36" s="364" t="s">
        <v>18</v>
      </c>
      <c r="D36" s="857" t="s">
        <v>368</v>
      </c>
      <c r="E36" s="365">
        <v>30</v>
      </c>
      <c r="F36" s="364">
        <v>240</v>
      </c>
      <c r="G36" s="364">
        <v>55</v>
      </c>
      <c r="H36" s="364">
        <v>6.875</v>
      </c>
      <c r="I36" s="364">
        <v>1650</v>
      </c>
      <c r="J36" s="417">
        <v>23</v>
      </c>
      <c r="K36" s="417" t="s">
        <v>699</v>
      </c>
      <c r="L36" s="362"/>
      <c r="M36" s="362"/>
      <c r="N36" s="362"/>
      <c r="O36" s="357"/>
      <c r="P36" s="362"/>
      <c r="Q36" s="362"/>
      <c r="R36" s="362"/>
      <c r="S36" s="362"/>
      <c r="T36" s="362"/>
      <c r="U36" s="362"/>
      <c r="V36" s="355">
        <f>J36+L36+N36+P36+R36+T36</f>
        <v>23</v>
      </c>
      <c r="W36" s="365">
        <f>E36-V36</f>
        <v>7</v>
      </c>
      <c r="X36" s="361">
        <f>W36*8</f>
        <v>56</v>
      </c>
      <c r="Y36" s="361">
        <f t="shared" ref="Y36" si="25">X36*H36</f>
        <v>385</v>
      </c>
      <c r="Z36" s="361">
        <f t="shared" ref="Z36" si="26">Y36</f>
        <v>385</v>
      </c>
      <c r="AA36" s="363"/>
    </row>
    <row r="37" spans="1:27" s="160" customFormat="1" ht="30" customHeight="1">
      <c r="A37" s="354">
        <v>27</v>
      </c>
      <c r="B37" s="364" t="s">
        <v>46</v>
      </c>
      <c r="C37" s="364" t="s">
        <v>176</v>
      </c>
      <c r="D37" s="372" t="s">
        <v>20</v>
      </c>
      <c r="E37" s="355">
        <v>30</v>
      </c>
      <c r="F37" s="361">
        <v>240</v>
      </c>
      <c r="G37" s="361">
        <v>75</v>
      </c>
      <c r="H37" s="361">
        <v>9.375</v>
      </c>
      <c r="I37" s="361">
        <v>2250</v>
      </c>
      <c r="J37" s="362"/>
      <c r="K37" s="362"/>
      <c r="L37" s="362">
        <v>2</v>
      </c>
      <c r="M37" s="362" t="s">
        <v>487</v>
      </c>
      <c r="N37" s="362"/>
      <c r="O37" s="357"/>
      <c r="P37" s="362">
        <v>1</v>
      </c>
      <c r="Q37" s="362">
        <v>11</v>
      </c>
      <c r="R37" s="362"/>
      <c r="S37" s="362"/>
      <c r="T37" s="362"/>
      <c r="U37" s="362"/>
      <c r="V37" s="355">
        <f t="shared" si="0"/>
        <v>3</v>
      </c>
      <c r="W37" s="365">
        <f t="shared" si="1"/>
        <v>27</v>
      </c>
      <c r="X37" s="361">
        <f t="shared" si="2"/>
        <v>216</v>
      </c>
      <c r="Y37" s="361">
        <f t="shared" si="3"/>
        <v>2025</v>
      </c>
      <c r="Z37" s="361">
        <f t="shared" si="4"/>
        <v>2025</v>
      </c>
      <c r="AA37" s="363"/>
    </row>
    <row r="38" spans="1:27" s="160" customFormat="1" ht="36" customHeight="1">
      <c r="A38" s="354">
        <v>28</v>
      </c>
      <c r="B38" s="409" t="s">
        <v>323</v>
      </c>
      <c r="C38" s="364" t="s">
        <v>18</v>
      </c>
      <c r="D38" s="374" t="s">
        <v>114</v>
      </c>
      <c r="E38" s="365">
        <v>30</v>
      </c>
      <c r="F38" s="364">
        <v>240</v>
      </c>
      <c r="G38" s="364">
        <v>55</v>
      </c>
      <c r="H38" s="364">
        <v>6.875</v>
      </c>
      <c r="I38" s="364">
        <v>1650</v>
      </c>
      <c r="J38" s="362"/>
      <c r="K38" s="362"/>
      <c r="L38" s="362"/>
      <c r="M38" s="362"/>
      <c r="N38" s="362"/>
      <c r="O38" s="357"/>
      <c r="P38" s="362">
        <v>1</v>
      </c>
      <c r="Q38" s="362">
        <v>11</v>
      </c>
      <c r="R38" s="362"/>
      <c r="S38" s="362"/>
      <c r="T38" s="362"/>
      <c r="U38" s="362"/>
      <c r="V38" s="355">
        <f>J38+L38+N38+P38+R38+T38</f>
        <v>1</v>
      </c>
      <c r="W38" s="365">
        <f>E38-V38</f>
        <v>29</v>
      </c>
      <c r="X38" s="361">
        <f>W38*8</f>
        <v>232</v>
      </c>
      <c r="Y38" s="361">
        <f t="shared" si="3"/>
        <v>1595</v>
      </c>
      <c r="Z38" s="361">
        <f t="shared" si="4"/>
        <v>1595</v>
      </c>
      <c r="AA38" s="363"/>
    </row>
    <row r="39" spans="1:27" s="160" customFormat="1" ht="30" customHeight="1">
      <c r="A39" s="354">
        <v>29</v>
      </c>
      <c r="B39" s="364" t="s">
        <v>477</v>
      </c>
      <c r="C39" s="364" t="s">
        <v>176</v>
      </c>
      <c r="D39" s="364" t="s">
        <v>239</v>
      </c>
      <c r="E39" s="365">
        <v>30</v>
      </c>
      <c r="F39" s="364">
        <v>240</v>
      </c>
      <c r="G39" s="364">
        <v>75</v>
      </c>
      <c r="H39" s="364">
        <v>9.375</v>
      </c>
      <c r="I39" s="364">
        <v>2250</v>
      </c>
      <c r="J39" s="362"/>
      <c r="K39" s="370"/>
      <c r="L39" s="362">
        <v>1</v>
      </c>
      <c r="M39" s="362">
        <v>13</v>
      </c>
      <c r="N39" s="362">
        <v>2</v>
      </c>
      <c r="O39" s="357" t="s">
        <v>792</v>
      </c>
      <c r="P39" s="362">
        <v>1</v>
      </c>
      <c r="Q39" s="362">
        <v>11</v>
      </c>
      <c r="R39" s="362"/>
      <c r="S39" s="362"/>
      <c r="T39" s="362"/>
      <c r="U39" s="362"/>
      <c r="V39" s="355">
        <f>J39+L39+N39+P39+R39+T39</f>
        <v>4</v>
      </c>
      <c r="W39" s="365">
        <f>E39-V39</f>
        <v>26</v>
      </c>
      <c r="X39" s="361">
        <f>W39*8</f>
        <v>208</v>
      </c>
      <c r="Y39" s="361">
        <f>X39*H39</f>
        <v>1950</v>
      </c>
      <c r="Z39" s="361">
        <f t="shared" si="4"/>
        <v>1950</v>
      </c>
      <c r="AA39" s="363"/>
    </row>
    <row r="40" spans="1:27" s="160" customFormat="1" ht="30" customHeight="1">
      <c r="A40" s="354">
        <v>30</v>
      </c>
      <c r="B40" s="364" t="s">
        <v>97</v>
      </c>
      <c r="C40" s="364" t="s">
        <v>176</v>
      </c>
      <c r="D40" s="361" t="s">
        <v>160</v>
      </c>
      <c r="E40" s="355">
        <v>30</v>
      </c>
      <c r="F40" s="361">
        <v>240</v>
      </c>
      <c r="G40" s="361">
        <v>75</v>
      </c>
      <c r="H40" s="361">
        <v>9.375</v>
      </c>
      <c r="I40" s="361">
        <v>2250</v>
      </c>
      <c r="J40" s="362"/>
      <c r="K40" s="362"/>
      <c r="L40" s="362">
        <v>4</v>
      </c>
      <c r="M40" s="362" t="s">
        <v>180</v>
      </c>
      <c r="N40" s="362"/>
      <c r="O40" s="357"/>
      <c r="P40" s="362">
        <v>1</v>
      </c>
      <c r="Q40" s="362">
        <v>11</v>
      </c>
      <c r="R40" s="362"/>
      <c r="S40" s="362"/>
      <c r="T40" s="362"/>
      <c r="U40" s="362"/>
      <c r="V40" s="355">
        <f t="shared" si="0"/>
        <v>5</v>
      </c>
      <c r="W40" s="365">
        <f t="shared" si="1"/>
        <v>25</v>
      </c>
      <c r="X40" s="361">
        <f t="shared" si="2"/>
        <v>200</v>
      </c>
      <c r="Y40" s="361">
        <f t="shared" si="3"/>
        <v>1875</v>
      </c>
      <c r="Z40" s="361">
        <f t="shared" si="4"/>
        <v>1875</v>
      </c>
      <c r="AA40" s="363"/>
    </row>
    <row r="41" spans="1:27" s="160" customFormat="1" ht="30" customHeight="1">
      <c r="A41" s="354">
        <v>31</v>
      </c>
      <c r="B41" s="364" t="s">
        <v>294</v>
      </c>
      <c r="C41" s="364" t="s">
        <v>267</v>
      </c>
      <c r="D41" s="361" t="s">
        <v>199</v>
      </c>
      <c r="E41" s="355">
        <v>30</v>
      </c>
      <c r="F41" s="361">
        <v>240</v>
      </c>
      <c r="G41" s="361">
        <v>60</v>
      </c>
      <c r="H41" s="361">
        <v>7.5</v>
      </c>
      <c r="I41" s="361">
        <v>1800</v>
      </c>
      <c r="J41" s="362"/>
      <c r="K41" s="362"/>
      <c r="L41" s="362"/>
      <c r="M41" s="362"/>
      <c r="N41" s="362"/>
      <c r="O41" s="357"/>
      <c r="P41" s="362">
        <v>1</v>
      </c>
      <c r="Q41" s="362">
        <v>11</v>
      </c>
      <c r="R41" s="362"/>
      <c r="S41" s="362"/>
      <c r="T41" s="362"/>
      <c r="U41" s="362"/>
      <c r="V41" s="355">
        <f t="shared" si="0"/>
        <v>1</v>
      </c>
      <c r="W41" s="365">
        <f t="shared" si="1"/>
        <v>29</v>
      </c>
      <c r="X41" s="361">
        <f t="shared" si="2"/>
        <v>232</v>
      </c>
      <c r="Y41" s="361">
        <f t="shared" si="3"/>
        <v>1740</v>
      </c>
      <c r="Z41" s="361">
        <f t="shared" si="4"/>
        <v>1740</v>
      </c>
      <c r="AA41" s="363"/>
    </row>
    <row r="42" spans="1:27" s="160" customFormat="1" ht="30" customHeight="1">
      <c r="A42" s="354">
        <v>32</v>
      </c>
      <c r="B42" s="364" t="s">
        <v>317</v>
      </c>
      <c r="C42" s="364" t="s">
        <v>176</v>
      </c>
      <c r="D42" s="372" t="s">
        <v>348</v>
      </c>
      <c r="E42" s="355">
        <v>30</v>
      </c>
      <c r="F42" s="361">
        <v>240</v>
      </c>
      <c r="G42" s="364">
        <v>75</v>
      </c>
      <c r="H42" s="361">
        <v>9.375</v>
      </c>
      <c r="I42" s="361">
        <v>2250</v>
      </c>
      <c r="J42" s="362"/>
      <c r="K42" s="362"/>
      <c r="L42" s="362"/>
      <c r="M42" s="362"/>
      <c r="N42" s="362"/>
      <c r="O42" s="357"/>
      <c r="P42" s="362"/>
      <c r="Q42" s="362"/>
      <c r="R42" s="362"/>
      <c r="S42" s="362"/>
      <c r="T42" s="362"/>
      <c r="U42" s="362"/>
      <c r="V42" s="355">
        <f t="shared" si="0"/>
        <v>0</v>
      </c>
      <c r="W42" s="365">
        <f t="shared" si="1"/>
        <v>30</v>
      </c>
      <c r="X42" s="361">
        <f t="shared" si="2"/>
        <v>240</v>
      </c>
      <c r="Y42" s="361">
        <f t="shared" si="3"/>
        <v>2250</v>
      </c>
      <c r="Z42" s="361">
        <f t="shared" si="4"/>
        <v>2250</v>
      </c>
      <c r="AA42" s="363"/>
    </row>
    <row r="43" spans="1:27" s="160" customFormat="1" ht="30" customHeight="1">
      <c r="A43" s="354">
        <v>33</v>
      </c>
      <c r="B43" s="364" t="s">
        <v>58</v>
      </c>
      <c r="C43" s="364" t="s">
        <v>176</v>
      </c>
      <c r="D43" s="364" t="s">
        <v>163</v>
      </c>
      <c r="E43" s="355">
        <v>30</v>
      </c>
      <c r="F43" s="361">
        <v>240</v>
      </c>
      <c r="G43" s="361">
        <v>75</v>
      </c>
      <c r="H43" s="361">
        <v>9.375</v>
      </c>
      <c r="I43" s="361">
        <v>2250</v>
      </c>
      <c r="J43" s="362"/>
      <c r="K43" s="362"/>
      <c r="L43" s="362">
        <v>3</v>
      </c>
      <c r="M43" s="362" t="s">
        <v>497</v>
      </c>
      <c r="N43" s="362"/>
      <c r="O43" s="357"/>
      <c r="P43" s="362">
        <v>1</v>
      </c>
      <c r="Q43" s="362">
        <v>11</v>
      </c>
      <c r="R43" s="362"/>
      <c r="S43" s="362"/>
      <c r="T43" s="362"/>
      <c r="U43" s="362"/>
      <c r="V43" s="355">
        <f t="shared" si="0"/>
        <v>4</v>
      </c>
      <c r="W43" s="365">
        <f t="shared" si="1"/>
        <v>26</v>
      </c>
      <c r="X43" s="361">
        <f t="shared" si="2"/>
        <v>208</v>
      </c>
      <c r="Y43" s="361">
        <f t="shared" si="3"/>
        <v>1950</v>
      </c>
      <c r="Z43" s="361">
        <f t="shared" si="4"/>
        <v>1950</v>
      </c>
      <c r="AA43" s="363"/>
    </row>
    <row r="44" spans="1:27" s="160" customFormat="1" ht="30" customHeight="1">
      <c r="A44" s="354">
        <v>34</v>
      </c>
      <c r="B44" s="364" t="s">
        <v>279</v>
      </c>
      <c r="C44" s="361" t="s">
        <v>176</v>
      </c>
      <c r="D44" s="361" t="s">
        <v>79</v>
      </c>
      <c r="E44" s="355">
        <v>30</v>
      </c>
      <c r="F44" s="361">
        <v>240</v>
      </c>
      <c r="G44" s="361">
        <v>75</v>
      </c>
      <c r="H44" s="361">
        <v>9.375</v>
      </c>
      <c r="I44" s="361">
        <v>2250</v>
      </c>
      <c r="J44" s="362"/>
      <c r="K44" s="362"/>
      <c r="L44" s="362"/>
      <c r="M44" s="362"/>
      <c r="N44" s="362">
        <v>1</v>
      </c>
      <c r="O44" s="357" t="s">
        <v>432</v>
      </c>
      <c r="P44" s="362">
        <v>1</v>
      </c>
      <c r="Q44" s="362">
        <v>11</v>
      </c>
      <c r="R44" s="362"/>
      <c r="S44" s="362"/>
      <c r="T44" s="362"/>
      <c r="U44" s="362"/>
      <c r="V44" s="355">
        <f t="shared" si="0"/>
        <v>2</v>
      </c>
      <c r="W44" s="365">
        <f t="shared" si="1"/>
        <v>28</v>
      </c>
      <c r="X44" s="361">
        <f t="shared" si="2"/>
        <v>224</v>
      </c>
      <c r="Y44" s="361">
        <f>X44*H44</f>
        <v>2100</v>
      </c>
      <c r="Z44" s="361">
        <f t="shared" si="4"/>
        <v>2100</v>
      </c>
      <c r="AA44" s="363"/>
    </row>
    <row r="45" spans="1:27" s="160" customFormat="1" ht="35.25" customHeight="1">
      <c r="A45" s="360">
        <v>1</v>
      </c>
      <c r="B45" s="369" t="s">
        <v>818</v>
      </c>
      <c r="C45" s="361" t="s">
        <v>176</v>
      </c>
      <c r="D45" s="361" t="s">
        <v>815</v>
      </c>
      <c r="E45" s="361">
        <v>30</v>
      </c>
      <c r="F45" s="361">
        <v>240</v>
      </c>
      <c r="G45" s="361">
        <v>75</v>
      </c>
      <c r="H45" s="361">
        <v>9.375</v>
      </c>
      <c r="I45" s="361">
        <v>2250</v>
      </c>
      <c r="J45" s="362">
        <v>23</v>
      </c>
      <c r="K45" s="362" t="s">
        <v>577</v>
      </c>
      <c r="L45" s="362"/>
      <c r="M45" s="362"/>
      <c r="N45" s="362"/>
      <c r="O45" s="357"/>
      <c r="P45" s="362"/>
      <c r="Q45" s="362"/>
      <c r="R45" s="362"/>
      <c r="S45" s="362"/>
      <c r="T45" s="362"/>
      <c r="U45" s="362"/>
      <c r="V45" s="361">
        <f t="shared" si="0"/>
        <v>23</v>
      </c>
      <c r="W45" s="364">
        <f t="shared" si="1"/>
        <v>7</v>
      </c>
      <c r="X45" s="361">
        <f t="shared" si="2"/>
        <v>56</v>
      </c>
      <c r="Y45" s="361">
        <f t="shared" ref="Y45" si="27">X45*H45</f>
        <v>525</v>
      </c>
      <c r="Z45" s="361">
        <f t="shared" si="4"/>
        <v>525</v>
      </c>
      <c r="AA45" s="363"/>
    </row>
    <row r="46" spans="1:27" s="160" customFormat="1" ht="30" customHeight="1">
      <c r="A46" s="354">
        <v>35</v>
      </c>
      <c r="B46" s="364" t="s">
        <v>309</v>
      </c>
      <c r="C46" s="361" t="s">
        <v>18</v>
      </c>
      <c r="D46" s="361" t="s">
        <v>165</v>
      </c>
      <c r="E46" s="355">
        <v>30</v>
      </c>
      <c r="F46" s="361">
        <v>240</v>
      </c>
      <c r="G46" s="361">
        <v>55</v>
      </c>
      <c r="H46" s="361">
        <v>6.875</v>
      </c>
      <c r="I46" s="361">
        <v>1650</v>
      </c>
      <c r="J46" s="362"/>
      <c r="K46" s="362"/>
      <c r="L46" s="362">
        <v>2</v>
      </c>
      <c r="M46" s="362" t="s">
        <v>487</v>
      </c>
      <c r="N46" s="362"/>
      <c r="O46" s="357"/>
      <c r="P46" s="362"/>
      <c r="Q46" s="362"/>
      <c r="R46" s="362"/>
      <c r="S46" s="362"/>
      <c r="T46" s="362"/>
      <c r="U46" s="362"/>
      <c r="V46" s="355">
        <f t="shared" si="0"/>
        <v>2</v>
      </c>
      <c r="W46" s="365">
        <f t="shared" si="1"/>
        <v>28</v>
      </c>
      <c r="X46" s="361">
        <f t="shared" si="2"/>
        <v>224</v>
      </c>
      <c r="Y46" s="361">
        <f t="shared" si="3"/>
        <v>1540</v>
      </c>
      <c r="Z46" s="361">
        <f t="shared" si="4"/>
        <v>1540</v>
      </c>
      <c r="AA46" s="363"/>
    </row>
    <row r="47" spans="1:27" s="160" customFormat="1" ht="30" customHeight="1">
      <c r="A47" s="354"/>
      <c r="B47" s="369" t="s">
        <v>822</v>
      </c>
      <c r="C47" s="361" t="s">
        <v>18</v>
      </c>
      <c r="D47" s="361"/>
      <c r="E47" s="355">
        <v>30</v>
      </c>
      <c r="F47" s="361">
        <v>240</v>
      </c>
      <c r="G47" s="361">
        <v>55</v>
      </c>
      <c r="H47" s="361">
        <v>6.875</v>
      </c>
      <c r="I47" s="361">
        <v>1650</v>
      </c>
      <c r="J47" s="362"/>
      <c r="K47" s="362"/>
      <c r="L47" s="362">
        <v>2</v>
      </c>
      <c r="M47" s="362" t="s">
        <v>823</v>
      </c>
      <c r="N47" s="362"/>
      <c r="O47" s="357"/>
      <c r="P47" s="362"/>
      <c r="Q47" s="362"/>
      <c r="R47" s="362"/>
      <c r="S47" s="362"/>
      <c r="T47" s="362"/>
      <c r="U47" s="362"/>
      <c r="V47" s="355">
        <f t="shared" ref="V47" si="28">J47+L47+N47+P47+R47+T47</f>
        <v>2</v>
      </c>
      <c r="W47" s="365">
        <f t="shared" ref="W47" si="29">E47-V47</f>
        <v>28</v>
      </c>
      <c r="X47" s="361">
        <f t="shared" ref="X47" si="30">W47*8</f>
        <v>224</v>
      </c>
      <c r="Y47" s="361">
        <f t="shared" ref="Y47" si="31">X47*H47</f>
        <v>1540</v>
      </c>
      <c r="Z47" s="361">
        <f t="shared" ref="Z47" si="32">Y47</f>
        <v>1540</v>
      </c>
      <c r="AA47" s="363"/>
    </row>
    <row r="48" spans="1:27" s="160" customFormat="1" ht="30" customHeight="1">
      <c r="A48" s="354">
        <v>36</v>
      </c>
      <c r="B48" s="364" t="s">
        <v>307</v>
      </c>
      <c r="C48" s="361" t="s">
        <v>176</v>
      </c>
      <c r="D48" s="361" t="s">
        <v>67</v>
      </c>
      <c r="E48" s="355">
        <v>30</v>
      </c>
      <c r="F48" s="361">
        <v>240</v>
      </c>
      <c r="G48" s="361">
        <v>75</v>
      </c>
      <c r="H48" s="361">
        <v>9.375</v>
      </c>
      <c r="I48" s="361">
        <v>2250</v>
      </c>
      <c r="J48" s="362"/>
      <c r="K48" s="362"/>
      <c r="L48" s="362"/>
      <c r="M48" s="362"/>
      <c r="N48" s="362"/>
      <c r="O48" s="357"/>
      <c r="P48" s="362">
        <v>1</v>
      </c>
      <c r="Q48" s="362">
        <v>11</v>
      </c>
      <c r="R48" s="362"/>
      <c r="S48" s="362"/>
      <c r="T48" s="362"/>
      <c r="U48" s="362"/>
      <c r="V48" s="355">
        <f t="shared" si="0"/>
        <v>1</v>
      </c>
      <c r="W48" s="365">
        <f t="shared" si="1"/>
        <v>29</v>
      </c>
      <c r="X48" s="361">
        <f t="shared" si="2"/>
        <v>232</v>
      </c>
      <c r="Y48" s="361">
        <f t="shared" si="3"/>
        <v>2175</v>
      </c>
      <c r="Z48" s="361">
        <f t="shared" si="4"/>
        <v>2175</v>
      </c>
      <c r="AA48" s="363"/>
    </row>
    <row r="49" spans="1:27" s="160" customFormat="1" ht="30" customHeight="1">
      <c r="A49" s="354">
        <v>37</v>
      </c>
      <c r="B49" s="364" t="s">
        <v>305</v>
      </c>
      <c r="C49" s="361" t="s">
        <v>176</v>
      </c>
      <c r="D49" s="361" t="s">
        <v>159</v>
      </c>
      <c r="E49" s="355">
        <v>30</v>
      </c>
      <c r="F49" s="361">
        <v>240</v>
      </c>
      <c r="G49" s="361">
        <v>75</v>
      </c>
      <c r="H49" s="361">
        <v>9.375</v>
      </c>
      <c r="I49" s="361">
        <v>2250</v>
      </c>
      <c r="J49" s="362"/>
      <c r="K49" s="362"/>
      <c r="L49" s="362">
        <v>1</v>
      </c>
      <c r="M49" s="362">
        <v>6</v>
      </c>
      <c r="N49" s="362"/>
      <c r="O49" s="357"/>
      <c r="P49" s="362">
        <v>1</v>
      </c>
      <c r="Q49" s="362">
        <v>11</v>
      </c>
      <c r="R49" s="362"/>
      <c r="S49" s="362"/>
      <c r="T49" s="362"/>
      <c r="U49" s="362"/>
      <c r="V49" s="355">
        <f>J49+L49+N49+P49+R49+T49</f>
        <v>2</v>
      </c>
      <c r="W49" s="365">
        <f>E49-V49</f>
        <v>28</v>
      </c>
      <c r="X49" s="361">
        <f>W49*8</f>
        <v>224</v>
      </c>
      <c r="Y49" s="361">
        <f>X49*H49</f>
        <v>2100</v>
      </c>
      <c r="Z49" s="361">
        <f t="shared" si="4"/>
        <v>2100</v>
      </c>
      <c r="AA49" s="363"/>
    </row>
    <row r="50" spans="1:27" s="160" customFormat="1" ht="27.75" customHeight="1">
      <c r="A50" s="354">
        <v>38</v>
      </c>
      <c r="B50" s="364" t="s">
        <v>360</v>
      </c>
      <c r="C50" s="361" t="s">
        <v>176</v>
      </c>
      <c r="D50" s="361" t="s">
        <v>151</v>
      </c>
      <c r="E50" s="355">
        <v>30</v>
      </c>
      <c r="F50" s="361">
        <v>240</v>
      </c>
      <c r="G50" s="361">
        <v>75</v>
      </c>
      <c r="H50" s="361">
        <v>9.375</v>
      </c>
      <c r="I50" s="361">
        <v>2250</v>
      </c>
      <c r="J50" s="362"/>
      <c r="K50" s="370"/>
      <c r="L50" s="362">
        <v>1</v>
      </c>
      <c r="M50" s="362">
        <v>27</v>
      </c>
      <c r="N50" s="362">
        <v>4</v>
      </c>
      <c r="O50" s="357" t="s">
        <v>795</v>
      </c>
      <c r="P50" s="362">
        <v>1</v>
      </c>
      <c r="Q50" s="362">
        <v>11</v>
      </c>
      <c r="R50" s="362"/>
      <c r="S50" s="362"/>
      <c r="T50" s="362"/>
      <c r="U50" s="362"/>
      <c r="V50" s="355">
        <f t="shared" si="0"/>
        <v>6</v>
      </c>
      <c r="W50" s="365">
        <f t="shared" si="1"/>
        <v>24</v>
      </c>
      <c r="X50" s="361">
        <f t="shared" si="2"/>
        <v>192</v>
      </c>
      <c r="Y50" s="361">
        <f t="shared" si="3"/>
        <v>1800</v>
      </c>
      <c r="Z50" s="361">
        <f t="shared" si="4"/>
        <v>1800</v>
      </c>
      <c r="AA50" s="363"/>
    </row>
    <row r="51" spans="1:27" s="160" customFormat="1" ht="27.75" customHeight="1">
      <c r="A51" s="354"/>
      <c r="B51" s="369" t="s">
        <v>819</v>
      </c>
      <c r="C51" s="361" t="s">
        <v>176</v>
      </c>
      <c r="D51" s="361"/>
      <c r="E51" s="355">
        <v>30</v>
      </c>
      <c r="F51" s="361">
        <v>240</v>
      </c>
      <c r="G51" s="361">
        <v>75</v>
      </c>
      <c r="H51" s="361">
        <v>9.375</v>
      </c>
      <c r="I51" s="361">
        <v>2250</v>
      </c>
      <c r="J51" s="362"/>
      <c r="K51" s="370"/>
      <c r="L51" s="362"/>
      <c r="M51" s="362"/>
      <c r="N51" s="362"/>
      <c r="O51" s="357"/>
      <c r="P51" s="362"/>
      <c r="Q51" s="362"/>
      <c r="R51" s="362"/>
      <c r="S51" s="362"/>
      <c r="T51" s="362"/>
      <c r="U51" s="362"/>
      <c r="V51" s="355">
        <f t="shared" ref="V51" si="33">J51+L51+N51+P51+R51+T51</f>
        <v>0</v>
      </c>
      <c r="W51" s="365">
        <f t="shared" ref="W51" si="34">E51-V51</f>
        <v>30</v>
      </c>
      <c r="X51" s="361">
        <f t="shared" ref="X51" si="35">W51*8</f>
        <v>240</v>
      </c>
      <c r="Y51" s="361">
        <f t="shared" ref="Y51" si="36">X51*H51</f>
        <v>2250</v>
      </c>
      <c r="Z51" s="361">
        <f t="shared" ref="Z51" si="37">Y51</f>
        <v>2250</v>
      </c>
      <c r="AA51" s="876"/>
    </row>
    <row r="52" spans="1:27" s="160" customFormat="1" ht="30" customHeight="1">
      <c r="A52" s="354">
        <v>39</v>
      </c>
      <c r="B52" s="364" t="s">
        <v>735</v>
      </c>
      <c r="C52" s="361" t="s">
        <v>18</v>
      </c>
      <c r="D52" s="361" t="s">
        <v>19</v>
      </c>
      <c r="E52" s="355">
        <v>30</v>
      </c>
      <c r="F52" s="361">
        <v>240</v>
      </c>
      <c r="G52" s="361">
        <v>55</v>
      </c>
      <c r="H52" s="361">
        <v>6.875</v>
      </c>
      <c r="I52" s="361">
        <v>1650</v>
      </c>
      <c r="J52" s="376"/>
      <c r="K52" s="819"/>
      <c r="L52" s="362"/>
      <c r="M52" s="362"/>
      <c r="N52" s="362"/>
      <c r="O52" s="357"/>
      <c r="P52" s="362">
        <v>1</v>
      </c>
      <c r="Q52" s="362">
        <v>11</v>
      </c>
      <c r="R52" s="362"/>
      <c r="S52" s="362"/>
      <c r="T52" s="362"/>
      <c r="U52" s="362"/>
      <c r="V52" s="355">
        <f t="shared" si="0"/>
        <v>1</v>
      </c>
      <c r="W52" s="365">
        <f t="shared" si="1"/>
        <v>29</v>
      </c>
      <c r="X52" s="361">
        <f t="shared" si="2"/>
        <v>232</v>
      </c>
      <c r="Y52" s="361">
        <f t="shared" si="3"/>
        <v>1595</v>
      </c>
      <c r="Z52" s="361">
        <f t="shared" si="4"/>
        <v>1595</v>
      </c>
      <c r="AA52" s="337"/>
    </row>
    <row r="53" spans="1:27" s="160" customFormat="1" ht="44.25" customHeight="1">
      <c r="A53" s="250"/>
      <c r="B53" s="1427" t="s">
        <v>483</v>
      </c>
      <c r="C53" s="1427"/>
      <c r="D53" s="1427"/>
      <c r="E53" s="341"/>
      <c r="F53" s="341"/>
      <c r="G53" s="341"/>
      <c r="H53" s="341"/>
      <c r="I53" s="341"/>
      <c r="J53" s="851"/>
      <c r="K53" s="851"/>
      <c r="L53" s="851"/>
      <c r="M53" s="851"/>
      <c r="N53" s="1427" t="s">
        <v>484</v>
      </c>
      <c r="O53" s="1427"/>
      <c r="P53" s="1427"/>
      <c r="Q53" s="1427"/>
      <c r="R53" s="1427"/>
      <c r="S53" s="851"/>
      <c r="T53" s="851"/>
      <c r="U53" s="851"/>
      <c r="V53" s="341"/>
      <c r="W53" s="776"/>
      <c r="X53" s="1433" t="s">
        <v>485</v>
      </c>
      <c r="Y53" s="1433"/>
      <c r="Z53" s="1433"/>
      <c r="AA53" s="1433"/>
    </row>
    <row r="54" spans="1:27" s="160" customFormat="1" ht="44.25" customHeight="1">
      <c r="A54" s="250"/>
      <c r="B54" s="1427" t="s">
        <v>482</v>
      </c>
      <c r="C54" s="1427"/>
      <c r="D54" s="1427"/>
      <c r="E54" s="341"/>
      <c r="F54" s="341"/>
      <c r="G54" s="341"/>
      <c r="H54" s="341"/>
      <c r="I54" s="341"/>
      <c r="J54" s="851"/>
      <c r="K54" s="851"/>
      <c r="L54" s="851"/>
      <c r="M54" s="851"/>
      <c r="N54" s="1427" t="s">
        <v>482</v>
      </c>
      <c r="O54" s="1427"/>
      <c r="P54" s="1427"/>
      <c r="Q54" s="1427"/>
      <c r="R54" s="851"/>
      <c r="S54" s="851"/>
      <c r="T54" s="851"/>
      <c r="U54" s="851"/>
      <c r="V54" s="341"/>
      <c r="W54" s="776"/>
      <c r="X54" s="1427" t="s">
        <v>482</v>
      </c>
      <c r="Y54" s="1427"/>
      <c r="Z54" s="1427"/>
      <c r="AA54" s="1427"/>
    </row>
    <row r="55" spans="1:27" s="160" customFormat="1" ht="24" customHeight="1">
      <c r="A55" s="250"/>
      <c r="B55" s="1427"/>
      <c r="C55" s="1427"/>
      <c r="D55" s="1427"/>
      <c r="E55" s="341"/>
      <c r="F55" s="341"/>
      <c r="G55" s="341"/>
      <c r="H55" s="341"/>
      <c r="I55" s="341"/>
      <c r="J55" s="851"/>
      <c r="K55" s="851"/>
      <c r="L55" s="851"/>
      <c r="M55" s="851"/>
      <c r="N55" s="1434">
        <v>1</v>
      </c>
      <c r="O55" s="1434"/>
      <c r="P55" s="1434"/>
      <c r="Q55" s="1434"/>
      <c r="R55" s="851"/>
      <c r="S55" s="851"/>
      <c r="T55" s="851"/>
      <c r="U55" s="851"/>
      <c r="V55" s="341"/>
      <c r="W55" s="776"/>
      <c r="X55" s="1427"/>
      <c r="Y55" s="1427"/>
      <c r="Z55" s="1427"/>
      <c r="AA55" s="1427"/>
    </row>
    <row r="56" spans="1:27" s="160" customFormat="1" ht="30" customHeight="1">
      <c r="A56" s="354">
        <v>40</v>
      </c>
      <c r="B56" s="365" t="s">
        <v>285</v>
      </c>
      <c r="C56" s="355" t="s">
        <v>176</v>
      </c>
      <c r="D56" s="355" t="s">
        <v>796</v>
      </c>
      <c r="E56" s="355">
        <v>30</v>
      </c>
      <c r="F56" s="355">
        <v>240</v>
      </c>
      <c r="G56" s="355">
        <v>75</v>
      </c>
      <c r="H56" s="355">
        <v>9.375</v>
      </c>
      <c r="I56" s="355">
        <v>2250</v>
      </c>
      <c r="J56" s="818"/>
      <c r="K56" s="818"/>
      <c r="L56" s="376">
        <v>1</v>
      </c>
      <c r="M56" s="376">
        <v>27</v>
      </c>
      <c r="N56" s="376"/>
      <c r="O56" s="377"/>
      <c r="P56" s="376">
        <v>1</v>
      </c>
      <c r="Q56" s="376">
        <v>11</v>
      </c>
      <c r="R56" s="818"/>
      <c r="S56" s="818"/>
      <c r="T56" s="818"/>
      <c r="U56" s="818"/>
      <c r="V56" s="355">
        <f t="shared" si="0"/>
        <v>2</v>
      </c>
      <c r="W56" s="365">
        <f t="shared" si="1"/>
        <v>28</v>
      </c>
      <c r="X56" s="355">
        <f t="shared" si="2"/>
        <v>224</v>
      </c>
      <c r="Y56" s="355">
        <f t="shared" si="3"/>
        <v>2100</v>
      </c>
      <c r="Z56" s="355">
        <f t="shared" si="4"/>
        <v>2100</v>
      </c>
      <c r="AA56" s="155"/>
    </row>
    <row r="57" spans="1:27" s="160" customFormat="1" ht="30" customHeight="1">
      <c r="A57" s="825">
        <v>41</v>
      </c>
      <c r="B57" s="365" t="s">
        <v>748</v>
      </c>
      <c r="C57" s="355" t="s">
        <v>176</v>
      </c>
      <c r="D57" s="369" t="s">
        <v>29</v>
      </c>
      <c r="E57" s="355">
        <v>30</v>
      </c>
      <c r="F57" s="355">
        <v>240</v>
      </c>
      <c r="G57" s="355">
        <v>75</v>
      </c>
      <c r="H57" s="355">
        <v>9.375</v>
      </c>
      <c r="I57" s="355">
        <v>2250</v>
      </c>
      <c r="J57" s="818"/>
      <c r="K57" s="818"/>
      <c r="L57" s="376"/>
      <c r="M57" s="376"/>
      <c r="N57" s="376"/>
      <c r="O57" s="377"/>
      <c r="P57" s="376">
        <v>1</v>
      </c>
      <c r="Q57" s="376">
        <v>11</v>
      </c>
      <c r="R57" s="818"/>
      <c r="S57" s="818"/>
      <c r="T57" s="818"/>
      <c r="U57" s="818"/>
      <c r="V57" s="355">
        <f t="shared" si="0"/>
        <v>1</v>
      </c>
      <c r="W57" s="365">
        <f t="shared" si="1"/>
        <v>29</v>
      </c>
      <c r="X57" s="355">
        <f t="shared" si="2"/>
        <v>232</v>
      </c>
      <c r="Y57" s="355">
        <f t="shared" si="3"/>
        <v>2175</v>
      </c>
      <c r="Z57" s="355">
        <f t="shared" si="4"/>
        <v>2175</v>
      </c>
      <c r="AA57" s="155"/>
    </row>
    <row r="58" spans="1:27" s="160" customFormat="1" ht="30" customHeight="1">
      <c r="A58" s="354">
        <v>42</v>
      </c>
      <c r="B58" s="364" t="s">
        <v>325</v>
      </c>
      <c r="C58" s="364" t="s">
        <v>18</v>
      </c>
      <c r="D58" s="364" t="s">
        <v>475</v>
      </c>
      <c r="E58" s="355">
        <v>30</v>
      </c>
      <c r="F58" s="361">
        <v>240</v>
      </c>
      <c r="G58" s="361">
        <v>55</v>
      </c>
      <c r="H58" s="361">
        <v>6.875</v>
      </c>
      <c r="I58" s="361">
        <v>1650</v>
      </c>
      <c r="J58" s="376"/>
      <c r="K58" s="376"/>
      <c r="L58" s="376">
        <v>3</v>
      </c>
      <c r="M58" s="376" t="s">
        <v>497</v>
      </c>
      <c r="N58" s="376">
        <v>6</v>
      </c>
      <c r="O58" s="377" t="s">
        <v>580</v>
      </c>
      <c r="P58" s="376"/>
      <c r="Q58" s="376"/>
      <c r="R58" s="376">
        <v>7</v>
      </c>
      <c r="S58" s="376" t="s">
        <v>807</v>
      </c>
      <c r="T58" s="376"/>
      <c r="U58" s="376"/>
      <c r="V58" s="355">
        <f>J58+L58+N58+P58+R58+T58</f>
        <v>16</v>
      </c>
      <c r="W58" s="365">
        <f>E58-V58</f>
        <v>14</v>
      </c>
      <c r="X58" s="361">
        <f>W58*8</f>
        <v>112</v>
      </c>
      <c r="Y58" s="361">
        <f>X58*H58</f>
        <v>770</v>
      </c>
      <c r="Z58" s="361">
        <f t="shared" si="4"/>
        <v>770</v>
      </c>
      <c r="AA58" s="149"/>
    </row>
    <row r="59" spans="1:27" s="160" customFormat="1" ht="30" customHeight="1">
      <c r="A59" s="825">
        <v>43</v>
      </c>
      <c r="B59" s="364" t="s">
        <v>28</v>
      </c>
      <c r="C59" s="361" t="s">
        <v>176</v>
      </c>
      <c r="D59" s="361" t="s">
        <v>95</v>
      </c>
      <c r="E59" s="355">
        <v>30</v>
      </c>
      <c r="F59" s="361">
        <v>240</v>
      </c>
      <c r="G59" s="361">
        <v>75</v>
      </c>
      <c r="H59" s="361">
        <v>9.375</v>
      </c>
      <c r="I59" s="361">
        <v>2250</v>
      </c>
      <c r="J59" s="376"/>
      <c r="K59" s="376"/>
      <c r="L59" s="376">
        <v>1</v>
      </c>
      <c r="M59" s="376">
        <v>13</v>
      </c>
      <c r="N59" s="376"/>
      <c r="O59" s="377"/>
      <c r="P59" s="376">
        <v>1</v>
      </c>
      <c r="Q59" s="376">
        <v>11</v>
      </c>
      <c r="R59" s="376"/>
      <c r="S59" s="376"/>
      <c r="T59" s="376"/>
      <c r="U59" s="376"/>
      <c r="V59" s="355">
        <f t="shared" si="0"/>
        <v>2</v>
      </c>
      <c r="W59" s="365">
        <f t="shared" si="1"/>
        <v>28</v>
      </c>
      <c r="X59" s="361">
        <f t="shared" si="2"/>
        <v>224</v>
      </c>
      <c r="Y59" s="361">
        <f t="shared" si="3"/>
        <v>2100</v>
      </c>
      <c r="Z59" s="361">
        <f t="shared" si="4"/>
        <v>2100</v>
      </c>
      <c r="AA59" s="149"/>
    </row>
    <row r="60" spans="1:27" s="160" customFormat="1" ht="30" customHeight="1">
      <c r="A60" s="354">
        <v>44</v>
      </c>
      <c r="B60" s="364" t="s">
        <v>300</v>
      </c>
      <c r="C60" s="364" t="s">
        <v>176</v>
      </c>
      <c r="D60" s="364" t="s">
        <v>62</v>
      </c>
      <c r="E60" s="365">
        <v>30</v>
      </c>
      <c r="F60" s="364">
        <v>240</v>
      </c>
      <c r="G60" s="364">
        <v>75</v>
      </c>
      <c r="H60" s="364">
        <v>9.375</v>
      </c>
      <c r="I60" s="364">
        <v>2250</v>
      </c>
      <c r="J60" s="376"/>
      <c r="K60" s="376"/>
      <c r="L60" s="376">
        <v>4</v>
      </c>
      <c r="M60" s="362" t="s">
        <v>180</v>
      </c>
      <c r="N60" s="376"/>
      <c r="O60" s="377"/>
      <c r="P60" s="376">
        <v>1</v>
      </c>
      <c r="Q60" s="376">
        <v>11</v>
      </c>
      <c r="R60" s="376"/>
      <c r="S60" s="376"/>
      <c r="T60" s="376"/>
      <c r="U60" s="376"/>
      <c r="V60" s="365">
        <f t="shared" si="0"/>
        <v>5</v>
      </c>
      <c r="W60" s="365">
        <f t="shared" si="1"/>
        <v>25</v>
      </c>
      <c r="X60" s="364">
        <f t="shared" si="2"/>
        <v>200</v>
      </c>
      <c r="Y60" s="364">
        <f t="shared" si="3"/>
        <v>1875</v>
      </c>
      <c r="Z60" s="364">
        <f t="shared" si="4"/>
        <v>1875</v>
      </c>
      <c r="AA60" s="245"/>
    </row>
    <row r="61" spans="1:27" s="160" customFormat="1" ht="30" customHeight="1">
      <c r="A61" s="825">
        <v>45</v>
      </c>
      <c r="B61" s="364" t="s">
        <v>87</v>
      </c>
      <c r="C61" s="361" t="s">
        <v>176</v>
      </c>
      <c r="D61" s="364" t="s">
        <v>34</v>
      </c>
      <c r="E61" s="355">
        <v>30</v>
      </c>
      <c r="F61" s="361">
        <v>240</v>
      </c>
      <c r="G61" s="361">
        <v>75</v>
      </c>
      <c r="H61" s="361">
        <v>9.375</v>
      </c>
      <c r="I61" s="361">
        <v>2250</v>
      </c>
      <c r="J61" s="376"/>
      <c r="K61" s="376"/>
      <c r="L61" s="376">
        <v>2</v>
      </c>
      <c r="M61" s="376" t="s">
        <v>187</v>
      </c>
      <c r="N61" s="376">
        <v>1</v>
      </c>
      <c r="O61" s="377" t="s">
        <v>366</v>
      </c>
      <c r="P61" s="376">
        <v>1</v>
      </c>
      <c r="Q61" s="376">
        <v>11</v>
      </c>
      <c r="R61" s="376"/>
      <c r="S61" s="376"/>
      <c r="T61" s="376">
        <v>1</v>
      </c>
      <c r="U61" s="376">
        <v>1</v>
      </c>
      <c r="V61" s="355">
        <f t="shared" si="0"/>
        <v>5</v>
      </c>
      <c r="W61" s="365">
        <f t="shared" si="1"/>
        <v>25</v>
      </c>
      <c r="X61" s="361">
        <f t="shared" si="2"/>
        <v>200</v>
      </c>
      <c r="Y61" s="361">
        <f t="shared" si="3"/>
        <v>1875</v>
      </c>
      <c r="Z61" s="361">
        <f t="shared" si="4"/>
        <v>1875</v>
      </c>
      <c r="AA61" s="149"/>
    </row>
    <row r="62" spans="1:27" s="160" customFormat="1" ht="33.75" customHeight="1">
      <c r="A62" s="354">
        <v>46</v>
      </c>
      <c r="B62" s="364" t="s">
        <v>71</v>
      </c>
      <c r="C62" s="361" t="s">
        <v>267</v>
      </c>
      <c r="D62" s="361" t="s">
        <v>72</v>
      </c>
      <c r="E62" s="355">
        <v>30</v>
      </c>
      <c r="F62" s="361">
        <v>240</v>
      </c>
      <c r="G62" s="361">
        <v>60</v>
      </c>
      <c r="H62" s="361">
        <v>7.5</v>
      </c>
      <c r="I62" s="361">
        <v>1800</v>
      </c>
      <c r="J62" s="376"/>
      <c r="K62" s="376"/>
      <c r="L62" s="376">
        <v>1</v>
      </c>
      <c r="M62" s="376">
        <v>6</v>
      </c>
      <c r="N62" s="376">
        <v>2</v>
      </c>
      <c r="O62" s="377" t="s">
        <v>232</v>
      </c>
      <c r="P62" s="376"/>
      <c r="Q62" s="376"/>
      <c r="R62" s="376"/>
      <c r="S62" s="376"/>
      <c r="T62" s="376"/>
      <c r="U62" s="376"/>
      <c r="V62" s="355">
        <f t="shared" si="0"/>
        <v>3</v>
      </c>
      <c r="W62" s="365">
        <f t="shared" si="1"/>
        <v>27</v>
      </c>
      <c r="X62" s="361">
        <f t="shared" si="2"/>
        <v>216</v>
      </c>
      <c r="Y62" s="361">
        <f t="shared" si="3"/>
        <v>1620</v>
      </c>
      <c r="Z62" s="361">
        <f t="shared" si="4"/>
        <v>1620</v>
      </c>
      <c r="AA62" s="149"/>
    </row>
    <row r="63" spans="1:27" s="160" customFormat="1" ht="36" customHeight="1">
      <c r="A63" s="825">
        <v>47</v>
      </c>
      <c r="B63" s="364" t="s">
        <v>800</v>
      </c>
      <c r="C63" s="361" t="s">
        <v>18</v>
      </c>
      <c r="D63" s="410" t="s">
        <v>368</v>
      </c>
      <c r="E63" s="355">
        <v>30</v>
      </c>
      <c r="F63" s="361">
        <v>240</v>
      </c>
      <c r="G63" s="361">
        <v>55</v>
      </c>
      <c r="H63" s="361">
        <v>6.875</v>
      </c>
      <c r="I63" s="361">
        <v>1650</v>
      </c>
      <c r="J63" s="376"/>
      <c r="K63" s="376"/>
      <c r="L63" s="376">
        <v>2</v>
      </c>
      <c r="M63" s="376" t="s">
        <v>179</v>
      </c>
      <c r="N63" s="376"/>
      <c r="O63" s="377"/>
      <c r="P63" s="376">
        <v>1</v>
      </c>
      <c r="Q63" s="376">
        <v>11</v>
      </c>
      <c r="R63" s="376"/>
      <c r="S63" s="376"/>
      <c r="T63" s="376"/>
      <c r="U63" s="376"/>
      <c r="V63" s="355">
        <f t="shared" si="0"/>
        <v>3</v>
      </c>
      <c r="W63" s="365">
        <f t="shared" si="1"/>
        <v>27</v>
      </c>
      <c r="X63" s="361">
        <f t="shared" si="2"/>
        <v>216</v>
      </c>
      <c r="Y63" s="361">
        <f t="shared" si="3"/>
        <v>1485</v>
      </c>
      <c r="Z63" s="361">
        <f t="shared" si="4"/>
        <v>1485</v>
      </c>
      <c r="AA63" s="149"/>
    </row>
    <row r="64" spans="1:27" s="160" customFormat="1" ht="36" customHeight="1">
      <c r="A64" s="354">
        <v>48</v>
      </c>
      <c r="B64" s="364" t="s">
        <v>454</v>
      </c>
      <c r="C64" s="364" t="s">
        <v>207</v>
      </c>
      <c r="D64" s="364" t="s">
        <v>174</v>
      </c>
      <c r="E64" s="365">
        <v>30</v>
      </c>
      <c r="F64" s="364">
        <v>240</v>
      </c>
      <c r="G64" s="364">
        <v>35</v>
      </c>
      <c r="H64" s="364">
        <v>4.375</v>
      </c>
      <c r="I64" s="364">
        <v>1050</v>
      </c>
      <c r="J64" s="376"/>
      <c r="K64" s="376"/>
      <c r="L64" s="376">
        <v>4</v>
      </c>
      <c r="M64" s="362" t="s">
        <v>180</v>
      </c>
      <c r="N64" s="376"/>
      <c r="O64" s="377"/>
      <c r="P64" s="376">
        <v>1</v>
      </c>
      <c r="Q64" s="376">
        <v>11</v>
      </c>
      <c r="R64" s="376"/>
      <c r="S64" s="376"/>
      <c r="T64" s="376"/>
      <c r="U64" s="376"/>
      <c r="V64" s="355">
        <f>J64+L64+N64+P64+R64+T64</f>
        <v>5</v>
      </c>
      <c r="W64" s="365">
        <f>E64-V64</f>
        <v>25</v>
      </c>
      <c r="X64" s="361">
        <f>W64*8</f>
        <v>200</v>
      </c>
      <c r="Y64" s="361">
        <f>X64*H64</f>
        <v>875</v>
      </c>
      <c r="Z64" s="361">
        <f t="shared" si="4"/>
        <v>875</v>
      </c>
      <c r="AA64" s="149"/>
    </row>
    <row r="65" spans="1:27" s="160" customFormat="1" ht="30" customHeight="1">
      <c r="A65" s="825">
        <v>49</v>
      </c>
      <c r="B65" s="364" t="s">
        <v>198</v>
      </c>
      <c r="C65" s="361" t="s">
        <v>176</v>
      </c>
      <c r="D65" s="361" t="s">
        <v>181</v>
      </c>
      <c r="E65" s="355">
        <v>30</v>
      </c>
      <c r="F65" s="361">
        <v>240</v>
      </c>
      <c r="G65" s="361">
        <v>75</v>
      </c>
      <c r="H65" s="361">
        <v>9.375</v>
      </c>
      <c r="I65" s="361">
        <v>2250</v>
      </c>
      <c r="J65" s="376"/>
      <c r="K65" s="376"/>
      <c r="L65" s="376">
        <v>2</v>
      </c>
      <c r="M65" s="376" t="s">
        <v>179</v>
      </c>
      <c r="N65" s="376"/>
      <c r="O65" s="377"/>
      <c r="P65" s="376">
        <v>1</v>
      </c>
      <c r="Q65" s="376">
        <v>11</v>
      </c>
      <c r="R65" s="376"/>
      <c r="S65" s="377"/>
      <c r="T65" s="376"/>
      <c r="U65" s="376"/>
      <c r="V65" s="355">
        <f t="shared" si="0"/>
        <v>3</v>
      </c>
      <c r="W65" s="365">
        <f t="shared" si="1"/>
        <v>27</v>
      </c>
      <c r="X65" s="361">
        <f t="shared" si="2"/>
        <v>216</v>
      </c>
      <c r="Y65" s="361">
        <f t="shared" si="3"/>
        <v>2025</v>
      </c>
      <c r="Z65" s="361">
        <f t="shared" si="4"/>
        <v>2025</v>
      </c>
      <c r="AA65" s="149"/>
    </row>
    <row r="66" spans="1:27" s="160" customFormat="1" ht="30" customHeight="1">
      <c r="A66" s="354">
        <v>50</v>
      </c>
      <c r="B66" s="364" t="s">
        <v>262</v>
      </c>
      <c r="C66" s="361" t="s">
        <v>176</v>
      </c>
      <c r="D66" s="361" t="s">
        <v>241</v>
      </c>
      <c r="E66" s="355">
        <v>30</v>
      </c>
      <c r="F66" s="361">
        <v>240</v>
      </c>
      <c r="G66" s="361">
        <v>75</v>
      </c>
      <c r="H66" s="361">
        <v>9.375</v>
      </c>
      <c r="I66" s="361">
        <v>2250</v>
      </c>
      <c r="J66" s="376"/>
      <c r="K66" s="376"/>
      <c r="L66" s="376">
        <v>1</v>
      </c>
      <c r="M66" s="376">
        <v>13</v>
      </c>
      <c r="N66" s="376">
        <v>4</v>
      </c>
      <c r="O66" s="377" t="s">
        <v>786</v>
      </c>
      <c r="P66" s="376">
        <v>1</v>
      </c>
      <c r="Q66" s="376">
        <v>11</v>
      </c>
      <c r="R66" s="376"/>
      <c r="S66" s="376"/>
      <c r="T66" s="376"/>
      <c r="U66" s="376"/>
      <c r="V66" s="355">
        <f t="shared" si="0"/>
        <v>6</v>
      </c>
      <c r="W66" s="365">
        <f t="shared" si="1"/>
        <v>24</v>
      </c>
      <c r="X66" s="361">
        <f t="shared" si="2"/>
        <v>192</v>
      </c>
      <c r="Y66" s="361">
        <f t="shared" si="3"/>
        <v>1800</v>
      </c>
      <c r="Z66" s="361">
        <f t="shared" si="4"/>
        <v>1800</v>
      </c>
      <c r="AA66" s="149"/>
    </row>
    <row r="67" spans="1:27" s="160" customFormat="1" ht="30" customHeight="1">
      <c r="A67" s="354"/>
      <c r="B67" s="369" t="s">
        <v>821</v>
      </c>
      <c r="C67" s="361" t="s">
        <v>18</v>
      </c>
      <c r="D67" s="361"/>
      <c r="E67" s="355">
        <v>30</v>
      </c>
      <c r="F67" s="361">
        <v>240</v>
      </c>
      <c r="G67" s="361">
        <v>55</v>
      </c>
      <c r="H67" s="361">
        <v>6.875</v>
      </c>
      <c r="I67" s="361">
        <v>1650</v>
      </c>
      <c r="J67" s="376"/>
      <c r="K67" s="376"/>
      <c r="L67" s="376"/>
      <c r="M67" s="376"/>
      <c r="N67" s="376"/>
      <c r="O67" s="377"/>
      <c r="P67" s="376"/>
      <c r="Q67" s="376"/>
      <c r="R67" s="376"/>
      <c r="S67" s="376"/>
      <c r="T67" s="376"/>
      <c r="U67" s="376"/>
      <c r="V67" s="355">
        <f t="shared" ref="V67" si="38">J67+L67+N67+P67+R67+T67</f>
        <v>0</v>
      </c>
      <c r="W67" s="365">
        <f t="shared" si="1"/>
        <v>30</v>
      </c>
      <c r="X67" s="361">
        <f t="shared" si="2"/>
        <v>240</v>
      </c>
      <c r="Y67" s="361">
        <f t="shared" si="3"/>
        <v>1650</v>
      </c>
      <c r="Z67" s="361">
        <f t="shared" ref="Z67" si="39">Y67</f>
        <v>1650</v>
      </c>
      <c r="AA67" s="149"/>
    </row>
    <row r="68" spans="1:27" s="160" customFormat="1" ht="30" customHeight="1">
      <c r="A68" s="825">
        <v>51</v>
      </c>
      <c r="B68" s="364" t="s">
        <v>341</v>
      </c>
      <c r="C68" s="364" t="s">
        <v>176</v>
      </c>
      <c r="D68" s="364" t="s">
        <v>679</v>
      </c>
      <c r="E68" s="355">
        <v>30</v>
      </c>
      <c r="F68" s="361">
        <v>240</v>
      </c>
      <c r="G68" s="364">
        <v>75</v>
      </c>
      <c r="H68" s="361">
        <v>9.375</v>
      </c>
      <c r="I68" s="361">
        <v>1650</v>
      </c>
      <c r="J68" s="376"/>
      <c r="K68" s="376"/>
      <c r="L68" s="376">
        <v>3</v>
      </c>
      <c r="M68" s="376" t="s">
        <v>798</v>
      </c>
      <c r="N68" s="376"/>
      <c r="O68" s="377"/>
      <c r="P68" s="376"/>
      <c r="Q68" s="376"/>
      <c r="R68" s="376"/>
      <c r="S68" s="376"/>
      <c r="T68" s="376"/>
      <c r="U68" s="376"/>
      <c r="V68" s="355">
        <f t="shared" si="0"/>
        <v>3</v>
      </c>
      <c r="W68" s="365">
        <f t="shared" si="1"/>
        <v>27</v>
      </c>
      <c r="X68" s="361">
        <f t="shared" si="2"/>
        <v>216</v>
      </c>
      <c r="Y68" s="361">
        <f t="shared" si="3"/>
        <v>2025</v>
      </c>
      <c r="Z68" s="361">
        <f t="shared" si="4"/>
        <v>2025</v>
      </c>
      <c r="AA68" s="149"/>
    </row>
    <row r="69" spans="1:27" s="160" customFormat="1" ht="30" customHeight="1">
      <c r="A69" s="354">
        <v>52</v>
      </c>
      <c r="B69" s="364" t="s">
        <v>21</v>
      </c>
      <c r="C69" s="364" t="s">
        <v>176</v>
      </c>
      <c r="D69" s="379" t="s">
        <v>238</v>
      </c>
      <c r="E69" s="355">
        <v>30</v>
      </c>
      <c r="F69" s="361">
        <v>240</v>
      </c>
      <c r="G69" s="361">
        <v>75</v>
      </c>
      <c r="H69" s="361">
        <v>9.375</v>
      </c>
      <c r="I69" s="361">
        <v>2250</v>
      </c>
      <c r="J69" s="376"/>
      <c r="K69" s="376"/>
      <c r="L69" s="376"/>
      <c r="M69" s="376"/>
      <c r="N69" s="376"/>
      <c r="O69" s="377"/>
      <c r="P69" s="376">
        <v>1</v>
      </c>
      <c r="Q69" s="376">
        <v>11</v>
      </c>
      <c r="R69" s="376"/>
      <c r="S69" s="376"/>
      <c r="T69" s="376"/>
      <c r="U69" s="819"/>
      <c r="V69" s="355">
        <f t="shared" si="0"/>
        <v>1</v>
      </c>
      <c r="W69" s="365">
        <f t="shared" si="1"/>
        <v>29</v>
      </c>
      <c r="X69" s="361">
        <f t="shared" si="2"/>
        <v>232</v>
      </c>
      <c r="Y69" s="361">
        <f t="shared" si="3"/>
        <v>2175</v>
      </c>
      <c r="Z69" s="361">
        <f t="shared" si="4"/>
        <v>2175</v>
      </c>
      <c r="AA69" s="149"/>
    </row>
    <row r="70" spans="1:27" s="160" customFormat="1" ht="33" customHeight="1">
      <c r="A70" s="825">
        <v>53</v>
      </c>
      <c r="B70" s="364" t="s">
        <v>250</v>
      </c>
      <c r="C70" s="361" t="s">
        <v>176</v>
      </c>
      <c r="D70" s="364" t="s">
        <v>84</v>
      </c>
      <c r="E70" s="355">
        <v>30</v>
      </c>
      <c r="F70" s="361">
        <v>240</v>
      </c>
      <c r="G70" s="361">
        <v>75</v>
      </c>
      <c r="H70" s="361">
        <v>9.375</v>
      </c>
      <c r="I70" s="361">
        <v>2250</v>
      </c>
      <c r="J70" s="376"/>
      <c r="K70" s="376"/>
      <c r="L70" s="376">
        <v>2</v>
      </c>
      <c r="M70" s="376" t="s">
        <v>179</v>
      </c>
      <c r="N70" s="376"/>
      <c r="O70" s="377"/>
      <c r="P70" s="376">
        <v>1</v>
      </c>
      <c r="Q70" s="376">
        <v>11</v>
      </c>
      <c r="R70" s="376"/>
      <c r="S70" s="376"/>
      <c r="T70" s="376"/>
      <c r="U70" s="819"/>
      <c r="V70" s="355">
        <f t="shared" si="0"/>
        <v>3</v>
      </c>
      <c r="W70" s="365">
        <f t="shared" si="1"/>
        <v>27</v>
      </c>
      <c r="X70" s="361">
        <f t="shared" si="2"/>
        <v>216</v>
      </c>
      <c r="Y70" s="361">
        <f t="shared" si="3"/>
        <v>2025</v>
      </c>
      <c r="Z70" s="361">
        <f t="shared" si="4"/>
        <v>2025</v>
      </c>
      <c r="AA70" s="149"/>
    </row>
    <row r="71" spans="1:27" s="160" customFormat="1" ht="30" customHeight="1">
      <c r="A71" s="354">
        <v>54</v>
      </c>
      <c r="B71" s="364" t="s">
        <v>301</v>
      </c>
      <c r="C71" s="361" t="s">
        <v>176</v>
      </c>
      <c r="D71" s="364" t="s">
        <v>54</v>
      </c>
      <c r="E71" s="355">
        <v>30</v>
      </c>
      <c r="F71" s="361">
        <v>240</v>
      </c>
      <c r="G71" s="361">
        <v>75</v>
      </c>
      <c r="H71" s="361">
        <v>9.375</v>
      </c>
      <c r="I71" s="361">
        <v>2250</v>
      </c>
      <c r="J71" s="376"/>
      <c r="K71" s="376"/>
      <c r="L71" s="376">
        <v>4</v>
      </c>
      <c r="M71" s="362" t="s">
        <v>180</v>
      </c>
      <c r="N71" s="376"/>
      <c r="O71" s="377"/>
      <c r="P71" s="376">
        <v>1</v>
      </c>
      <c r="Q71" s="376">
        <v>11</v>
      </c>
      <c r="R71" s="376"/>
      <c r="S71" s="376"/>
      <c r="T71" s="376"/>
      <c r="U71" s="819"/>
      <c r="V71" s="355">
        <f t="shared" si="0"/>
        <v>5</v>
      </c>
      <c r="W71" s="365">
        <f t="shared" si="1"/>
        <v>25</v>
      </c>
      <c r="X71" s="361">
        <f t="shared" si="2"/>
        <v>200</v>
      </c>
      <c r="Y71" s="361">
        <f t="shared" si="3"/>
        <v>1875</v>
      </c>
      <c r="Z71" s="361">
        <f t="shared" si="4"/>
        <v>1875</v>
      </c>
      <c r="AA71" s="149"/>
    </row>
    <row r="72" spans="1:27" s="160" customFormat="1" ht="30" customHeight="1">
      <c r="A72" s="825">
        <v>55</v>
      </c>
      <c r="B72" s="118" t="s">
        <v>326</v>
      </c>
      <c r="C72" s="361" t="s">
        <v>18</v>
      </c>
      <c r="D72" s="361" t="s">
        <v>185</v>
      </c>
      <c r="E72" s="355">
        <v>30</v>
      </c>
      <c r="F72" s="361">
        <v>240</v>
      </c>
      <c r="G72" s="361">
        <v>55</v>
      </c>
      <c r="H72" s="361">
        <v>6.875</v>
      </c>
      <c r="I72" s="361">
        <v>1650</v>
      </c>
      <c r="J72" s="376"/>
      <c r="K72" s="376"/>
      <c r="L72" s="376">
        <v>3</v>
      </c>
      <c r="M72" s="376" t="s">
        <v>798</v>
      </c>
      <c r="N72" s="376">
        <v>1</v>
      </c>
      <c r="O72" s="377" t="s">
        <v>209</v>
      </c>
      <c r="P72" s="376">
        <v>1</v>
      </c>
      <c r="Q72" s="376">
        <v>11</v>
      </c>
      <c r="R72" s="376"/>
      <c r="S72" s="376"/>
      <c r="T72" s="376"/>
      <c r="U72" s="376"/>
      <c r="V72" s="355">
        <f t="shared" si="0"/>
        <v>5</v>
      </c>
      <c r="W72" s="365">
        <f t="shared" ref="W72:W78" si="40">E72-V72</f>
        <v>25</v>
      </c>
      <c r="X72" s="361">
        <f t="shared" ref="X72:X78" si="41">W72*8</f>
        <v>200</v>
      </c>
      <c r="Y72" s="361">
        <f t="shared" ref="Y72:Y78" si="42">X72*H72</f>
        <v>1375</v>
      </c>
      <c r="Z72" s="361">
        <f t="shared" si="4"/>
        <v>1375</v>
      </c>
      <c r="AA72" s="149"/>
    </row>
    <row r="73" spans="1:27" s="160" customFormat="1" ht="30" customHeight="1">
      <c r="A73" s="354">
        <v>56</v>
      </c>
      <c r="B73" s="415" t="s">
        <v>24</v>
      </c>
      <c r="C73" s="364" t="s">
        <v>176</v>
      </c>
      <c r="D73" s="364" t="s">
        <v>41</v>
      </c>
      <c r="E73" s="355">
        <v>30</v>
      </c>
      <c r="F73" s="361">
        <v>240</v>
      </c>
      <c r="G73" s="361">
        <v>75</v>
      </c>
      <c r="H73" s="361">
        <v>9.375</v>
      </c>
      <c r="I73" s="361">
        <v>2250</v>
      </c>
      <c r="J73" s="376"/>
      <c r="K73" s="376"/>
      <c r="L73" s="376">
        <v>2</v>
      </c>
      <c r="M73" s="376" t="s">
        <v>490</v>
      </c>
      <c r="N73" s="376"/>
      <c r="O73" s="377"/>
      <c r="P73" s="376">
        <v>1</v>
      </c>
      <c r="Q73" s="376">
        <v>11</v>
      </c>
      <c r="R73" s="376"/>
      <c r="S73" s="376"/>
      <c r="T73" s="376"/>
      <c r="U73" s="376"/>
      <c r="V73" s="355">
        <f t="shared" si="0"/>
        <v>3</v>
      </c>
      <c r="W73" s="365">
        <f t="shared" si="40"/>
        <v>27</v>
      </c>
      <c r="X73" s="361">
        <f t="shared" si="41"/>
        <v>216</v>
      </c>
      <c r="Y73" s="361">
        <f t="shared" si="42"/>
        <v>2025</v>
      </c>
      <c r="Z73" s="361">
        <f t="shared" si="4"/>
        <v>2025</v>
      </c>
      <c r="AA73" s="149"/>
    </row>
    <row r="74" spans="1:27" s="160" customFormat="1" ht="30" customHeight="1">
      <c r="A74" s="825">
        <v>57</v>
      </c>
      <c r="B74" s="415" t="s">
        <v>799</v>
      </c>
      <c r="C74" s="364" t="s">
        <v>176</v>
      </c>
      <c r="D74" s="364" t="s">
        <v>39</v>
      </c>
      <c r="E74" s="355">
        <v>30</v>
      </c>
      <c r="F74" s="361">
        <v>240</v>
      </c>
      <c r="G74" s="361">
        <v>75</v>
      </c>
      <c r="H74" s="361">
        <v>9.375</v>
      </c>
      <c r="I74" s="361">
        <v>2250</v>
      </c>
      <c r="J74" s="417">
        <v>23</v>
      </c>
      <c r="K74" s="417" t="s">
        <v>699</v>
      </c>
      <c r="L74" s="376">
        <v>1</v>
      </c>
      <c r="M74" s="376">
        <v>27</v>
      </c>
      <c r="N74" s="376">
        <v>1</v>
      </c>
      <c r="O74" s="376">
        <v>29</v>
      </c>
      <c r="P74" s="376"/>
      <c r="Q74" s="376"/>
      <c r="R74" s="376"/>
      <c r="S74" s="376"/>
      <c r="T74" s="376"/>
      <c r="U74" s="376"/>
      <c r="V74" s="355">
        <f t="shared" ref="V74" si="43">J74+L74+N74+P74+R74+T74</f>
        <v>25</v>
      </c>
      <c r="W74" s="365">
        <f t="shared" si="40"/>
        <v>5</v>
      </c>
      <c r="X74" s="361">
        <f t="shared" si="41"/>
        <v>40</v>
      </c>
      <c r="Y74" s="361">
        <f t="shared" si="42"/>
        <v>375</v>
      </c>
      <c r="Z74" s="361">
        <f t="shared" ref="Z74" si="44">Y74</f>
        <v>375</v>
      </c>
      <c r="AA74" s="149"/>
    </row>
    <row r="75" spans="1:27" s="160" customFormat="1" ht="30" customHeight="1">
      <c r="A75" s="354">
        <v>58</v>
      </c>
      <c r="B75" s="364" t="s">
        <v>548</v>
      </c>
      <c r="C75" s="364" t="s">
        <v>18</v>
      </c>
      <c r="D75" s="364" t="s">
        <v>73</v>
      </c>
      <c r="E75" s="355">
        <v>30</v>
      </c>
      <c r="F75" s="361">
        <v>240</v>
      </c>
      <c r="G75" s="361">
        <v>55</v>
      </c>
      <c r="H75" s="361">
        <v>6.875</v>
      </c>
      <c r="I75" s="361">
        <v>1650</v>
      </c>
      <c r="J75" s="376"/>
      <c r="K75" s="376"/>
      <c r="L75" s="376"/>
      <c r="M75" s="376"/>
      <c r="N75" s="376"/>
      <c r="O75" s="377"/>
      <c r="P75" s="376">
        <v>1</v>
      </c>
      <c r="Q75" s="376">
        <v>11</v>
      </c>
      <c r="R75" s="376"/>
      <c r="S75" s="376"/>
      <c r="T75" s="376"/>
      <c r="U75" s="376"/>
      <c r="V75" s="355">
        <f>J75+L75+N75+P75+R75+T75</f>
        <v>1</v>
      </c>
      <c r="W75" s="365">
        <f t="shared" si="40"/>
        <v>29</v>
      </c>
      <c r="X75" s="361">
        <f t="shared" si="41"/>
        <v>232</v>
      </c>
      <c r="Y75" s="361">
        <f t="shared" si="42"/>
        <v>1595</v>
      </c>
      <c r="Z75" s="361">
        <f t="shared" si="4"/>
        <v>1595</v>
      </c>
      <c r="AA75" s="149"/>
    </row>
    <row r="76" spans="1:27" s="160" customFormat="1" ht="30" customHeight="1">
      <c r="A76" s="825">
        <v>59</v>
      </c>
      <c r="B76" s="364" t="s">
        <v>802</v>
      </c>
      <c r="C76" s="364" t="s">
        <v>18</v>
      </c>
      <c r="D76" s="364" t="s">
        <v>77</v>
      </c>
      <c r="E76" s="355">
        <v>30</v>
      </c>
      <c r="F76" s="361">
        <v>240</v>
      </c>
      <c r="G76" s="361">
        <v>55</v>
      </c>
      <c r="H76" s="361">
        <v>6.875</v>
      </c>
      <c r="I76" s="361">
        <v>1650</v>
      </c>
      <c r="J76" s="417">
        <v>20</v>
      </c>
      <c r="K76" s="417" t="s">
        <v>803</v>
      </c>
      <c r="L76" s="376"/>
      <c r="M76" s="376"/>
      <c r="N76" s="376">
        <v>5</v>
      </c>
      <c r="O76" s="376" t="s">
        <v>804</v>
      </c>
      <c r="P76" s="376"/>
      <c r="Q76" s="376"/>
      <c r="R76" s="376"/>
      <c r="S76" s="376"/>
      <c r="T76" s="376"/>
      <c r="U76" s="376"/>
      <c r="V76" s="355">
        <f>J76+L76+N76+P76+R76+T76</f>
        <v>25</v>
      </c>
      <c r="W76" s="365">
        <f t="shared" si="40"/>
        <v>5</v>
      </c>
      <c r="X76" s="361">
        <f t="shared" si="41"/>
        <v>40</v>
      </c>
      <c r="Y76" s="361">
        <f t="shared" si="42"/>
        <v>275</v>
      </c>
      <c r="Z76" s="361">
        <f t="shared" ref="Z76" si="45">Y76</f>
        <v>275</v>
      </c>
      <c r="AA76" s="149"/>
    </row>
    <row r="77" spans="1:27" s="160" customFormat="1" ht="30" customHeight="1">
      <c r="A77" s="825"/>
      <c r="B77" s="369" t="s">
        <v>591</v>
      </c>
      <c r="C77" s="364" t="s">
        <v>18</v>
      </c>
      <c r="D77" s="364"/>
      <c r="E77" s="355">
        <v>30</v>
      </c>
      <c r="F77" s="361">
        <v>240</v>
      </c>
      <c r="G77" s="361">
        <v>55</v>
      </c>
      <c r="H77" s="361">
        <v>6.875</v>
      </c>
      <c r="I77" s="361">
        <v>1650</v>
      </c>
      <c r="J77" s="417">
        <v>20</v>
      </c>
      <c r="K77" s="417" t="s">
        <v>803</v>
      </c>
      <c r="L77" s="376"/>
      <c r="M77" s="376"/>
      <c r="N77" s="376">
        <v>6</v>
      </c>
      <c r="O77" s="376" t="s">
        <v>804</v>
      </c>
      <c r="P77" s="376"/>
      <c r="Q77" s="376"/>
      <c r="R77" s="376"/>
      <c r="S77" s="376"/>
      <c r="T77" s="376"/>
      <c r="U77" s="376"/>
      <c r="V77" s="355">
        <f>J77+L77+N77+P77+R77+T77</f>
        <v>26</v>
      </c>
      <c r="W77" s="365">
        <f t="shared" ref="W77" si="46">E77-V77</f>
        <v>4</v>
      </c>
      <c r="X77" s="361">
        <f t="shared" ref="X77" si="47">W77*8</f>
        <v>32</v>
      </c>
      <c r="Y77" s="361">
        <f t="shared" ref="Y77" si="48">X77*H77</f>
        <v>220</v>
      </c>
      <c r="Z77" s="361">
        <f t="shared" ref="Z77" si="49">Y77</f>
        <v>220</v>
      </c>
      <c r="AA77" s="149"/>
    </row>
    <row r="78" spans="1:27" s="160" customFormat="1" ht="30" customHeight="1">
      <c r="A78" s="354">
        <v>60</v>
      </c>
      <c r="B78" s="364" t="s">
        <v>519</v>
      </c>
      <c r="C78" s="364" t="s">
        <v>18</v>
      </c>
      <c r="D78" s="364" t="s">
        <v>373</v>
      </c>
      <c r="E78" s="355">
        <v>30</v>
      </c>
      <c r="F78" s="361">
        <v>240</v>
      </c>
      <c r="G78" s="361">
        <v>55</v>
      </c>
      <c r="H78" s="361">
        <v>6.875</v>
      </c>
      <c r="I78" s="361">
        <v>1650</v>
      </c>
      <c r="J78" s="376"/>
      <c r="K78" s="376"/>
      <c r="L78" s="376">
        <v>1</v>
      </c>
      <c r="M78" s="376">
        <v>27</v>
      </c>
      <c r="N78" s="376">
        <v>1</v>
      </c>
      <c r="O78" s="377" t="s">
        <v>432</v>
      </c>
      <c r="P78" s="376"/>
      <c r="Q78" s="376"/>
      <c r="R78" s="376"/>
      <c r="S78" s="376"/>
      <c r="T78" s="376"/>
      <c r="U78" s="376"/>
      <c r="V78" s="355">
        <f>J78+L78+N78+P78+R78+T78</f>
        <v>2</v>
      </c>
      <c r="W78" s="365">
        <f t="shared" si="40"/>
        <v>28</v>
      </c>
      <c r="X78" s="361">
        <f t="shared" si="41"/>
        <v>224</v>
      </c>
      <c r="Y78" s="361">
        <f t="shared" si="42"/>
        <v>1540</v>
      </c>
      <c r="Z78" s="361">
        <f t="shared" si="4"/>
        <v>1540</v>
      </c>
      <c r="AA78" s="149"/>
    </row>
    <row r="79" spans="1:27" s="160" customFormat="1" ht="30" customHeight="1">
      <c r="A79" s="825">
        <v>61</v>
      </c>
      <c r="B79" s="364" t="s">
        <v>40</v>
      </c>
      <c r="C79" s="364" t="s">
        <v>176</v>
      </c>
      <c r="D79" s="364" t="s">
        <v>161</v>
      </c>
      <c r="E79" s="355">
        <v>30</v>
      </c>
      <c r="F79" s="361">
        <v>240</v>
      </c>
      <c r="G79" s="361">
        <v>75</v>
      </c>
      <c r="H79" s="361">
        <v>9.375</v>
      </c>
      <c r="I79" s="361">
        <v>2250</v>
      </c>
      <c r="J79" s="376"/>
      <c r="K79" s="376"/>
      <c r="L79" s="376">
        <v>4</v>
      </c>
      <c r="M79" s="362" t="s">
        <v>180</v>
      </c>
      <c r="N79" s="376">
        <v>1</v>
      </c>
      <c r="O79" s="377" t="s">
        <v>266</v>
      </c>
      <c r="P79" s="376">
        <v>1</v>
      </c>
      <c r="Q79" s="376">
        <v>11</v>
      </c>
      <c r="R79" s="376"/>
      <c r="S79" s="376"/>
      <c r="T79" s="376"/>
      <c r="U79" s="376"/>
      <c r="V79" s="355">
        <f t="shared" si="0"/>
        <v>6</v>
      </c>
      <c r="W79" s="365">
        <f t="shared" si="1"/>
        <v>24</v>
      </c>
      <c r="X79" s="361">
        <f t="shared" si="2"/>
        <v>192</v>
      </c>
      <c r="Y79" s="361">
        <f t="shared" si="3"/>
        <v>1800</v>
      </c>
      <c r="Z79" s="361">
        <f t="shared" si="4"/>
        <v>1800</v>
      </c>
      <c r="AA79" s="149"/>
    </row>
    <row r="80" spans="1:27" s="160" customFormat="1" ht="30" customHeight="1">
      <c r="A80" s="354">
        <v>62</v>
      </c>
      <c r="B80" s="364" t="s">
        <v>303</v>
      </c>
      <c r="C80" s="361" t="s">
        <v>176</v>
      </c>
      <c r="D80" s="361" t="s">
        <v>162</v>
      </c>
      <c r="E80" s="355">
        <v>30</v>
      </c>
      <c r="F80" s="361">
        <v>240</v>
      </c>
      <c r="G80" s="361">
        <v>75</v>
      </c>
      <c r="H80" s="361">
        <v>9.375</v>
      </c>
      <c r="I80" s="361">
        <v>2250</v>
      </c>
      <c r="J80" s="376"/>
      <c r="K80" s="376"/>
      <c r="L80" s="376">
        <v>1</v>
      </c>
      <c r="M80" s="376">
        <v>6</v>
      </c>
      <c r="N80" s="376"/>
      <c r="O80" s="377"/>
      <c r="P80" s="376">
        <v>1</v>
      </c>
      <c r="Q80" s="376">
        <v>11</v>
      </c>
      <c r="R80" s="376"/>
      <c r="S80" s="376"/>
      <c r="T80" s="376"/>
      <c r="U80" s="376"/>
      <c r="V80" s="355">
        <f t="shared" si="0"/>
        <v>2</v>
      </c>
      <c r="W80" s="365">
        <f t="shared" si="1"/>
        <v>28</v>
      </c>
      <c r="X80" s="361">
        <f t="shared" si="2"/>
        <v>224</v>
      </c>
      <c r="Y80" s="361">
        <f t="shared" si="3"/>
        <v>2100</v>
      </c>
      <c r="Z80" s="361">
        <f t="shared" si="4"/>
        <v>2100</v>
      </c>
      <c r="AA80" s="149"/>
    </row>
    <row r="81" spans="1:30" s="160" customFormat="1" ht="30" customHeight="1">
      <c r="A81" s="825">
        <v>63</v>
      </c>
      <c r="B81" s="364" t="s">
        <v>277</v>
      </c>
      <c r="C81" s="364" t="s">
        <v>176</v>
      </c>
      <c r="D81" s="364" t="s">
        <v>78</v>
      </c>
      <c r="E81" s="355">
        <v>30</v>
      </c>
      <c r="F81" s="361">
        <v>240</v>
      </c>
      <c r="G81" s="361">
        <v>75</v>
      </c>
      <c r="H81" s="361">
        <v>9.375</v>
      </c>
      <c r="I81" s="361">
        <v>2250</v>
      </c>
      <c r="J81" s="376"/>
      <c r="K81" s="376"/>
      <c r="L81" s="376">
        <v>4</v>
      </c>
      <c r="M81" s="376" t="s">
        <v>180</v>
      </c>
      <c r="N81" s="376"/>
      <c r="O81" s="377"/>
      <c r="P81" s="376">
        <v>1</v>
      </c>
      <c r="Q81" s="376">
        <v>11</v>
      </c>
      <c r="R81" s="376"/>
      <c r="S81" s="819"/>
      <c r="T81" s="376"/>
      <c r="U81" s="376"/>
      <c r="V81" s="355">
        <f t="shared" si="0"/>
        <v>5</v>
      </c>
      <c r="W81" s="365">
        <f t="shared" si="1"/>
        <v>25</v>
      </c>
      <c r="X81" s="361">
        <f t="shared" si="2"/>
        <v>200</v>
      </c>
      <c r="Y81" s="361">
        <f t="shared" si="3"/>
        <v>1875</v>
      </c>
      <c r="Z81" s="361">
        <f t="shared" si="4"/>
        <v>1875</v>
      </c>
      <c r="AA81" s="149"/>
    </row>
    <row r="82" spans="1:30" s="160" customFormat="1" ht="30" customHeight="1">
      <c r="A82" s="354">
        <v>64</v>
      </c>
      <c r="B82" s="364" t="s">
        <v>306</v>
      </c>
      <c r="C82" s="361" t="s">
        <v>176</v>
      </c>
      <c r="D82" s="855" t="s">
        <v>62</v>
      </c>
      <c r="E82" s="355">
        <v>30</v>
      </c>
      <c r="F82" s="361">
        <v>240</v>
      </c>
      <c r="G82" s="361">
        <v>75</v>
      </c>
      <c r="H82" s="361">
        <v>9.375</v>
      </c>
      <c r="I82" s="361">
        <v>2250</v>
      </c>
      <c r="J82" s="376"/>
      <c r="K82" s="376"/>
      <c r="L82" s="376"/>
      <c r="M82" s="376"/>
      <c r="N82" s="376"/>
      <c r="O82" s="377"/>
      <c r="P82" s="376">
        <v>1</v>
      </c>
      <c r="Q82" s="376">
        <v>11</v>
      </c>
      <c r="R82" s="376"/>
      <c r="S82" s="376"/>
      <c r="T82" s="376"/>
      <c r="U82" s="376"/>
      <c r="V82" s="355">
        <f>J82+L82+N82+P82+R82+T82</f>
        <v>1</v>
      </c>
      <c r="W82" s="365">
        <f>E82-V82</f>
        <v>29</v>
      </c>
      <c r="X82" s="361">
        <f>W82*8</f>
        <v>232</v>
      </c>
      <c r="Y82" s="361">
        <f>X82*H82</f>
        <v>2175</v>
      </c>
      <c r="Z82" s="361">
        <f t="shared" si="4"/>
        <v>2175</v>
      </c>
      <c r="AA82" s="149"/>
    </row>
    <row r="83" spans="1:30" s="160" customFormat="1" ht="30" customHeight="1">
      <c r="A83" s="825">
        <v>65</v>
      </c>
      <c r="B83" s="364" t="s">
        <v>684</v>
      </c>
      <c r="C83" s="364" t="s">
        <v>18</v>
      </c>
      <c r="D83" s="364" t="s">
        <v>70</v>
      </c>
      <c r="E83" s="355">
        <v>30</v>
      </c>
      <c r="F83" s="361">
        <v>240</v>
      </c>
      <c r="G83" s="361">
        <v>55</v>
      </c>
      <c r="H83" s="361">
        <v>6.875</v>
      </c>
      <c r="I83" s="361">
        <v>1650</v>
      </c>
      <c r="J83" s="376"/>
      <c r="K83" s="376"/>
      <c r="L83" s="376">
        <v>4</v>
      </c>
      <c r="M83" s="376" t="s">
        <v>180</v>
      </c>
      <c r="N83" s="376"/>
      <c r="O83" s="377"/>
      <c r="P83" s="376"/>
      <c r="Q83" s="376"/>
      <c r="R83" s="376"/>
      <c r="S83" s="819"/>
      <c r="T83" s="376"/>
      <c r="U83" s="376"/>
      <c r="V83" s="355">
        <f>J83+L83+N83+P83+R83+T83</f>
        <v>4</v>
      </c>
      <c r="W83" s="365">
        <f>E83-V83</f>
        <v>26</v>
      </c>
      <c r="X83" s="361">
        <f>W83*8</f>
        <v>208</v>
      </c>
      <c r="Y83" s="361">
        <f>X83*H83</f>
        <v>1430</v>
      </c>
      <c r="Z83" s="361">
        <f t="shared" si="4"/>
        <v>1430</v>
      </c>
      <c r="AA83" s="149"/>
    </row>
    <row r="84" spans="1:30" s="160" customFormat="1" ht="30" customHeight="1">
      <c r="A84" s="825">
        <v>66</v>
      </c>
      <c r="B84" s="364" t="s">
        <v>280</v>
      </c>
      <c r="C84" s="361" t="s">
        <v>176</v>
      </c>
      <c r="D84" s="361" t="s">
        <v>116</v>
      </c>
      <c r="E84" s="355">
        <v>30</v>
      </c>
      <c r="F84" s="361">
        <v>240</v>
      </c>
      <c r="G84" s="361">
        <v>75</v>
      </c>
      <c r="H84" s="361">
        <v>9.375</v>
      </c>
      <c r="I84" s="361">
        <v>2250</v>
      </c>
      <c r="J84" s="376"/>
      <c r="K84" s="376"/>
      <c r="L84" s="376"/>
      <c r="M84" s="376"/>
      <c r="N84" s="376"/>
      <c r="O84" s="377"/>
      <c r="P84" s="376">
        <v>1</v>
      </c>
      <c r="Q84" s="376">
        <v>11</v>
      </c>
      <c r="R84" s="376"/>
      <c r="S84" s="376"/>
      <c r="T84" s="376"/>
      <c r="U84" s="376"/>
      <c r="V84" s="355">
        <f t="shared" si="0"/>
        <v>1</v>
      </c>
      <c r="W84" s="365">
        <f t="shared" si="1"/>
        <v>29</v>
      </c>
      <c r="X84" s="361">
        <f t="shared" si="2"/>
        <v>232</v>
      </c>
      <c r="Y84" s="361">
        <f t="shared" si="3"/>
        <v>2175</v>
      </c>
      <c r="Z84" s="361">
        <f t="shared" si="4"/>
        <v>2175</v>
      </c>
      <c r="AA84" s="149"/>
    </row>
    <row r="85" spans="1:30" s="160" customFormat="1" ht="30" customHeight="1">
      <c r="A85" s="354">
        <v>67</v>
      </c>
      <c r="B85" s="364" t="s">
        <v>726</v>
      </c>
      <c r="C85" s="361" t="s">
        <v>18</v>
      </c>
      <c r="D85" s="766" t="s">
        <v>112</v>
      </c>
      <c r="E85" s="355">
        <v>30</v>
      </c>
      <c r="F85" s="361">
        <v>240</v>
      </c>
      <c r="G85" s="361">
        <v>55</v>
      </c>
      <c r="H85" s="361">
        <v>6.875</v>
      </c>
      <c r="I85" s="361">
        <v>1650</v>
      </c>
      <c r="J85" s="376"/>
      <c r="K85" s="819"/>
      <c r="L85" s="376"/>
      <c r="M85" s="376"/>
      <c r="N85" s="376">
        <v>1</v>
      </c>
      <c r="O85" s="377" t="s">
        <v>432</v>
      </c>
      <c r="P85" s="376"/>
      <c r="Q85" s="376"/>
      <c r="R85" s="376"/>
      <c r="S85" s="376"/>
      <c r="T85" s="376"/>
      <c r="U85" s="376"/>
      <c r="V85" s="355">
        <f t="shared" si="0"/>
        <v>1</v>
      </c>
      <c r="W85" s="365">
        <f t="shared" si="1"/>
        <v>29</v>
      </c>
      <c r="X85" s="361">
        <f t="shared" si="2"/>
        <v>232</v>
      </c>
      <c r="Y85" s="361">
        <f t="shared" si="3"/>
        <v>1595</v>
      </c>
      <c r="Z85" s="361">
        <f t="shared" si="4"/>
        <v>1595</v>
      </c>
      <c r="AA85" s="149"/>
    </row>
    <row r="86" spans="1:30" s="160" customFormat="1" ht="30" customHeight="1">
      <c r="A86" s="825">
        <v>68</v>
      </c>
      <c r="B86" s="118" t="s">
        <v>808</v>
      </c>
      <c r="C86" s="361" t="s">
        <v>18</v>
      </c>
      <c r="D86" s="361" t="s">
        <v>185</v>
      </c>
      <c r="E86" s="355">
        <v>30</v>
      </c>
      <c r="F86" s="361">
        <v>240</v>
      </c>
      <c r="G86" s="361">
        <v>55</v>
      </c>
      <c r="H86" s="361">
        <v>6.875</v>
      </c>
      <c r="I86" s="361">
        <v>1650</v>
      </c>
      <c r="J86" s="417">
        <v>24</v>
      </c>
      <c r="K86" s="630" t="s">
        <v>489</v>
      </c>
      <c r="L86" s="376">
        <v>1</v>
      </c>
      <c r="M86" s="376">
        <v>27</v>
      </c>
      <c r="N86" s="376"/>
      <c r="O86" s="377"/>
      <c r="P86" s="376"/>
      <c r="Q86" s="376"/>
      <c r="R86" s="376"/>
      <c r="S86" s="376"/>
      <c r="T86" s="376"/>
      <c r="U86" s="376"/>
      <c r="V86" s="355">
        <f t="shared" ref="V86" si="50">J86+L86+N86+P86+R86+T86</f>
        <v>25</v>
      </c>
      <c r="W86" s="365">
        <f>E86-V86</f>
        <v>5</v>
      </c>
      <c r="X86" s="361">
        <f>W86*8</f>
        <v>40</v>
      </c>
      <c r="Y86" s="361">
        <f>X86*H86</f>
        <v>275</v>
      </c>
      <c r="Z86" s="361">
        <f t="shared" ref="Z86" si="51">Y86</f>
        <v>275</v>
      </c>
      <c r="AA86" s="149"/>
    </row>
    <row r="87" spans="1:30" s="160" customFormat="1" ht="30" customHeight="1">
      <c r="A87" s="825">
        <v>69</v>
      </c>
      <c r="B87" s="364" t="s">
        <v>64</v>
      </c>
      <c r="C87" s="361" t="s">
        <v>176</v>
      </c>
      <c r="D87" s="361" t="s">
        <v>65</v>
      </c>
      <c r="E87" s="355">
        <v>30</v>
      </c>
      <c r="F87" s="361">
        <v>240</v>
      </c>
      <c r="G87" s="361">
        <v>75</v>
      </c>
      <c r="H87" s="361">
        <v>9.375</v>
      </c>
      <c r="I87" s="361">
        <v>2250</v>
      </c>
      <c r="J87" s="376"/>
      <c r="K87" s="376"/>
      <c r="L87" s="376">
        <v>1</v>
      </c>
      <c r="M87" s="376">
        <v>20</v>
      </c>
      <c r="N87" s="376">
        <v>1</v>
      </c>
      <c r="O87" s="377" t="s">
        <v>791</v>
      </c>
      <c r="P87" s="376">
        <v>1</v>
      </c>
      <c r="Q87" s="376">
        <v>11</v>
      </c>
      <c r="R87" s="376"/>
      <c r="S87" s="376"/>
      <c r="T87" s="376"/>
      <c r="U87" s="376"/>
      <c r="V87" s="355">
        <f>J87+L87+N87+P87+R87+T87</f>
        <v>3</v>
      </c>
      <c r="W87" s="365">
        <f t="shared" si="1"/>
        <v>27</v>
      </c>
      <c r="X87" s="361">
        <f t="shared" si="2"/>
        <v>216</v>
      </c>
      <c r="Y87" s="361">
        <f t="shared" si="3"/>
        <v>2025</v>
      </c>
      <c r="Z87" s="361">
        <f t="shared" si="4"/>
        <v>2025</v>
      </c>
      <c r="AA87" s="149"/>
    </row>
    <row r="88" spans="1:30" s="160" customFormat="1" ht="43.5" customHeight="1">
      <c r="A88" s="360">
        <v>2</v>
      </c>
      <c r="B88" s="364" t="s">
        <v>817</v>
      </c>
      <c r="C88" s="361" t="s">
        <v>176</v>
      </c>
      <c r="D88" s="361" t="s">
        <v>816</v>
      </c>
      <c r="E88" s="361">
        <v>30</v>
      </c>
      <c r="F88" s="361">
        <v>240</v>
      </c>
      <c r="G88" s="361">
        <v>75</v>
      </c>
      <c r="H88" s="361">
        <v>9.375</v>
      </c>
      <c r="I88" s="361">
        <v>2250</v>
      </c>
      <c r="J88" s="362">
        <v>23</v>
      </c>
      <c r="K88" s="362" t="s">
        <v>577</v>
      </c>
      <c r="L88" s="362"/>
      <c r="M88" s="362"/>
      <c r="N88" s="362"/>
      <c r="O88" s="357"/>
      <c r="P88" s="362"/>
      <c r="Q88" s="362"/>
      <c r="R88" s="362"/>
      <c r="S88" s="362"/>
      <c r="T88" s="362"/>
      <c r="U88" s="362"/>
      <c r="V88" s="361">
        <f t="shared" ref="V88" si="52">J88+L88+N88+P88+R88+T88</f>
        <v>23</v>
      </c>
      <c r="W88" s="364">
        <f t="shared" si="1"/>
        <v>7</v>
      </c>
      <c r="X88" s="361">
        <f t="shared" si="2"/>
        <v>56</v>
      </c>
      <c r="Y88" s="361">
        <f t="shared" si="3"/>
        <v>525</v>
      </c>
      <c r="Z88" s="361">
        <f t="shared" si="4"/>
        <v>525</v>
      </c>
      <c r="AA88" s="363"/>
    </row>
    <row r="89" spans="1:30" s="160" customFormat="1" ht="30" customHeight="1">
      <c r="A89" s="354">
        <v>70</v>
      </c>
      <c r="B89" s="364" t="s">
        <v>188</v>
      </c>
      <c r="C89" s="361" t="s">
        <v>176</v>
      </c>
      <c r="D89" s="361" t="s">
        <v>30</v>
      </c>
      <c r="E89" s="355">
        <v>30</v>
      </c>
      <c r="F89" s="361">
        <v>240</v>
      </c>
      <c r="G89" s="361">
        <v>75</v>
      </c>
      <c r="H89" s="361">
        <v>9.375</v>
      </c>
      <c r="I89" s="361">
        <v>2250</v>
      </c>
      <c r="J89" s="376"/>
      <c r="K89" s="376"/>
      <c r="L89" s="376">
        <v>1</v>
      </c>
      <c r="M89" s="376">
        <v>20</v>
      </c>
      <c r="N89" s="376">
        <v>1</v>
      </c>
      <c r="O89" s="377" t="s">
        <v>158</v>
      </c>
      <c r="P89" s="376">
        <v>1</v>
      </c>
      <c r="Q89" s="376">
        <v>11</v>
      </c>
      <c r="R89" s="376"/>
      <c r="S89" s="376"/>
      <c r="T89" s="376"/>
      <c r="U89" s="376"/>
      <c r="V89" s="355">
        <f>J89+L89+N89+P89+R89+T89</f>
        <v>3</v>
      </c>
      <c r="W89" s="365">
        <f t="shared" si="1"/>
        <v>27</v>
      </c>
      <c r="X89" s="361">
        <f t="shared" si="2"/>
        <v>216</v>
      </c>
      <c r="Y89" s="361">
        <f t="shared" si="3"/>
        <v>2025</v>
      </c>
      <c r="Z89" s="361">
        <f t="shared" si="4"/>
        <v>2025</v>
      </c>
      <c r="AA89" s="149"/>
    </row>
    <row r="90" spans="1:30" s="160" customFormat="1" ht="30" customHeight="1">
      <c r="A90" s="825">
        <v>71</v>
      </c>
      <c r="B90" s="364" t="s">
        <v>328</v>
      </c>
      <c r="C90" s="361" t="s">
        <v>18</v>
      </c>
      <c r="D90" s="823" t="s">
        <v>19</v>
      </c>
      <c r="E90" s="355">
        <v>30</v>
      </c>
      <c r="F90" s="361">
        <v>240</v>
      </c>
      <c r="G90" s="361">
        <v>55</v>
      </c>
      <c r="H90" s="361">
        <v>6.875</v>
      </c>
      <c r="I90" s="361">
        <v>1650</v>
      </c>
      <c r="J90" s="376"/>
      <c r="K90" s="376"/>
      <c r="L90" s="376">
        <v>1</v>
      </c>
      <c r="M90" s="376">
        <v>27</v>
      </c>
      <c r="N90" s="376">
        <v>7</v>
      </c>
      <c r="O90" s="377" t="s">
        <v>809</v>
      </c>
      <c r="P90" s="376"/>
      <c r="Q90" s="376"/>
      <c r="R90" s="376"/>
      <c r="S90" s="819"/>
      <c r="T90" s="376"/>
      <c r="U90" s="376"/>
      <c r="V90" s="355">
        <f t="shared" si="0"/>
        <v>8</v>
      </c>
      <c r="W90" s="365">
        <f t="shared" si="1"/>
        <v>22</v>
      </c>
      <c r="X90" s="361">
        <f t="shared" si="2"/>
        <v>176</v>
      </c>
      <c r="Y90" s="361">
        <f t="shared" si="3"/>
        <v>1210</v>
      </c>
      <c r="Z90" s="361">
        <f t="shared" si="4"/>
        <v>1210</v>
      </c>
      <c r="AA90" s="149"/>
    </row>
    <row r="91" spans="1:30" s="160" customFormat="1" ht="30" customHeight="1">
      <c r="A91" s="825">
        <v>72</v>
      </c>
      <c r="B91" s="364" t="s">
        <v>206</v>
      </c>
      <c r="C91" s="361" t="s">
        <v>176</v>
      </c>
      <c r="D91" s="361" t="s">
        <v>91</v>
      </c>
      <c r="E91" s="355">
        <v>30</v>
      </c>
      <c r="F91" s="361">
        <v>240</v>
      </c>
      <c r="G91" s="361">
        <v>75</v>
      </c>
      <c r="H91" s="361">
        <v>9.375</v>
      </c>
      <c r="I91" s="361">
        <v>2250</v>
      </c>
      <c r="J91" s="376"/>
      <c r="K91" s="376"/>
      <c r="L91" s="376">
        <v>1</v>
      </c>
      <c r="M91" s="376">
        <v>27</v>
      </c>
      <c r="N91" s="376"/>
      <c r="O91" s="377"/>
      <c r="P91" s="376">
        <v>1</v>
      </c>
      <c r="Q91" s="376">
        <v>11</v>
      </c>
      <c r="R91" s="376"/>
      <c r="S91" s="376"/>
      <c r="T91" s="376"/>
      <c r="U91" s="376"/>
      <c r="V91" s="355">
        <f t="shared" ref="V91:V96" si="53">J91+L91+N91+P91+R91+T91</f>
        <v>2</v>
      </c>
      <c r="W91" s="365">
        <f t="shared" ref="W91:W96" si="54">E91-V91</f>
        <v>28</v>
      </c>
      <c r="X91" s="361">
        <f t="shared" ref="X91:X115" si="55">W91*8</f>
        <v>224</v>
      </c>
      <c r="Y91" s="361">
        <f t="shared" ref="Y91:Y115" si="56">X91*H91</f>
        <v>2100</v>
      </c>
      <c r="Z91" s="361">
        <f t="shared" ref="Z91:Z115" si="57">Y91</f>
        <v>2100</v>
      </c>
      <c r="AA91" s="149"/>
    </row>
    <row r="92" spans="1:30" s="160" customFormat="1" ht="30" customHeight="1">
      <c r="A92" s="354">
        <v>73</v>
      </c>
      <c r="B92" s="364" t="s">
        <v>787</v>
      </c>
      <c r="C92" s="361" t="s">
        <v>176</v>
      </c>
      <c r="D92" s="369" t="s">
        <v>475</v>
      </c>
      <c r="E92" s="355">
        <v>30</v>
      </c>
      <c r="F92" s="361">
        <v>240</v>
      </c>
      <c r="G92" s="361">
        <v>75</v>
      </c>
      <c r="H92" s="361">
        <v>9.375</v>
      </c>
      <c r="I92" s="361">
        <v>2250</v>
      </c>
      <c r="J92" s="417">
        <v>11</v>
      </c>
      <c r="K92" s="417" t="s">
        <v>788</v>
      </c>
      <c r="L92" s="376">
        <v>2</v>
      </c>
      <c r="M92" s="376" t="s">
        <v>179</v>
      </c>
      <c r="N92" s="376"/>
      <c r="O92" s="377"/>
      <c r="P92" s="376"/>
      <c r="Q92" s="376"/>
      <c r="R92" s="376">
        <v>4</v>
      </c>
      <c r="S92" s="376" t="s">
        <v>789</v>
      </c>
      <c r="T92" s="376"/>
      <c r="U92" s="376"/>
      <c r="V92" s="355">
        <f t="shared" ref="V92" si="58">J92+L92+N92+P92+R92+T92</f>
        <v>17</v>
      </c>
      <c r="W92" s="365">
        <f t="shared" ref="W92" si="59">E92-V92</f>
        <v>13</v>
      </c>
      <c r="X92" s="361">
        <f t="shared" ref="X92" si="60">W92*8</f>
        <v>104</v>
      </c>
      <c r="Y92" s="361">
        <f t="shared" ref="Y92" si="61">X92*H92</f>
        <v>975</v>
      </c>
      <c r="Z92" s="361">
        <f t="shared" ref="Z92" si="62">Y92</f>
        <v>975</v>
      </c>
      <c r="AA92" s="149"/>
    </row>
    <row r="93" spans="1:30" s="160" customFormat="1" ht="30" customHeight="1">
      <c r="A93" s="825">
        <v>74</v>
      </c>
      <c r="B93" s="623" t="s">
        <v>369</v>
      </c>
      <c r="C93" s="361" t="s">
        <v>18</v>
      </c>
      <c r="D93" s="621" t="s">
        <v>27</v>
      </c>
      <c r="E93" s="361">
        <v>30</v>
      </c>
      <c r="F93" s="361">
        <v>240</v>
      </c>
      <c r="G93" s="361">
        <v>55</v>
      </c>
      <c r="H93" s="361">
        <v>6.875</v>
      </c>
      <c r="I93" s="361">
        <v>1650</v>
      </c>
      <c r="J93" s="376"/>
      <c r="K93" s="376"/>
      <c r="L93" s="376">
        <v>3</v>
      </c>
      <c r="M93" s="376" t="s">
        <v>495</v>
      </c>
      <c r="N93" s="376"/>
      <c r="O93" s="377"/>
      <c r="P93" s="376">
        <v>1</v>
      </c>
      <c r="Q93" s="376">
        <v>11</v>
      </c>
      <c r="R93" s="376"/>
      <c r="S93" s="376"/>
      <c r="T93" s="376"/>
      <c r="U93" s="376"/>
      <c r="V93" s="355">
        <f t="shared" si="53"/>
        <v>4</v>
      </c>
      <c r="W93" s="365">
        <f t="shared" si="54"/>
        <v>26</v>
      </c>
      <c r="X93" s="361">
        <f>W93*8</f>
        <v>208</v>
      </c>
      <c r="Y93" s="361">
        <f>X93*H93</f>
        <v>1430</v>
      </c>
      <c r="Z93" s="361">
        <f t="shared" si="57"/>
        <v>1430</v>
      </c>
      <c r="AA93" s="149"/>
    </row>
    <row r="94" spans="1:30" s="160" customFormat="1" ht="30" customHeight="1">
      <c r="A94" s="825">
        <v>75</v>
      </c>
      <c r="B94" s="624" t="s">
        <v>552</v>
      </c>
      <c r="C94" s="355" t="s">
        <v>18</v>
      </c>
      <c r="D94" s="620" t="s">
        <v>19</v>
      </c>
      <c r="E94" s="355">
        <v>30</v>
      </c>
      <c r="F94" s="355">
        <v>240</v>
      </c>
      <c r="G94" s="361">
        <v>55</v>
      </c>
      <c r="H94" s="361">
        <v>6.875</v>
      </c>
      <c r="I94" s="361">
        <v>1650</v>
      </c>
      <c r="J94" s="376"/>
      <c r="K94" s="376"/>
      <c r="L94" s="376"/>
      <c r="M94" s="376"/>
      <c r="N94" s="376"/>
      <c r="O94" s="377"/>
      <c r="P94" s="376">
        <v>1</v>
      </c>
      <c r="Q94" s="376">
        <v>11</v>
      </c>
      <c r="R94" s="376"/>
      <c r="S94" s="376"/>
      <c r="T94" s="376"/>
      <c r="U94" s="376"/>
      <c r="V94" s="355">
        <f t="shared" si="53"/>
        <v>1</v>
      </c>
      <c r="W94" s="365">
        <f t="shared" si="54"/>
        <v>29</v>
      </c>
      <c r="X94" s="361">
        <f>W94*8</f>
        <v>232</v>
      </c>
      <c r="Y94" s="361">
        <f>X94*H94</f>
        <v>1595</v>
      </c>
      <c r="Z94" s="361">
        <f t="shared" si="57"/>
        <v>1595</v>
      </c>
      <c r="AA94" s="149"/>
    </row>
    <row r="95" spans="1:30" s="160" customFormat="1" ht="30" customHeight="1">
      <c r="A95" s="354">
        <v>76</v>
      </c>
      <c r="B95" s="364" t="s">
        <v>118</v>
      </c>
      <c r="C95" s="361" t="s">
        <v>176</v>
      </c>
      <c r="D95" s="361" t="s">
        <v>59</v>
      </c>
      <c r="E95" s="355">
        <v>30</v>
      </c>
      <c r="F95" s="361">
        <v>240</v>
      </c>
      <c r="G95" s="361">
        <v>75</v>
      </c>
      <c r="H95" s="361">
        <v>9.375</v>
      </c>
      <c r="I95" s="361">
        <v>2250</v>
      </c>
      <c r="J95" s="376"/>
      <c r="K95" s="376"/>
      <c r="L95" s="376">
        <v>4</v>
      </c>
      <c r="M95" s="376" t="s">
        <v>180</v>
      </c>
      <c r="N95" s="376"/>
      <c r="O95" s="377"/>
      <c r="P95" s="376">
        <v>1</v>
      </c>
      <c r="Q95" s="376">
        <v>11</v>
      </c>
      <c r="R95" s="376"/>
      <c r="S95" s="376"/>
      <c r="T95" s="376"/>
      <c r="U95" s="376"/>
      <c r="V95" s="355">
        <f t="shared" si="53"/>
        <v>5</v>
      </c>
      <c r="W95" s="365">
        <f t="shared" si="54"/>
        <v>25</v>
      </c>
      <c r="X95" s="361">
        <f t="shared" si="55"/>
        <v>200</v>
      </c>
      <c r="Y95" s="361">
        <f t="shared" si="56"/>
        <v>1875</v>
      </c>
      <c r="Z95" s="361">
        <f t="shared" si="57"/>
        <v>1875</v>
      </c>
      <c r="AA95" s="149"/>
    </row>
    <row r="96" spans="1:30" s="160" customFormat="1" ht="30" customHeight="1">
      <c r="A96" s="825">
        <v>77</v>
      </c>
      <c r="B96" s="364" t="s">
        <v>296</v>
      </c>
      <c r="C96" s="361" t="s">
        <v>18</v>
      </c>
      <c r="D96" s="368" t="s">
        <v>44</v>
      </c>
      <c r="E96" s="355">
        <v>30</v>
      </c>
      <c r="F96" s="361">
        <v>240</v>
      </c>
      <c r="G96" s="361">
        <v>55</v>
      </c>
      <c r="H96" s="361">
        <v>6.875</v>
      </c>
      <c r="I96" s="361">
        <v>1650</v>
      </c>
      <c r="J96" s="376"/>
      <c r="K96" s="376"/>
      <c r="L96" s="376">
        <v>1</v>
      </c>
      <c r="M96" s="376">
        <v>20</v>
      </c>
      <c r="N96" s="376">
        <v>2</v>
      </c>
      <c r="O96" s="377" t="s">
        <v>810</v>
      </c>
      <c r="P96" s="376"/>
      <c r="Q96" s="376"/>
      <c r="R96" s="376"/>
      <c r="S96" s="376"/>
      <c r="T96" s="376"/>
      <c r="U96" s="376"/>
      <c r="V96" s="355">
        <f t="shared" si="53"/>
        <v>3</v>
      </c>
      <c r="W96" s="365">
        <f t="shared" si="54"/>
        <v>27</v>
      </c>
      <c r="X96" s="361">
        <f t="shared" si="55"/>
        <v>216</v>
      </c>
      <c r="Y96" s="361">
        <f t="shared" si="56"/>
        <v>1485</v>
      </c>
      <c r="Z96" s="361">
        <f t="shared" si="57"/>
        <v>1485</v>
      </c>
      <c r="AA96" s="149"/>
      <c r="AD96" s="353"/>
    </row>
    <row r="97" spans="1:30" s="160" customFormat="1" ht="16.5" customHeight="1">
      <c r="A97" s="250"/>
      <c r="B97" s="461"/>
      <c r="C97" s="334"/>
      <c r="D97" s="334"/>
      <c r="E97" s="250"/>
      <c r="F97" s="334"/>
      <c r="G97" s="334"/>
      <c r="H97" s="334"/>
      <c r="I97" s="334"/>
      <c r="J97" s="335"/>
      <c r="K97" s="335"/>
      <c r="L97" s="335"/>
      <c r="M97" s="335"/>
      <c r="N97" s="335"/>
      <c r="O97" s="336"/>
      <c r="P97" s="335"/>
      <c r="Q97" s="335"/>
      <c r="R97" s="335"/>
      <c r="S97" s="335"/>
      <c r="T97" s="335"/>
      <c r="U97" s="335"/>
      <c r="V97" s="250"/>
      <c r="W97" s="462"/>
      <c r="X97" s="334"/>
      <c r="Y97" s="334"/>
      <c r="Z97" s="334"/>
      <c r="AA97" s="337"/>
    </row>
    <row r="98" spans="1:30" s="160" customFormat="1" ht="36.75" customHeight="1">
      <c r="A98" s="250"/>
      <c r="B98" s="1427" t="s">
        <v>483</v>
      </c>
      <c r="C98" s="1427"/>
      <c r="D98" s="1427"/>
      <c r="E98" s="341"/>
      <c r="F98" s="341"/>
      <c r="G98" s="341"/>
      <c r="H98" s="341"/>
      <c r="I98" s="341"/>
      <c r="J98" s="851"/>
      <c r="K98" s="851"/>
      <c r="L98" s="851"/>
      <c r="M98" s="851"/>
      <c r="N98" s="1427" t="s">
        <v>484</v>
      </c>
      <c r="O98" s="1427"/>
      <c r="P98" s="1427"/>
      <c r="Q98" s="1427"/>
      <c r="R98" s="1427"/>
      <c r="S98" s="851"/>
      <c r="T98" s="851"/>
      <c r="U98" s="851"/>
      <c r="V98" s="341"/>
      <c r="W98" s="776"/>
      <c r="X98" s="1427" t="s">
        <v>485</v>
      </c>
      <c r="Y98" s="1427"/>
      <c r="Z98" s="1427"/>
      <c r="AA98" s="1427"/>
    </row>
    <row r="99" spans="1:30" s="160" customFormat="1" ht="46.5" customHeight="1">
      <c r="A99" s="250"/>
      <c r="B99" s="1427" t="s">
        <v>482</v>
      </c>
      <c r="C99" s="1427"/>
      <c r="D99" s="1427"/>
      <c r="E99" s="341"/>
      <c r="F99" s="341"/>
      <c r="G99" s="341"/>
      <c r="H99" s="341"/>
      <c r="I99" s="341"/>
      <c r="J99" s="851"/>
      <c r="K99" s="851"/>
      <c r="L99" s="851"/>
      <c r="M99" s="851"/>
      <c r="N99" s="1427" t="s">
        <v>482</v>
      </c>
      <c r="O99" s="1427"/>
      <c r="P99" s="1427"/>
      <c r="Q99" s="1427"/>
      <c r="R99" s="851"/>
      <c r="S99" s="851"/>
      <c r="T99" s="851"/>
      <c r="U99" s="851"/>
      <c r="V99" s="341"/>
      <c r="W99" s="776"/>
      <c r="X99" s="1427" t="s">
        <v>482</v>
      </c>
      <c r="Y99" s="1427"/>
      <c r="Z99" s="1427"/>
      <c r="AA99" s="1427"/>
    </row>
    <row r="100" spans="1:30" s="160" customFormat="1" ht="22.5" customHeight="1">
      <c r="A100" s="250"/>
      <c r="B100" s="462"/>
      <c r="C100" s="250"/>
      <c r="D100" s="250"/>
      <c r="E100" s="250"/>
      <c r="F100" s="250"/>
      <c r="G100" s="250"/>
      <c r="H100" s="250"/>
      <c r="I100" s="250"/>
      <c r="J100" s="338"/>
      <c r="K100" s="338"/>
      <c r="L100" s="338"/>
      <c r="M100" s="338"/>
      <c r="N100" s="1427">
        <v>2</v>
      </c>
      <c r="O100" s="1427"/>
      <c r="P100" s="1427"/>
      <c r="Q100" s="1427"/>
      <c r="R100" s="338"/>
      <c r="S100" s="338"/>
      <c r="T100" s="338"/>
      <c r="U100" s="338"/>
      <c r="V100" s="250"/>
      <c r="W100" s="462"/>
      <c r="X100" s="250"/>
      <c r="Y100" s="250"/>
      <c r="Z100" s="250"/>
      <c r="AA100" s="340"/>
      <c r="AD100" s="160">
        <f>60*27</f>
        <v>1620</v>
      </c>
    </row>
    <row r="101" spans="1:30" s="160" customFormat="1" ht="30" customHeight="1">
      <c r="A101" s="360">
        <v>78</v>
      </c>
      <c r="B101" s="364" t="s">
        <v>444</v>
      </c>
      <c r="C101" s="361" t="s">
        <v>18</v>
      </c>
      <c r="D101" s="361" t="s">
        <v>334</v>
      </c>
      <c r="E101" s="361">
        <v>30</v>
      </c>
      <c r="F101" s="361">
        <v>240</v>
      </c>
      <c r="G101" s="361">
        <v>55</v>
      </c>
      <c r="H101" s="361">
        <v>6.875</v>
      </c>
      <c r="I101" s="361">
        <v>1650</v>
      </c>
      <c r="J101" s="362"/>
      <c r="K101" s="362"/>
      <c r="L101" s="362">
        <v>2</v>
      </c>
      <c r="M101" s="362" t="s">
        <v>187</v>
      </c>
      <c r="N101" s="362"/>
      <c r="O101" s="357"/>
      <c r="P101" s="376">
        <v>1</v>
      </c>
      <c r="Q101" s="376">
        <v>11</v>
      </c>
      <c r="R101" s="362"/>
      <c r="S101" s="362"/>
      <c r="T101" s="362">
        <v>6</v>
      </c>
      <c r="U101" s="362" t="s">
        <v>793</v>
      </c>
      <c r="V101" s="361">
        <f t="shared" ref="V101:V115" si="63">J101+L101+N101+P101+R101+T101</f>
        <v>9</v>
      </c>
      <c r="W101" s="364">
        <f t="shared" ref="W101:W115" si="64">E101-V101</f>
        <v>21</v>
      </c>
      <c r="X101" s="361">
        <f>W101*8</f>
        <v>168</v>
      </c>
      <c r="Y101" s="361">
        <f>X101*H101</f>
        <v>1155</v>
      </c>
      <c r="Z101" s="361">
        <f t="shared" si="57"/>
        <v>1155</v>
      </c>
      <c r="AA101" s="149"/>
    </row>
    <row r="102" spans="1:30" s="160" customFormat="1" ht="30" customHeight="1">
      <c r="A102" s="360">
        <v>79</v>
      </c>
      <c r="B102" s="364" t="s">
        <v>26</v>
      </c>
      <c r="C102" s="355" t="s">
        <v>31</v>
      </c>
      <c r="D102" s="361" t="s">
        <v>37</v>
      </c>
      <c r="E102" s="365">
        <v>30</v>
      </c>
      <c r="F102" s="364">
        <v>240</v>
      </c>
      <c r="G102" s="364">
        <v>60</v>
      </c>
      <c r="H102" s="364">
        <v>7.5</v>
      </c>
      <c r="I102" s="364">
        <v>1800</v>
      </c>
      <c r="J102" s="376"/>
      <c r="K102" s="376"/>
      <c r="L102" s="376"/>
      <c r="M102" s="376"/>
      <c r="N102" s="376"/>
      <c r="O102" s="377"/>
      <c r="P102" s="376">
        <v>1</v>
      </c>
      <c r="Q102" s="376">
        <v>11</v>
      </c>
      <c r="R102" s="376"/>
      <c r="S102" s="820"/>
      <c r="T102" s="376"/>
      <c r="U102" s="362"/>
      <c r="V102" s="355">
        <f t="shared" si="63"/>
        <v>1</v>
      </c>
      <c r="W102" s="365">
        <f t="shared" si="64"/>
        <v>29</v>
      </c>
      <c r="X102" s="361">
        <f>W102*8</f>
        <v>232</v>
      </c>
      <c r="Y102" s="361">
        <f>X102*H102</f>
        <v>1740</v>
      </c>
      <c r="Z102" s="361">
        <f t="shared" si="57"/>
        <v>1740</v>
      </c>
      <c r="AA102" s="149"/>
    </row>
    <row r="103" spans="1:30" s="160" customFormat="1" ht="30" customHeight="1">
      <c r="A103" s="360">
        <v>80</v>
      </c>
      <c r="B103" s="364" t="s">
        <v>140</v>
      </c>
      <c r="C103" s="361" t="s">
        <v>176</v>
      </c>
      <c r="D103" s="361" t="s">
        <v>144</v>
      </c>
      <c r="E103" s="355">
        <v>30</v>
      </c>
      <c r="F103" s="361">
        <v>240</v>
      </c>
      <c r="G103" s="361">
        <v>75</v>
      </c>
      <c r="H103" s="361">
        <v>9.375</v>
      </c>
      <c r="I103" s="361">
        <v>2250</v>
      </c>
      <c r="J103" s="376"/>
      <c r="K103" s="376"/>
      <c r="L103" s="376">
        <v>3</v>
      </c>
      <c r="M103" s="376" t="s">
        <v>182</v>
      </c>
      <c r="N103" s="376">
        <v>2</v>
      </c>
      <c r="O103" s="377" t="s">
        <v>797</v>
      </c>
      <c r="P103" s="376"/>
      <c r="Q103" s="376"/>
      <c r="R103" s="376"/>
      <c r="S103" s="376"/>
      <c r="T103" s="376"/>
      <c r="U103" s="362"/>
      <c r="V103" s="355">
        <f t="shared" si="63"/>
        <v>5</v>
      </c>
      <c r="W103" s="365">
        <f t="shared" si="64"/>
        <v>25</v>
      </c>
      <c r="X103" s="361">
        <f t="shared" si="55"/>
        <v>200</v>
      </c>
      <c r="Y103" s="361">
        <f t="shared" si="56"/>
        <v>1875</v>
      </c>
      <c r="Z103" s="361">
        <f t="shared" si="57"/>
        <v>1875</v>
      </c>
      <c r="AA103" s="149"/>
    </row>
    <row r="104" spans="1:30" s="160" customFormat="1" ht="30" customHeight="1">
      <c r="A104" s="360">
        <v>81</v>
      </c>
      <c r="B104" s="364" t="s">
        <v>51</v>
      </c>
      <c r="C104" s="361" t="s">
        <v>176</v>
      </c>
      <c r="D104" s="361" t="s">
        <v>52</v>
      </c>
      <c r="E104" s="355">
        <v>30</v>
      </c>
      <c r="F104" s="361">
        <v>240</v>
      </c>
      <c r="G104" s="361">
        <v>75</v>
      </c>
      <c r="H104" s="361">
        <v>9.375</v>
      </c>
      <c r="I104" s="361">
        <v>2250</v>
      </c>
      <c r="J104" s="376"/>
      <c r="K104" s="376"/>
      <c r="L104" s="376">
        <v>1</v>
      </c>
      <c r="M104" s="376">
        <v>20</v>
      </c>
      <c r="N104" s="376">
        <v>1</v>
      </c>
      <c r="O104" s="377" t="s">
        <v>791</v>
      </c>
      <c r="P104" s="376">
        <v>1</v>
      </c>
      <c r="Q104" s="376">
        <v>11</v>
      </c>
      <c r="R104" s="376"/>
      <c r="S104" s="376"/>
      <c r="T104" s="376"/>
      <c r="U104" s="362"/>
      <c r="V104" s="355">
        <f t="shared" si="63"/>
        <v>3</v>
      </c>
      <c r="W104" s="365">
        <f t="shared" si="64"/>
        <v>27</v>
      </c>
      <c r="X104" s="361">
        <f t="shared" si="55"/>
        <v>216</v>
      </c>
      <c r="Y104" s="361">
        <f t="shared" si="56"/>
        <v>2025</v>
      </c>
      <c r="Z104" s="361">
        <f t="shared" si="57"/>
        <v>2025</v>
      </c>
      <c r="AA104" s="149"/>
    </row>
    <row r="105" spans="1:30" s="160" customFormat="1" ht="30" customHeight="1">
      <c r="A105" s="360">
        <v>82</v>
      </c>
      <c r="B105" s="364" t="s">
        <v>302</v>
      </c>
      <c r="C105" s="361" t="s">
        <v>176</v>
      </c>
      <c r="D105" s="361" t="s">
        <v>55</v>
      </c>
      <c r="E105" s="355">
        <v>30</v>
      </c>
      <c r="F105" s="361">
        <v>240</v>
      </c>
      <c r="G105" s="361">
        <v>75</v>
      </c>
      <c r="H105" s="361">
        <v>9.375</v>
      </c>
      <c r="I105" s="361">
        <v>2250</v>
      </c>
      <c r="J105" s="376"/>
      <c r="K105" s="376"/>
      <c r="L105" s="376">
        <v>3</v>
      </c>
      <c r="M105" s="376" t="s">
        <v>182</v>
      </c>
      <c r="N105" s="376"/>
      <c r="O105" s="377"/>
      <c r="P105" s="376">
        <v>1</v>
      </c>
      <c r="Q105" s="376">
        <v>11</v>
      </c>
      <c r="R105" s="376"/>
      <c r="S105" s="376"/>
      <c r="T105" s="376"/>
      <c r="U105" s="362"/>
      <c r="V105" s="355">
        <f t="shared" si="63"/>
        <v>4</v>
      </c>
      <c r="W105" s="365">
        <f t="shared" si="64"/>
        <v>26</v>
      </c>
      <c r="X105" s="361">
        <f t="shared" si="55"/>
        <v>208</v>
      </c>
      <c r="Y105" s="361">
        <f t="shared" si="56"/>
        <v>1950</v>
      </c>
      <c r="Z105" s="361">
        <f t="shared" si="57"/>
        <v>1950</v>
      </c>
      <c r="AA105" s="149"/>
    </row>
    <row r="106" spans="1:30" s="160" customFormat="1" ht="30" customHeight="1">
      <c r="A106" s="360">
        <v>83</v>
      </c>
      <c r="B106" s="364" t="s">
        <v>782</v>
      </c>
      <c r="C106" s="364" t="s">
        <v>18</v>
      </c>
      <c r="D106" s="364" t="s">
        <v>167</v>
      </c>
      <c r="E106" s="355">
        <v>30</v>
      </c>
      <c r="F106" s="361">
        <v>240</v>
      </c>
      <c r="G106" s="361">
        <v>55</v>
      </c>
      <c r="H106" s="361">
        <v>6.875</v>
      </c>
      <c r="I106" s="361">
        <v>1650</v>
      </c>
      <c r="J106" s="417">
        <v>24</v>
      </c>
      <c r="K106" s="630" t="s">
        <v>489</v>
      </c>
      <c r="L106" s="376">
        <v>1</v>
      </c>
      <c r="M106" s="376">
        <v>27</v>
      </c>
      <c r="N106" s="376"/>
      <c r="O106" s="377"/>
      <c r="P106" s="376"/>
      <c r="Q106" s="376"/>
      <c r="R106" s="376"/>
      <c r="S106" s="376"/>
      <c r="T106" s="376"/>
      <c r="U106" s="376"/>
      <c r="V106" s="355">
        <f>J106+L106+N106+P106+R106+T106</f>
        <v>25</v>
      </c>
      <c r="W106" s="365">
        <f>E106-V106</f>
        <v>5</v>
      </c>
      <c r="X106" s="361">
        <f>W106*8</f>
        <v>40</v>
      </c>
      <c r="Y106" s="361">
        <f>X106*H106</f>
        <v>275</v>
      </c>
      <c r="Z106" s="361">
        <f>Y106</f>
        <v>275</v>
      </c>
      <c r="AA106" s="149"/>
    </row>
    <row r="107" spans="1:30" s="160" customFormat="1" ht="30" customHeight="1">
      <c r="A107" s="360">
        <v>84</v>
      </c>
      <c r="B107" s="364" t="s">
        <v>281</v>
      </c>
      <c r="C107" s="361" t="s">
        <v>176</v>
      </c>
      <c r="D107" s="361" t="s">
        <v>35</v>
      </c>
      <c r="E107" s="355">
        <v>30</v>
      </c>
      <c r="F107" s="361">
        <v>240</v>
      </c>
      <c r="G107" s="361">
        <v>75</v>
      </c>
      <c r="H107" s="361">
        <v>9.375</v>
      </c>
      <c r="I107" s="361">
        <v>2250</v>
      </c>
      <c r="J107" s="376"/>
      <c r="K107" s="376"/>
      <c r="L107" s="376">
        <v>1</v>
      </c>
      <c r="M107" s="376">
        <v>13</v>
      </c>
      <c r="N107" s="376">
        <v>1</v>
      </c>
      <c r="O107" s="377" t="s">
        <v>365</v>
      </c>
      <c r="P107" s="376">
        <v>1</v>
      </c>
      <c r="Q107" s="376">
        <v>11</v>
      </c>
      <c r="R107" s="376"/>
      <c r="S107" s="376"/>
      <c r="T107" s="376"/>
      <c r="U107" s="362"/>
      <c r="V107" s="355">
        <f t="shared" si="63"/>
        <v>3</v>
      </c>
      <c r="W107" s="365">
        <f t="shared" si="64"/>
        <v>27</v>
      </c>
      <c r="X107" s="361">
        <f t="shared" si="55"/>
        <v>216</v>
      </c>
      <c r="Y107" s="361">
        <f t="shared" si="56"/>
        <v>2025</v>
      </c>
      <c r="Z107" s="361">
        <f t="shared" si="57"/>
        <v>2025</v>
      </c>
      <c r="AA107" s="149"/>
    </row>
    <row r="108" spans="1:30" s="160" customFormat="1" ht="30" customHeight="1">
      <c r="A108" s="360">
        <v>85</v>
      </c>
      <c r="B108" s="364" t="s">
        <v>481</v>
      </c>
      <c r="C108" s="369" t="s">
        <v>267</v>
      </c>
      <c r="D108" s="364" t="s">
        <v>45</v>
      </c>
      <c r="E108" s="355">
        <v>30</v>
      </c>
      <c r="F108" s="361">
        <v>240</v>
      </c>
      <c r="G108" s="361">
        <v>60</v>
      </c>
      <c r="H108" s="361">
        <v>7.5</v>
      </c>
      <c r="I108" s="361">
        <v>1800</v>
      </c>
      <c r="J108" s="376"/>
      <c r="K108" s="376"/>
      <c r="L108" s="376">
        <v>1</v>
      </c>
      <c r="M108" s="376">
        <v>20</v>
      </c>
      <c r="N108" s="376">
        <v>1</v>
      </c>
      <c r="O108" s="377" t="s">
        <v>432</v>
      </c>
      <c r="P108" s="376">
        <v>1</v>
      </c>
      <c r="Q108" s="376">
        <v>11</v>
      </c>
      <c r="R108" s="376"/>
      <c r="S108" s="376"/>
      <c r="T108" s="376"/>
      <c r="U108" s="362"/>
      <c r="V108" s="355">
        <f t="shared" si="63"/>
        <v>3</v>
      </c>
      <c r="W108" s="365">
        <f t="shared" si="64"/>
        <v>27</v>
      </c>
      <c r="X108" s="361">
        <f>W108*8</f>
        <v>216</v>
      </c>
      <c r="Y108" s="361">
        <f>X108*H108</f>
        <v>1620</v>
      </c>
      <c r="Z108" s="361">
        <f>Y108</f>
        <v>1620</v>
      </c>
      <c r="AA108" s="149"/>
    </row>
    <row r="109" spans="1:30" s="160" customFormat="1" ht="33.75" customHeight="1">
      <c r="A109" s="360">
        <v>86</v>
      </c>
      <c r="B109" s="364" t="s">
        <v>102</v>
      </c>
      <c r="C109" s="361" t="s">
        <v>176</v>
      </c>
      <c r="D109" s="364" t="s">
        <v>154</v>
      </c>
      <c r="E109" s="355">
        <v>30</v>
      </c>
      <c r="F109" s="361">
        <v>240</v>
      </c>
      <c r="G109" s="361">
        <v>75</v>
      </c>
      <c r="H109" s="361">
        <v>9.375</v>
      </c>
      <c r="I109" s="361">
        <v>2250</v>
      </c>
      <c r="J109" s="376"/>
      <c r="K109" s="376"/>
      <c r="L109" s="376">
        <v>3</v>
      </c>
      <c r="M109" s="376" t="s">
        <v>798</v>
      </c>
      <c r="N109" s="376">
        <v>1</v>
      </c>
      <c r="O109" s="377" t="s">
        <v>703</v>
      </c>
      <c r="P109" s="376">
        <v>1</v>
      </c>
      <c r="Q109" s="376">
        <v>11</v>
      </c>
      <c r="R109" s="376"/>
      <c r="S109" s="821"/>
      <c r="T109" s="376"/>
      <c r="U109" s="362"/>
      <c r="V109" s="355">
        <f t="shared" si="63"/>
        <v>5</v>
      </c>
      <c r="W109" s="365">
        <f t="shared" si="64"/>
        <v>25</v>
      </c>
      <c r="X109" s="361">
        <f t="shared" si="55"/>
        <v>200</v>
      </c>
      <c r="Y109" s="361">
        <f t="shared" si="56"/>
        <v>1875</v>
      </c>
      <c r="Z109" s="361">
        <f t="shared" si="57"/>
        <v>1875</v>
      </c>
      <c r="AA109" s="149"/>
    </row>
    <row r="110" spans="1:30" s="160" customFormat="1" ht="30" customHeight="1">
      <c r="A110" s="360">
        <v>87</v>
      </c>
      <c r="B110" s="364" t="s">
        <v>724</v>
      </c>
      <c r="C110" s="361" t="s">
        <v>18</v>
      </c>
      <c r="D110" s="361" t="s">
        <v>175</v>
      </c>
      <c r="E110" s="355">
        <v>30</v>
      </c>
      <c r="F110" s="361">
        <v>240</v>
      </c>
      <c r="G110" s="361">
        <v>55</v>
      </c>
      <c r="H110" s="361">
        <v>6.875</v>
      </c>
      <c r="I110" s="361">
        <v>1650</v>
      </c>
      <c r="J110" s="376"/>
      <c r="K110" s="376"/>
      <c r="L110" s="376"/>
      <c r="M110" s="376"/>
      <c r="N110" s="376"/>
      <c r="O110" s="377"/>
      <c r="P110" s="376"/>
      <c r="Q110" s="376"/>
      <c r="R110" s="376"/>
      <c r="S110" s="376"/>
      <c r="T110" s="376"/>
      <c r="U110" s="362"/>
      <c r="V110" s="355">
        <f t="shared" si="63"/>
        <v>0</v>
      </c>
      <c r="W110" s="365">
        <f t="shared" si="64"/>
        <v>30</v>
      </c>
      <c r="X110" s="361">
        <f>W110*8</f>
        <v>240</v>
      </c>
      <c r="Y110" s="361">
        <f>X110*H110</f>
        <v>1650</v>
      </c>
      <c r="Z110" s="361">
        <f>Y110</f>
        <v>1650</v>
      </c>
      <c r="AA110" s="149"/>
    </row>
    <row r="111" spans="1:30" s="160" customFormat="1" ht="31.5" customHeight="1">
      <c r="A111" s="360">
        <v>88</v>
      </c>
      <c r="B111" s="364" t="s">
        <v>263</v>
      </c>
      <c r="C111" s="361" t="s">
        <v>18</v>
      </c>
      <c r="D111" s="361" t="s">
        <v>42</v>
      </c>
      <c r="E111" s="355">
        <v>30</v>
      </c>
      <c r="F111" s="361">
        <v>240</v>
      </c>
      <c r="G111" s="361">
        <v>55</v>
      </c>
      <c r="H111" s="361">
        <v>6.875</v>
      </c>
      <c r="I111" s="361">
        <v>1650</v>
      </c>
      <c r="J111" s="376"/>
      <c r="K111" s="376"/>
      <c r="L111" s="376">
        <v>1</v>
      </c>
      <c r="M111" s="376">
        <v>27</v>
      </c>
      <c r="N111" s="376"/>
      <c r="O111" s="377"/>
      <c r="P111" s="376">
        <v>1</v>
      </c>
      <c r="Q111" s="376">
        <v>11</v>
      </c>
      <c r="R111" s="376"/>
      <c r="S111" s="376"/>
      <c r="T111" s="376"/>
      <c r="U111" s="381"/>
      <c r="V111" s="355">
        <f t="shared" si="63"/>
        <v>2</v>
      </c>
      <c r="W111" s="365">
        <f t="shared" si="64"/>
        <v>28</v>
      </c>
      <c r="X111" s="361">
        <f>W111*8</f>
        <v>224</v>
      </c>
      <c r="Y111" s="361">
        <f>X111*H111</f>
        <v>1540</v>
      </c>
      <c r="Z111" s="361">
        <f>Y111</f>
        <v>1540</v>
      </c>
      <c r="AA111" s="149"/>
    </row>
    <row r="112" spans="1:30" s="160" customFormat="1" ht="30" customHeight="1">
      <c r="A112" s="360">
        <v>89</v>
      </c>
      <c r="B112" s="364" t="s">
        <v>278</v>
      </c>
      <c r="C112" s="361" t="s">
        <v>176</v>
      </c>
      <c r="D112" s="361" t="s">
        <v>50</v>
      </c>
      <c r="E112" s="355">
        <v>30</v>
      </c>
      <c r="F112" s="361">
        <v>240</v>
      </c>
      <c r="G112" s="361">
        <v>75</v>
      </c>
      <c r="H112" s="361">
        <v>9.375</v>
      </c>
      <c r="I112" s="361">
        <v>2250</v>
      </c>
      <c r="J112" s="376"/>
      <c r="K112" s="376"/>
      <c r="L112" s="376">
        <v>1</v>
      </c>
      <c r="M112" s="376">
        <v>20</v>
      </c>
      <c r="N112" s="376"/>
      <c r="O112" s="377"/>
      <c r="P112" s="376">
        <v>1</v>
      </c>
      <c r="Q112" s="376">
        <v>11</v>
      </c>
      <c r="R112" s="376"/>
      <c r="S112" s="376"/>
      <c r="T112" s="376"/>
      <c r="U112" s="362"/>
      <c r="V112" s="355">
        <f t="shared" si="63"/>
        <v>2</v>
      </c>
      <c r="W112" s="365">
        <f t="shared" si="64"/>
        <v>28</v>
      </c>
      <c r="X112" s="361">
        <f t="shared" si="55"/>
        <v>224</v>
      </c>
      <c r="Y112" s="361">
        <f t="shared" si="56"/>
        <v>2100</v>
      </c>
      <c r="Z112" s="361">
        <f t="shared" si="57"/>
        <v>2100</v>
      </c>
      <c r="AA112" s="149"/>
    </row>
    <row r="113" spans="1:35" s="160" customFormat="1" ht="30" customHeight="1">
      <c r="A113" s="360">
        <v>90</v>
      </c>
      <c r="B113" s="364" t="s">
        <v>288</v>
      </c>
      <c r="C113" s="361" t="s">
        <v>176</v>
      </c>
      <c r="D113" s="361" t="s">
        <v>240</v>
      </c>
      <c r="E113" s="355">
        <v>30</v>
      </c>
      <c r="F113" s="361">
        <v>240</v>
      </c>
      <c r="G113" s="361">
        <v>75</v>
      </c>
      <c r="H113" s="361">
        <v>9.375</v>
      </c>
      <c r="I113" s="361">
        <v>2250</v>
      </c>
      <c r="J113" s="376"/>
      <c r="K113" s="376"/>
      <c r="L113" s="376"/>
      <c r="M113" s="376"/>
      <c r="N113" s="376">
        <v>1</v>
      </c>
      <c r="O113" s="377" t="s">
        <v>137</v>
      </c>
      <c r="P113" s="376">
        <v>1</v>
      </c>
      <c r="Q113" s="376">
        <v>11</v>
      </c>
      <c r="R113" s="376"/>
      <c r="S113" s="819"/>
      <c r="T113" s="376"/>
      <c r="U113" s="362"/>
      <c r="V113" s="355">
        <f t="shared" si="63"/>
        <v>2</v>
      </c>
      <c r="W113" s="365">
        <f t="shared" si="64"/>
        <v>28</v>
      </c>
      <c r="X113" s="361">
        <f t="shared" si="55"/>
        <v>224</v>
      </c>
      <c r="Y113" s="361">
        <f t="shared" si="56"/>
        <v>2100</v>
      </c>
      <c r="Z113" s="361">
        <f t="shared" si="57"/>
        <v>2100</v>
      </c>
      <c r="AA113" s="149"/>
    </row>
    <row r="114" spans="1:35" s="160" customFormat="1" ht="30" customHeight="1">
      <c r="A114" s="360">
        <v>91</v>
      </c>
      <c r="B114" s="364" t="s">
        <v>295</v>
      </c>
      <c r="C114" s="364" t="s">
        <v>176</v>
      </c>
      <c r="D114" s="369" t="s">
        <v>49</v>
      </c>
      <c r="E114" s="355">
        <v>30</v>
      </c>
      <c r="F114" s="361">
        <v>240</v>
      </c>
      <c r="G114" s="361">
        <v>75</v>
      </c>
      <c r="H114" s="361">
        <v>9.375</v>
      </c>
      <c r="I114" s="361">
        <v>2250</v>
      </c>
      <c r="J114" s="376"/>
      <c r="K114" s="376"/>
      <c r="L114" s="376">
        <v>2</v>
      </c>
      <c r="M114" s="376" t="s">
        <v>487</v>
      </c>
      <c r="N114" s="376"/>
      <c r="O114" s="377"/>
      <c r="P114" s="376">
        <v>1</v>
      </c>
      <c r="Q114" s="376">
        <v>11</v>
      </c>
      <c r="R114" s="376"/>
      <c r="S114" s="376"/>
      <c r="T114" s="376"/>
      <c r="U114" s="362"/>
      <c r="V114" s="355">
        <f t="shared" si="63"/>
        <v>3</v>
      </c>
      <c r="W114" s="365">
        <f t="shared" si="64"/>
        <v>27</v>
      </c>
      <c r="X114" s="382">
        <f t="shared" si="55"/>
        <v>216</v>
      </c>
      <c r="Y114" s="382">
        <f t="shared" si="56"/>
        <v>2025</v>
      </c>
      <c r="Z114" s="382">
        <f t="shared" si="57"/>
        <v>2025</v>
      </c>
      <c r="AA114" s="149"/>
    </row>
    <row r="115" spans="1:35" s="160" customFormat="1" ht="30" customHeight="1">
      <c r="A115" s="360">
        <v>92</v>
      </c>
      <c r="B115" s="365" t="s">
        <v>695</v>
      </c>
      <c r="C115" s="361" t="s">
        <v>18</v>
      </c>
      <c r="D115" s="361" t="s">
        <v>44</v>
      </c>
      <c r="E115" s="355">
        <v>30</v>
      </c>
      <c r="F115" s="361">
        <v>240</v>
      </c>
      <c r="G115" s="361">
        <v>55</v>
      </c>
      <c r="H115" s="361">
        <v>6.875</v>
      </c>
      <c r="I115" s="361">
        <v>1650</v>
      </c>
      <c r="J115" s="376"/>
      <c r="K115" s="376"/>
      <c r="L115" s="376"/>
      <c r="M115" s="376"/>
      <c r="N115" s="376"/>
      <c r="O115" s="377"/>
      <c r="P115" s="376">
        <v>1</v>
      </c>
      <c r="Q115" s="376">
        <v>11</v>
      </c>
      <c r="R115" s="376"/>
      <c r="S115" s="376"/>
      <c r="T115" s="376"/>
      <c r="U115" s="362"/>
      <c r="V115" s="355">
        <f t="shared" si="63"/>
        <v>1</v>
      </c>
      <c r="W115" s="365">
        <f t="shared" si="64"/>
        <v>29</v>
      </c>
      <c r="X115" s="361">
        <f t="shared" si="55"/>
        <v>232</v>
      </c>
      <c r="Y115" s="361">
        <f t="shared" si="56"/>
        <v>1595</v>
      </c>
      <c r="Z115" s="361">
        <f t="shared" si="57"/>
        <v>1595</v>
      </c>
      <c r="AA115" s="155"/>
    </row>
    <row r="116" spans="1:35" ht="34.5" customHeight="1" thickBot="1">
      <c r="A116" s="383"/>
      <c r="B116" s="416"/>
      <c r="C116" s="384"/>
      <c r="D116" s="384"/>
      <c r="E116" s="384"/>
      <c r="F116" s="384"/>
      <c r="G116" s="384"/>
      <c r="H116" s="384"/>
      <c r="I116" s="384"/>
      <c r="J116" s="385"/>
      <c r="K116" s="385"/>
      <c r="L116" s="385"/>
      <c r="M116" s="385"/>
      <c r="N116" s="385"/>
      <c r="O116" s="385"/>
      <c r="P116" s="385"/>
      <c r="Q116" s="385"/>
      <c r="R116" s="385"/>
      <c r="S116" s="385"/>
      <c r="T116" s="385"/>
      <c r="U116" s="385"/>
      <c r="V116" s="384"/>
      <c r="W116" s="416"/>
      <c r="X116" s="1436" t="s">
        <v>208</v>
      </c>
      <c r="Y116" s="1437"/>
      <c r="Z116" s="770">
        <f>SUM(Z8:Z115)</f>
        <v>163080</v>
      </c>
      <c r="AA116" s="159"/>
      <c r="AB116" s="150"/>
      <c r="AC116" s="150"/>
      <c r="AD116" s="352"/>
      <c r="AE116" s="150"/>
      <c r="AF116" s="150"/>
      <c r="AG116" s="150"/>
      <c r="AH116" s="150"/>
      <c r="AI116" s="150"/>
    </row>
    <row r="117" spans="1:35" ht="37.5" customHeight="1" thickBot="1">
      <c r="A117" s="383"/>
      <c r="B117" s="416" t="s">
        <v>342</v>
      </c>
      <c r="C117" s="119"/>
      <c r="D117" s="384"/>
      <c r="E117" s="384"/>
      <c r="F117" s="384"/>
      <c r="G117" s="384"/>
      <c r="H117" s="384"/>
      <c r="I117" s="384"/>
      <c r="J117" s="385"/>
      <c r="K117" s="385"/>
      <c r="L117" s="385"/>
      <c r="M117" s="385"/>
      <c r="N117" s="385"/>
      <c r="O117" s="385"/>
      <c r="P117" s="385"/>
      <c r="Q117" s="385"/>
      <c r="R117" s="385"/>
      <c r="S117" s="385"/>
      <c r="T117" s="385"/>
      <c r="U117" s="385"/>
      <c r="V117" s="384"/>
      <c r="W117" s="416"/>
      <c r="X117" s="384"/>
      <c r="Y117" s="384"/>
      <c r="Z117" s="384"/>
      <c r="AA117" s="159"/>
      <c r="AB117" s="150"/>
      <c r="AC117" s="150"/>
      <c r="AD117" s="160"/>
      <c r="AE117" s="150"/>
      <c r="AF117" s="150"/>
      <c r="AG117" s="150"/>
      <c r="AH117" s="150"/>
      <c r="AI117" s="150"/>
    </row>
    <row r="118" spans="1:35" s="160" customFormat="1" ht="27.75" customHeight="1">
      <c r="A118" s="250"/>
      <c r="B118" s="461"/>
      <c r="C118" s="334"/>
      <c r="D118" s="334"/>
      <c r="E118" s="250"/>
      <c r="F118" s="334"/>
      <c r="G118" s="334"/>
      <c r="H118" s="334"/>
      <c r="I118" s="334"/>
      <c r="J118" s="335"/>
      <c r="K118" s="335"/>
      <c r="L118" s="335"/>
      <c r="M118" s="335"/>
      <c r="N118" s="335"/>
      <c r="O118" s="336"/>
      <c r="P118" s="335"/>
      <c r="Q118" s="335"/>
      <c r="R118" s="335"/>
      <c r="S118" s="335"/>
      <c r="T118" s="335"/>
      <c r="U118" s="335"/>
      <c r="V118" s="250"/>
      <c r="W118" s="462"/>
      <c r="X118" s="334"/>
      <c r="Y118" s="334"/>
      <c r="Z118" s="334"/>
      <c r="AA118" s="337"/>
    </row>
    <row r="119" spans="1:35" s="160" customFormat="1" ht="27.75" customHeight="1">
      <c r="A119" s="250"/>
      <c r="B119" s="462"/>
      <c r="C119" s="250"/>
      <c r="D119" s="250"/>
      <c r="E119" s="250"/>
      <c r="F119" s="250"/>
      <c r="G119" s="250"/>
      <c r="H119" s="250"/>
      <c r="I119" s="250"/>
      <c r="J119" s="338"/>
      <c r="K119" s="338"/>
      <c r="L119" s="338"/>
      <c r="M119" s="338"/>
      <c r="N119" s="338"/>
      <c r="O119" s="339"/>
      <c r="P119" s="338"/>
      <c r="Q119" s="338"/>
      <c r="R119" s="338"/>
      <c r="S119" s="338"/>
      <c r="T119" s="338"/>
      <c r="U119" s="338"/>
      <c r="V119" s="250"/>
      <c r="W119" s="462"/>
      <c r="X119" s="250"/>
      <c r="Y119" s="250"/>
      <c r="Z119" s="250"/>
      <c r="AA119" s="340"/>
    </row>
    <row r="120" spans="1:35" s="160" customFormat="1" ht="27.75" customHeight="1">
      <c r="A120" s="250"/>
      <c r="B120" s="462"/>
      <c r="C120" s="250"/>
      <c r="D120" s="250"/>
      <c r="E120" s="250"/>
      <c r="F120" s="250"/>
      <c r="G120" s="250"/>
      <c r="H120" s="250"/>
      <c r="I120" s="250"/>
      <c r="J120" s="338"/>
      <c r="K120" s="338"/>
      <c r="L120" s="338"/>
      <c r="M120" s="338"/>
      <c r="N120" s="338"/>
      <c r="O120" s="339"/>
      <c r="P120" s="338"/>
      <c r="Q120" s="338"/>
      <c r="R120" s="338"/>
      <c r="S120" s="338"/>
      <c r="T120" s="338"/>
      <c r="U120" s="338"/>
      <c r="V120" s="250"/>
      <c r="W120" s="462"/>
      <c r="X120" s="250"/>
      <c r="Y120" s="250"/>
      <c r="Z120" s="250"/>
      <c r="AA120" s="340"/>
    </row>
    <row r="121" spans="1:35" s="160" customFormat="1" ht="27.75" customHeight="1">
      <c r="A121" s="250"/>
      <c r="B121" s="462"/>
      <c r="C121" s="250"/>
      <c r="D121" s="250"/>
      <c r="E121" s="250"/>
      <c r="F121" s="250"/>
      <c r="G121" s="250"/>
      <c r="H121" s="250"/>
      <c r="I121" s="250"/>
      <c r="J121" s="338"/>
      <c r="K121" s="338"/>
      <c r="L121" s="338"/>
      <c r="M121" s="338"/>
      <c r="N121" s="338"/>
      <c r="O121" s="339"/>
      <c r="P121" s="338"/>
      <c r="Q121" s="338"/>
      <c r="R121" s="338"/>
      <c r="S121" s="338"/>
      <c r="T121" s="338"/>
      <c r="U121" s="338"/>
      <c r="V121" s="250"/>
      <c r="W121" s="462"/>
      <c r="X121" s="250"/>
      <c r="Y121" s="250"/>
      <c r="Z121" s="250"/>
      <c r="AA121" s="340"/>
    </row>
    <row r="122" spans="1:35" s="160" customFormat="1" ht="54.75" customHeight="1">
      <c r="A122" s="250"/>
      <c r="B122" s="1427" t="s">
        <v>483</v>
      </c>
      <c r="C122" s="1427"/>
      <c r="D122" s="1427"/>
      <c r="E122" s="341"/>
      <c r="F122" s="341"/>
      <c r="G122" s="341"/>
      <c r="H122" s="341"/>
      <c r="I122" s="341"/>
      <c r="J122" s="851"/>
      <c r="K122" s="851"/>
      <c r="L122" s="851"/>
      <c r="M122" s="851"/>
      <c r="N122" s="1427" t="s">
        <v>484</v>
      </c>
      <c r="O122" s="1427"/>
      <c r="P122" s="1427"/>
      <c r="Q122" s="1427"/>
      <c r="R122" s="1427"/>
      <c r="S122" s="851"/>
      <c r="T122" s="851"/>
      <c r="U122" s="851"/>
      <c r="V122" s="341"/>
      <c r="W122" s="776"/>
      <c r="X122" s="1427" t="s">
        <v>485</v>
      </c>
      <c r="Y122" s="1427"/>
      <c r="Z122" s="1427"/>
      <c r="AA122" s="1427"/>
    </row>
    <row r="123" spans="1:35" s="160" customFormat="1" ht="60" customHeight="1">
      <c r="A123" s="250"/>
      <c r="B123" s="1427" t="s">
        <v>482</v>
      </c>
      <c r="C123" s="1427"/>
      <c r="D123" s="1427"/>
      <c r="E123" s="341"/>
      <c r="F123" s="341"/>
      <c r="G123" s="341"/>
      <c r="H123" s="341"/>
      <c r="I123" s="341"/>
      <c r="J123" s="851"/>
      <c r="K123" s="851"/>
      <c r="L123" s="851"/>
      <c r="M123" s="851"/>
      <c r="N123" s="1427" t="s">
        <v>482</v>
      </c>
      <c r="O123" s="1427"/>
      <c r="P123" s="1427"/>
      <c r="Q123" s="1427"/>
      <c r="R123" s="851"/>
      <c r="S123" s="851"/>
      <c r="T123" s="851"/>
      <c r="U123" s="851"/>
      <c r="V123" s="341"/>
      <c r="W123" s="776"/>
      <c r="X123" s="1427" t="s">
        <v>482</v>
      </c>
      <c r="Y123" s="1427"/>
      <c r="Z123" s="1427"/>
      <c r="AA123" s="1427"/>
    </row>
    <row r="124" spans="1:35" ht="45" customHeight="1">
      <c r="N124" s="1435">
        <v>3</v>
      </c>
      <c r="O124" s="1435"/>
      <c r="P124" s="1435"/>
      <c r="Q124" s="1435"/>
    </row>
    <row r="145" ht="30" customHeight="1"/>
    <row r="146" ht="30" customHeight="1"/>
  </sheetData>
  <mergeCells count="45">
    <mergeCell ref="A5:A7"/>
    <mergeCell ref="B5:B7"/>
    <mergeCell ref="C5:C7"/>
    <mergeCell ref="D5:D7"/>
    <mergeCell ref="E5:I6"/>
    <mergeCell ref="A1:AI1"/>
    <mergeCell ref="A2:AI2"/>
    <mergeCell ref="A3:C3"/>
    <mergeCell ref="AF3:AF4"/>
    <mergeCell ref="A4:C4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B53:D53"/>
    <mergeCell ref="N53:R53"/>
    <mergeCell ref="X53:AA53"/>
    <mergeCell ref="B54:D54"/>
    <mergeCell ref="N54:Q54"/>
    <mergeCell ref="X54:AA54"/>
    <mergeCell ref="B55:D55"/>
    <mergeCell ref="N55:Q55"/>
    <mergeCell ref="X55:AA55"/>
    <mergeCell ref="B98:D98"/>
    <mergeCell ref="N98:R98"/>
    <mergeCell ref="X98:AA98"/>
    <mergeCell ref="B123:D123"/>
    <mergeCell ref="N123:Q123"/>
    <mergeCell ref="X123:AA123"/>
    <mergeCell ref="N124:Q124"/>
    <mergeCell ref="B99:D99"/>
    <mergeCell ref="N99:Q99"/>
    <mergeCell ref="X99:AA99"/>
    <mergeCell ref="N100:Q100"/>
    <mergeCell ref="X116:Y116"/>
    <mergeCell ref="B122:D122"/>
    <mergeCell ref="N122:R122"/>
    <mergeCell ref="X122:AA122"/>
  </mergeCells>
  <conditionalFormatting sqref="B1:C4">
    <cfRule type="duplicateValues" dxfId="216" priority="5"/>
  </conditionalFormatting>
  <conditionalFormatting sqref="B93:B94">
    <cfRule type="duplicateValues" dxfId="215" priority="4"/>
  </conditionalFormatting>
  <conditionalFormatting sqref="B72:B74">
    <cfRule type="duplicateValues" dxfId="214" priority="3"/>
  </conditionalFormatting>
  <conditionalFormatting sqref="B38">
    <cfRule type="duplicateValues" dxfId="213" priority="2"/>
  </conditionalFormatting>
  <conditionalFormatting sqref="B86">
    <cfRule type="duplicateValues" dxfId="212" priority="1"/>
  </conditionalFormatting>
  <printOptions horizontalCentered="1" verticalCentered="1"/>
  <pageMargins left="0" right="0" top="0" bottom="0" header="0.23" footer="0"/>
  <pageSetup paperSize="9" scale="26" orientation="landscape" r:id="rId1"/>
  <rowBreaks count="2" manualBreakCount="2">
    <brk id="55" max="26" man="1"/>
    <brk id="100" max="26" man="1"/>
  </rowBreaks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L23" sqref="AL23"/>
    </sheetView>
  </sheetViews>
  <sheetFormatPr defaultRowHeight="1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sheetPr>
    <tabColor rgb="FFFF00FF"/>
  </sheetPr>
  <dimension ref="A1:AI39"/>
  <sheetViews>
    <sheetView view="pageBreakPreview" zoomScale="45" zoomScaleNormal="55" zoomScaleSheetLayoutView="45" workbookViewId="0">
      <pane ySplit="7" topLeftCell="A8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4.5703125" style="463" customWidth="1"/>
    <col min="3" max="3" width="13.140625" style="114" customWidth="1"/>
    <col min="4" max="4" width="16.7109375" style="114" customWidth="1"/>
    <col min="5" max="7" width="8.7109375" style="114" customWidth="1"/>
    <col min="8" max="8" width="11.140625" style="114" customWidth="1"/>
    <col min="9" max="9" width="10.5703125" style="114" customWidth="1"/>
    <col min="10" max="10" width="10" style="168" customWidth="1"/>
    <col min="11" max="11" width="14.5703125" style="168" customWidth="1"/>
    <col min="12" max="12" width="12" style="168" customWidth="1"/>
    <col min="13" max="13" width="24.5703125" style="168" customWidth="1"/>
    <col min="14" max="14" width="12.5703125" style="168" customWidth="1"/>
    <col min="15" max="15" width="21.5703125" style="168" customWidth="1"/>
    <col min="16" max="16" width="12" style="168" customWidth="1"/>
    <col min="17" max="17" width="17" style="168" customWidth="1"/>
    <col min="18" max="18" width="13.7109375" style="168" bestFit="1" customWidth="1"/>
    <col min="19" max="19" width="19.85546875" style="168" customWidth="1"/>
    <col min="20" max="20" width="14.28515625" style="168" customWidth="1"/>
    <col min="21" max="21" width="12.7109375" style="168" customWidth="1"/>
    <col min="22" max="22" width="12.28515625" style="114" customWidth="1"/>
    <col min="23" max="24" width="9.7109375" style="114" customWidth="1"/>
    <col min="25" max="25" width="11.140625" style="114" customWidth="1"/>
    <col min="26" max="26" width="19.85546875" style="114" customWidth="1"/>
    <col min="27" max="27" width="24.710937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5" t="s">
        <v>243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5"/>
      <c r="O1" s="1395"/>
      <c r="P1" s="1395"/>
      <c r="Q1" s="1395"/>
      <c r="R1" s="1395"/>
      <c r="S1" s="1395"/>
      <c r="T1" s="1395"/>
      <c r="U1" s="1395"/>
      <c r="V1" s="1395"/>
      <c r="W1" s="1395"/>
      <c r="X1" s="1395"/>
      <c r="Y1" s="1395"/>
      <c r="Z1" s="1395"/>
      <c r="AA1" s="1395"/>
      <c r="AB1" s="1395"/>
      <c r="AC1" s="1395"/>
      <c r="AD1" s="1395"/>
      <c r="AE1" s="1395"/>
      <c r="AF1" s="1395"/>
      <c r="AG1" s="1395"/>
      <c r="AH1" s="1395"/>
      <c r="AI1" s="1395"/>
    </row>
    <row r="2" spans="1:35" s="120" customFormat="1" ht="38.25" customHeight="1" thickBot="1">
      <c r="A2" s="1396" t="s">
        <v>259</v>
      </c>
      <c r="B2" s="1396"/>
      <c r="C2" s="1396"/>
      <c r="D2" s="1396"/>
      <c r="E2" s="1396"/>
      <c r="F2" s="1396"/>
      <c r="G2" s="1396"/>
      <c r="H2" s="1396"/>
      <c r="I2" s="1396"/>
      <c r="J2" s="1396"/>
      <c r="K2" s="1396"/>
      <c r="L2" s="1396"/>
      <c r="M2" s="1396"/>
      <c r="N2" s="1396"/>
      <c r="O2" s="1396"/>
      <c r="P2" s="1396"/>
      <c r="Q2" s="1396"/>
      <c r="R2" s="1396"/>
      <c r="S2" s="1396"/>
      <c r="T2" s="1396"/>
      <c r="U2" s="1396"/>
      <c r="V2" s="1396"/>
      <c r="W2" s="1396"/>
      <c r="X2" s="1396"/>
      <c r="Y2" s="1396"/>
      <c r="Z2" s="1396"/>
      <c r="AA2" s="1396"/>
      <c r="AB2" s="1396"/>
      <c r="AC2" s="1396"/>
      <c r="AD2" s="1396"/>
      <c r="AE2" s="1396"/>
      <c r="AF2" s="1396"/>
      <c r="AG2" s="1396"/>
      <c r="AH2" s="1396"/>
      <c r="AI2" s="1396"/>
    </row>
    <row r="3" spans="1:35" s="120" customFormat="1" ht="38.25" customHeight="1">
      <c r="A3" s="1395" t="s">
        <v>343</v>
      </c>
      <c r="B3" s="1395"/>
      <c r="C3" s="1395"/>
      <c r="D3" s="858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397"/>
      <c r="AG3" s="121"/>
      <c r="AH3" s="122"/>
      <c r="AI3" s="122"/>
    </row>
    <row r="4" spans="1:35" s="120" customFormat="1" ht="38.25" customHeight="1" thickBot="1">
      <c r="D4" s="863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4"/>
      <c r="AC4" s="124"/>
      <c r="AD4" s="124"/>
      <c r="AE4" s="124"/>
      <c r="AF4" s="1398"/>
      <c r="AG4" s="124"/>
      <c r="AH4" s="125"/>
      <c r="AI4" s="125"/>
    </row>
    <row r="5" spans="1:35" ht="33.75" customHeight="1">
      <c r="A5" s="1399" t="s">
        <v>261</v>
      </c>
      <c r="B5" s="1402" t="s">
        <v>244</v>
      </c>
      <c r="C5" s="1405" t="s">
        <v>0</v>
      </c>
      <c r="D5" s="1405" t="s">
        <v>245</v>
      </c>
      <c r="E5" s="1408" t="s">
        <v>1</v>
      </c>
      <c r="F5" s="1409"/>
      <c r="G5" s="1409"/>
      <c r="H5" s="1409"/>
      <c r="I5" s="1410"/>
      <c r="J5" s="1414" t="s">
        <v>2</v>
      </c>
      <c r="K5" s="1414"/>
      <c r="L5" s="1414"/>
      <c r="M5" s="1414"/>
      <c r="N5" s="1414"/>
      <c r="O5" s="1414"/>
      <c r="P5" s="1414"/>
      <c r="Q5" s="1414"/>
      <c r="R5" s="1414"/>
      <c r="S5" s="1414"/>
      <c r="T5" s="1414"/>
      <c r="U5" s="1414"/>
      <c r="V5" s="1415" t="s">
        <v>8</v>
      </c>
      <c r="W5" s="1414" t="s">
        <v>4</v>
      </c>
      <c r="X5" s="1414"/>
      <c r="Y5" s="1414"/>
      <c r="Z5" s="1415" t="s">
        <v>338</v>
      </c>
      <c r="AA5" s="1419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100.5" customHeight="1">
      <c r="A6" s="1400"/>
      <c r="B6" s="1403"/>
      <c r="C6" s="1406"/>
      <c r="D6" s="1406"/>
      <c r="E6" s="1411"/>
      <c r="F6" s="1412"/>
      <c r="G6" s="1412"/>
      <c r="H6" s="1412"/>
      <c r="I6" s="1413"/>
      <c r="J6" s="1422" t="s">
        <v>227</v>
      </c>
      <c r="K6" s="1423"/>
      <c r="L6" s="1418" t="s">
        <v>5</v>
      </c>
      <c r="M6" s="1418"/>
      <c r="N6" s="1424" t="s">
        <v>223</v>
      </c>
      <c r="O6" s="1425"/>
      <c r="P6" s="1418" t="s">
        <v>6</v>
      </c>
      <c r="Q6" s="1418"/>
      <c r="R6" s="1418" t="s">
        <v>7</v>
      </c>
      <c r="S6" s="1418"/>
      <c r="T6" s="1418" t="s">
        <v>219</v>
      </c>
      <c r="U6" s="1418"/>
      <c r="V6" s="1416"/>
      <c r="W6" s="1418"/>
      <c r="X6" s="1418"/>
      <c r="Y6" s="1418"/>
      <c r="Z6" s="1416"/>
      <c r="AA6" s="1420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1"/>
      <c r="B7" s="1404"/>
      <c r="C7" s="1407"/>
      <c r="D7" s="1407"/>
      <c r="E7" s="240" t="s">
        <v>9</v>
      </c>
      <c r="F7" s="240" t="s">
        <v>10</v>
      </c>
      <c r="G7" s="860" t="s">
        <v>11</v>
      </c>
      <c r="H7" s="860" t="s">
        <v>12</v>
      </c>
      <c r="I7" s="860" t="s">
        <v>13</v>
      </c>
      <c r="J7" s="860" t="s">
        <v>14</v>
      </c>
      <c r="K7" s="860" t="s">
        <v>15</v>
      </c>
      <c r="L7" s="860" t="s">
        <v>14</v>
      </c>
      <c r="M7" s="860" t="s">
        <v>16</v>
      </c>
      <c r="N7" s="860" t="s">
        <v>14</v>
      </c>
      <c r="O7" s="860" t="s">
        <v>16</v>
      </c>
      <c r="P7" s="860" t="s">
        <v>14</v>
      </c>
      <c r="Q7" s="860" t="s">
        <v>16</v>
      </c>
      <c r="R7" s="860" t="s">
        <v>14</v>
      </c>
      <c r="S7" s="860" t="s">
        <v>220</v>
      </c>
      <c r="T7" s="860" t="s">
        <v>221</v>
      </c>
      <c r="U7" s="860" t="s">
        <v>3</v>
      </c>
      <c r="V7" s="1417"/>
      <c r="W7" s="153" t="s">
        <v>17</v>
      </c>
      <c r="X7" s="153" t="s">
        <v>218</v>
      </c>
      <c r="Y7" s="153" t="s">
        <v>13</v>
      </c>
      <c r="Z7" s="1417"/>
      <c r="AA7" s="1421"/>
      <c r="AB7" s="150"/>
      <c r="AC7" s="150"/>
      <c r="AD7" s="150"/>
      <c r="AE7" s="150"/>
      <c r="AF7" s="150"/>
      <c r="AG7" s="150"/>
      <c r="AH7" s="150"/>
      <c r="AI7" s="150"/>
    </row>
    <row r="8" spans="1:35" ht="34.5" customHeight="1">
      <c r="A8" s="655"/>
      <c r="B8" s="656"/>
      <c r="C8" s="657"/>
      <c r="D8" s="657"/>
      <c r="E8" s="859"/>
      <c r="F8" s="859"/>
      <c r="G8" s="657"/>
      <c r="H8" s="657"/>
      <c r="I8" s="657"/>
      <c r="J8" s="657"/>
      <c r="K8" s="657"/>
      <c r="L8" s="657"/>
      <c r="M8" s="657"/>
      <c r="N8" s="657"/>
      <c r="O8" s="657"/>
      <c r="P8" s="657"/>
      <c r="Q8" s="657"/>
      <c r="R8" s="657"/>
      <c r="S8" s="657"/>
      <c r="T8" s="657"/>
      <c r="U8" s="657"/>
      <c r="V8" s="657"/>
      <c r="W8" s="658"/>
      <c r="X8" s="658"/>
      <c r="Y8" s="658"/>
      <c r="Z8" s="657"/>
      <c r="AA8" s="659"/>
      <c r="AB8" s="150"/>
      <c r="AC8" s="150"/>
      <c r="AD8" s="150"/>
      <c r="AE8" s="150"/>
      <c r="AF8" s="150"/>
      <c r="AG8" s="150"/>
      <c r="AH8" s="150"/>
      <c r="AI8" s="150"/>
    </row>
    <row r="9" spans="1:35" s="160" customFormat="1" ht="45" customHeight="1">
      <c r="A9" s="665"/>
      <c r="B9" s="660"/>
      <c r="C9" s="661"/>
      <c r="D9" s="661"/>
      <c r="E9" s="660"/>
      <c r="F9" s="660"/>
      <c r="G9" s="660"/>
      <c r="H9" s="660"/>
      <c r="I9" s="660"/>
      <c r="J9" s="662"/>
      <c r="K9" s="662"/>
      <c r="L9" s="662"/>
      <c r="M9" s="662"/>
      <c r="N9" s="662"/>
      <c r="O9" s="663"/>
      <c r="P9" s="662"/>
      <c r="Q9" s="662"/>
      <c r="R9" s="662"/>
      <c r="S9" s="662"/>
      <c r="T9" s="662"/>
      <c r="U9" s="662"/>
      <c r="V9" s="661"/>
      <c r="W9" s="661"/>
      <c r="X9" s="661"/>
      <c r="Y9" s="661"/>
      <c r="Z9" s="661"/>
      <c r="AA9" s="664"/>
    </row>
    <row r="10" spans="1:35" s="160" customFormat="1" ht="47.25" customHeight="1">
      <c r="A10" s="1428" t="s">
        <v>812</v>
      </c>
      <c r="B10" s="1429"/>
      <c r="C10" s="1429"/>
      <c r="D10" s="631"/>
      <c r="E10" s="632"/>
      <c r="F10" s="378"/>
      <c r="G10" s="378"/>
      <c r="H10" s="378"/>
      <c r="I10" s="378"/>
      <c r="J10" s="861"/>
      <c r="K10" s="861"/>
      <c r="L10" s="861"/>
      <c r="M10" s="861"/>
      <c r="N10" s="861"/>
      <c r="O10" s="652"/>
      <c r="P10" s="861"/>
      <c r="Q10" s="861"/>
      <c r="R10" s="861"/>
      <c r="S10" s="861"/>
      <c r="T10" s="861"/>
      <c r="U10" s="861"/>
      <c r="V10" s="378"/>
      <c r="W10" s="378"/>
      <c r="X10" s="378"/>
      <c r="Y10" s="378"/>
      <c r="Z10" s="378"/>
      <c r="AA10" s="654"/>
    </row>
    <row r="11" spans="1:35" s="160" customFormat="1" ht="38.25" customHeight="1">
      <c r="A11" s="360">
        <v>1</v>
      </c>
      <c r="B11" s="364" t="s">
        <v>813</v>
      </c>
      <c r="C11" s="361" t="s">
        <v>176</v>
      </c>
      <c r="D11" s="361" t="s">
        <v>29</v>
      </c>
      <c r="E11" s="361">
        <v>30</v>
      </c>
      <c r="F11" s="361">
        <v>240</v>
      </c>
      <c r="G11" s="361">
        <v>75</v>
      </c>
      <c r="H11" s="361">
        <v>9.375</v>
      </c>
      <c r="I11" s="361">
        <v>2250</v>
      </c>
      <c r="J11" s="362">
        <v>15</v>
      </c>
      <c r="K11" s="362" t="s">
        <v>565</v>
      </c>
      <c r="L11" s="362"/>
      <c r="M11" s="362"/>
      <c r="N11" s="362"/>
      <c r="O11" s="357"/>
      <c r="P11" s="362"/>
      <c r="Q11" s="362"/>
      <c r="R11" s="362"/>
      <c r="S11" s="362"/>
      <c r="T11" s="362"/>
      <c r="U11" s="362"/>
      <c r="V11" s="361">
        <f t="shared" ref="V11" si="0">J11+L11+N11+P11+R11+T11</f>
        <v>15</v>
      </c>
      <c r="W11" s="364">
        <f t="shared" ref="W11" si="1">E11-V11</f>
        <v>15</v>
      </c>
      <c r="X11" s="361">
        <f t="shared" ref="X11" si="2">W11*8</f>
        <v>120</v>
      </c>
      <c r="Y11" s="361">
        <f t="shared" ref="Y11" si="3">X11*H11</f>
        <v>1125</v>
      </c>
      <c r="Z11" s="361">
        <f t="shared" ref="Z11" si="4">Y11</f>
        <v>1125</v>
      </c>
      <c r="AA11" s="363"/>
    </row>
    <row r="12" spans="1:35" ht="51" customHeight="1" thickBot="1">
      <c r="A12" s="383"/>
      <c r="B12" s="416"/>
      <c r="C12" s="384"/>
      <c r="D12" s="384"/>
      <c r="E12" s="384"/>
      <c r="F12" s="384"/>
      <c r="G12" s="384"/>
      <c r="H12" s="384"/>
      <c r="I12" s="384"/>
      <c r="J12" s="385"/>
      <c r="K12" s="385"/>
      <c r="L12" s="385"/>
      <c r="M12" s="385"/>
      <c r="N12" s="385"/>
      <c r="O12" s="385"/>
      <c r="P12" s="385"/>
      <c r="Q12" s="385"/>
      <c r="R12" s="385"/>
      <c r="S12" s="385"/>
      <c r="T12" s="385"/>
      <c r="U12" s="385"/>
      <c r="V12" s="384"/>
      <c r="W12" s="384"/>
      <c r="X12" s="1430" t="s">
        <v>208</v>
      </c>
      <c r="Y12" s="1431"/>
      <c r="Z12" s="835">
        <f>SUM(Z9:Z11)</f>
        <v>1125</v>
      </c>
      <c r="AA12" s="159"/>
      <c r="AB12" s="150"/>
      <c r="AC12" s="150"/>
      <c r="AD12" s="352"/>
      <c r="AE12" s="150"/>
      <c r="AF12" s="150"/>
      <c r="AG12" s="150"/>
      <c r="AH12" s="150"/>
      <c r="AI12" s="150"/>
    </row>
    <row r="13" spans="1:35" ht="37.5" customHeight="1" thickBot="1">
      <c r="A13" s="383"/>
      <c r="B13" s="416" t="s">
        <v>342</v>
      </c>
      <c r="C13" s="119"/>
      <c r="D13" s="384"/>
      <c r="E13" s="384"/>
      <c r="F13" s="384"/>
      <c r="G13" s="384"/>
      <c r="H13" s="384"/>
      <c r="I13" s="384"/>
      <c r="J13" s="385"/>
      <c r="K13" s="385"/>
      <c r="L13" s="385"/>
      <c r="M13" s="385"/>
      <c r="N13" s="385"/>
      <c r="O13" s="385"/>
      <c r="P13" s="385"/>
      <c r="Q13" s="385"/>
      <c r="R13" s="385"/>
      <c r="S13" s="385"/>
      <c r="T13" s="385"/>
      <c r="U13" s="385"/>
      <c r="V13" s="384"/>
      <c r="W13" s="384"/>
      <c r="X13" s="384"/>
      <c r="Y13" s="384"/>
      <c r="Z13" s="384"/>
      <c r="AA13" s="159"/>
      <c r="AB13" s="150"/>
      <c r="AC13" s="150"/>
      <c r="AD13" s="160"/>
      <c r="AE13" s="150"/>
      <c r="AF13" s="150"/>
      <c r="AG13" s="150"/>
      <c r="AH13" s="150"/>
      <c r="AI13" s="150"/>
    </row>
    <row r="14" spans="1:35" s="160" customFormat="1" ht="27.75" customHeight="1">
      <c r="A14" s="636"/>
      <c r="B14" s="637"/>
      <c r="C14" s="636"/>
      <c r="D14" s="636"/>
      <c r="E14" s="636"/>
      <c r="F14" s="636"/>
      <c r="G14" s="636"/>
      <c r="H14" s="636"/>
      <c r="I14" s="636"/>
      <c r="J14" s="638"/>
      <c r="K14" s="638"/>
      <c r="L14" s="638"/>
      <c r="M14" s="638"/>
      <c r="N14" s="638"/>
      <c r="O14" s="639"/>
      <c r="P14" s="638"/>
      <c r="Q14" s="638"/>
      <c r="R14" s="638"/>
      <c r="S14" s="638"/>
      <c r="T14" s="638"/>
      <c r="U14" s="638"/>
      <c r="V14" s="636"/>
      <c r="W14" s="636"/>
      <c r="X14" s="636"/>
      <c r="Y14" s="636"/>
      <c r="Z14" s="636"/>
      <c r="AA14" s="640"/>
    </row>
    <row r="15" spans="1:35" s="160" customFormat="1" ht="75.75" customHeight="1">
      <c r="A15" s="250"/>
      <c r="B15" s="462"/>
      <c r="C15" s="250"/>
      <c r="D15" s="250"/>
      <c r="E15" s="250"/>
      <c r="F15" s="250"/>
      <c r="G15" s="250"/>
      <c r="H15" s="250"/>
      <c r="I15" s="250"/>
      <c r="J15" s="338"/>
      <c r="K15" s="338"/>
      <c r="L15" s="338"/>
      <c r="M15" s="338"/>
      <c r="N15" s="338"/>
      <c r="O15" s="339"/>
      <c r="P15" s="338"/>
      <c r="Q15" s="338"/>
      <c r="R15" s="338"/>
      <c r="S15" s="338"/>
      <c r="T15" s="338"/>
      <c r="U15" s="338"/>
      <c r="V15" s="250"/>
      <c r="W15" s="250"/>
      <c r="X15" s="250"/>
      <c r="Y15" s="250"/>
      <c r="Z15" s="250"/>
      <c r="AA15" s="340"/>
    </row>
    <row r="16" spans="1:35" s="160" customFormat="1" ht="27.75" customHeight="1">
      <c r="A16" s="250"/>
      <c r="B16" s="462"/>
      <c r="C16" s="250"/>
      <c r="D16" s="250"/>
      <c r="E16" s="250"/>
      <c r="F16" s="250"/>
      <c r="G16" s="250"/>
      <c r="H16" s="250"/>
      <c r="I16" s="250"/>
      <c r="J16" s="338"/>
      <c r="K16" s="338"/>
      <c r="L16" s="338"/>
      <c r="M16" s="338"/>
      <c r="N16" s="338"/>
      <c r="O16" s="339"/>
      <c r="P16" s="338"/>
      <c r="Q16" s="338"/>
      <c r="R16" s="338"/>
      <c r="S16" s="338"/>
      <c r="T16" s="338"/>
      <c r="U16" s="338"/>
      <c r="V16" s="250"/>
      <c r="W16" s="250"/>
      <c r="X16" s="250"/>
      <c r="Y16" s="250"/>
      <c r="Z16" s="250"/>
      <c r="AA16" s="340"/>
    </row>
    <row r="17" spans="1:27" s="160" customFormat="1" ht="27.75" customHeight="1">
      <c r="A17" s="250"/>
      <c r="B17" s="462"/>
      <c r="C17" s="250"/>
      <c r="D17" s="250"/>
      <c r="E17" s="250"/>
      <c r="F17" s="250"/>
      <c r="G17" s="250"/>
      <c r="H17" s="250"/>
      <c r="I17" s="250"/>
      <c r="J17" s="338"/>
      <c r="K17" s="338"/>
      <c r="L17" s="338"/>
      <c r="M17" s="338"/>
      <c r="N17" s="338"/>
      <c r="O17" s="339"/>
      <c r="P17" s="338"/>
      <c r="Q17" s="338"/>
      <c r="R17" s="338"/>
      <c r="S17" s="338"/>
      <c r="T17" s="338"/>
      <c r="U17" s="338"/>
      <c r="V17" s="250"/>
      <c r="W17" s="250"/>
      <c r="X17" s="250"/>
      <c r="Y17" s="250"/>
      <c r="Z17" s="250"/>
      <c r="AA17" s="340"/>
    </row>
    <row r="18" spans="1:27" s="160" customFormat="1" ht="54.75" customHeight="1">
      <c r="A18" s="250"/>
      <c r="B18" s="1427" t="s">
        <v>483</v>
      </c>
      <c r="C18" s="1427"/>
      <c r="D18" s="1427"/>
      <c r="E18" s="341"/>
      <c r="F18" s="341"/>
      <c r="G18" s="341"/>
      <c r="H18" s="341"/>
      <c r="I18" s="341"/>
      <c r="J18" s="862"/>
      <c r="K18" s="862"/>
      <c r="L18" s="862"/>
      <c r="M18" s="862"/>
      <c r="N18" s="1427" t="s">
        <v>484</v>
      </c>
      <c r="O18" s="1427"/>
      <c r="P18" s="1427"/>
      <c r="Q18" s="1427"/>
      <c r="R18" s="1427"/>
      <c r="S18" s="862"/>
      <c r="T18" s="862"/>
      <c r="U18" s="862"/>
      <c r="V18" s="341"/>
      <c r="W18" s="1427" t="s">
        <v>485</v>
      </c>
      <c r="X18" s="1427"/>
      <c r="Y18" s="1427"/>
      <c r="Z18" s="1427"/>
      <c r="AA18" s="1427"/>
    </row>
    <row r="19" spans="1:27" s="160" customFormat="1" ht="60" customHeight="1">
      <c r="A19" s="250"/>
      <c r="B19" s="1427" t="s">
        <v>482</v>
      </c>
      <c r="C19" s="1427"/>
      <c r="D19" s="1427"/>
      <c r="E19" s="341"/>
      <c r="F19" s="341"/>
      <c r="G19" s="341"/>
      <c r="H19" s="341"/>
      <c r="I19" s="341"/>
      <c r="J19" s="862"/>
      <c r="K19" s="862"/>
      <c r="L19" s="862"/>
      <c r="M19" s="862"/>
      <c r="N19" s="1427" t="s">
        <v>482</v>
      </c>
      <c r="O19" s="1427"/>
      <c r="P19" s="1427"/>
      <c r="Q19" s="1427"/>
      <c r="R19" s="862"/>
      <c r="S19" s="862"/>
      <c r="T19" s="862"/>
      <c r="U19" s="862"/>
      <c r="V19" s="341"/>
      <c r="W19" s="341"/>
      <c r="X19" s="1427" t="s">
        <v>482</v>
      </c>
      <c r="Y19" s="1427"/>
      <c r="Z19" s="1427"/>
      <c r="AA19" s="1427"/>
    </row>
    <row r="20" spans="1:27" ht="45" customHeight="1">
      <c r="A20" s="634"/>
      <c r="B20" s="633"/>
      <c r="C20" s="634"/>
      <c r="D20" s="634"/>
      <c r="E20" s="634"/>
      <c r="F20" s="634"/>
      <c r="G20" s="634"/>
      <c r="H20" s="634"/>
      <c r="I20" s="634"/>
      <c r="J20" s="635"/>
      <c r="K20" s="635"/>
      <c r="L20" s="635"/>
      <c r="M20" s="635"/>
      <c r="N20" s="1426"/>
      <c r="O20" s="1426"/>
      <c r="P20" s="1426"/>
      <c r="Q20" s="1426"/>
      <c r="R20" s="635"/>
      <c r="S20" s="635"/>
      <c r="T20" s="635"/>
      <c r="U20" s="635"/>
      <c r="V20" s="634"/>
      <c r="W20" s="634"/>
      <c r="X20" s="634"/>
      <c r="Y20" s="634"/>
      <c r="Z20" s="634"/>
      <c r="AA20" s="641"/>
    </row>
    <row r="21" spans="1:27">
      <c r="A21" s="634"/>
      <c r="B21" s="633"/>
      <c r="C21" s="634"/>
      <c r="D21" s="634"/>
      <c r="E21" s="634"/>
      <c r="F21" s="634"/>
      <c r="G21" s="634"/>
      <c r="H21" s="634"/>
      <c r="I21" s="634"/>
      <c r="J21" s="635"/>
      <c r="K21" s="635"/>
      <c r="L21" s="635"/>
      <c r="M21" s="635"/>
      <c r="N21" s="635"/>
      <c r="O21" s="635"/>
      <c r="P21" s="635"/>
      <c r="Q21" s="635"/>
      <c r="R21" s="635"/>
      <c r="S21" s="635"/>
      <c r="T21" s="635"/>
      <c r="U21" s="635"/>
      <c r="V21" s="634"/>
      <c r="W21" s="634"/>
      <c r="X21" s="634"/>
      <c r="Y21" s="634"/>
      <c r="Z21" s="634"/>
      <c r="AA21" s="641"/>
    </row>
    <row r="22" spans="1:27">
      <c r="A22" s="634"/>
      <c r="B22" s="633"/>
      <c r="C22" s="634"/>
      <c r="D22" s="634"/>
      <c r="E22" s="634"/>
      <c r="F22" s="634"/>
      <c r="G22" s="634"/>
      <c r="H22" s="634"/>
      <c r="I22" s="634"/>
      <c r="J22" s="635"/>
      <c r="K22" s="635"/>
      <c r="L22" s="635"/>
      <c r="M22" s="635"/>
      <c r="N22" s="635"/>
      <c r="O22" s="635"/>
      <c r="P22" s="635"/>
      <c r="Q22" s="635"/>
      <c r="R22" s="635"/>
      <c r="S22" s="635"/>
      <c r="T22" s="635"/>
      <c r="U22" s="635"/>
      <c r="V22" s="634"/>
      <c r="W22" s="634"/>
      <c r="X22" s="634"/>
      <c r="Y22" s="634"/>
      <c r="Z22" s="634"/>
      <c r="AA22" s="641"/>
    </row>
    <row r="23" spans="1:27">
      <c r="A23" s="634"/>
      <c r="B23" s="633"/>
      <c r="C23" s="634"/>
      <c r="D23" s="634"/>
      <c r="E23" s="634"/>
      <c r="F23" s="634"/>
      <c r="G23" s="634"/>
      <c r="H23" s="634"/>
      <c r="I23" s="634"/>
      <c r="J23" s="635"/>
      <c r="K23" s="635"/>
      <c r="L23" s="635"/>
      <c r="M23" s="635"/>
      <c r="N23" s="635"/>
      <c r="O23" s="635"/>
      <c r="P23" s="635"/>
      <c r="Q23" s="635"/>
      <c r="R23" s="635"/>
      <c r="S23" s="635"/>
      <c r="T23" s="635"/>
      <c r="U23" s="635"/>
      <c r="V23" s="634"/>
      <c r="W23" s="634"/>
      <c r="X23" s="634"/>
      <c r="Y23" s="634"/>
      <c r="Z23" s="634"/>
      <c r="AA23" s="641"/>
    </row>
    <row r="24" spans="1:27">
      <c r="A24" s="634"/>
      <c r="B24" s="633"/>
      <c r="C24" s="634"/>
      <c r="D24" s="634"/>
      <c r="E24" s="634"/>
      <c r="F24" s="634"/>
      <c r="G24" s="634"/>
      <c r="H24" s="634"/>
      <c r="I24" s="634"/>
      <c r="J24" s="635"/>
      <c r="K24" s="635"/>
      <c r="L24" s="635"/>
      <c r="M24" s="635"/>
      <c r="N24" s="635"/>
      <c r="O24" s="635"/>
      <c r="P24" s="635"/>
      <c r="Q24" s="635"/>
      <c r="R24" s="635"/>
      <c r="S24" s="635"/>
      <c r="T24" s="635"/>
      <c r="U24" s="635"/>
      <c r="V24" s="634"/>
      <c r="W24" s="634"/>
      <c r="X24" s="634"/>
      <c r="Y24" s="634"/>
      <c r="Z24" s="634"/>
      <c r="AA24" s="641"/>
    </row>
    <row r="25" spans="1:27">
      <c r="A25" s="634"/>
      <c r="B25" s="633"/>
      <c r="C25" s="634"/>
      <c r="D25" s="634"/>
      <c r="E25" s="634"/>
      <c r="F25" s="634"/>
      <c r="G25" s="634"/>
      <c r="H25" s="634"/>
      <c r="I25" s="634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4"/>
      <c r="W25" s="634"/>
      <c r="X25" s="634"/>
      <c r="Y25" s="634"/>
      <c r="Z25" s="634"/>
      <c r="AA25" s="641"/>
    </row>
    <row r="26" spans="1:27">
      <c r="A26" s="634"/>
      <c r="B26" s="633"/>
      <c r="C26" s="634"/>
      <c r="D26" s="634"/>
      <c r="E26" s="634"/>
      <c r="F26" s="634"/>
      <c r="G26" s="634"/>
      <c r="H26" s="634"/>
      <c r="I26" s="634"/>
      <c r="J26" s="635"/>
      <c r="K26" s="635"/>
      <c r="L26" s="635"/>
      <c r="M26" s="635"/>
      <c r="N26" s="635"/>
      <c r="O26" s="635"/>
      <c r="P26" s="635"/>
      <c r="Q26" s="635"/>
      <c r="R26" s="635"/>
      <c r="S26" s="635"/>
      <c r="T26" s="635"/>
      <c r="U26" s="635"/>
      <c r="V26" s="634"/>
      <c r="W26" s="634"/>
      <c r="X26" s="634"/>
      <c r="Y26" s="634"/>
      <c r="Z26" s="634"/>
      <c r="AA26" s="641"/>
    </row>
    <row r="27" spans="1:27">
      <c r="A27" s="634"/>
      <c r="B27" s="633"/>
      <c r="C27" s="634"/>
      <c r="D27" s="634"/>
      <c r="E27" s="634"/>
      <c r="F27" s="634"/>
      <c r="G27" s="634"/>
      <c r="H27" s="634"/>
      <c r="I27" s="634"/>
      <c r="J27" s="635"/>
      <c r="K27" s="635"/>
      <c r="L27" s="635"/>
      <c r="M27" s="635"/>
      <c r="N27" s="635"/>
      <c r="O27" s="635"/>
      <c r="P27" s="635"/>
      <c r="Q27" s="635"/>
      <c r="R27" s="635"/>
      <c r="S27" s="635"/>
      <c r="T27" s="635"/>
      <c r="U27" s="635"/>
      <c r="V27" s="634"/>
      <c r="W27" s="634"/>
      <c r="X27" s="634"/>
      <c r="Y27" s="634"/>
      <c r="Z27" s="634"/>
      <c r="AA27" s="641"/>
    </row>
    <row r="28" spans="1:27">
      <c r="A28" s="634"/>
      <c r="B28" s="633"/>
      <c r="C28" s="634"/>
      <c r="D28" s="634"/>
      <c r="E28" s="634"/>
      <c r="F28" s="634"/>
      <c r="G28" s="634"/>
      <c r="H28" s="634"/>
      <c r="I28" s="634"/>
      <c r="J28" s="635"/>
      <c r="K28" s="635"/>
      <c r="L28" s="635"/>
      <c r="M28" s="635"/>
      <c r="N28" s="635"/>
      <c r="O28" s="635"/>
      <c r="P28" s="635"/>
      <c r="Q28" s="635"/>
      <c r="R28" s="635"/>
      <c r="S28" s="635"/>
      <c r="T28" s="635"/>
      <c r="U28" s="635"/>
      <c r="V28" s="634"/>
      <c r="W28" s="634"/>
      <c r="X28" s="634"/>
      <c r="Y28" s="634"/>
      <c r="Z28" s="634"/>
      <c r="AA28" s="641"/>
    </row>
    <row r="29" spans="1:27">
      <c r="A29" s="634"/>
      <c r="B29" s="633"/>
      <c r="C29" s="634"/>
      <c r="D29" s="634"/>
      <c r="E29" s="634"/>
      <c r="F29" s="634"/>
      <c r="G29" s="634"/>
      <c r="H29" s="634"/>
      <c r="I29" s="634"/>
      <c r="J29" s="635"/>
      <c r="K29" s="635"/>
      <c r="L29" s="635"/>
      <c r="M29" s="635"/>
      <c r="N29" s="635"/>
      <c r="O29" s="635"/>
      <c r="P29" s="635"/>
      <c r="Q29" s="635"/>
      <c r="R29" s="635"/>
      <c r="S29" s="635"/>
      <c r="T29" s="635"/>
      <c r="U29" s="635"/>
      <c r="V29" s="634"/>
      <c r="W29" s="634"/>
      <c r="X29" s="634"/>
      <c r="Y29" s="634"/>
      <c r="Z29" s="634"/>
      <c r="AA29" s="641"/>
    </row>
    <row r="30" spans="1:27">
      <c r="A30" s="634"/>
      <c r="B30" s="633"/>
      <c r="C30" s="634"/>
      <c r="D30" s="634"/>
      <c r="E30" s="634"/>
      <c r="F30" s="634"/>
      <c r="G30" s="634"/>
      <c r="H30" s="634"/>
      <c r="I30" s="634"/>
      <c r="J30" s="635"/>
      <c r="K30" s="635"/>
      <c r="L30" s="635"/>
      <c r="M30" s="635"/>
      <c r="N30" s="635"/>
      <c r="O30" s="635"/>
      <c r="P30" s="635"/>
      <c r="Q30" s="635"/>
      <c r="R30" s="635"/>
      <c r="S30" s="635"/>
      <c r="T30" s="635"/>
      <c r="U30" s="635"/>
      <c r="V30" s="634"/>
      <c r="W30" s="634"/>
      <c r="X30" s="634"/>
      <c r="Y30" s="634"/>
      <c r="Z30" s="634"/>
      <c r="AA30" s="641"/>
    </row>
    <row r="31" spans="1:27">
      <c r="A31" s="634"/>
      <c r="B31" s="633"/>
      <c r="C31" s="634"/>
      <c r="D31" s="634"/>
      <c r="E31" s="634"/>
      <c r="F31" s="634"/>
      <c r="G31" s="634"/>
      <c r="H31" s="634"/>
      <c r="I31" s="634"/>
      <c r="J31" s="635"/>
      <c r="K31" s="635"/>
      <c r="L31" s="635"/>
      <c r="M31" s="635"/>
      <c r="N31" s="635"/>
      <c r="O31" s="635"/>
      <c r="P31" s="635"/>
      <c r="Q31" s="635"/>
      <c r="R31" s="635"/>
      <c r="S31" s="635"/>
      <c r="T31" s="635"/>
      <c r="U31" s="635"/>
      <c r="V31" s="634"/>
      <c r="W31" s="634"/>
      <c r="X31" s="634"/>
      <c r="Y31" s="634"/>
      <c r="Z31" s="634"/>
      <c r="AA31" s="641"/>
    </row>
    <row r="32" spans="1:27">
      <c r="A32" s="634"/>
      <c r="B32" s="633"/>
      <c r="C32" s="634"/>
      <c r="D32" s="634"/>
      <c r="E32" s="634"/>
      <c r="F32" s="634"/>
      <c r="G32" s="634"/>
      <c r="H32" s="634"/>
      <c r="I32" s="634"/>
      <c r="J32" s="635"/>
      <c r="K32" s="635"/>
      <c r="L32" s="635"/>
      <c r="M32" s="635"/>
      <c r="N32" s="635"/>
      <c r="O32" s="635"/>
      <c r="P32" s="635"/>
      <c r="Q32" s="635"/>
      <c r="R32" s="635"/>
      <c r="S32" s="635"/>
      <c r="T32" s="635"/>
      <c r="U32" s="635"/>
      <c r="V32" s="634"/>
      <c r="W32" s="634"/>
      <c r="X32" s="634"/>
      <c r="Y32" s="634"/>
      <c r="Z32" s="634"/>
      <c r="AA32" s="641"/>
    </row>
    <row r="33" spans="1:27">
      <c r="A33" s="634"/>
      <c r="B33" s="633"/>
      <c r="C33" s="634"/>
      <c r="D33" s="634"/>
      <c r="E33" s="634"/>
      <c r="F33" s="634"/>
      <c r="G33" s="634"/>
      <c r="H33" s="634"/>
      <c r="I33" s="634"/>
      <c r="J33" s="635"/>
      <c r="K33" s="635"/>
      <c r="L33" s="635"/>
      <c r="M33" s="635"/>
      <c r="N33" s="635"/>
      <c r="O33" s="635"/>
      <c r="P33" s="635"/>
      <c r="Q33" s="635"/>
      <c r="R33" s="635"/>
      <c r="S33" s="635"/>
      <c r="T33" s="635"/>
      <c r="U33" s="635"/>
      <c r="V33" s="634"/>
      <c r="W33" s="634"/>
      <c r="X33" s="634"/>
      <c r="Y33" s="634"/>
      <c r="Z33" s="634"/>
      <c r="AA33" s="641"/>
    </row>
    <row r="34" spans="1:27">
      <c r="A34" s="634"/>
      <c r="B34" s="633"/>
      <c r="C34" s="634"/>
      <c r="D34" s="634"/>
      <c r="E34" s="634"/>
      <c r="F34" s="634"/>
      <c r="G34" s="634"/>
      <c r="H34" s="634"/>
      <c r="I34" s="634"/>
      <c r="J34" s="635"/>
      <c r="K34" s="635"/>
      <c r="L34" s="635"/>
      <c r="M34" s="635"/>
      <c r="N34" s="635"/>
      <c r="O34" s="635"/>
      <c r="P34" s="635"/>
      <c r="Q34" s="635"/>
      <c r="R34" s="635"/>
      <c r="S34" s="635"/>
      <c r="T34" s="635"/>
      <c r="U34" s="635"/>
      <c r="V34" s="634"/>
      <c r="W34" s="634"/>
      <c r="X34" s="634"/>
      <c r="Y34" s="634"/>
      <c r="Z34" s="634"/>
      <c r="AA34" s="641"/>
    </row>
    <row r="35" spans="1:27" ht="30" customHeight="1">
      <c r="A35" s="634"/>
      <c r="B35" s="633"/>
      <c r="C35" s="634"/>
      <c r="D35" s="634"/>
      <c r="E35" s="634"/>
      <c r="F35" s="634"/>
      <c r="G35" s="634"/>
      <c r="H35" s="634"/>
      <c r="I35" s="634"/>
      <c r="J35" s="635"/>
      <c r="K35" s="635"/>
      <c r="L35" s="635"/>
      <c r="M35" s="635"/>
      <c r="N35" s="635"/>
      <c r="O35" s="635"/>
      <c r="P35" s="635"/>
      <c r="Q35" s="635"/>
      <c r="R35" s="635"/>
      <c r="S35" s="635"/>
      <c r="T35" s="635"/>
      <c r="U35" s="635"/>
      <c r="V35" s="634"/>
      <c r="W35" s="634"/>
      <c r="X35" s="634"/>
      <c r="Y35" s="634"/>
      <c r="Z35" s="634"/>
      <c r="AA35" s="641"/>
    </row>
    <row r="36" spans="1:27" ht="30" customHeight="1">
      <c r="A36" s="634"/>
      <c r="B36" s="633"/>
      <c r="C36" s="634"/>
      <c r="D36" s="634"/>
      <c r="E36" s="634"/>
      <c r="F36" s="634"/>
      <c r="G36" s="634"/>
      <c r="H36" s="634"/>
      <c r="I36" s="634"/>
      <c r="J36" s="635"/>
      <c r="K36" s="635"/>
      <c r="L36" s="635"/>
      <c r="M36" s="635"/>
      <c r="N36" s="635"/>
      <c r="O36" s="635"/>
      <c r="P36" s="635"/>
      <c r="Q36" s="635"/>
      <c r="R36" s="635"/>
      <c r="S36" s="635"/>
      <c r="T36" s="635"/>
      <c r="U36" s="635"/>
      <c r="V36" s="634"/>
      <c r="W36" s="634"/>
      <c r="X36" s="634"/>
      <c r="Y36" s="634"/>
      <c r="Z36" s="634"/>
      <c r="AA36" s="641"/>
    </row>
    <row r="37" spans="1:27" ht="30" customHeight="1">
      <c r="A37" s="634"/>
      <c r="B37" s="633"/>
      <c r="C37" s="634"/>
      <c r="D37" s="634"/>
      <c r="E37" s="634"/>
      <c r="F37" s="634"/>
      <c r="G37" s="634"/>
      <c r="H37" s="634"/>
      <c r="I37" s="634"/>
      <c r="J37" s="635"/>
      <c r="K37" s="635"/>
      <c r="L37" s="635"/>
      <c r="M37" s="635"/>
      <c r="N37" s="635"/>
      <c r="O37" s="635"/>
      <c r="P37" s="635"/>
      <c r="Q37" s="635"/>
      <c r="R37" s="635"/>
      <c r="S37" s="635"/>
      <c r="T37" s="635"/>
      <c r="U37" s="635"/>
      <c r="V37" s="634"/>
      <c r="W37" s="634"/>
      <c r="X37" s="634"/>
      <c r="Y37" s="634"/>
      <c r="Z37" s="634"/>
      <c r="AA37" s="641"/>
    </row>
    <row r="38" spans="1:27" ht="30" customHeight="1"/>
    <row r="39" spans="1:27" ht="30" customHeight="1"/>
  </sheetData>
  <mergeCells count="29">
    <mergeCell ref="A1:AI1"/>
    <mergeCell ref="A2:AI2"/>
    <mergeCell ref="A3:C3"/>
    <mergeCell ref="AF3:AF4"/>
    <mergeCell ref="A5:A7"/>
    <mergeCell ref="B5:B7"/>
    <mergeCell ref="C5:C7"/>
    <mergeCell ref="D5:D7"/>
    <mergeCell ref="E5:I6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N20:Q20"/>
    <mergeCell ref="B19:D19"/>
    <mergeCell ref="N19:Q19"/>
    <mergeCell ref="X19:AA19"/>
    <mergeCell ref="A10:C10"/>
    <mergeCell ref="X12:Y12"/>
    <mergeCell ref="B18:D18"/>
    <mergeCell ref="N18:R18"/>
    <mergeCell ref="W18:AA18"/>
  </mergeCells>
  <conditionalFormatting sqref="B1:C3">
    <cfRule type="duplicateValues" dxfId="211" priority="1"/>
  </conditionalFormatting>
  <printOptions horizontalCentered="1" verticalCentered="1"/>
  <pageMargins left="0" right="0" top="0" bottom="0" header="0.23" footer="0"/>
  <pageSetup paperSize="9" scale="36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tabColor rgb="FFFF00FF"/>
  </sheetPr>
  <dimension ref="A1:AI39"/>
  <sheetViews>
    <sheetView view="pageBreakPreview" zoomScale="45" zoomScaleNormal="55" zoomScaleSheetLayoutView="45" workbookViewId="0">
      <pane ySplit="7" topLeftCell="A8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4.5703125" style="463" customWidth="1"/>
    <col min="3" max="3" width="13.140625" style="114" customWidth="1"/>
    <col min="4" max="4" width="16.7109375" style="114" customWidth="1"/>
    <col min="5" max="7" width="8.7109375" style="114" customWidth="1"/>
    <col min="8" max="8" width="11.140625" style="114" customWidth="1"/>
    <col min="9" max="9" width="10.5703125" style="114" customWidth="1"/>
    <col min="10" max="10" width="10" style="168" customWidth="1"/>
    <col min="11" max="11" width="14.5703125" style="168" customWidth="1"/>
    <col min="12" max="12" width="12" style="168" customWidth="1"/>
    <col min="13" max="13" width="24.5703125" style="168" customWidth="1"/>
    <col min="14" max="14" width="12.5703125" style="168" customWidth="1"/>
    <col min="15" max="15" width="21.5703125" style="168" customWidth="1"/>
    <col min="16" max="16" width="12" style="168" customWidth="1"/>
    <col min="17" max="17" width="17" style="168" customWidth="1"/>
    <col min="18" max="18" width="13.7109375" style="168" bestFit="1" customWidth="1"/>
    <col min="19" max="19" width="19.85546875" style="168" customWidth="1"/>
    <col min="20" max="20" width="14.28515625" style="168" customWidth="1"/>
    <col min="21" max="21" width="12.7109375" style="168" customWidth="1"/>
    <col min="22" max="22" width="12.28515625" style="114" customWidth="1"/>
    <col min="23" max="24" width="9.7109375" style="114" customWidth="1"/>
    <col min="25" max="25" width="11.140625" style="114" customWidth="1"/>
    <col min="26" max="26" width="19.85546875" style="114" customWidth="1"/>
    <col min="27" max="27" width="24.710937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5" t="s">
        <v>243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5"/>
      <c r="O1" s="1395"/>
      <c r="P1" s="1395"/>
      <c r="Q1" s="1395"/>
      <c r="R1" s="1395"/>
      <c r="S1" s="1395"/>
      <c r="T1" s="1395"/>
      <c r="U1" s="1395"/>
      <c r="V1" s="1395"/>
      <c r="W1" s="1395"/>
      <c r="X1" s="1395"/>
      <c r="Y1" s="1395"/>
      <c r="Z1" s="1395"/>
      <c r="AA1" s="1395"/>
      <c r="AB1" s="1395"/>
      <c r="AC1" s="1395"/>
      <c r="AD1" s="1395"/>
      <c r="AE1" s="1395"/>
      <c r="AF1" s="1395"/>
      <c r="AG1" s="1395"/>
      <c r="AH1" s="1395"/>
      <c r="AI1" s="1395"/>
    </row>
    <row r="2" spans="1:35" s="120" customFormat="1" ht="38.25" customHeight="1" thickBot="1">
      <c r="A2" s="1396" t="s">
        <v>259</v>
      </c>
      <c r="B2" s="1396"/>
      <c r="C2" s="1396"/>
      <c r="D2" s="1396"/>
      <c r="E2" s="1396"/>
      <c r="F2" s="1396"/>
      <c r="G2" s="1396"/>
      <c r="H2" s="1396"/>
      <c r="I2" s="1396"/>
      <c r="J2" s="1396"/>
      <c r="K2" s="1396"/>
      <c r="L2" s="1396"/>
      <c r="M2" s="1396"/>
      <c r="N2" s="1396"/>
      <c r="O2" s="1396"/>
      <c r="P2" s="1396"/>
      <c r="Q2" s="1396"/>
      <c r="R2" s="1396"/>
      <c r="S2" s="1396"/>
      <c r="T2" s="1396"/>
      <c r="U2" s="1396"/>
      <c r="V2" s="1396"/>
      <c r="W2" s="1396"/>
      <c r="X2" s="1396"/>
      <c r="Y2" s="1396"/>
      <c r="Z2" s="1396"/>
      <c r="AA2" s="1396"/>
      <c r="AB2" s="1396"/>
      <c r="AC2" s="1396"/>
      <c r="AD2" s="1396"/>
      <c r="AE2" s="1396"/>
      <c r="AF2" s="1396"/>
      <c r="AG2" s="1396"/>
      <c r="AH2" s="1396"/>
      <c r="AI2" s="1396"/>
    </row>
    <row r="3" spans="1:35" s="120" customFormat="1" ht="38.25" customHeight="1">
      <c r="A3" s="1395" t="s">
        <v>343</v>
      </c>
      <c r="B3" s="1395"/>
      <c r="C3" s="1395"/>
      <c r="D3" s="864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397"/>
      <c r="AG3" s="121"/>
      <c r="AH3" s="122"/>
      <c r="AI3" s="122"/>
    </row>
    <row r="4" spans="1:35" s="120" customFormat="1" ht="38.25" customHeight="1" thickBot="1">
      <c r="D4" s="869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4"/>
      <c r="AC4" s="124"/>
      <c r="AD4" s="124"/>
      <c r="AE4" s="124"/>
      <c r="AF4" s="1398"/>
      <c r="AG4" s="124"/>
      <c r="AH4" s="125"/>
      <c r="AI4" s="125"/>
    </row>
    <row r="5" spans="1:35" ht="33.75" customHeight="1">
      <c r="A5" s="1399" t="s">
        <v>261</v>
      </c>
      <c r="B5" s="1402" t="s">
        <v>244</v>
      </c>
      <c r="C5" s="1405" t="s">
        <v>0</v>
      </c>
      <c r="D5" s="1405" t="s">
        <v>245</v>
      </c>
      <c r="E5" s="1408" t="s">
        <v>1</v>
      </c>
      <c r="F5" s="1409"/>
      <c r="G5" s="1409"/>
      <c r="H5" s="1409"/>
      <c r="I5" s="1410"/>
      <c r="J5" s="1414" t="s">
        <v>2</v>
      </c>
      <c r="K5" s="1414"/>
      <c r="L5" s="1414"/>
      <c r="M5" s="1414"/>
      <c r="N5" s="1414"/>
      <c r="O5" s="1414"/>
      <c r="P5" s="1414"/>
      <c r="Q5" s="1414"/>
      <c r="R5" s="1414"/>
      <c r="S5" s="1414"/>
      <c r="T5" s="1414"/>
      <c r="U5" s="1414"/>
      <c r="V5" s="1415" t="s">
        <v>8</v>
      </c>
      <c r="W5" s="1414" t="s">
        <v>4</v>
      </c>
      <c r="X5" s="1414"/>
      <c r="Y5" s="1414"/>
      <c r="Z5" s="1415" t="s">
        <v>338</v>
      </c>
      <c r="AA5" s="1419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100.5" customHeight="1">
      <c r="A6" s="1400"/>
      <c r="B6" s="1403"/>
      <c r="C6" s="1406"/>
      <c r="D6" s="1406"/>
      <c r="E6" s="1411"/>
      <c r="F6" s="1412"/>
      <c r="G6" s="1412"/>
      <c r="H6" s="1412"/>
      <c r="I6" s="1413"/>
      <c r="J6" s="1422" t="s">
        <v>227</v>
      </c>
      <c r="K6" s="1423"/>
      <c r="L6" s="1418" t="s">
        <v>5</v>
      </c>
      <c r="M6" s="1418"/>
      <c r="N6" s="1424" t="s">
        <v>223</v>
      </c>
      <c r="O6" s="1425"/>
      <c r="P6" s="1418" t="s">
        <v>6</v>
      </c>
      <c r="Q6" s="1418"/>
      <c r="R6" s="1418" t="s">
        <v>7</v>
      </c>
      <c r="S6" s="1418"/>
      <c r="T6" s="1418" t="s">
        <v>219</v>
      </c>
      <c r="U6" s="1418"/>
      <c r="V6" s="1416"/>
      <c r="W6" s="1418"/>
      <c r="X6" s="1418"/>
      <c r="Y6" s="1418"/>
      <c r="Z6" s="1416"/>
      <c r="AA6" s="1420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1"/>
      <c r="B7" s="1404"/>
      <c r="C7" s="1407"/>
      <c r="D7" s="1407"/>
      <c r="E7" s="240" t="s">
        <v>9</v>
      </c>
      <c r="F7" s="240" t="s">
        <v>10</v>
      </c>
      <c r="G7" s="866" t="s">
        <v>11</v>
      </c>
      <c r="H7" s="866" t="s">
        <v>12</v>
      </c>
      <c r="I7" s="866" t="s">
        <v>13</v>
      </c>
      <c r="J7" s="866" t="s">
        <v>14</v>
      </c>
      <c r="K7" s="866" t="s">
        <v>15</v>
      </c>
      <c r="L7" s="866" t="s">
        <v>14</v>
      </c>
      <c r="M7" s="866" t="s">
        <v>16</v>
      </c>
      <c r="N7" s="866" t="s">
        <v>14</v>
      </c>
      <c r="O7" s="866" t="s">
        <v>16</v>
      </c>
      <c r="P7" s="866" t="s">
        <v>14</v>
      </c>
      <c r="Q7" s="866" t="s">
        <v>16</v>
      </c>
      <c r="R7" s="866" t="s">
        <v>14</v>
      </c>
      <c r="S7" s="866" t="s">
        <v>220</v>
      </c>
      <c r="T7" s="866" t="s">
        <v>221</v>
      </c>
      <c r="U7" s="866" t="s">
        <v>3</v>
      </c>
      <c r="V7" s="1417"/>
      <c r="W7" s="153" t="s">
        <v>17</v>
      </c>
      <c r="X7" s="153" t="s">
        <v>218</v>
      </c>
      <c r="Y7" s="153" t="s">
        <v>13</v>
      </c>
      <c r="Z7" s="1417"/>
      <c r="AA7" s="1421"/>
      <c r="AB7" s="150"/>
      <c r="AC7" s="150"/>
      <c r="AD7" s="150"/>
      <c r="AE7" s="150"/>
      <c r="AF7" s="150"/>
      <c r="AG7" s="150"/>
      <c r="AH7" s="150"/>
      <c r="AI7" s="150"/>
    </row>
    <row r="8" spans="1:35" ht="34.5" customHeight="1">
      <c r="A8" s="655"/>
      <c r="B8" s="656"/>
      <c r="C8" s="657"/>
      <c r="D8" s="657"/>
      <c r="E8" s="865"/>
      <c r="F8" s="865"/>
      <c r="G8" s="657"/>
      <c r="H8" s="657"/>
      <c r="I8" s="657"/>
      <c r="J8" s="657"/>
      <c r="K8" s="657"/>
      <c r="L8" s="657"/>
      <c r="M8" s="657"/>
      <c r="N8" s="657"/>
      <c r="O8" s="657"/>
      <c r="P8" s="657"/>
      <c r="Q8" s="657"/>
      <c r="R8" s="657"/>
      <c r="S8" s="657"/>
      <c r="T8" s="657"/>
      <c r="U8" s="657"/>
      <c r="V8" s="657"/>
      <c r="W8" s="658"/>
      <c r="X8" s="658"/>
      <c r="Y8" s="658"/>
      <c r="Z8" s="657"/>
      <c r="AA8" s="659"/>
      <c r="AB8" s="150"/>
      <c r="AC8" s="150"/>
      <c r="AD8" s="150"/>
      <c r="AE8" s="150"/>
      <c r="AF8" s="150"/>
      <c r="AG8" s="150"/>
      <c r="AH8" s="150"/>
      <c r="AI8" s="150"/>
    </row>
    <row r="9" spans="1:35" s="160" customFormat="1" ht="45" customHeight="1">
      <c r="A9" s="665"/>
      <c r="B9" s="660"/>
      <c r="C9" s="661"/>
      <c r="D9" s="661"/>
      <c r="E9" s="660"/>
      <c r="F9" s="660"/>
      <c r="G9" s="660"/>
      <c r="H9" s="660"/>
      <c r="I9" s="660"/>
      <c r="J9" s="662"/>
      <c r="K9" s="662"/>
      <c r="L9" s="662"/>
      <c r="M9" s="662"/>
      <c r="N9" s="662"/>
      <c r="O9" s="663"/>
      <c r="P9" s="662"/>
      <c r="Q9" s="662"/>
      <c r="R9" s="662"/>
      <c r="S9" s="662"/>
      <c r="T9" s="662"/>
      <c r="U9" s="662"/>
      <c r="V9" s="661"/>
      <c r="W9" s="661"/>
      <c r="X9" s="661"/>
      <c r="Y9" s="661"/>
      <c r="Z9" s="661"/>
      <c r="AA9" s="664"/>
    </row>
    <row r="10" spans="1:35" s="160" customFormat="1" ht="47.25" customHeight="1">
      <c r="A10" s="1428" t="s">
        <v>812</v>
      </c>
      <c r="B10" s="1429"/>
      <c r="C10" s="1429"/>
      <c r="D10" s="631"/>
      <c r="E10" s="632"/>
      <c r="F10" s="378"/>
      <c r="G10" s="378"/>
      <c r="H10" s="378"/>
      <c r="I10" s="378"/>
      <c r="J10" s="868"/>
      <c r="K10" s="868"/>
      <c r="L10" s="868"/>
      <c r="M10" s="868"/>
      <c r="N10" s="868"/>
      <c r="O10" s="652"/>
      <c r="P10" s="868"/>
      <c r="Q10" s="868"/>
      <c r="R10" s="868"/>
      <c r="S10" s="868"/>
      <c r="T10" s="868"/>
      <c r="U10" s="868"/>
      <c r="V10" s="378"/>
      <c r="W10" s="378"/>
      <c r="X10" s="378"/>
      <c r="Y10" s="378"/>
      <c r="Z10" s="378"/>
      <c r="AA10" s="654"/>
    </row>
    <row r="11" spans="1:35" s="160" customFormat="1" ht="43.5" customHeight="1">
      <c r="A11" s="360">
        <v>1</v>
      </c>
      <c r="B11" s="364" t="s">
        <v>814</v>
      </c>
      <c r="C11" s="364" t="s">
        <v>207</v>
      </c>
      <c r="D11" s="364" t="s">
        <v>120</v>
      </c>
      <c r="E11" s="364">
        <v>30</v>
      </c>
      <c r="F11" s="361">
        <v>240</v>
      </c>
      <c r="G11" s="361">
        <v>35</v>
      </c>
      <c r="H11" s="361">
        <v>4.375</v>
      </c>
      <c r="I11" s="361">
        <v>1050</v>
      </c>
      <c r="J11" s="376">
        <v>7</v>
      </c>
      <c r="K11" s="819" t="s">
        <v>503</v>
      </c>
      <c r="L11" s="362">
        <v>4</v>
      </c>
      <c r="M11" s="362" t="s">
        <v>180</v>
      </c>
      <c r="N11" s="362"/>
      <c r="O11" s="357"/>
      <c r="P11" s="362">
        <v>1</v>
      </c>
      <c r="Q11" s="362">
        <v>11</v>
      </c>
      <c r="R11" s="362"/>
      <c r="S11" s="362"/>
      <c r="T11" s="362"/>
      <c r="U11" s="357"/>
      <c r="V11" s="361">
        <f t="shared" ref="V11" si="0">J11+L11+N11+P11+R11+T11</f>
        <v>12</v>
      </c>
      <c r="W11" s="364">
        <f t="shared" ref="W11" si="1">E11-V11</f>
        <v>18</v>
      </c>
      <c r="X11" s="361">
        <f t="shared" ref="X11" si="2">W11*8</f>
        <v>144</v>
      </c>
      <c r="Y11" s="361">
        <f t="shared" ref="Y11" si="3">X11*H11</f>
        <v>630</v>
      </c>
      <c r="Z11" s="361">
        <f t="shared" ref="Z11" si="4">Y11</f>
        <v>630</v>
      </c>
      <c r="AA11" s="363"/>
    </row>
    <row r="12" spans="1:35" ht="51" customHeight="1" thickBot="1">
      <c r="A12" s="383"/>
      <c r="B12" s="416"/>
      <c r="C12" s="384"/>
      <c r="D12" s="384"/>
      <c r="E12" s="384"/>
      <c r="F12" s="384"/>
      <c r="G12" s="384"/>
      <c r="H12" s="384"/>
      <c r="I12" s="384"/>
      <c r="J12" s="385"/>
      <c r="K12" s="385"/>
      <c r="L12" s="385"/>
      <c r="M12" s="385"/>
      <c r="N12" s="385"/>
      <c r="O12" s="385"/>
      <c r="P12" s="385"/>
      <c r="Q12" s="385"/>
      <c r="R12" s="385"/>
      <c r="S12" s="385"/>
      <c r="T12" s="385"/>
      <c r="U12" s="385"/>
      <c r="V12" s="384"/>
      <c r="W12" s="384"/>
      <c r="X12" s="1430" t="s">
        <v>208</v>
      </c>
      <c r="Y12" s="1431"/>
      <c r="Z12" s="835">
        <f>SUM(Z9:Z11)</f>
        <v>630</v>
      </c>
      <c r="AA12" s="159"/>
      <c r="AB12" s="150"/>
      <c r="AC12" s="150"/>
      <c r="AD12" s="352"/>
      <c r="AE12" s="150"/>
      <c r="AF12" s="150"/>
      <c r="AG12" s="150"/>
      <c r="AH12" s="150"/>
      <c r="AI12" s="150"/>
    </row>
    <row r="13" spans="1:35" ht="37.5" customHeight="1" thickBot="1">
      <c r="A13" s="383"/>
      <c r="B13" s="416" t="s">
        <v>342</v>
      </c>
      <c r="C13" s="119"/>
      <c r="D13" s="384"/>
      <c r="E13" s="384"/>
      <c r="F13" s="384"/>
      <c r="G13" s="384"/>
      <c r="H13" s="384"/>
      <c r="I13" s="384"/>
      <c r="J13" s="385"/>
      <c r="K13" s="385"/>
      <c r="L13" s="385"/>
      <c r="M13" s="385"/>
      <c r="N13" s="385"/>
      <c r="O13" s="385"/>
      <c r="P13" s="385"/>
      <c r="Q13" s="385"/>
      <c r="R13" s="385"/>
      <c r="S13" s="385"/>
      <c r="T13" s="385"/>
      <c r="U13" s="385"/>
      <c r="V13" s="384"/>
      <c r="W13" s="384"/>
      <c r="X13" s="384"/>
      <c r="Y13" s="384"/>
      <c r="Z13" s="384"/>
      <c r="AA13" s="159"/>
      <c r="AB13" s="150"/>
      <c r="AC13" s="150"/>
      <c r="AD13" s="160"/>
      <c r="AE13" s="150"/>
      <c r="AF13" s="150"/>
      <c r="AG13" s="150"/>
      <c r="AH13" s="150"/>
      <c r="AI13" s="150"/>
    </row>
    <row r="14" spans="1:35" s="160" customFormat="1" ht="27.75" customHeight="1">
      <c r="A14" s="636"/>
      <c r="B14" s="637"/>
      <c r="C14" s="636"/>
      <c r="D14" s="636"/>
      <c r="E14" s="636"/>
      <c r="F14" s="636"/>
      <c r="G14" s="636"/>
      <c r="H14" s="636"/>
      <c r="I14" s="636"/>
      <c r="J14" s="638"/>
      <c r="K14" s="638"/>
      <c r="L14" s="638"/>
      <c r="M14" s="638"/>
      <c r="N14" s="638"/>
      <c r="O14" s="639"/>
      <c r="P14" s="638"/>
      <c r="Q14" s="638"/>
      <c r="R14" s="638"/>
      <c r="S14" s="638"/>
      <c r="T14" s="638"/>
      <c r="U14" s="638"/>
      <c r="V14" s="636"/>
      <c r="W14" s="636"/>
      <c r="X14" s="636"/>
      <c r="Y14" s="636"/>
      <c r="Z14" s="636"/>
      <c r="AA14" s="640"/>
    </row>
    <row r="15" spans="1:35" s="160" customFormat="1" ht="75.75" customHeight="1">
      <c r="A15" s="250"/>
      <c r="B15" s="462"/>
      <c r="C15" s="250"/>
      <c r="D15" s="250"/>
      <c r="E15" s="250"/>
      <c r="F15" s="250"/>
      <c r="G15" s="250"/>
      <c r="H15" s="250"/>
      <c r="I15" s="250"/>
      <c r="J15" s="338"/>
      <c r="K15" s="338"/>
      <c r="L15" s="338"/>
      <c r="M15" s="338"/>
      <c r="N15" s="338"/>
      <c r="O15" s="339"/>
      <c r="P15" s="338"/>
      <c r="Q15" s="338"/>
      <c r="R15" s="338"/>
      <c r="S15" s="338"/>
      <c r="T15" s="338"/>
      <c r="U15" s="338"/>
      <c r="V15" s="250"/>
      <c r="W15" s="250"/>
      <c r="X15" s="250"/>
      <c r="Y15" s="250"/>
      <c r="Z15" s="250"/>
      <c r="AA15" s="340"/>
    </row>
    <row r="16" spans="1:35" s="160" customFormat="1" ht="27.75" customHeight="1">
      <c r="A16" s="250"/>
      <c r="B16" s="462"/>
      <c r="C16" s="250"/>
      <c r="D16" s="250"/>
      <c r="E16" s="250"/>
      <c r="F16" s="250"/>
      <c r="G16" s="250"/>
      <c r="H16" s="250"/>
      <c r="I16" s="250"/>
      <c r="J16" s="338"/>
      <c r="K16" s="338"/>
      <c r="L16" s="338"/>
      <c r="M16" s="338"/>
      <c r="N16" s="338"/>
      <c r="O16" s="339"/>
      <c r="P16" s="338"/>
      <c r="Q16" s="338"/>
      <c r="R16" s="338"/>
      <c r="S16" s="338"/>
      <c r="T16" s="338"/>
      <c r="U16" s="338"/>
      <c r="V16" s="250"/>
      <c r="W16" s="250"/>
      <c r="X16" s="250"/>
      <c r="Y16" s="250"/>
      <c r="Z16" s="250"/>
      <c r="AA16" s="340"/>
    </row>
    <row r="17" spans="1:27" s="160" customFormat="1" ht="27.75" customHeight="1">
      <c r="A17" s="250"/>
      <c r="B17" s="462"/>
      <c r="C17" s="250"/>
      <c r="D17" s="250"/>
      <c r="E17" s="250"/>
      <c r="F17" s="250"/>
      <c r="G17" s="250"/>
      <c r="H17" s="250"/>
      <c r="I17" s="250"/>
      <c r="J17" s="338"/>
      <c r="K17" s="338"/>
      <c r="L17" s="338"/>
      <c r="M17" s="338"/>
      <c r="N17" s="338"/>
      <c r="O17" s="339"/>
      <c r="P17" s="338"/>
      <c r="Q17" s="338"/>
      <c r="R17" s="338"/>
      <c r="S17" s="338"/>
      <c r="T17" s="338"/>
      <c r="U17" s="338"/>
      <c r="V17" s="250"/>
      <c r="W17" s="250"/>
      <c r="X17" s="250"/>
      <c r="Y17" s="250"/>
      <c r="Z17" s="250"/>
      <c r="AA17" s="340"/>
    </row>
    <row r="18" spans="1:27" s="160" customFormat="1" ht="54.75" customHeight="1">
      <c r="A18" s="250"/>
      <c r="B18" s="1427" t="s">
        <v>483</v>
      </c>
      <c r="C18" s="1427"/>
      <c r="D18" s="1427"/>
      <c r="E18" s="341"/>
      <c r="F18" s="341"/>
      <c r="G18" s="341"/>
      <c r="H18" s="341"/>
      <c r="I18" s="341"/>
      <c r="J18" s="867"/>
      <c r="K18" s="867"/>
      <c r="L18" s="867"/>
      <c r="M18" s="867"/>
      <c r="N18" s="1427" t="s">
        <v>484</v>
      </c>
      <c r="O18" s="1427"/>
      <c r="P18" s="1427"/>
      <c r="Q18" s="1427"/>
      <c r="R18" s="1427"/>
      <c r="S18" s="867"/>
      <c r="T18" s="867"/>
      <c r="U18" s="867"/>
      <c r="V18" s="341"/>
      <c r="W18" s="1427" t="s">
        <v>485</v>
      </c>
      <c r="X18" s="1427"/>
      <c r="Y18" s="1427"/>
      <c r="Z18" s="1427"/>
      <c r="AA18" s="1427"/>
    </row>
    <row r="19" spans="1:27" s="160" customFormat="1" ht="60" customHeight="1">
      <c r="A19" s="250"/>
      <c r="B19" s="1427" t="s">
        <v>482</v>
      </c>
      <c r="C19" s="1427"/>
      <c r="D19" s="1427"/>
      <c r="E19" s="341"/>
      <c r="F19" s="341"/>
      <c r="G19" s="341"/>
      <c r="H19" s="341"/>
      <c r="I19" s="341"/>
      <c r="J19" s="867"/>
      <c r="K19" s="867"/>
      <c r="L19" s="867"/>
      <c r="M19" s="867"/>
      <c r="N19" s="1427" t="s">
        <v>482</v>
      </c>
      <c r="O19" s="1427"/>
      <c r="P19" s="1427"/>
      <c r="Q19" s="1427"/>
      <c r="R19" s="867"/>
      <c r="S19" s="867"/>
      <c r="T19" s="867"/>
      <c r="U19" s="867"/>
      <c r="V19" s="341"/>
      <c r="W19" s="341"/>
      <c r="X19" s="1427" t="s">
        <v>482</v>
      </c>
      <c r="Y19" s="1427"/>
      <c r="Z19" s="1427"/>
      <c r="AA19" s="1427"/>
    </row>
    <row r="20" spans="1:27" ht="45" customHeight="1">
      <c r="A20" s="634"/>
      <c r="B20" s="633"/>
      <c r="C20" s="634"/>
      <c r="D20" s="634"/>
      <c r="E20" s="634"/>
      <c r="F20" s="634"/>
      <c r="G20" s="634"/>
      <c r="H20" s="634"/>
      <c r="I20" s="634"/>
      <c r="J20" s="635"/>
      <c r="K20" s="635"/>
      <c r="L20" s="635"/>
      <c r="M20" s="635"/>
      <c r="N20" s="1426"/>
      <c r="O20" s="1426"/>
      <c r="P20" s="1426"/>
      <c r="Q20" s="1426"/>
      <c r="R20" s="635"/>
      <c r="S20" s="635"/>
      <c r="T20" s="635"/>
      <c r="U20" s="635"/>
      <c r="V20" s="634"/>
      <c r="W20" s="634"/>
      <c r="X20" s="634"/>
      <c r="Y20" s="634"/>
      <c r="Z20" s="634"/>
      <c r="AA20" s="641"/>
    </row>
    <row r="21" spans="1:27">
      <c r="A21" s="634"/>
      <c r="B21" s="633"/>
      <c r="C21" s="634"/>
      <c r="D21" s="634"/>
      <c r="E21" s="634"/>
      <c r="F21" s="634"/>
      <c r="G21" s="634"/>
      <c r="H21" s="634"/>
      <c r="I21" s="634"/>
      <c r="J21" s="635"/>
      <c r="K21" s="635"/>
      <c r="L21" s="635"/>
      <c r="M21" s="635"/>
      <c r="N21" s="635"/>
      <c r="O21" s="635"/>
      <c r="P21" s="635"/>
      <c r="Q21" s="635"/>
      <c r="R21" s="635"/>
      <c r="S21" s="635"/>
      <c r="T21" s="635"/>
      <c r="U21" s="635"/>
      <c r="V21" s="634"/>
      <c r="W21" s="634"/>
      <c r="X21" s="634"/>
      <c r="Y21" s="634"/>
      <c r="Z21" s="634"/>
      <c r="AA21" s="641"/>
    </row>
    <row r="22" spans="1:27">
      <c r="A22" s="634"/>
      <c r="B22" s="633"/>
      <c r="C22" s="634"/>
      <c r="D22" s="634"/>
      <c r="E22" s="634"/>
      <c r="F22" s="634"/>
      <c r="G22" s="634"/>
      <c r="H22" s="634"/>
      <c r="I22" s="634"/>
      <c r="J22" s="635"/>
      <c r="K22" s="635"/>
      <c r="L22" s="635"/>
      <c r="M22" s="635"/>
      <c r="N22" s="635"/>
      <c r="O22" s="635"/>
      <c r="P22" s="635"/>
      <c r="Q22" s="635"/>
      <c r="R22" s="635"/>
      <c r="S22" s="635"/>
      <c r="T22" s="635"/>
      <c r="U22" s="635"/>
      <c r="V22" s="634"/>
      <c r="W22" s="634"/>
      <c r="X22" s="634"/>
      <c r="Y22" s="634"/>
      <c r="Z22" s="634"/>
      <c r="AA22" s="641"/>
    </row>
    <row r="23" spans="1:27">
      <c r="A23" s="634"/>
      <c r="B23" s="633"/>
      <c r="C23" s="634"/>
      <c r="D23" s="634"/>
      <c r="E23" s="634"/>
      <c r="F23" s="634"/>
      <c r="G23" s="634"/>
      <c r="H23" s="634"/>
      <c r="I23" s="634"/>
      <c r="J23" s="635"/>
      <c r="K23" s="635"/>
      <c r="L23" s="635"/>
      <c r="M23" s="635"/>
      <c r="N23" s="635"/>
      <c r="O23" s="635"/>
      <c r="P23" s="635"/>
      <c r="Q23" s="635"/>
      <c r="R23" s="635"/>
      <c r="S23" s="635"/>
      <c r="T23" s="635"/>
      <c r="U23" s="635"/>
      <c r="V23" s="634"/>
      <c r="W23" s="634"/>
      <c r="X23" s="634"/>
      <c r="Y23" s="634"/>
      <c r="Z23" s="634"/>
      <c r="AA23" s="641"/>
    </row>
    <row r="24" spans="1:27">
      <c r="A24" s="634"/>
      <c r="B24" s="633"/>
      <c r="C24" s="634"/>
      <c r="D24" s="634"/>
      <c r="E24" s="634"/>
      <c r="F24" s="634"/>
      <c r="G24" s="634"/>
      <c r="H24" s="634"/>
      <c r="I24" s="634"/>
      <c r="J24" s="635"/>
      <c r="K24" s="635"/>
      <c r="L24" s="635"/>
      <c r="M24" s="635"/>
      <c r="N24" s="635"/>
      <c r="O24" s="635"/>
      <c r="P24" s="635"/>
      <c r="Q24" s="635"/>
      <c r="R24" s="635"/>
      <c r="S24" s="635"/>
      <c r="T24" s="635"/>
      <c r="U24" s="635"/>
      <c r="V24" s="634"/>
      <c r="W24" s="634"/>
      <c r="X24" s="634"/>
      <c r="Y24" s="634"/>
      <c r="Z24" s="634"/>
      <c r="AA24" s="641"/>
    </row>
    <row r="25" spans="1:27">
      <c r="A25" s="634"/>
      <c r="B25" s="633"/>
      <c r="C25" s="634"/>
      <c r="D25" s="634"/>
      <c r="E25" s="634"/>
      <c r="F25" s="634"/>
      <c r="G25" s="634"/>
      <c r="H25" s="634"/>
      <c r="I25" s="634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4"/>
      <c r="W25" s="634"/>
      <c r="X25" s="634"/>
      <c r="Y25" s="634"/>
      <c r="Z25" s="634"/>
      <c r="AA25" s="641"/>
    </row>
    <row r="26" spans="1:27">
      <c r="A26" s="634"/>
      <c r="B26" s="633"/>
      <c r="C26" s="634"/>
      <c r="D26" s="634"/>
      <c r="E26" s="634"/>
      <c r="F26" s="634"/>
      <c r="G26" s="634"/>
      <c r="H26" s="634"/>
      <c r="I26" s="634"/>
      <c r="J26" s="635"/>
      <c r="K26" s="635"/>
      <c r="L26" s="635"/>
      <c r="M26" s="635"/>
      <c r="N26" s="635"/>
      <c r="O26" s="635"/>
      <c r="P26" s="635"/>
      <c r="Q26" s="635"/>
      <c r="R26" s="635"/>
      <c r="S26" s="635"/>
      <c r="T26" s="635"/>
      <c r="U26" s="635"/>
      <c r="V26" s="634"/>
      <c r="W26" s="634"/>
      <c r="X26" s="634"/>
      <c r="Y26" s="634"/>
      <c r="Z26" s="634"/>
      <c r="AA26" s="641"/>
    </row>
    <row r="27" spans="1:27">
      <c r="A27" s="634"/>
      <c r="B27" s="633"/>
      <c r="C27" s="634"/>
      <c r="D27" s="634"/>
      <c r="E27" s="634"/>
      <c r="F27" s="634"/>
      <c r="G27" s="634"/>
      <c r="H27" s="634"/>
      <c r="I27" s="634"/>
      <c r="J27" s="635"/>
      <c r="K27" s="635"/>
      <c r="L27" s="635"/>
      <c r="M27" s="635"/>
      <c r="N27" s="635"/>
      <c r="O27" s="635"/>
      <c r="P27" s="635"/>
      <c r="Q27" s="635"/>
      <c r="R27" s="635"/>
      <c r="S27" s="635"/>
      <c r="T27" s="635"/>
      <c r="U27" s="635"/>
      <c r="V27" s="634"/>
      <c r="W27" s="634"/>
      <c r="X27" s="634"/>
      <c r="Y27" s="634"/>
      <c r="Z27" s="634"/>
      <c r="AA27" s="641"/>
    </row>
    <row r="28" spans="1:27">
      <c r="A28" s="634"/>
      <c r="B28" s="633"/>
      <c r="C28" s="634"/>
      <c r="D28" s="634"/>
      <c r="E28" s="634"/>
      <c r="F28" s="634"/>
      <c r="G28" s="634"/>
      <c r="H28" s="634"/>
      <c r="I28" s="634"/>
      <c r="J28" s="635"/>
      <c r="K28" s="635"/>
      <c r="L28" s="635"/>
      <c r="M28" s="635"/>
      <c r="N28" s="635"/>
      <c r="O28" s="635"/>
      <c r="P28" s="635"/>
      <c r="Q28" s="635"/>
      <c r="R28" s="635"/>
      <c r="S28" s="635"/>
      <c r="T28" s="635"/>
      <c r="U28" s="635"/>
      <c r="V28" s="634"/>
      <c r="W28" s="634"/>
      <c r="X28" s="634"/>
      <c r="Y28" s="634"/>
      <c r="Z28" s="634"/>
      <c r="AA28" s="641"/>
    </row>
    <row r="29" spans="1:27">
      <c r="A29" s="634"/>
      <c r="B29" s="633"/>
      <c r="C29" s="634"/>
      <c r="D29" s="634"/>
      <c r="E29" s="634"/>
      <c r="F29" s="634"/>
      <c r="G29" s="634"/>
      <c r="H29" s="634"/>
      <c r="I29" s="634"/>
      <c r="J29" s="635"/>
      <c r="K29" s="635"/>
      <c r="L29" s="635"/>
      <c r="M29" s="635"/>
      <c r="N29" s="635"/>
      <c r="O29" s="635"/>
      <c r="P29" s="635"/>
      <c r="Q29" s="635"/>
      <c r="R29" s="635"/>
      <c r="S29" s="635"/>
      <c r="T29" s="635"/>
      <c r="U29" s="635"/>
      <c r="V29" s="634"/>
      <c r="W29" s="634"/>
      <c r="X29" s="634"/>
      <c r="Y29" s="634"/>
      <c r="Z29" s="634"/>
      <c r="AA29" s="641"/>
    </row>
    <row r="30" spans="1:27">
      <c r="A30" s="634"/>
      <c r="B30" s="633"/>
      <c r="C30" s="634"/>
      <c r="D30" s="634"/>
      <c r="E30" s="634"/>
      <c r="F30" s="634"/>
      <c r="G30" s="634"/>
      <c r="H30" s="634"/>
      <c r="I30" s="634"/>
      <c r="J30" s="635"/>
      <c r="K30" s="635"/>
      <c r="L30" s="635"/>
      <c r="M30" s="635"/>
      <c r="N30" s="635"/>
      <c r="O30" s="635"/>
      <c r="P30" s="635"/>
      <c r="Q30" s="635"/>
      <c r="R30" s="635"/>
      <c r="S30" s="635"/>
      <c r="T30" s="635"/>
      <c r="U30" s="635"/>
      <c r="V30" s="634"/>
      <c r="W30" s="634"/>
      <c r="X30" s="634"/>
      <c r="Y30" s="634"/>
      <c r="Z30" s="634"/>
      <c r="AA30" s="641"/>
    </row>
    <row r="31" spans="1:27">
      <c r="A31" s="634"/>
      <c r="B31" s="633"/>
      <c r="C31" s="634"/>
      <c r="D31" s="634"/>
      <c r="E31" s="634"/>
      <c r="F31" s="634"/>
      <c r="G31" s="634"/>
      <c r="H31" s="634"/>
      <c r="I31" s="634"/>
      <c r="J31" s="635"/>
      <c r="K31" s="635"/>
      <c r="L31" s="635"/>
      <c r="M31" s="635"/>
      <c r="N31" s="635"/>
      <c r="O31" s="635"/>
      <c r="P31" s="635"/>
      <c r="Q31" s="635"/>
      <c r="R31" s="635"/>
      <c r="S31" s="635"/>
      <c r="T31" s="635"/>
      <c r="U31" s="635"/>
      <c r="V31" s="634"/>
      <c r="W31" s="634"/>
      <c r="X31" s="634"/>
      <c r="Y31" s="634"/>
      <c r="Z31" s="634"/>
      <c r="AA31" s="641"/>
    </row>
    <row r="32" spans="1:27">
      <c r="A32" s="634"/>
      <c r="B32" s="633"/>
      <c r="C32" s="634"/>
      <c r="D32" s="634"/>
      <c r="E32" s="634"/>
      <c r="F32" s="634"/>
      <c r="G32" s="634"/>
      <c r="H32" s="634"/>
      <c r="I32" s="634"/>
      <c r="J32" s="635"/>
      <c r="K32" s="635"/>
      <c r="L32" s="635"/>
      <c r="M32" s="635"/>
      <c r="N32" s="635"/>
      <c r="O32" s="635"/>
      <c r="P32" s="635"/>
      <c r="Q32" s="635"/>
      <c r="R32" s="635"/>
      <c r="S32" s="635"/>
      <c r="T32" s="635"/>
      <c r="U32" s="635"/>
      <c r="V32" s="634"/>
      <c r="W32" s="634"/>
      <c r="X32" s="634"/>
      <c r="Y32" s="634"/>
      <c r="Z32" s="634"/>
      <c r="AA32" s="641"/>
    </row>
    <row r="33" spans="1:27">
      <c r="A33" s="634"/>
      <c r="B33" s="633"/>
      <c r="C33" s="634"/>
      <c r="D33" s="634"/>
      <c r="E33" s="634"/>
      <c r="F33" s="634"/>
      <c r="G33" s="634"/>
      <c r="H33" s="634"/>
      <c r="I33" s="634"/>
      <c r="J33" s="635"/>
      <c r="K33" s="635"/>
      <c r="L33" s="635"/>
      <c r="M33" s="635"/>
      <c r="N33" s="635"/>
      <c r="O33" s="635"/>
      <c r="P33" s="635"/>
      <c r="Q33" s="635"/>
      <c r="R33" s="635"/>
      <c r="S33" s="635"/>
      <c r="T33" s="635"/>
      <c r="U33" s="635"/>
      <c r="V33" s="634"/>
      <c r="W33" s="634"/>
      <c r="X33" s="634"/>
      <c r="Y33" s="634"/>
      <c r="Z33" s="634"/>
      <c r="AA33" s="641"/>
    </row>
    <row r="34" spans="1:27">
      <c r="A34" s="634"/>
      <c r="B34" s="633"/>
      <c r="C34" s="634"/>
      <c r="D34" s="634"/>
      <c r="E34" s="634"/>
      <c r="F34" s="634"/>
      <c r="G34" s="634"/>
      <c r="H34" s="634"/>
      <c r="I34" s="634"/>
      <c r="J34" s="635"/>
      <c r="K34" s="635"/>
      <c r="L34" s="635"/>
      <c r="M34" s="635"/>
      <c r="N34" s="635"/>
      <c r="O34" s="635"/>
      <c r="P34" s="635"/>
      <c r="Q34" s="635"/>
      <c r="R34" s="635"/>
      <c r="S34" s="635"/>
      <c r="T34" s="635"/>
      <c r="U34" s="635"/>
      <c r="V34" s="634"/>
      <c r="W34" s="634"/>
      <c r="X34" s="634"/>
      <c r="Y34" s="634"/>
      <c r="Z34" s="634"/>
      <c r="AA34" s="641"/>
    </row>
    <row r="35" spans="1:27" ht="30" customHeight="1">
      <c r="A35" s="634"/>
      <c r="B35" s="633"/>
      <c r="C35" s="634"/>
      <c r="D35" s="634"/>
      <c r="E35" s="634"/>
      <c r="F35" s="634"/>
      <c r="G35" s="634"/>
      <c r="H35" s="634"/>
      <c r="I35" s="634"/>
      <c r="J35" s="635"/>
      <c r="K35" s="635"/>
      <c r="L35" s="635"/>
      <c r="M35" s="635"/>
      <c r="N35" s="635"/>
      <c r="O35" s="635"/>
      <c r="P35" s="635"/>
      <c r="Q35" s="635"/>
      <c r="R35" s="635"/>
      <c r="S35" s="635"/>
      <c r="T35" s="635"/>
      <c r="U35" s="635"/>
      <c r="V35" s="634"/>
      <c r="W35" s="634"/>
      <c r="X35" s="634"/>
      <c r="Y35" s="634"/>
      <c r="Z35" s="634"/>
      <c r="AA35" s="641"/>
    </row>
    <row r="36" spans="1:27" ht="30" customHeight="1">
      <c r="A36" s="634"/>
      <c r="B36" s="633"/>
      <c r="C36" s="634"/>
      <c r="D36" s="634"/>
      <c r="E36" s="634"/>
      <c r="F36" s="634"/>
      <c r="G36" s="634"/>
      <c r="H36" s="634"/>
      <c r="I36" s="634"/>
      <c r="J36" s="635"/>
      <c r="K36" s="635"/>
      <c r="L36" s="635"/>
      <c r="M36" s="635"/>
      <c r="N36" s="635"/>
      <c r="O36" s="635"/>
      <c r="P36" s="635"/>
      <c r="Q36" s="635"/>
      <c r="R36" s="635"/>
      <c r="S36" s="635"/>
      <c r="T36" s="635"/>
      <c r="U36" s="635"/>
      <c r="V36" s="634"/>
      <c r="W36" s="634"/>
      <c r="X36" s="634"/>
      <c r="Y36" s="634"/>
      <c r="Z36" s="634"/>
      <c r="AA36" s="641"/>
    </row>
    <row r="37" spans="1:27" ht="30" customHeight="1">
      <c r="A37" s="634"/>
      <c r="B37" s="633"/>
      <c r="C37" s="634"/>
      <c r="D37" s="634"/>
      <c r="E37" s="634"/>
      <c r="F37" s="634"/>
      <c r="G37" s="634"/>
      <c r="H37" s="634"/>
      <c r="I37" s="634"/>
      <c r="J37" s="635"/>
      <c r="K37" s="635"/>
      <c r="L37" s="635"/>
      <c r="M37" s="635"/>
      <c r="N37" s="635"/>
      <c r="O37" s="635"/>
      <c r="P37" s="635"/>
      <c r="Q37" s="635"/>
      <c r="R37" s="635"/>
      <c r="S37" s="635"/>
      <c r="T37" s="635"/>
      <c r="U37" s="635"/>
      <c r="V37" s="634"/>
      <c r="W37" s="634"/>
      <c r="X37" s="634"/>
      <c r="Y37" s="634"/>
      <c r="Z37" s="634"/>
      <c r="AA37" s="641"/>
    </row>
    <row r="38" spans="1:27" ht="30" customHeight="1"/>
    <row r="39" spans="1:27" ht="30" customHeight="1"/>
  </sheetData>
  <mergeCells count="29">
    <mergeCell ref="B19:D19"/>
    <mergeCell ref="N19:Q19"/>
    <mergeCell ref="X19:AA19"/>
    <mergeCell ref="A10:C10"/>
    <mergeCell ref="X12:Y12"/>
    <mergeCell ref="B18:D18"/>
    <mergeCell ref="N18:R18"/>
    <mergeCell ref="W18:AA18"/>
    <mergeCell ref="N6:O6"/>
    <mergeCell ref="P6:Q6"/>
    <mergeCell ref="R6:S6"/>
    <mergeCell ref="T6:U6"/>
    <mergeCell ref="N20:Q20"/>
    <mergeCell ref="A1:AI1"/>
    <mergeCell ref="A2:AI2"/>
    <mergeCell ref="A3:C3"/>
    <mergeCell ref="AF3:AF4"/>
    <mergeCell ref="A5:A7"/>
    <mergeCell ref="B5:B7"/>
    <mergeCell ref="C5:C7"/>
    <mergeCell ref="D5:D7"/>
    <mergeCell ref="E5:I6"/>
    <mergeCell ref="J5:U5"/>
    <mergeCell ref="V5:V7"/>
    <mergeCell ref="W5:Y6"/>
    <mergeCell ref="Z5:Z7"/>
    <mergeCell ref="AA5:AA7"/>
    <mergeCell ref="J6:K6"/>
    <mergeCell ref="L6:M6"/>
  </mergeCells>
  <conditionalFormatting sqref="B1:C3">
    <cfRule type="duplicateValues" dxfId="210" priority="1"/>
  </conditionalFormatting>
  <printOptions horizontalCentered="1" verticalCentered="1"/>
  <pageMargins left="0" right="0" top="0" bottom="0" header="0.23" footer="0"/>
  <pageSetup paperSize="9" scale="36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rgb="FFFF00FF"/>
  </sheetPr>
  <dimension ref="A1:AI40"/>
  <sheetViews>
    <sheetView view="pageBreakPreview" zoomScale="45" zoomScaleNormal="55" zoomScaleSheetLayoutView="45" workbookViewId="0">
      <pane ySplit="7" topLeftCell="A8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4.5703125" style="463" customWidth="1"/>
    <col min="3" max="3" width="13.140625" style="114" customWidth="1"/>
    <col min="4" max="4" width="16.7109375" style="114" customWidth="1"/>
    <col min="5" max="7" width="8.7109375" style="114" customWidth="1"/>
    <col min="8" max="8" width="11.140625" style="114" customWidth="1"/>
    <col min="9" max="9" width="10.5703125" style="114" customWidth="1"/>
    <col min="10" max="10" width="10" style="168" customWidth="1"/>
    <col min="11" max="11" width="14.5703125" style="168" customWidth="1"/>
    <col min="12" max="12" width="12" style="168" customWidth="1"/>
    <col min="13" max="13" width="24.5703125" style="168" customWidth="1"/>
    <col min="14" max="14" width="12.5703125" style="168" customWidth="1"/>
    <col min="15" max="15" width="21.5703125" style="168" customWidth="1"/>
    <col min="16" max="16" width="12" style="168" customWidth="1"/>
    <col min="17" max="17" width="17" style="168" customWidth="1"/>
    <col min="18" max="18" width="13.7109375" style="168" bestFit="1" customWidth="1"/>
    <col min="19" max="19" width="19.85546875" style="168" customWidth="1"/>
    <col min="20" max="20" width="14.28515625" style="168" customWidth="1"/>
    <col min="21" max="21" width="12.7109375" style="168" customWidth="1"/>
    <col min="22" max="22" width="12.28515625" style="114" customWidth="1"/>
    <col min="23" max="24" width="9.7109375" style="114" customWidth="1"/>
    <col min="25" max="25" width="11.140625" style="114" customWidth="1"/>
    <col min="26" max="26" width="19.85546875" style="114" customWidth="1"/>
    <col min="27" max="27" width="24.710937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5" t="s">
        <v>243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5"/>
      <c r="O1" s="1395"/>
      <c r="P1" s="1395"/>
      <c r="Q1" s="1395"/>
      <c r="R1" s="1395"/>
      <c r="S1" s="1395"/>
      <c r="T1" s="1395"/>
      <c r="U1" s="1395"/>
      <c r="V1" s="1395"/>
      <c r="W1" s="1395"/>
      <c r="X1" s="1395"/>
      <c r="Y1" s="1395"/>
      <c r="Z1" s="1395"/>
      <c r="AA1" s="1395"/>
      <c r="AB1" s="1395"/>
      <c r="AC1" s="1395"/>
      <c r="AD1" s="1395"/>
      <c r="AE1" s="1395"/>
      <c r="AF1" s="1395"/>
      <c r="AG1" s="1395"/>
      <c r="AH1" s="1395"/>
      <c r="AI1" s="1395"/>
    </row>
    <row r="2" spans="1:35" s="120" customFormat="1" ht="38.25" customHeight="1" thickBot="1">
      <c r="A2" s="1396" t="s">
        <v>259</v>
      </c>
      <c r="B2" s="1396"/>
      <c r="C2" s="1396"/>
      <c r="D2" s="1396"/>
      <c r="E2" s="1396"/>
      <c r="F2" s="1396"/>
      <c r="G2" s="1396"/>
      <c r="H2" s="1396"/>
      <c r="I2" s="1396"/>
      <c r="J2" s="1396"/>
      <c r="K2" s="1396"/>
      <c r="L2" s="1396"/>
      <c r="M2" s="1396"/>
      <c r="N2" s="1396"/>
      <c r="O2" s="1396"/>
      <c r="P2" s="1396"/>
      <c r="Q2" s="1396"/>
      <c r="R2" s="1396"/>
      <c r="S2" s="1396"/>
      <c r="T2" s="1396"/>
      <c r="U2" s="1396"/>
      <c r="V2" s="1396"/>
      <c r="W2" s="1396"/>
      <c r="X2" s="1396"/>
      <c r="Y2" s="1396"/>
      <c r="Z2" s="1396"/>
      <c r="AA2" s="1396"/>
      <c r="AB2" s="1396"/>
      <c r="AC2" s="1396"/>
      <c r="AD2" s="1396"/>
      <c r="AE2" s="1396"/>
      <c r="AF2" s="1396"/>
      <c r="AG2" s="1396"/>
      <c r="AH2" s="1396"/>
      <c r="AI2" s="1396"/>
    </row>
    <row r="3" spans="1:35" s="120" customFormat="1" ht="38.25" customHeight="1">
      <c r="A3" s="1395" t="s">
        <v>343</v>
      </c>
      <c r="B3" s="1395"/>
      <c r="C3" s="1395"/>
      <c r="D3" s="870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397"/>
      <c r="AG3" s="121"/>
      <c r="AH3" s="122"/>
      <c r="AI3" s="122"/>
    </row>
    <row r="4" spans="1:35" s="120" customFormat="1" ht="38.25" customHeight="1" thickBot="1">
      <c r="D4" s="875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4"/>
      <c r="AC4" s="124"/>
      <c r="AD4" s="124"/>
      <c r="AE4" s="124"/>
      <c r="AF4" s="1398"/>
      <c r="AG4" s="124"/>
      <c r="AH4" s="125"/>
      <c r="AI4" s="125"/>
    </row>
    <row r="5" spans="1:35" ht="33.75" customHeight="1">
      <c r="A5" s="1399" t="s">
        <v>261</v>
      </c>
      <c r="B5" s="1402" t="s">
        <v>244</v>
      </c>
      <c r="C5" s="1405" t="s">
        <v>0</v>
      </c>
      <c r="D5" s="1405" t="s">
        <v>245</v>
      </c>
      <c r="E5" s="1408" t="s">
        <v>1</v>
      </c>
      <c r="F5" s="1409"/>
      <c r="G5" s="1409"/>
      <c r="H5" s="1409"/>
      <c r="I5" s="1410"/>
      <c r="J5" s="1414" t="s">
        <v>2</v>
      </c>
      <c r="K5" s="1414"/>
      <c r="L5" s="1414"/>
      <c r="M5" s="1414"/>
      <c r="N5" s="1414"/>
      <c r="O5" s="1414"/>
      <c r="P5" s="1414"/>
      <c r="Q5" s="1414"/>
      <c r="R5" s="1414"/>
      <c r="S5" s="1414"/>
      <c r="T5" s="1414"/>
      <c r="U5" s="1414"/>
      <c r="V5" s="1415" t="s">
        <v>8</v>
      </c>
      <c r="W5" s="1414" t="s">
        <v>4</v>
      </c>
      <c r="X5" s="1414"/>
      <c r="Y5" s="1414"/>
      <c r="Z5" s="1415" t="s">
        <v>338</v>
      </c>
      <c r="AA5" s="1419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100.5" customHeight="1">
      <c r="A6" s="1400"/>
      <c r="B6" s="1403"/>
      <c r="C6" s="1406"/>
      <c r="D6" s="1406"/>
      <c r="E6" s="1411"/>
      <c r="F6" s="1412"/>
      <c r="G6" s="1412"/>
      <c r="H6" s="1412"/>
      <c r="I6" s="1413"/>
      <c r="J6" s="1422" t="s">
        <v>227</v>
      </c>
      <c r="K6" s="1423"/>
      <c r="L6" s="1418" t="s">
        <v>5</v>
      </c>
      <c r="M6" s="1418"/>
      <c r="N6" s="1424" t="s">
        <v>223</v>
      </c>
      <c r="O6" s="1425"/>
      <c r="P6" s="1418" t="s">
        <v>6</v>
      </c>
      <c r="Q6" s="1418"/>
      <c r="R6" s="1418" t="s">
        <v>7</v>
      </c>
      <c r="S6" s="1418"/>
      <c r="T6" s="1418" t="s">
        <v>219</v>
      </c>
      <c r="U6" s="1418"/>
      <c r="V6" s="1416"/>
      <c r="W6" s="1418"/>
      <c r="X6" s="1418"/>
      <c r="Y6" s="1418"/>
      <c r="Z6" s="1416"/>
      <c r="AA6" s="1420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1"/>
      <c r="B7" s="1404"/>
      <c r="C7" s="1407"/>
      <c r="D7" s="1407"/>
      <c r="E7" s="240" t="s">
        <v>9</v>
      </c>
      <c r="F7" s="240" t="s">
        <v>10</v>
      </c>
      <c r="G7" s="872" t="s">
        <v>11</v>
      </c>
      <c r="H7" s="872" t="s">
        <v>12</v>
      </c>
      <c r="I7" s="872" t="s">
        <v>13</v>
      </c>
      <c r="J7" s="872" t="s">
        <v>14</v>
      </c>
      <c r="K7" s="872" t="s">
        <v>15</v>
      </c>
      <c r="L7" s="872" t="s">
        <v>14</v>
      </c>
      <c r="M7" s="872" t="s">
        <v>16</v>
      </c>
      <c r="N7" s="872" t="s">
        <v>14</v>
      </c>
      <c r="O7" s="872" t="s">
        <v>16</v>
      </c>
      <c r="P7" s="872" t="s">
        <v>14</v>
      </c>
      <c r="Q7" s="872" t="s">
        <v>16</v>
      </c>
      <c r="R7" s="872" t="s">
        <v>14</v>
      </c>
      <c r="S7" s="872" t="s">
        <v>220</v>
      </c>
      <c r="T7" s="872" t="s">
        <v>221</v>
      </c>
      <c r="U7" s="872" t="s">
        <v>3</v>
      </c>
      <c r="V7" s="1417"/>
      <c r="W7" s="153" t="s">
        <v>17</v>
      </c>
      <c r="X7" s="153" t="s">
        <v>218</v>
      </c>
      <c r="Y7" s="153" t="s">
        <v>13</v>
      </c>
      <c r="Z7" s="1417"/>
      <c r="AA7" s="1421"/>
      <c r="AB7" s="150"/>
      <c r="AC7" s="150"/>
      <c r="AD7" s="150"/>
      <c r="AE7" s="150"/>
      <c r="AF7" s="150"/>
      <c r="AG7" s="150"/>
      <c r="AH7" s="150"/>
      <c r="AI7" s="150"/>
    </row>
    <row r="8" spans="1:35" ht="34.5" customHeight="1">
      <c r="A8" s="655"/>
      <c r="B8" s="656"/>
      <c r="C8" s="657"/>
      <c r="D8" s="657"/>
      <c r="E8" s="871"/>
      <c r="F8" s="871"/>
      <c r="G8" s="657"/>
      <c r="H8" s="657"/>
      <c r="I8" s="657"/>
      <c r="J8" s="657"/>
      <c r="K8" s="657"/>
      <c r="L8" s="657"/>
      <c r="M8" s="657"/>
      <c r="N8" s="657"/>
      <c r="O8" s="657"/>
      <c r="P8" s="657"/>
      <c r="Q8" s="657"/>
      <c r="R8" s="657"/>
      <c r="S8" s="657"/>
      <c r="T8" s="657"/>
      <c r="U8" s="657"/>
      <c r="V8" s="657"/>
      <c r="W8" s="658"/>
      <c r="X8" s="658"/>
      <c r="Y8" s="658"/>
      <c r="Z8" s="657"/>
      <c r="AA8" s="659"/>
      <c r="AB8" s="150"/>
      <c r="AC8" s="150"/>
      <c r="AD8" s="150"/>
      <c r="AE8" s="150"/>
      <c r="AF8" s="150"/>
      <c r="AG8" s="150"/>
      <c r="AH8" s="150"/>
      <c r="AI8" s="150"/>
    </row>
    <row r="9" spans="1:35" s="160" customFormat="1" ht="45" customHeight="1">
      <c r="A9" s="665"/>
      <c r="B9" s="660"/>
      <c r="C9" s="661"/>
      <c r="D9" s="661"/>
      <c r="E9" s="660"/>
      <c r="F9" s="660"/>
      <c r="G9" s="660"/>
      <c r="H9" s="660"/>
      <c r="I9" s="660"/>
      <c r="J9" s="662"/>
      <c r="K9" s="662"/>
      <c r="L9" s="662"/>
      <c r="M9" s="662"/>
      <c r="N9" s="662"/>
      <c r="O9" s="663"/>
      <c r="P9" s="662"/>
      <c r="Q9" s="662"/>
      <c r="R9" s="662"/>
      <c r="S9" s="662"/>
      <c r="T9" s="662"/>
      <c r="U9" s="662"/>
      <c r="V9" s="661"/>
      <c r="W9" s="661"/>
      <c r="X9" s="661"/>
      <c r="Y9" s="661"/>
      <c r="Z9" s="661"/>
      <c r="AA9" s="664"/>
    </row>
    <row r="10" spans="1:35" s="160" customFormat="1" ht="47.25" customHeight="1">
      <c r="A10" s="1428" t="s">
        <v>812</v>
      </c>
      <c r="B10" s="1429"/>
      <c r="C10" s="1429"/>
      <c r="D10" s="631"/>
      <c r="E10" s="632"/>
      <c r="F10" s="378"/>
      <c r="G10" s="378"/>
      <c r="H10" s="378"/>
      <c r="I10" s="378"/>
      <c r="J10" s="873"/>
      <c r="K10" s="873"/>
      <c r="L10" s="873"/>
      <c r="M10" s="873"/>
      <c r="N10" s="873"/>
      <c r="O10" s="652"/>
      <c r="P10" s="873"/>
      <c r="Q10" s="873"/>
      <c r="R10" s="873"/>
      <c r="S10" s="873"/>
      <c r="T10" s="873"/>
      <c r="U10" s="873"/>
      <c r="V10" s="378"/>
      <c r="W10" s="378"/>
      <c r="X10" s="378"/>
      <c r="Y10" s="378"/>
      <c r="Z10" s="378"/>
      <c r="AA10" s="654"/>
    </row>
    <row r="11" spans="1:35" s="160" customFormat="1" ht="43.5" customHeight="1">
      <c r="A11" s="360">
        <v>1</v>
      </c>
      <c r="B11" s="364" t="s">
        <v>818</v>
      </c>
      <c r="C11" s="361" t="s">
        <v>176</v>
      </c>
      <c r="D11" s="361" t="s">
        <v>815</v>
      </c>
      <c r="E11" s="361">
        <v>30</v>
      </c>
      <c r="F11" s="361">
        <v>240</v>
      </c>
      <c r="G11" s="361">
        <v>75</v>
      </c>
      <c r="H11" s="361">
        <v>9.375</v>
      </c>
      <c r="I11" s="361">
        <v>2250</v>
      </c>
      <c r="J11" s="362">
        <v>23</v>
      </c>
      <c r="K11" s="362" t="s">
        <v>699</v>
      </c>
      <c r="L11" s="362"/>
      <c r="M11" s="362"/>
      <c r="N11" s="362"/>
      <c r="O11" s="357"/>
      <c r="P11" s="362"/>
      <c r="Q11" s="362"/>
      <c r="R11" s="362"/>
      <c r="S11" s="362"/>
      <c r="T11" s="362"/>
      <c r="U11" s="362"/>
      <c r="V11" s="361">
        <f t="shared" ref="V11:V12" si="0">J11+L11+N11+P11+R11+T11</f>
        <v>23</v>
      </c>
      <c r="W11" s="364">
        <f t="shared" ref="W11:W12" si="1">E11-V11</f>
        <v>7</v>
      </c>
      <c r="X11" s="361">
        <f t="shared" ref="X11:X12" si="2">W11*8</f>
        <v>56</v>
      </c>
      <c r="Y11" s="361">
        <f t="shared" ref="Y11:Y12" si="3">X11*H11</f>
        <v>525</v>
      </c>
      <c r="Z11" s="361">
        <f t="shared" ref="Z11:Z12" si="4">Y11</f>
        <v>525</v>
      </c>
      <c r="AA11" s="363"/>
    </row>
    <row r="12" spans="1:35" s="160" customFormat="1" ht="43.5" customHeight="1">
      <c r="A12" s="360">
        <v>2</v>
      </c>
      <c r="B12" s="364" t="s">
        <v>817</v>
      </c>
      <c r="C12" s="361" t="s">
        <v>176</v>
      </c>
      <c r="D12" s="361" t="s">
        <v>816</v>
      </c>
      <c r="E12" s="361">
        <v>30</v>
      </c>
      <c r="F12" s="361">
        <v>240</v>
      </c>
      <c r="G12" s="361">
        <v>75</v>
      </c>
      <c r="H12" s="361">
        <v>9.375</v>
      </c>
      <c r="I12" s="361">
        <v>2250</v>
      </c>
      <c r="J12" s="362">
        <v>23</v>
      </c>
      <c r="K12" s="362" t="s">
        <v>699</v>
      </c>
      <c r="L12" s="362"/>
      <c r="M12" s="362"/>
      <c r="N12" s="362"/>
      <c r="O12" s="357"/>
      <c r="P12" s="362"/>
      <c r="Q12" s="362"/>
      <c r="R12" s="362"/>
      <c r="S12" s="362"/>
      <c r="T12" s="362"/>
      <c r="U12" s="362"/>
      <c r="V12" s="361">
        <f t="shared" si="0"/>
        <v>23</v>
      </c>
      <c r="W12" s="364">
        <f t="shared" si="1"/>
        <v>7</v>
      </c>
      <c r="X12" s="361">
        <f t="shared" si="2"/>
        <v>56</v>
      </c>
      <c r="Y12" s="361">
        <f t="shared" si="3"/>
        <v>525</v>
      </c>
      <c r="Z12" s="361">
        <f t="shared" si="4"/>
        <v>525</v>
      </c>
      <c r="AA12" s="363"/>
    </row>
    <row r="13" spans="1:35" ht="51" customHeight="1" thickBot="1">
      <c r="A13" s="383"/>
      <c r="B13" s="416"/>
      <c r="C13" s="384"/>
      <c r="D13" s="384"/>
      <c r="E13" s="384"/>
      <c r="F13" s="384"/>
      <c r="G13" s="384"/>
      <c r="H13" s="384"/>
      <c r="I13" s="384"/>
      <c r="J13" s="385"/>
      <c r="K13" s="385"/>
      <c r="L13" s="385"/>
      <c r="M13" s="385"/>
      <c r="N13" s="385"/>
      <c r="O13" s="385"/>
      <c r="P13" s="385"/>
      <c r="Q13" s="385"/>
      <c r="R13" s="385"/>
      <c r="S13" s="385"/>
      <c r="T13" s="385"/>
      <c r="U13" s="385"/>
      <c r="V13" s="384"/>
      <c r="W13" s="384"/>
      <c r="X13" s="1430" t="s">
        <v>208</v>
      </c>
      <c r="Y13" s="1431"/>
      <c r="Z13" s="835">
        <f>SUM(Z11:Z12)</f>
        <v>1050</v>
      </c>
      <c r="AA13" s="159"/>
      <c r="AB13" s="150"/>
      <c r="AC13" s="150"/>
      <c r="AD13" s="352"/>
      <c r="AE13" s="150"/>
      <c r="AF13" s="150"/>
      <c r="AG13" s="150"/>
      <c r="AH13" s="150"/>
      <c r="AI13" s="150"/>
    </row>
    <row r="14" spans="1:35" ht="37.5" customHeight="1" thickBot="1">
      <c r="A14" s="383"/>
      <c r="B14" s="416" t="s">
        <v>342</v>
      </c>
      <c r="C14" s="119"/>
      <c r="D14" s="384"/>
      <c r="E14" s="384"/>
      <c r="F14" s="384"/>
      <c r="G14" s="384"/>
      <c r="H14" s="384"/>
      <c r="I14" s="384"/>
      <c r="J14" s="385"/>
      <c r="K14" s="385"/>
      <c r="L14" s="385"/>
      <c r="M14" s="385"/>
      <c r="N14" s="385"/>
      <c r="O14" s="385"/>
      <c r="P14" s="385"/>
      <c r="Q14" s="385"/>
      <c r="R14" s="385"/>
      <c r="S14" s="385"/>
      <c r="T14" s="385"/>
      <c r="U14" s="385"/>
      <c r="V14" s="384"/>
      <c r="W14" s="384"/>
      <c r="X14" s="384"/>
      <c r="Y14" s="384"/>
      <c r="Z14" s="384"/>
      <c r="AA14" s="159"/>
      <c r="AB14" s="150"/>
      <c r="AC14" s="150"/>
      <c r="AD14" s="160"/>
      <c r="AE14" s="150"/>
      <c r="AF14" s="150"/>
      <c r="AG14" s="150"/>
      <c r="AH14" s="150"/>
      <c r="AI14" s="150"/>
    </row>
    <row r="15" spans="1:35" s="160" customFormat="1" ht="27.75" customHeight="1">
      <c r="A15" s="636"/>
      <c r="B15" s="637"/>
      <c r="C15" s="636"/>
      <c r="D15" s="636"/>
      <c r="E15" s="636"/>
      <c r="F15" s="636"/>
      <c r="G15" s="636"/>
      <c r="H15" s="636"/>
      <c r="I15" s="636"/>
      <c r="J15" s="638"/>
      <c r="K15" s="638"/>
      <c r="L15" s="638"/>
      <c r="M15" s="638"/>
      <c r="N15" s="638"/>
      <c r="O15" s="639"/>
      <c r="P15" s="638"/>
      <c r="Q15" s="638"/>
      <c r="R15" s="638"/>
      <c r="S15" s="638"/>
      <c r="T15" s="638"/>
      <c r="U15" s="638"/>
      <c r="V15" s="636"/>
      <c r="W15" s="636"/>
      <c r="X15" s="636"/>
      <c r="Y15" s="636"/>
      <c r="Z15" s="636"/>
      <c r="AA15" s="640"/>
    </row>
    <row r="16" spans="1:35" s="160" customFormat="1" ht="75.75" customHeight="1">
      <c r="A16" s="250"/>
      <c r="B16" s="462"/>
      <c r="C16" s="250"/>
      <c r="D16" s="250"/>
      <c r="E16" s="250"/>
      <c r="F16" s="250"/>
      <c r="G16" s="250"/>
      <c r="H16" s="250"/>
      <c r="I16" s="250"/>
      <c r="J16" s="338"/>
      <c r="K16" s="338"/>
      <c r="L16" s="338"/>
      <c r="M16" s="338"/>
      <c r="N16" s="338"/>
      <c r="O16" s="339"/>
      <c r="P16" s="338"/>
      <c r="Q16" s="338"/>
      <c r="R16" s="338"/>
      <c r="S16" s="338"/>
      <c r="T16" s="338"/>
      <c r="U16" s="338"/>
      <c r="V16" s="250"/>
      <c r="W16" s="250"/>
      <c r="X16" s="250"/>
      <c r="Y16" s="250"/>
      <c r="Z16" s="250"/>
      <c r="AA16" s="340"/>
    </row>
    <row r="17" spans="1:27" s="160" customFormat="1" ht="27.75" customHeight="1">
      <c r="A17" s="250"/>
      <c r="B17" s="462"/>
      <c r="C17" s="250"/>
      <c r="D17" s="250"/>
      <c r="E17" s="250"/>
      <c r="F17" s="250"/>
      <c r="G17" s="250"/>
      <c r="H17" s="250"/>
      <c r="I17" s="250"/>
      <c r="J17" s="338"/>
      <c r="K17" s="338"/>
      <c r="L17" s="338"/>
      <c r="M17" s="338"/>
      <c r="N17" s="338"/>
      <c r="O17" s="339"/>
      <c r="P17" s="338"/>
      <c r="Q17" s="338"/>
      <c r="R17" s="338"/>
      <c r="S17" s="338"/>
      <c r="T17" s="338"/>
      <c r="U17" s="338"/>
      <c r="V17" s="250"/>
      <c r="W17" s="250"/>
      <c r="X17" s="250"/>
      <c r="Y17" s="250"/>
      <c r="Z17" s="250"/>
      <c r="AA17" s="340"/>
    </row>
    <row r="18" spans="1:27" s="160" customFormat="1" ht="27.75" customHeight="1">
      <c r="A18" s="250"/>
      <c r="B18" s="462"/>
      <c r="C18" s="250"/>
      <c r="D18" s="250"/>
      <c r="E18" s="250"/>
      <c r="F18" s="250"/>
      <c r="G18" s="250"/>
      <c r="H18" s="250"/>
      <c r="I18" s="250"/>
      <c r="J18" s="338"/>
      <c r="K18" s="338"/>
      <c r="L18" s="338"/>
      <c r="M18" s="338"/>
      <c r="N18" s="338"/>
      <c r="O18" s="339"/>
      <c r="P18" s="338"/>
      <c r="Q18" s="338"/>
      <c r="R18" s="338"/>
      <c r="S18" s="338"/>
      <c r="T18" s="338"/>
      <c r="U18" s="338"/>
      <c r="V18" s="250"/>
      <c r="W18" s="250"/>
      <c r="X18" s="250"/>
      <c r="Y18" s="250"/>
      <c r="Z18" s="250"/>
      <c r="AA18" s="340"/>
    </row>
    <row r="19" spans="1:27" s="160" customFormat="1" ht="54.75" customHeight="1">
      <c r="A19" s="250"/>
      <c r="B19" s="1427" t="s">
        <v>483</v>
      </c>
      <c r="C19" s="1427"/>
      <c r="D19" s="1427"/>
      <c r="E19" s="341"/>
      <c r="F19" s="341"/>
      <c r="G19" s="341"/>
      <c r="H19" s="341"/>
      <c r="I19" s="341"/>
      <c r="J19" s="874"/>
      <c r="K19" s="874"/>
      <c r="L19" s="874"/>
      <c r="M19" s="874"/>
      <c r="N19" s="1427" t="s">
        <v>484</v>
      </c>
      <c r="O19" s="1427"/>
      <c r="P19" s="1427"/>
      <c r="Q19" s="1427"/>
      <c r="R19" s="1427"/>
      <c r="S19" s="874"/>
      <c r="T19" s="874"/>
      <c r="U19" s="874"/>
      <c r="V19" s="341"/>
      <c r="W19" s="1427" t="s">
        <v>485</v>
      </c>
      <c r="X19" s="1427"/>
      <c r="Y19" s="1427"/>
      <c r="Z19" s="1427"/>
      <c r="AA19" s="1427"/>
    </row>
    <row r="20" spans="1:27" s="160" customFormat="1" ht="60" customHeight="1">
      <c r="A20" s="250"/>
      <c r="B20" s="1427" t="s">
        <v>482</v>
      </c>
      <c r="C20" s="1427"/>
      <c r="D20" s="1427"/>
      <c r="E20" s="341"/>
      <c r="F20" s="341"/>
      <c r="G20" s="341"/>
      <c r="H20" s="341"/>
      <c r="I20" s="341"/>
      <c r="J20" s="874"/>
      <c r="K20" s="874"/>
      <c r="L20" s="874"/>
      <c r="M20" s="874"/>
      <c r="N20" s="1427" t="s">
        <v>482</v>
      </c>
      <c r="O20" s="1427"/>
      <c r="P20" s="1427"/>
      <c r="Q20" s="1427"/>
      <c r="R20" s="874"/>
      <c r="S20" s="874"/>
      <c r="T20" s="874"/>
      <c r="U20" s="874"/>
      <c r="V20" s="341"/>
      <c r="W20" s="341"/>
      <c r="X20" s="1427" t="s">
        <v>482</v>
      </c>
      <c r="Y20" s="1427"/>
      <c r="Z20" s="1427"/>
      <c r="AA20" s="1427"/>
    </row>
    <row r="21" spans="1:27" ht="45" customHeight="1">
      <c r="A21" s="634"/>
      <c r="B21" s="633"/>
      <c r="C21" s="634"/>
      <c r="D21" s="634"/>
      <c r="E21" s="634"/>
      <c r="F21" s="634"/>
      <c r="G21" s="634"/>
      <c r="H21" s="634"/>
      <c r="I21" s="634"/>
      <c r="J21" s="635"/>
      <c r="K21" s="635"/>
      <c r="L21" s="635"/>
      <c r="M21" s="635"/>
      <c r="N21" s="1426"/>
      <c r="O21" s="1426"/>
      <c r="P21" s="1426"/>
      <c r="Q21" s="1426"/>
      <c r="R21" s="635"/>
      <c r="S21" s="635"/>
      <c r="T21" s="635"/>
      <c r="U21" s="635"/>
      <c r="V21" s="634"/>
      <c r="W21" s="634"/>
      <c r="X21" s="634"/>
      <c r="Y21" s="634"/>
      <c r="Z21" s="634"/>
      <c r="AA21" s="641"/>
    </row>
    <row r="22" spans="1:27">
      <c r="A22" s="634"/>
      <c r="B22" s="633"/>
      <c r="C22" s="634"/>
      <c r="D22" s="634"/>
      <c r="E22" s="634"/>
      <c r="F22" s="634"/>
      <c r="G22" s="634"/>
      <c r="H22" s="634"/>
      <c r="I22" s="634"/>
      <c r="J22" s="635"/>
      <c r="K22" s="635"/>
      <c r="L22" s="635"/>
      <c r="M22" s="635"/>
      <c r="N22" s="635"/>
      <c r="O22" s="635"/>
      <c r="P22" s="635"/>
      <c r="Q22" s="635"/>
      <c r="R22" s="635"/>
      <c r="S22" s="635"/>
      <c r="T22" s="635"/>
      <c r="U22" s="635"/>
      <c r="V22" s="634"/>
      <c r="W22" s="634"/>
      <c r="X22" s="634"/>
      <c r="Y22" s="634"/>
      <c r="Z22" s="634"/>
      <c r="AA22" s="641"/>
    </row>
    <row r="23" spans="1:27">
      <c r="A23" s="634"/>
      <c r="B23" s="633"/>
      <c r="C23" s="634"/>
      <c r="D23" s="634"/>
      <c r="E23" s="634"/>
      <c r="F23" s="634"/>
      <c r="G23" s="634"/>
      <c r="H23" s="634"/>
      <c r="I23" s="634"/>
      <c r="J23" s="635"/>
      <c r="K23" s="635"/>
      <c r="L23" s="635"/>
      <c r="M23" s="635"/>
      <c r="N23" s="635"/>
      <c r="O23" s="635"/>
      <c r="P23" s="635"/>
      <c r="Q23" s="635"/>
      <c r="R23" s="635"/>
      <c r="S23" s="635"/>
      <c r="T23" s="635"/>
      <c r="U23" s="635"/>
      <c r="V23" s="634"/>
      <c r="W23" s="634"/>
      <c r="X23" s="634"/>
      <c r="Y23" s="634"/>
      <c r="Z23" s="634"/>
      <c r="AA23" s="641"/>
    </row>
    <row r="24" spans="1:27">
      <c r="A24" s="634"/>
      <c r="B24" s="633"/>
      <c r="C24" s="634"/>
      <c r="D24" s="634"/>
      <c r="E24" s="634"/>
      <c r="F24" s="634"/>
      <c r="G24" s="634"/>
      <c r="H24" s="634"/>
      <c r="I24" s="634"/>
      <c r="J24" s="635"/>
      <c r="K24" s="635"/>
      <c r="L24" s="635"/>
      <c r="M24" s="635"/>
      <c r="N24" s="635"/>
      <c r="O24" s="635"/>
      <c r="P24" s="635"/>
      <c r="Q24" s="635"/>
      <c r="R24" s="635"/>
      <c r="S24" s="635"/>
      <c r="T24" s="635"/>
      <c r="U24" s="635"/>
      <c r="V24" s="634"/>
      <c r="W24" s="634"/>
      <c r="X24" s="634"/>
      <c r="Y24" s="634"/>
      <c r="Z24" s="634"/>
      <c r="AA24" s="641"/>
    </row>
    <row r="25" spans="1:27">
      <c r="A25" s="634"/>
      <c r="B25" s="633"/>
      <c r="C25" s="634"/>
      <c r="D25" s="634"/>
      <c r="E25" s="634"/>
      <c r="F25" s="634"/>
      <c r="G25" s="634"/>
      <c r="H25" s="634"/>
      <c r="I25" s="634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4"/>
      <c r="W25" s="634"/>
      <c r="X25" s="634"/>
      <c r="Y25" s="634"/>
      <c r="Z25" s="634"/>
      <c r="AA25" s="641"/>
    </row>
    <row r="26" spans="1:27">
      <c r="A26" s="634"/>
      <c r="B26" s="633"/>
      <c r="C26" s="634"/>
      <c r="D26" s="634"/>
      <c r="E26" s="634"/>
      <c r="F26" s="634"/>
      <c r="G26" s="634"/>
      <c r="H26" s="634"/>
      <c r="I26" s="634"/>
      <c r="J26" s="635"/>
      <c r="K26" s="635"/>
      <c r="L26" s="635"/>
      <c r="M26" s="635"/>
      <c r="N26" s="635"/>
      <c r="O26" s="635"/>
      <c r="P26" s="635"/>
      <c r="Q26" s="635"/>
      <c r="R26" s="635"/>
      <c r="S26" s="635"/>
      <c r="T26" s="635"/>
      <c r="U26" s="635"/>
      <c r="V26" s="634"/>
      <c r="W26" s="634"/>
      <c r="X26" s="634"/>
      <c r="Y26" s="634"/>
      <c r="Z26" s="634"/>
      <c r="AA26" s="641"/>
    </row>
    <row r="27" spans="1:27">
      <c r="A27" s="634"/>
      <c r="B27" s="633"/>
      <c r="C27" s="634"/>
      <c r="D27" s="634"/>
      <c r="E27" s="634"/>
      <c r="F27" s="634"/>
      <c r="G27" s="634"/>
      <c r="H27" s="634"/>
      <c r="I27" s="634"/>
      <c r="J27" s="635"/>
      <c r="K27" s="635"/>
      <c r="L27" s="635"/>
      <c r="M27" s="635"/>
      <c r="N27" s="635"/>
      <c r="O27" s="635"/>
      <c r="P27" s="635"/>
      <c r="Q27" s="635"/>
      <c r="R27" s="635"/>
      <c r="S27" s="635"/>
      <c r="T27" s="635"/>
      <c r="U27" s="635"/>
      <c r="V27" s="634"/>
      <c r="W27" s="634"/>
      <c r="X27" s="634"/>
      <c r="Y27" s="634"/>
      <c r="Z27" s="634"/>
      <c r="AA27" s="641"/>
    </row>
    <row r="28" spans="1:27">
      <c r="A28" s="634"/>
      <c r="B28" s="633"/>
      <c r="C28" s="634"/>
      <c r="D28" s="634"/>
      <c r="E28" s="634"/>
      <c r="F28" s="634"/>
      <c r="G28" s="634"/>
      <c r="H28" s="634"/>
      <c r="I28" s="634"/>
      <c r="J28" s="635"/>
      <c r="K28" s="635"/>
      <c r="L28" s="635"/>
      <c r="M28" s="635"/>
      <c r="N28" s="635"/>
      <c r="O28" s="635"/>
      <c r="P28" s="635"/>
      <c r="Q28" s="635"/>
      <c r="R28" s="635"/>
      <c r="S28" s="635"/>
      <c r="T28" s="635"/>
      <c r="U28" s="635"/>
      <c r="V28" s="634"/>
      <c r="W28" s="634"/>
      <c r="X28" s="634"/>
      <c r="Y28" s="634"/>
      <c r="Z28" s="634"/>
      <c r="AA28" s="641"/>
    </row>
    <row r="29" spans="1:27">
      <c r="A29" s="634"/>
      <c r="B29" s="633"/>
      <c r="C29" s="634"/>
      <c r="D29" s="634"/>
      <c r="E29" s="634"/>
      <c r="F29" s="634"/>
      <c r="G29" s="634"/>
      <c r="H29" s="634"/>
      <c r="I29" s="634"/>
      <c r="J29" s="635"/>
      <c r="K29" s="635"/>
      <c r="L29" s="635"/>
      <c r="M29" s="635"/>
      <c r="N29" s="635"/>
      <c r="O29" s="635"/>
      <c r="P29" s="635"/>
      <c r="Q29" s="635"/>
      <c r="R29" s="635"/>
      <c r="S29" s="635"/>
      <c r="T29" s="635"/>
      <c r="U29" s="635"/>
      <c r="V29" s="634"/>
      <c r="W29" s="634"/>
      <c r="X29" s="634"/>
      <c r="Y29" s="634"/>
      <c r="Z29" s="634"/>
      <c r="AA29" s="641"/>
    </row>
    <row r="30" spans="1:27">
      <c r="A30" s="634"/>
      <c r="B30" s="633"/>
      <c r="C30" s="634"/>
      <c r="D30" s="634"/>
      <c r="E30" s="634"/>
      <c r="F30" s="634"/>
      <c r="G30" s="634"/>
      <c r="H30" s="634"/>
      <c r="I30" s="634"/>
      <c r="J30" s="635"/>
      <c r="K30" s="635"/>
      <c r="L30" s="635"/>
      <c r="M30" s="635"/>
      <c r="N30" s="635"/>
      <c r="O30" s="635"/>
      <c r="P30" s="635"/>
      <c r="Q30" s="635"/>
      <c r="R30" s="635"/>
      <c r="S30" s="635"/>
      <c r="T30" s="635"/>
      <c r="U30" s="635"/>
      <c r="V30" s="634"/>
      <c r="W30" s="634"/>
      <c r="X30" s="634"/>
      <c r="Y30" s="634"/>
      <c r="Z30" s="634"/>
      <c r="AA30" s="641"/>
    </row>
    <row r="31" spans="1:27">
      <c r="A31" s="634"/>
      <c r="B31" s="633"/>
      <c r="C31" s="634"/>
      <c r="D31" s="634"/>
      <c r="E31" s="634"/>
      <c r="F31" s="634"/>
      <c r="G31" s="634"/>
      <c r="H31" s="634"/>
      <c r="I31" s="634"/>
      <c r="J31" s="635"/>
      <c r="K31" s="635"/>
      <c r="L31" s="635"/>
      <c r="M31" s="635"/>
      <c r="N31" s="635"/>
      <c r="O31" s="635"/>
      <c r="P31" s="635"/>
      <c r="Q31" s="635"/>
      <c r="R31" s="635"/>
      <c r="S31" s="635"/>
      <c r="T31" s="635"/>
      <c r="U31" s="635"/>
      <c r="V31" s="634"/>
      <c r="W31" s="634"/>
      <c r="X31" s="634"/>
      <c r="Y31" s="634"/>
      <c r="Z31" s="634"/>
      <c r="AA31" s="641"/>
    </row>
    <row r="32" spans="1:27">
      <c r="A32" s="634"/>
      <c r="B32" s="633"/>
      <c r="C32" s="634"/>
      <c r="D32" s="634"/>
      <c r="E32" s="634"/>
      <c r="F32" s="634"/>
      <c r="G32" s="634"/>
      <c r="H32" s="634"/>
      <c r="I32" s="634"/>
      <c r="J32" s="635"/>
      <c r="K32" s="635"/>
      <c r="L32" s="635"/>
      <c r="M32" s="635"/>
      <c r="N32" s="635"/>
      <c r="O32" s="635"/>
      <c r="P32" s="635"/>
      <c r="Q32" s="635"/>
      <c r="R32" s="635"/>
      <c r="S32" s="635"/>
      <c r="T32" s="635"/>
      <c r="U32" s="635"/>
      <c r="V32" s="634"/>
      <c r="W32" s="634"/>
      <c r="X32" s="634"/>
      <c r="Y32" s="634"/>
      <c r="Z32" s="634"/>
      <c r="AA32" s="641"/>
    </row>
    <row r="33" spans="1:27">
      <c r="A33" s="634"/>
      <c r="B33" s="633"/>
      <c r="C33" s="634"/>
      <c r="D33" s="634"/>
      <c r="E33" s="634"/>
      <c r="F33" s="634"/>
      <c r="G33" s="634"/>
      <c r="H33" s="634"/>
      <c r="I33" s="634"/>
      <c r="J33" s="635"/>
      <c r="K33" s="635"/>
      <c r="L33" s="635"/>
      <c r="M33" s="635"/>
      <c r="N33" s="635"/>
      <c r="O33" s="635"/>
      <c r="P33" s="635"/>
      <c r="Q33" s="635"/>
      <c r="R33" s="635"/>
      <c r="S33" s="635"/>
      <c r="T33" s="635"/>
      <c r="U33" s="635"/>
      <c r="V33" s="634"/>
      <c r="W33" s="634"/>
      <c r="X33" s="634"/>
      <c r="Y33" s="634"/>
      <c r="Z33" s="634"/>
      <c r="AA33" s="641"/>
    </row>
    <row r="34" spans="1:27">
      <c r="A34" s="634"/>
      <c r="B34" s="633"/>
      <c r="C34" s="634"/>
      <c r="D34" s="634"/>
      <c r="E34" s="634"/>
      <c r="F34" s="634"/>
      <c r="G34" s="634"/>
      <c r="H34" s="634"/>
      <c r="I34" s="634"/>
      <c r="J34" s="635"/>
      <c r="K34" s="635"/>
      <c r="L34" s="635"/>
      <c r="M34" s="635"/>
      <c r="N34" s="635"/>
      <c r="O34" s="635"/>
      <c r="P34" s="635"/>
      <c r="Q34" s="635"/>
      <c r="R34" s="635"/>
      <c r="S34" s="635"/>
      <c r="T34" s="635"/>
      <c r="U34" s="635"/>
      <c r="V34" s="634"/>
      <c r="W34" s="634"/>
      <c r="X34" s="634"/>
      <c r="Y34" s="634"/>
      <c r="Z34" s="634"/>
      <c r="AA34" s="641"/>
    </row>
    <row r="35" spans="1:27">
      <c r="A35" s="634"/>
      <c r="B35" s="633"/>
      <c r="C35" s="634"/>
      <c r="D35" s="634"/>
      <c r="E35" s="634"/>
      <c r="F35" s="634"/>
      <c r="G35" s="634"/>
      <c r="H35" s="634"/>
      <c r="I35" s="634"/>
      <c r="J35" s="635"/>
      <c r="K35" s="635"/>
      <c r="L35" s="635"/>
      <c r="M35" s="635"/>
      <c r="N35" s="635"/>
      <c r="O35" s="635"/>
      <c r="P35" s="635"/>
      <c r="Q35" s="635"/>
      <c r="R35" s="635"/>
      <c r="S35" s="635"/>
      <c r="T35" s="635"/>
      <c r="U35" s="635"/>
      <c r="V35" s="634"/>
      <c r="W35" s="634"/>
      <c r="X35" s="634"/>
      <c r="Y35" s="634"/>
      <c r="Z35" s="634"/>
      <c r="AA35" s="641"/>
    </row>
    <row r="36" spans="1:27" ht="30" customHeight="1">
      <c r="A36" s="634"/>
      <c r="B36" s="633"/>
      <c r="C36" s="634"/>
      <c r="D36" s="634"/>
      <c r="E36" s="634"/>
      <c r="F36" s="634"/>
      <c r="G36" s="634"/>
      <c r="H36" s="634"/>
      <c r="I36" s="634"/>
      <c r="J36" s="635"/>
      <c r="K36" s="635"/>
      <c r="L36" s="635"/>
      <c r="M36" s="635"/>
      <c r="N36" s="635"/>
      <c r="O36" s="635"/>
      <c r="P36" s="635"/>
      <c r="Q36" s="635"/>
      <c r="R36" s="635"/>
      <c r="S36" s="635"/>
      <c r="T36" s="635"/>
      <c r="U36" s="635"/>
      <c r="V36" s="634"/>
      <c r="W36" s="634"/>
      <c r="X36" s="634"/>
      <c r="Y36" s="634"/>
      <c r="Z36" s="634"/>
      <c r="AA36" s="641"/>
    </row>
    <row r="37" spans="1:27" ht="30" customHeight="1">
      <c r="A37" s="634"/>
      <c r="B37" s="633"/>
      <c r="C37" s="634"/>
      <c r="D37" s="634"/>
      <c r="E37" s="634"/>
      <c r="F37" s="634"/>
      <c r="G37" s="634"/>
      <c r="H37" s="634"/>
      <c r="I37" s="634"/>
      <c r="J37" s="635"/>
      <c r="K37" s="635"/>
      <c r="L37" s="635"/>
      <c r="M37" s="635"/>
      <c r="N37" s="635"/>
      <c r="O37" s="635"/>
      <c r="P37" s="635"/>
      <c r="Q37" s="635"/>
      <c r="R37" s="635"/>
      <c r="S37" s="635"/>
      <c r="T37" s="635"/>
      <c r="U37" s="635"/>
      <c r="V37" s="634"/>
      <c r="W37" s="634"/>
      <c r="X37" s="634"/>
      <c r="Y37" s="634"/>
      <c r="Z37" s="634"/>
      <c r="AA37" s="641"/>
    </row>
    <row r="38" spans="1:27" ht="30" customHeight="1">
      <c r="A38" s="634"/>
      <c r="B38" s="633"/>
      <c r="C38" s="634"/>
      <c r="D38" s="634"/>
      <c r="E38" s="634"/>
      <c r="F38" s="634"/>
      <c r="G38" s="634"/>
      <c r="H38" s="634"/>
      <c r="I38" s="634"/>
      <c r="J38" s="635"/>
      <c r="K38" s="635"/>
      <c r="L38" s="635"/>
      <c r="M38" s="635"/>
      <c r="N38" s="635"/>
      <c r="O38" s="635"/>
      <c r="P38" s="635"/>
      <c r="Q38" s="635"/>
      <c r="R38" s="635"/>
      <c r="S38" s="635"/>
      <c r="T38" s="635"/>
      <c r="U38" s="635"/>
      <c r="V38" s="634"/>
      <c r="W38" s="634"/>
      <c r="X38" s="634"/>
      <c r="Y38" s="634"/>
      <c r="Z38" s="634"/>
      <c r="AA38" s="641"/>
    </row>
    <row r="39" spans="1:27" ht="30" customHeight="1"/>
    <row r="40" spans="1:27" ht="30" customHeight="1"/>
  </sheetData>
  <mergeCells count="29">
    <mergeCell ref="A1:AI1"/>
    <mergeCell ref="A2:AI2"/>
    <mergeCell ref="A3:C3"/>
    <mergeCell ref="AF3:AF4"/>
    <mergeCell ref="A5:A7"/>
    <mergeCell ref="B5:B7"/>
    <mergeCell ref="C5:C7"/>
    <mergeCell ref="D5:D7"/>
    <mergeCell ref="E5:I6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N21:Q21"/>
    <mergeCell ref="B20:D20"/>
    <mergeCell ref="N20:Q20"/>
    <mergeCell ref="X20:AA20"/>
    <mergeCell ref="A10:C10"/>
    <mergeCell ref="X13:Y13"/>
    <mergeCell ref="B19:D19"/>
    <mergeCell ref="N19:R19"/>
    <mergeCell ref="W19:AA19"/>
  </mergeCells>
  <conditionalFormatting sqref="B1:C3">
    <cfRule type="duplicateValues" dxfId="209" priority="1"/>
  </conditionalFormatting>
  <printOptions horizontalCentered="1" verticalCentered="1"/>
  <pageMargins left="0" right="0" top="0" bottom="0" header="0.23" footer="0"/>
  <pageSetup paperSize="9" scale="36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>
  <sheetPr>
    <tabColor rgb="FFFFFF00"/>
  </sheetPr>
  <dimension ref="A1:AK139"/>
  <sheetViews>
    <sheetView view="pageBreakPreview" zoomScale="70" zoomScaleSheetLayoutView="70" workbookViewId="0">
      <pane ySplit="6" topLeftCell="A58" activePane="bottomLeft" state="frozen"/>
      <selection activeCell="AL23" sqref="AL23"/>
      <selection pane="bottomLeft" activeCell="AL23" sqref="AL23"/>
    </sheetView>
  </sheetViews>
  <sheetFormatPr defaultRowHeight="15.75"/>
  <cols>
    <col min="1" max="1" width="6.140625" style="23" customWidth="1"/>
    <col min="2" max="2" width="32.42578125" style="24" customWidth="1"/>
    <col min="3" max="3" width="14.28515625" style="24" customWidth="1"/>
    <col min="4" max="4" width="17.5703125" style="24" customWidth="1"/>
    <col min="5" max="34" width="6" style="84" customWidth="1"/>
    <col min="35" max="35" width="6.85546875" style="113" customWidth="1"/>
    <col min="36" max="36" width="14.140625" style="113" customWidth="1"/>
    <col min="37" max="16384" width="9.140625" style="22"/>
  </cols>
  <sheetData>
    <row r="1" spans="1:36" s="8" customFormat="1" ht="23.25" customHeight="1">
      <c r="A1" s="1455" t="s">
        <v>243</v>
      </c>
      <c r="B1" s="1455"/>
      <c r="C1" s="1455"/>
      <c r="D1" s="1455"/>
      <c r="E1" s="1455"/>
      <c r="F1" s="1455"/>
      <c r="G1" s="1455"/>
      <c r="H1" s="1455"/>
      <c r="I1" s="1455"/>
      <c r="J1" s="1455"/>
      <c r="K1" s="1455"/>
      <c r="L1" s="1455"/>
      <c r="M1" s="1455"/>
      <c r="N1" s="1455"/>
      <c r="O1" s="1455"/>
      <c r="P1" s="1455"/>
      <c r="Q1" s="1455"/>
      <c r="R1" s="1455"/>
      <c r="S1" s="1455"/>
      <c r="T1" s="1455"/>
      <c r="U1" s="1455"/>
      <c r="V1" s="1455"/>
      <c r="W1" s="1455"/>
      <c r="X1" s="1455"/>
      <c r="Y1" s="1455"/>
      <c r="Z1" s="1455"/>
      <c r="AA1" s="1455"/>
      <c r="AB1" s="1455"/>
      <c r="AC1" s="1455"/>
      <c r="AD1" s="1455"/>
      <c r="AE1" s="1455"/>
      <c r="AF1" s="1455"/>
      <c r="AG1" s="1455"/>
      <c r="AH1" s="1455"/>
      <c r="AI1" s="1455"/>
      <c r="AJ1" s="1455"/>
    </row>
    <row r="2" spans="1:36" s="8" customFormat="1" ht="18" customHeight="1">
      <c r="A2" s="1455" t="s">
        <v>259</v>
      </c>
      <c r="B2" s="1455"/>
      <c r="C2" s="1455"/>
      <c r="D2" s="1455"/>
      <c r="E2" s="1455"/>
      <c r="F2" s="1455"/>
      <c r="G2" s="1455"/>
      <c r="H2" s="1455"/>
      <c r="I2" s="1455"/>
      <c r="J2" s="1455"/>
      <c r="K2" s="1455"/>
      <c r="L2" s="1455"/>
      <c r="M2" s="1455"/>
      <c r="N2" s="1455"/>
      <c r="O2" s="1455"/>
      <c r="P2" s="1455"/>
      <c r="Q2" s="1455"/>
      <c r="R2" s="1455"/>
      <c r="S2" s="1455"/>
      <c r="T2" s="1455"/>
      <c r="U2" s="1455"/>
      <c r="V2" s="1455"/>
      <c r="W2" s="1455"/>
      <c r="X2" s="1455"/>
      <c r="Y2" s="1455"/>
      <c r="Z2" s="1455"/>
      <c r="AA2" s="1455"/>
      <c r="AB2" s="1455"/>
      <c r="AC2" s="1455"/>
      <c r="AD2" s="1455"/>
      <c r="AE2" s="1455"/>
      <c r="AF2" s="1455"/>
      <c r="AG2" s="1455"/>
      <c r="AH2" s="1455"/>
      <c r="AI2" s="1455"/>
      <c r="AJ2" s="1455"/>
    </row>
    <row r="3" spans="1:36" s="8" customFormat="1" ht="18" customHeight="1">
      <c r="A3" s="1455" t="s">
        <v>260</v>
      </c>
      <c r="B3" s="1455"/>
      <c r="C3" s="9"/>
      <c r="D3" s="877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87"/>
      <c r="AJ3" s="87"/>
    </row>
    <row r="4" spans="1:36" s="8" customFormat="1" ht="18" customHeight="1" thickBot="1">
      <c r="A4" s="1474" t="s">
        <v>767</v>
      </c>
      <c r="B4" s="1474"/>
      <c r="C4" s="10"/>
      <c r="D4" s="881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88"/>
      <c r="AJ4" s="88"/>
    </row>
    <row r="5" spans="1:36" s="12" customFormat="1" ht="17.25" thickTop="1">
      <c r="A5" s="1456" t="s">
        <v>261</v>
      </c>
      <c r="B5" s="1458" t="s">
        <v>244</v>
      </c>
      <c r="C5" s="878"/>
      <c r="D5" s="1460" t="s">
        <v>245</v>
      </c>
      <c r="E5" s="349" t="s">
        <v>315</v>
      </c>
      <c r="F5" s="349" t="s">
        <v>316</v>
      </c>
      <c r="G5" s="349" t="s">
        <v>310</v>
      </c>
      <c r="H5" s="235" t="s">
        <v>311</v>
      </c>
      <c r="I5" s="349" t="s">
        <v>312</v>
      </c>
      <c r="J5" s="349" t="s">
        <v>313</v>
      </c>
      <c r="K5" s="349" t="s">
        <v>314</v>
      </c>
      <c r="L5" s="349" t="s">
        <v>315</v>
      </c>
      <c r="M5" s="349" t="s">
        <v>316</v>
      </c>
      <c r="N5" s="349" t="s">
        <v>310</v>
      </c>
      <c r="O5" s="235" t="s">
        <v>311</v>
      </c>
      <c r="P5" s="349" t="s">
        <v>312</v>
      </c>
      <c r="Q5" s="349" t="s">
        <v>313</v>
      </c>
      <c r="R5" s="349" t="s">
        <v>314</v>
      </c>
      <c r="S5" s="349" t="s">
        <v>315</v>
      </c>
      <c r="T5" s="349" t="s">
        <v>316</v>
      </c>
      <c r="U5" s="349" t="s">
        <v>310</v>
      </c>
      <c r="V5" s="235" t="s">
        <v>311</v>
      </c>
      <c r="W5" s="349" t="s">
        <v>312</v>
      </c>
      <c r="X5" s="349" t="s">
        <v>313</v>
      </c>
      <c r="Y5" s="349" t="s">
        <v>314</v>
      </c>
      <c r="Z5" s="349" t="s">
        <v>315</v>
      </c>
      <c r="AA5" s="899" t="s">
        <v>316</v>
      </c>
      <c r="AB5" s="349" t="s">
        <v>310</v>
      </c>
      <c r="AC5" s="235" t="s">
        <v>311</v>
      </c>
      <c r="AD5" s="349" t="s">
        <v>312</v>
      </c>
      <c r="AE5" s="349" t="s">
        <v>313</v>
      </c>
      <c r="AF5" s="349" t="s">
        <v>314</v>
      </c>
      <c r="AG5" s="349" t="s">
        <v>315</v>
      </c>
      <c r="AH5" s="349" t="s">
        <v>316</v>
      </c>
      <c r="AI5" s="793"/>
      <c r="AJ5" s="1462" t="s">
        <v>210</v>
      </c>
    </row>
    <row r="6" spans="1:36" s="13" customFormat="1" ht="16.5">
      <c r="A6" s="1457"/>
      <c r="B6" s="1459"/>
      <c r="C6" s="203"/>
      <c r="D6" s="1461"/>
      <c r="E6" s="227">
        <v>1</v>
      </c>
      <c r="F6" s="227">
        <v>2</v>
      </c>
      <c r="G6" s="227">
        <v>3</v>
      </c>
      <c r="H6" s="185">
        <v>4</v>
      </c>
      <c r="I6" s="227">
        <v>5</v>
      </c>
      <c r="J6" s="227">
        <v>6</v>
      </c>
      <c r="K6" s="227">
        <v>7</v>
      </c>
      <c r="L6" s="227">
        <v>8</v>
      </c>
      <c r="M6" s="227">
        <v>9</v>
      </c>
      <c r="N6" s="227">
        <v>10</v>
      </c>
      <c r="O6" s="185">
        <v>11</v>
      </c>
      <c r="P6" s="227">
        <v>12</v>
      </c>
      <c r="Q6" s="227">
        <v>13</v>
      </c>
      <c r="R6" s="227">
        <v>14</v>
      </c>
      <c r="S6" s="227">
        <v>15</v>
      </c>
      <c r="T6" s="227">
        <v>16</v>
      </c>
      <c r="U6" s="227">
        <v>17</v>
      </c>
      <c r="V6" s="185">
        <v>18</v>
      </c>
      <c r="W6" s="227">
        <v>19</v>
      </c>
      <c r="X6" s="227">
        <v>20</v>
      </c>
      <c r="Y6" s="227">
        <v>21</v>
      </c>
      <c r="Z6" s="227">
        <v>22</v>
      </c>
      <c r="AA6" s="900">
        <v>23</v>
      </c>
      <c r="AB6" s="227">
        <v>24</v>
      </c>
      <c r="AC6" s="185">
        <v>25</v>
      </c>
      <c r="AD6" s="227">
        <v>26</v>
      </c>
      <c r="AE6" s="227">
        <v>27</v>
      </c>
      <c r="AF6" s="227">
        <v>28</v>
      </c>
      <c r="AG6" s="227">
        <v>29</v>
      </c>
      <c r="AH6" s="227">
        <v>30</v>
      </c>
      <c r="AI6" s="90" t="s">
        <v>208</v>
      </c>
      <c r="AJ6" s="1463"/>
    </row>
    <row r="7" spans="1:36" s="12" customFormat="1" ht="18">
      <c r="A7" s="1571" t="s">
        <v>276</v>
      </c>
      <c r="B7" s="1572"/>
      <c r="C7" s="744" t="s">
        <v>550</v>
      </c>
      <c r="D7" s="744"/>
      <c r="E7" s="350"/>
      <c r="F7" s="351"/>
      <c r="G7" s="351"/>
      <c r="H7" s="351"/>
      <c r="I7" s="351"/>
      <c r="J7" s="351"/>
      <c r="K7" s="351"/>
      <c r="L7" s="351"/>
      <c r="M7" s="351"/>
      <c r="N7" s="351"/>
      <c r="O7" s="351"/>
      <c r="P7" s="351"/>
      <c r="Q7" s="351"/>
      <c r="R7" s="351"/>
      <c r="S7" s="351"/>
      <c r="T7" s="351"/>
      <c r="U7" s="351"/>
      <c r="V7" s="351"/>
      <c r="W7" s="351"/>
      <c r="X7" s="351"/>
      <c r="Y7" s="351"/>
      <c r="Z7" s="351"/>
      <c r="AA7" s="351"/>
      <c r="AB7" s="351"/>
      <c r="AC7" s="351"/>
      <c r="AD7" s="351"/>
      <c r="AE7" s="351"/>
      <c r="AF7" s="351"/>
      <c r="AG7" s="78"/>
      <c r="AH7" s="78"/>
      <c r="AI7" s="91"/>
      <c r="AJ7" s="92"/>
    </row>
    <row r="8" spans="1:36" s="12" customFormat="1" ht="16.5">
      <c r="A8" s="46">
        <v>1</v>
      </c>
      <c r="B8" s="720" t="s">
        <v>472</v>
      </c>
      <c r="C8" s="36" t="s">
        <v>399</v>
      </c>
      <c r="D8" s="198" t="s">
        <v>470</v>
      </c>
      <c r="E8" s="178">
        <v>1</v>
      </c>
      <c r="F8" s="178">
        <v>1</v>
      </c>
      <c r="G8" s="178">
        <v>1</v>
      </c>
      <c r="H8" s="180">
        <v>1</v>
      </c>
      <c r="I8" s="178">
        <v>1</v>
      </c>
      <c r="J8" s="178">
        <v>1</v>
      </c>
      <c r="K8" s="178">
        <v>1</v>
      </c>
      <c r="L8" s="178">
        <v>1</v>
      </c>
      <c r="M8" s="178">
        <v>1</v>
      </c>
      <c r="N8" s="178">
        <v>1</v>
      </c>
      <c r="O8" s="180" t="s">
        <v>258</v>
      </c>
      <c r="P8" s="178">
        <v>1</v>
      </c>
      <c r="Q8" s="178">
        <v>1</v>
      </c>
      <c r="R8" s="178">
        <v>1</v>
      </c>
      <c r="S8" s="178">
        <v>1</v>
      </c>
      <c r="T8" s="227">
        <v>1</v>
      </c>
      <c r="U8" s="227">
        <v>1</v>
      </c>
      <c r="V8" s="185" t="s">
        <v>258</v>
      </c>
      <c r="W8" s="227">
        <v>1</v>
      </c>
      <c r="X8" s="227">
        <v>1</v>
      </c>
      <c r="Y8" s="227">
        <v>1</v>
      </c>
      <c r="Z8" s="227">
        <v>1</v>
      </c>
      <c r="AA8" s="227">
        <v>1</v>
      </c>
      <c r="AB8" s="227">
        <v>1</v>
      </c>
      <c r="AC8" s="185">
        <v>1</v>
      </c>
      <c r="AD8" s="227">
        <v>1</v>
      </c>
      <c r="AE8" s="229">
        <v>1</v>
      </c>
      <c r="AF8" s="229">
        <v>1</v>
      </c>
      <c r="AG8" s="229">
        <v>1</v>
      </c>
      <c r="AH8" s="178">
        <v>1</v>
      </c>
      <c r="AI8" s="14">
        <f t="shared" ref="AI8:AI21" si="0">SUM(E8:AH8)</f>
        <v>28</v>
      </c>
      <c r="AJ8" s="103"/>
    </row>
    <row r="9" spans="1:36" s="12" customFormat="1" ht="16.5">
      <c r="A9" s="46">
        <v>3</v>
      </c>
      <c r="B9" s="30" t="s">
        <v>292</v>
      </c>
      <c r="C9" s="30" t="s">
        <v>381</v>
      </c>
      <c r="D9" s="800" t="s">
        <v>90</v>
      </c>
      <c r="E9" s="178">
        <v>1</v>
      </c>
      <c r="F9" s="178">
        <v>1</v>
      </c>
      <c r="G9" s="178">
        <v>1</v>
      </c>
      <c r="H9" s="180">
        <v>1</v>
      </c>
      <c r="I9" s="178">
        <v>1</v>
      </c>
      <c r="J9" s="178" t="s">
        <v>255</v>
      </c>
      <c r="K9" s="178">
        <v>1</v>
      </c>
      <c r="L9" s="178">
        <v>1</v>
      </c>
      <c r="M9" s="178">
        <v>1</v>
      </c>
      <c r="N9" s="178">
        <v>1</v>
      </c>
      <c r="O9" s="180">
        <v>1</v>
      </c>
      <c r="P9" s="178">
        <v>1</v>
      </c>
      <c r="Q9" s="178">
        <v>1</v>
      </c>
      <c r="R9" s="178">
        <v>1</v>
      </c>
      <c r="S9" s="178">
        <v>1</v>
      </c>
      <c r="T9" s="227">
        <v>1</v>
      </c>
      <c r="U9" s="227">
        <v>1</v>
      </c>
      <c r="V9" s="185" t="s">
        <v>258</v>
      </c>
      <c r="W9" s="227">
        <v>1</v>
      </c>
      <c r="X9" s="227">
        <v>1</v>
      </c>
      <c r="Y9" s="227">
        <v>1</v>
      </c>
      <c r="Z9" s="227">
        <v>1</v>
      </c>
      <c r="AA9" s="227">
        <v>1</v>
      </c>
      <c r="AB9" s="227">
        <v>1</v>
      </c>
      <c r="AC9" s="185" t="s">
        <v>258</v>
      </c>
      <c r="AD9" s="227">
        <v>1</v>
      </c>
      <c r="AE9" s="229">
        <v>1</v>
      </c>
      <c r="AF9" s="229">
        <v>1</v>
      </c>
      <c r="AG9" s="229">
        <v>1</v>
      </c>
      <c r="AH9" s="178">
        <v>1</v>
      </c>
      <c r="AI9" s="14">
        <f t="shared" si="0"/>
        <v>27</v>
      </c>
      <c r="AJ9" s="281"/>
    </row>
    <row r="10" spans="1:36" s="12" customFormat="1" ht="16.5">
      <c r="A10" s="745"/>
      <c r="B10" s="30" t="s">
        <v>282</v>
      </c>
      <c r="C10" s="30" t="s">
        <v>830</v>
      </c>
      <c r="D10" s="800" t="s">
        <v>43</v>
      </c>
      <c r="E10" s="178"/>
      <c r="F10" s="178"/>
      <c r="G10" s="178"/>
      <c r="H10" s="180"/>
      <c r="I10" s="178"/>
      <c r="J10" s="178"/>
      <c r="K10" s="178"/>
      <c r="L10" s="178"/>
      <c r="M10" s="178"/>
      <c r="N10" s="178"/>
      <c r="O10" s="180"/>
      <c r="P10" s="178"/>
      <c r="Q10" s="178">
        <v>1</v>
      </c>
      <c r="R10" s="178">
        <v>1</v>
      </c>
      <c r="S10" s="178">
        <v>1</v>
      </c>
      <c r="T10" s="227">
        <v>1</v>
      </c>
      <c r="U10" s="227">
        <v>1</v>
      </c>
      <c r="V10" s="185">
        <v>1</v>
      </c>
      <c r="W10" s="227">
        <v>1</v>
      </c>
      <c r="X10" s="227">
        <v>1</v>
      </c>
      <c r="Y10" s="227">
        <v>1</v>
      </c>
      <c r="Z10" s="227">
        <v>1</v>
      </c>
      <c r="AA10" s="227">
        <v>1</v>
      </c>
      <c r="AB10" s="227">
        <v>1</v>
      </c>
      <c r="AC10" s="185">
        <v>1</v>
      </c>
      <c r="AD10" s="227">
        <v>1</v>
      </c>
      <c r="AE10" s="229">
        <v>1</v>
      </c>
      <c r="AF10" s="229">
        <v>1</v>
      </c>
      <c r="AG10" s="229">
        <v>1</v>
      </c>
      <c r="AH10" s="178">
        <v>1</v>
      </c>
      <c r="AI10" s="14">
        <f t="shared" si="0"/>
        <v>18</v>
      </c>
      <c r="AJ10" s="281"/>
    </row>
    <row r="11" spans="1:36" s="12" customFormat="1" ht="17.25" customHeight="1">
      <c r="A11" s="745">
        <v>4</v>
      </c>
      <c r="B11" s="260" t="s">
        <v>279</v>
      </c>
      <c r="C11" s="30" t="s">
        <v>381</v>
      </c>
      <c r="D11" s="293" t="s">
        <v>79</v>
      </c>
      <c r="E11" s="903">
        <v>1</v>
      </c>
      <c r="F11" s="903">
        <v>1</v>
      </c>
      <c r="G11" s="903">
        <v>1</v>
      </c>
      <c r="H11" s="903" t="s">
        <v>258</v>
      </c>
      <c r="I11" s="890">
        <v>1</v>
      </c>
      <c r="J11" s="903">
        <v>1</v>
      </c>
      <c r="K11" s="890">
        <v>1</v>
      </c>
      <c r="L11" s="903">
        <v>1</v>
      </c>
      <c r="M11" s="903">
        <v>1</v>
      </c>
      <c r="N11" s="903">
        <v>1</v>
      </c>
      <c r="O11" s="890">
        <v>1</v>
      </c>
      <c r="P11" s="178">
        <v>1</v>
      </c>
      <c r="Q11" s="178">
        <v>1</v>
      </c>
      <c r="R11" s="178">
        <v>1</v>
      </c>
      <c r="S11" s="178">
        <v>1</v>
      </c>
      <c r="T11" s="178">
        <v>1</v>
      </c>
      <c r="U11" s="178">
        <v>1</v>
      </c>
      <c r="V11" s="180">
        <v>1</v>
      </c>
      <c r="W11" s="178">
        <v>1</v>
      </c>
      <c r="X11" s="178">
        <v>1</v>
      </c>
      <c r="Y11" s="178">
        <v>1</v>
      </c>
      <c r="Z11" s="178">
        <v>1</v>
      </c>
      <c r="AA11" s="890">
        <v>1</v>
      </c>
      <c r="AB11" s="178">
        <v>1</v>
      </c>
      <c r="AC11" s="180" t="s">
        <v>258</v>
      </c>
      <c r="AD11" s="178">
        <v>1</v>
      </c>
      <c r="AE11" s="178">
        <v>1</v>
      </c>
      <c r="AF11" s="178">
        <v>1</v>
      </c>
      <c r="AG11" s="178">
        <v>1</v>
      </c>
      <c r="AH11" s="178">
        <v>1</v>
      </c>
      <c r="AI11" s="14">
        <f t="shared" si="0"/>
        <v>28</v>
      </c>
      <c r="AJ11" s="103"/>
    </row>
    <row r="12" spans="1:36" s="12" customFormat="1" ht="17.25" customHeight="1">
      <c r="A12" s="46">
        <v>7</v>
      </c>
      <c r="B12" s="746" t="s">
        <v>277</v>
      </c>
      <c r="C12" s="36" t="s">
        <v>399</v>
      </c>
      <c r="D12" s="43" t="s">
        <v>211</v>
      </c>
      <c r="E12" s="535">
        <v>1</v>
      </c>
      <c r="F12" s="535">
        <v>1</v>
      </c>
      <c r="G12" s="535">
        <v>1</v>
      </c>
      <c r="H12" s="537" t="s">
        <v>258</v>
      </c>
      <c r="I12" s="178">
        <v>1</v>
      </c>
      <c r="J12" s="535">
        <v>1</v>
      </c>
      <c r="K12" s="178">
        <v>1</v>
      </c>
      <c r="L12" s="535">
        <v>1</v>
      </c>
      <c r="M12" s="535">
        <v>1</v>
      </c>
      <c r="N12" s="535">
        <v>1</v>
      </c>
      <c r="O12" s="180" t="s">
        <v>258</v>
      </c>
      <c r="P12" s="178">
        <v>1</v>
      </c>
      <c r="Q12" s="178">
        <v>1</v>
      </c>
      <c r="R12" s="178">
        <v>1</v>
      </c>
      <c r="S12" s="178">
        <v>1</v>
      </c>
      <c r="T12" s="178">
        <v>1</v>
      </c>
      <c r="U12" s="178">
        <v>1</v>
      </c>
      <c r="V12" s="180" t="s">
        <v>258</v>
      </c>
      <c r="W12" s="178">
        <v>1</v>
      </c>
      <c r="X12" s="178">
        <v>1</v>
      </c>
      <c r="Y12" s="178">
        <v>1</v>
      </c>
      <c r="Z12" s="178">
        <v>1</v>
      </c>
      <c r="AA12" s="894">
        <v>1</v>
      </c>
      <c r="AB12" s="178">
        <v>1</v>
      </c>
      <c r="AC12" s="180">
        <v>1</v>
      </c>
      <c r="AD12" s="178">
        <v>1</v>
      </c>
      <c r="AE12" s="178">
        <v>1</v>
      </c>
      <c r="AF12" s="178">
        <v>1</v>
      </c>
      <c r="AG12" s="178">
        <v>1</v>
      </c>
      <c r="AH12" s="178">
        <v>1</v>
      </c>
      <c r="AI12" s="14">
        <f t="shared" si="0"/>
        <v>27</v>
      </c>
      <c r="AJ12" s="103"/>
    </row>
    <row r="13" spans="1:36" s="12" customFormat="1" ht="16.5">
      <c r="A13" s="745">
        <v>8</v>
      </c>
      <c r="B13" s="252" t="s">
        <v>248</v>
      </c>
      <c r="C13" s="30" t="s">
        <v>381</v>
      </c>
      <c r="D13" s="31" t="s">
        <v>53</v>
      </c>
      <c r="E13" s="178"/>
      <c r="F13" s="178"/>
      <c r="G13" s="178"/>
      <c r="H13" s="180"/>
      <c r="I13" s="178"/>
      <c r="J13" s="178"/>
      <c r="K13" s="178"/>
      <c r="L13" s="178"/>
      <c r="M13" s="178"/>
      <c r="N13" s="178"/>
      <c r="O13" s="180"/>
      <c r="P13" s="178"/>
      <c r="Q13" s="178"/>
      <c r="R13" s="178"/>
      <c r="S13" s="178"/>
      <c r="T13" s="178"/>
      <c r="U13" s="178"/>
      <c r="V13" s="180"/>
      <c r="W13" s="837"/>
      <c r="X13" s="837"/>
      <c r="Y13" s="837"/>
      <c r="Z13" s="837"/>
      <c r="AA13" s="837"/>
      <c r="AB13" s="837"/>
      <c r="AC13" s="838"/>
      <c r="AD13" s="837"/>
      <c r="AE13" s="837"/>
      <c r="AF13" s="837"/>
      <c r="AG13" s="837"/>
      <c r="AH13" s="837"/>
      <c r="AI13" s="14">
        <f>SUM(E13:AH13)</f>
        <v>0</v>
      </c>
      <c r="AJ13" s="103"/>
    </row>
    <row r="14" spans="1:36" s="12" customFormat="1" ht="18" customHeight="1">
      <c r="A14" s="46">
        <v>9</v>
      </c>
      <c r="B14" s="412" t="s">
        <v>64</v>
      </c>
      <c r="C14" s="49" t="s">
        <v>381</v>
      </c>
      <c r="D14" s="31" t="s">
        <v>65</v>
      </c>
      <c r="E14" s="903">
        <v>1</v>
      </c>
      <c r="F14" s="903">
        <v>1</v>
      </c>
      <c r="G14" s="903">
        <v>1</v>
      </c>
      <c r="H14" s="903" t="s">
        <v>258</v>
      </c>
      <c r="I14" s="890">
        <v>1</v>
      </c>
      <c r="J14" s="903">
        <v>1</v>
      </c>
      <c r="K14" s="890">
        <v>1</v>
      </c>
      <c r="L14" s="903">
        <v>1</v>
      </c>
      <c r="M14" s="903">
        <v>1</v>
      </c>
      <c r="N14" s="903">
        <v>1</v>
      </c>
      <c r="O14" s="890">
        <v>1</v>
      </c>
      <c r="P14" s="178">
        <v>1</v>
      </c>
      <c r="Q14" s="178">
        <v>1</v>
      </c>
      <c r="R14" s="178">
        <v>1</v>
      </c>
      <c r="S14" s="178">
        <v>1</v>
      </c>
      <c r="T14" s="178">
        <v>1</v>
      </c>
      <c r="U14" s="178">
        <v>1</v>
      </c>
      <c r="V14" s="180">
        <v>1</v>
      </c>
      <c r="W14" s="178">
        <v>1</v>
      </c>
      <c r="X14" s="178">
        <v>1</v>
      </c>
      <c r="Y14" s="178">
        <v>1</v>
      </c>
      <c r="Z14" s="178">
        <v>1</v>
      </c>
      <c r="AA14" s="890">
        <v>1</v>
      </c>
      <c r="AB14" s="178">
        <v>1</v>
      </c>
      <c r="AC14" s="180">
        <v>1</v>
      </c>
      <c r="AD14" s="178">
        <v>1</v>
      </c>
      <c r="AE14" s="178">
        <v>1</v>
      </c>
      <c r="AF14" s="178">
        <v>1</v>
      </c>
      <c r="AG14" s="178">
        <v>1</v>
      </c>
      <c r="AH14" s="178">
        <v>1</v>
      </c>
      <c r="AI14" s="14">
        <f t="shared" si="0"/>
        <v>29</v>
      </c>
      <c r="AJ14" s="103"/>
    </row>
    <row r="15" spans="1:36" s="12" customFormat="1" ht="16.5">
      <c r="A15" s="745">
        <v>10</v>
      </c>
      <c r="B15" s="30" t="s">
        <v>206</v>
      </c>
      <c r="C15" s="33" t="s">
        <v>381</v>
      </c>
      <c r="D15" s="32" t="s">
        <v>91</v>
      </c>
      <c r="E15" s="178"/>
      <c r="F15" s="178"/>
      <c r="G15" s="178"/>
      <c r="H15" s="180"/>
      <c r="I15" s="178"/>
      <c r="J15" s="178"/>
      <c r="K15" s="178"/>
      <c r="L15" s="178"/>
      <c r="M15" s="178"/>
      <c r="N15" s="178"/>
      <c r="O15" s="180"/>
      <c r="P15" s="178"/>
      <c r="Q15" s="178"/>
      <c r="R15" s="178"/>
      <c r="S15" s="178"/>
      <c r="T15" s="227"/>
      <c r="U15" s="227"/>
      <c r="V15" s="185"/>
      <c r="W15" s="227"/>
      <c r="X15" s="227"/>
      <c r="Y15" s="227"/>
      <c r="Z15" s="227"/>
      <c r="AA15" s="1"/>
      <c r="AB15" s="227"/>
      <c r="AC15" s="180">
        <v>1</v>
      </c>
      <c r="AD15" s="178">
        <v>1</v>
      </c>
      <c r="AE15" s="178">
        <v>1</v>
      </c>
      <c r="AF15" s="229">
        <v>1</v>
      </c>
      <c r="AG15" s="229">
        <v>1</v>
      </c>
      <c r="AH15" s="178">
        <v>1</v>
      </c>
      <c r="AI15" s="14">
        <f t="shared" si="0"/>
        <v>6</v>
      </c>
      <c r="AJ15" s="284"/>
    </row>
    <row r="16" spans="1:36" s="12" customFormat="1" ht="18" customHeight="1">
      <c r="A16" s="46">
        <v>11</v>
      </c>
      <c r="B16" s="217" t="s">
        <v>369</v>
      </c>
      <c r="C16" s="797" t="s">
        <v>385</v>
      </c>
      <c r="D16" s="222" t="s">
        <v>27</v>
      </c>
      <c r="E16" s="178">
        <v>1</v>
      </c>
      <c r="F16" s="178">
        <v>1</v>
      </c>
      <c r="G16" s="178">
        <v>1</v>
      </c>
      <c r="H16" s="180" t="s">
        <v>258</v>
      </c>
      <c r="I16" s="178">
        <v>1</v>
      </c>
      <c r="J16" s="178">
        <v>1</v>
      </c>
      <c r="K16" s="178">
        <v>1</v>
      </c>
      <c r="L16" s="178">
        <v>1</v>
      </c>
      <c r="M16" s="178">
        <v>1</v>
      </c>
      <c r="N16" s="178">
        <v>1</v>
      </c>
      <c r="O16" s="180">
        <v>1</v>
      </c>
      <c r="P16" s="178">
        <v>1</v>
      </c>
      <c r="Q16" s="178">
        <v>1</v>
      </c>
      <c r="R16" s="178">
        <v>1</v>
      </c>
      <c r="S16" s="178">
        <v>1</v>
      </c>
      <c r="T16" s="178">
        <v>1</v>
      </c>
      <c r="U16" s="178">
        <v>1</v>
      </c>
      <c r="V16" s="180">
        <v>1</v>
      </c>
      <c r="W16" s="178">
        <v>1</v>
      </c>
      <c r="X16" s="178">
        <v>1</v>
      </c>
      <c r="Y16" s="178">
        <v>1</v>
      </c>
      <c r="Z16" s="178">
        <v>1</v>
      </c>
      <c r="AA16" s="894">
        <v>1</v>
      </c>
      <c r="AB16" s="178">
        <v>1</v>
      </c>
      <c r="AC16" s="180" t="s">
        <v>258</v>
      </c>
      <c r="AD16" s="178">
        <v>1</v>
      </c>
      <c r="AE16" s="178">
        <v>1</v>
      </c>
      <c r="AF16" s="178">
        <v>1</v>
      </c>
      <c r="AG16" s="178">
        <v>1</v>
      </c>
      <c r="AH16" s="178">
        <v>1</v>
      </c>
      <c r="AI16" s="14">
        <f t="shared" si="0"/>
        <v>28</v>
      </c>
      <c r="AJ16" s="104"/>
    </row>
    <row r="17" spans="1:37" s="12" customFormat="1" ht="17.25" customHeight="1">
      <c r="A17" s="896"/>
      <c r="B17" s="434" t="s">
        <v>772</v>
      </c>
      <c r="C17" s="30" t="s">
        <v>381</v>
      </c>
      <c r="D17" s="32" t="s">
        <v>32</v>
      </c>
      <c r="E17" s="178">
        <v>1</v>
      </c>
      <c r="F17" s="178">
        <v>1</v>
      </c>
      <c r="G17" s="178">
        <v>1</v>
      </c>
      <c r="H17" s="180">
        <v>1</v>
      </c>
      <c r="I17" s="178">
        <v>1</v>
      </c>
      <c r="J17" s="178">
        <v>1</v>
      </c>
      <c r="K17" s="178">
        <v>1</v>
      </c>
      <c r="L17" s="178">
        <v>1</v>
      </c>
      <c r="M17" s="178">
        <v>1</v>
      </c>
      <c r="N17" s="178">
        <v>1</v>
      </c>
      <c r="O17" s="180">
        <v>1</v>
      </c>
      <c r="P17" s="178">
        <v>1</v>
      </c>
      <c r="Q17" s="178">
        <v>1</v>
      </c>
      <c r="R17" s="178">
        <v>1</v>
      </c>
      <c r="S17" s="178">
        <v>1</v>
      </c>
      <c r="T17" s="178">
        <v>1</v>
      </c>
      <c r="U17" s="178">
        <v>1</v>
      </c>
      <c r="V17" s="180">
        <v>1</v>
      </c>
      <c r="W17" s="178">
        <v>1</v>
      </c>
      <c r="X17" s="178">
        <v>1</v>
      </c>
      <c r="Y17" s="178">
        <v>1</v>
      </c>
      <c r="Z17" s="178">
        <v>1</v>
      </c>
      <c r="AA17" s="890">
        <v>1</v>
      </c>
      <c r="AB17" s="178">
        <v>1</v>
      </c>
      <c r="AC17" s="180" t="s">
        <v>258</v>
      </c>
      <c r="AD17" s="178">
        <v>1</v>
      </c>
      <c r="AE17" s="178">
        <v>1</v>
      </c>
      <c r="AF17" s="178">
        <v>1</v>
      </c>
      <c r="AG17" s="178">
        <v>1</v>
      </c>
      <c r="AH17" s="178">
        <v>1</v>
      </c>
      <c r="AI17" s="897">
        <f t="shared" si="0"/>
        <v>29</v>
      </c>
      <c r="AJ17" s="103"/>
    </row>
    <row r="18" spans="1:37" s="12" customFormat="1" ht="17.25" customHeight="1">
      <c r="A18" s="46">
        <v>13</v>
      </c>
      <c r="B18" s="273" t="s">
        <v>51</v>
      </c>
      <c r="C18" s="30" t="s">
        <v>381</v>
      </c>
      <c r="D18" s="222" t="s">
        <v>52</v>
      </c>
      <c r="E18" s="903">
        <v>1</v>
      </c>
      <c r="F18" s="903">
        <v>1</v>
      </c>
      <c r="G18" s="903">
        <v>1</v>
      </c>
      <c r="H18" s="903" t="s">
        <v>258</v>
      </c>
      <c r="I18" s="890">
        <v>1</v>
      </c>
      <c r="J18" s="903">
        <v>1</v>
      </c>
      <c r="K18" s="890">
        <v>1</v>
      </c>
      <c r="L18" s="903">
        <v>1</v>
      </c>
      <c r="M18" s="903">
        <v>1</v>
      </c>
      <c r="N18" s="903">
        <v>1</v>
      </c>
      <c r="O18" s="890">
        <v>1</v>
      </c>
      <c r="P18" s="178">
        <v>1</v>
      </c>
      <c r="Q18" s="178">
        <v>1</v>
      </c>
      <c r="R18" s="178">
        <v>1</v>
      </c>
      <c r="S18" s="178">
        <v>1</v>
      </c>
      <c r="T18" s="178">
        <v>1</v>
      </c>
      <c r="U18" s="178">
        <v>1</v>
      </c>
      <c r="V18" s="180">
        <v>1</v>
      </c>
      <c r="W18" s="178">
        <v>1</v>
      </c>
      <c r="X18" s="178">
        <v>1</v>
      </c>
      <c r="Y18" s="178">
        <v>1</v>
      </c>
      <c r="Z18" s="178">
        <v>1</v>
      </c>
      <c r="AA18" s="890">
        <v>1</v>
      </c>
      <c r="AB18" s="178">
        <v>1</v>
      </c>
      <c r="AC18" s="180">
        <v>1</v>
      </c>
      <c r="AD18" s="178">
        <v>1</v>
      </c>
      <c r="AE18" s="178">
        <v>1</v>
      </c>
      <c r="AF18" s="178">
        <v>1</v>
      </c>
      <c r="AG18" s="178">
        <v>1</v>
      </c>
      <c r="AH18" s="178">
        <v>1</v>
      </c>
      <c r="AI18" s="14">
        <f>SUM(E18:AH18)</f>
        <v>29</v>
      </c>
      <c r="AJ18" s="104"/>
    </row>
    <row r="19" spans="1:37" s="12" customFormat="1" ht="17.25" customHeight="1">
      <c r="A19" s="559">
        <v>14</v>
      </c>
      <c r="B19" s="252" t="s">
        <v>278</v>
      </c>
      <c r="C19" s="49" t="s">
        <v>381</v>
      </c>
      <c r="D19" s="43" t="s">
        <v>50</v>
      </c>
      <c r="E19" s="215">
        <v>1</v>
      </c>
      <c r="F19" s="215">
        <v>1</v>
      </c>
      <c r="G19" s="215">
        <v>1</v>
      </c>
      <c r="H19" s="215" t="s">
        <v>258</v>
      </c>
      <c r="I19" s="1">
        <v>1</v>
      </c>
      <c r="J19" s="215">
        <v>1</v>
      </c>
      <c r="K19" s="1">
        <v>1</v>
      </c>
      <c r="L19" s="215">
        <v>1</v>
      </c>
      <c r="M19" s="215">
        <v>1</v>
      </c>
      <c r="N19" s="215">
        <v>1</v>
      </c>
      <c r="O19" s="1">
        <v>1</v>
      </c>
      <c r="P19" s="231">
        <v>1</v>
      </c>
      <c r="Q19" s="227">
        <v>1</v>
      </c>
      <c r="R19" s="227">
        <v>1</v>
      </c>
      <c r="S19" s="227">
        <v>1</v>
      </c>
      <c r="T19" s="227">
        <v>1</v>
      </c>
      <c r="U19" s="227">
        <v>1</v>
      </c>
      <c r="V19" s="185">
        <v>1</v>
      </c>
      <c r="W19" s="227">
        <v>1</v>
      </c>
      <c r="X19" s="227">
        <v>1</v>
      </c>
      <c r="Y19" s="227">
        <v>1</v>
      </c>
      <c r="Z19" s="227">
        <v>1</v>
      </c>
      <c r="AA19" s="1">
        <v>1</v>
      </c>
      <c r="AB19" s="227">
        <v>1</v>
      </c>
      <c r="AC19" s="185">
        <v>1</v>
      </c>
      <c r="AD19" s="227">
        <v>1</v>
      </c>
      <c r="AE19" s="227">
        <v>1</v>
      </c>
      <c r="AF19" s="227">
        <v>1</v>
      </c>
      <c r="AG19" s="227">
        <v>1</v>
      </c>
      <c r="AH19" s="227">
        <v>1</v>
      </c>
      <c r="AI19" s="107">
        <f>SUM(E19:AH19)</f>
        <v>29</v>
      </c>
      <c r="AJ19" s="103"/>
    </row>
    <row r="20" spans="1:37" s="12" customFormat="1" ht="17.25" customHeight="1">
      <c r="A20" s="905"/>
      <c r="B20" s="906" t="s">
        <v>828</v>
      </c>
      <c r="C20" s="49" t="s">
        <v>381</v>
      </c>
      <c r="D20" s="906" t="s">
        <v>829</v>
      </c>
      <c r="E20" s="535"/>
      <c r="F20" s="535"/>
      <c r="G20" s="535"/>
      <c r="H20" s="535"/>
      <c r="I20" s="178"/>
      <c r="J20" s="535"/>
      <c r="K20" s="178"/>
      <c r="L20" s="535"/>
      <c r="M20" s="535"/>
      <c r="N20" s="535"/>
      <c r="O20" s="178"/>
      <c r="P20" s="535"/>
      <c r="Q20" s="178"/>
      <c r="R20" s="178"/>
      <c r="S20" s="178"/>
      <c r="T20" s="178"/>
      <c r="U20" s="178"/>
      <c r="V20" s="178"/>
      <c r="W20" s="178">
        <v>1</v>
      </c>
      <c r="X20" s="178">
        <v>1</v>
      </c>
      <c r="Y20" s="178">
        <v>1</v>
      </c>
      <c r="Z20" s="178">
        <v>1</v>
      </c>
      <c r="AA20" s="894">
        <v>1</v>
      </c>
      <c r="AB20" s="178">
        <v>1</v>
      </c>
      <c r="AC20" s="185">
        <v>1</v>
      </c>
      <c r="AD20" s="178">
        <v>1</v>
      </c>
      <c r="AE20" s="178">
        <v>1</v>
      </c>
      <c r="AF20" s="178">
        <v>1</v>
      </c>
      <c r="AG20" s="178">
        <v>1</v>
      </c>
      <c r="AH20" s="178">
        <v>1</v>
      </c>
      <c r="AI20" s="107">
        <f>SUM(E20:AH20)</f>
        <v>12</v>
      </c>
      <c r="AJ20" s="108"/>
    </row>
    <row r="21" spans="1:37" s="12" customFormat="1" ht="17.25" customHeight="1" thickBot="1">
      <c r="A21" s="567"/>
      <c r="B21" s="52"/>
      <c r="C21" s="52"/>
      <c r="D21" s="568"/>
      <c r="E21" s="569"/>
      <c r="F21" s="570"/>
      <c r="G21" s="570"/>
      <c r="H21" s="570"/>
      <c r="I21" s="570"/>
      <c r="J21" s="570"/>
      <c r="K21" s="570"/>
      <c r="L21" s="570"/>
      <c r="M21" s="571"/>
      <c r="N21" s="226"/>
      <c r="O21" s="226"/>
      <c r="P21" s="226"/>
      <c r="Q21" s="226"/>
      <c r="R21" s="226"/>
      <c r="S21" s="226"/>
      <c r="T21" s="226"/>
      <c r="U21" s="226"/>
      <c r="V21" s="226"/>
      <c r="W21" s="226"/>
      <c r="X21" s="226"/>
      <c r="Y21" s="226"/>
      <c r="Z21" s="226"/>
      <c r="AA21" s="901"/>
      <c r="AB21" s="226"/>
      <c r="AC21" s="226"/>
      <c r="AD21" s="226"/>
      <c r="AE21" s="226"/>
      <c r="AF21" s="226"/>
      <c r="AG21" s="226"/>
      <c r="AH21" s="226"/>
      <c r="AI21" s="16">
        <f t="shared" si="0"/>
        <v>0</v>
      </c>
      <c r="AJ21" s="108"/>
    </row>
    <row r="22" spans="1:37" s="12" customFormat="1" ht="17.25" thickBot="1">
      <c r="A22" s="1573" t="s">
        <v>524</v>
      </c>
      <c r="B22" s="1574"/>
      <c r="C22" s="1574"/>
      <c r="D22" s="1575"/>
      <c r="E22" s="265" t="s">
        <v>523</v>
      </c>
      <c r="F22" s="266"/>
      <c r="G22" s="266"/>
      <c r="H22" s="266"/>
      <c r="I22" s="266"/>
      <c r="J22" s="266"/>
      <c r="K22" s="266"/>
      <c r="L22" s="266"/>
      <c r="M22" s="267"/>
      <c r="N22" s="574"/>
      <c r="O22" s="574"/>
      <c r="P22" s="574"/>
      <c r="Q22" s="574"/>
      <c r="R22" s="574"/>
      <c r="S22" s="574"/>
      <c r="T22" s="574"/>
      <c r="U22" s="574"/>
      <c r="V22" s="574"/>
      <c r="W22" s="574"/>
      <c r="X22" s="574"/>
      <c r="Y22" s="574"/>
      <c r="Z22" s="574"/>
      <c r="AA22" s="902"/>
      <c r="AB22" s="574"/>
      <c r="AC22" s="574"/>
      <c r="AD22" s="574"/>
      <c r="AE22" s="574"/>
      <c r="AF22" s="574"/>
      <c r="AG22" s="574"/>
      <c r="AH22" s="574"/>
      <c r="AI22" s="575"/>
      <c r="AJ22" s="576"/>
    </row>
    <row r="23" spans="1:37" s="12" customFormat="1" ht="16.5">
      <c r="A23" s="46">
        <v>1</v>
      </c>
      <c r="B23" s="142" t="s">
        <v>641</v>
      </c>
      <c r="C23" s="41" t="s">
        <v>381</v>
      </c>
      <c r="D23" s="816" t="s">
        <v>47</v>
      </c>
      <c r="E23" s="177"/>
      <c r="F23" s="177"/>
      <c r="G23" s="177"/>
      <c r="H23" s="179"/>
      <c r="I23" s="177"/>
      <c r="J23" s="177"/>
      <c r="K23" s="177"/>
      <c r="L23" s="177"/>
      <c r="M23" s="177"/>
      <c r="N23" s="177"/>
      <c r="O23" s="179"/>
      <c r="P23" s="177"/>
      <c r="Q23" s="177"/>
      <c r="R23" s="177"/>
      <c r="S23" s="177"/>
      <c r="T23" s="177"/>
      <c r="U23" s="177"/>
      <c r="V23" s="179"/>
      <c r="W23" s="177"/>
      <c r="X23" s="177"/>
      <c r="Y23" s="177"/>
      <c r="Z23" s="177"/>
      <c r="AA23" s="843"/>
      <c r="AB23" s="177"/>
      <c r="AC23" s="179"/>
      <c r="AD23" s="177"/>
      <c r="AE23" s="177"/>
      <c r="AF23" s="177"/>
      <c r="AG23" s="177"/>
      <c r="AH23" s="177"/>
      <c r="AI23" s="815">
        <f>SUM(E23:AH23)</f>
        <v>0</v>
      </c>
      <c r="AJ23" s="103"/>
    </row>
    <row r="24" spans="1:37" s="12" customFormat="1" ht="16.5">
      <c r="A24" s="499"/>
      <c r="B24" s="500"/>
      <c r="C24" s="500"/>
      <c r="D24" s="500"/>
      <c r="E24" s="599"/>
      <c r="F24" s="599"/>
      <c r="G24" s="599"/>
      <c r="H24" s="599"/>
      <c r="I24" s="599"/>
      <c r="J24" s="599"/>
      <c r="K24" s="599"/>
      <c r="L24" s="599"/>
      <c r="M24" s="599"/>
      <c r="N24" s="214"/>
      <c r="O24" s="214"/>
      <c r="P24" s="214"/>
      <c r="Q24" s="214"/>
      <c r="R24" s="214"/>
      <c r="S24" s="214"/>
      <c r="T24" s="214"/>
      <c r="U24" s="214"/>
      <c r="V24" s="214"/>
      <c r="W24" s="214"/>
      <c r="X24" s="214"/>
      <c r="Y24" s="214"/>
      <c r="Z24" s="214"/>
      <c r="AA24" s="175"/>
      <c r="AB24" s="214"/>
      <c r="AC24" s="214"/>
      <c r="AD24" s="214"/>
      <c r="AE24" s="214"/>
      <c r="AF24" s="214"/>
      <c r="AG24" s="214"/>
      <c r="AH24" s="214"/>
      <c r="AI24" s="96"/>
      <c r="AJ24" s="96"/>
      <c r="AK24" s="600"/>
    </row>
    <row r="25" spans="1:37" s="12" customFormat="1" ht="18" customHeight="1" thickBot="1">
      <c r="A25" s="1576" t="s">
        <v>686</v>
      </c>
      <c r="B25" s="1577"/>
      <c r="C25" s="716"/>
      <c r="D25" s="1528" t="s">
        <v>631</v>
      </c>
      <c r="E25" s="1529"/>
      <c r="F25" s="1529"/>
      <c r="G25" s="1529"/>
      <c r="H25" s="1529"/>
      <c r="I25" s="1530"/>
      <c r="J25" s="226"/>
      <c r="K25" s="226"/>
      <c r="L25" s="226"/>
      <c r="M25" s="226"/>
      <c r="N25" s="226"/>
      <c r="O25" s="226"/>
      <c r="P25" s="226"/>
      <c r="Q25" s="226"/>
      <c r="R25" s="226"/>
      <c r="S25" s="226"/>
      <c r="T25" s="226"/>
      <c r="U25" s="226"/>
      <c r="V25" s="226"/>
      <c r="W25" s="226"/>
      <c r="X25" s="226"/>
      <c r="Y25" s="226"/>
      <c r="Z25" s="226"/>
      <c r="AA25" s="901"/>
      <c r="AB25" s="226"/>
      <c r="AC25" s="226"/>
      <c r="AD25" s="226"/>
      <c r="AE25" s="226"/>
      <c r="AF25" s="226"/>
      <c r="AG25" s="226"/>
      <c r="AH25" s="226"/>
      <c r="AI25" s="96"/>
      <c r="AJ25" s="102"/>
    </row>
    <row r="26" spans="1:37" s="12" customFormat="1" ht="18">
      <c r="A26" s="892">
        <v>1</v>
      </c>
      <c r="B26" s="750" t="s">
        <v>691</v>
      </c>
      <c r="C26" s="41" t="s">
        <v>381</v>
      </c>
      <c r="D26" s="749" t="s">
        <v>78</v>
      </c>
      <c r="E26" s="808">
        <v>1</v>
      </c>
      <c r="F26" s="808">
        <v>1</v>
      </c>
      <c r="G26" s="808">
        <v>1</v>
      </c>
      <c r="H26" s="817" t="s">
        <v>258</v>
      </c>
      <c r="I26" s="177">
        <v>1</v>
      </c>
      <c r="J26" s="808">
        <v>1</v>
      </c>
      <c r="K26" s="177">
        <v>1</v>
      </c>
      <c r="L26" s="808">
        <v>1</v>
      </c>
      <c r="M26" s="808">
        <v>1</v>
      </c>
      <c r="N26" s="808">
        <v>1</v>
      </c>
      <c r="O26" s="179" t="s">
        <v>258</v>
      </c>
      <c r="P26" s="808">
        <v>1</v>
      </c>
      <c r="Q26" s="808">
        <v>1</v>
      </c>
      <c r="R26" s="808">
        <v>1</v>
      </c>
      <c r="S26" s="808">
        <v>1</v>
      </c>
      <c r="T26" s="808">
        <v>1</v>
      </c>
      <c r="U26" s="808">
        <v>1</v>
      </c>
      <c r="V26" s="817">
        <v>1</v>
      </c>
      <c r="W26" s="177">
        <v>1</v>
      </c>
      <c r="X26" s="808">
        <v>1</v>
      </c>
      <c r="Y26" s="177">
        <v>1</v>
      </c>
      <c r="Z26" s="808" t="s">
        <v>255</v>
      </c>
      <c r="AA26" s="843" t="s">
        <v>257</v>
      </c>
      <c r="AB26" s="177" t="s">
        <v>257</v>
      </c>
      <c r="AC26" s="179"/>
      <c r="AD26" s="808" t="s">
        <v>255</v>
      </c>
      <c r="AE26" s="808" t="s">
        <v>255</v>
      </c>
      <c r="AF26" s="808" t="s">
        <v>255</v>
      </c>
      <c r="AG26" s="177">
        <v>1</v>
      </c>
      <c r="AH26" s="808">
        <v>1</v>
      </c>
      <c r="AI26" s="105">
        <f t="shared" ref="AI26:AI37" si="1">SUM(E26:AH26)</f>
        <v>21</v>
      </c>
      <c r="AJ26" s="305"/>
    </row>
    <row r="27" spans="1:37" s="12" customFormat="1" ht="18" customHeight="1">
      <c r="A27" s="559">
        <v>2</v>
      </c>
      <c r="B27" s="412" t="s">
        <v>283</v>
      </c>
      <c r="C27" s="601" t="s">
        <v>381</v>
      </c>
      <c r="D27" s="31" t="s">
        <v>242</v>
      </c>
      <c r="E27" s="535">
        <v>1</v>
      </c>
      <c r="F27" s="535">
        <v>1</v>
      </c>
      <c r="G27" s="535">
        <v>1</v>
      </c>
      <c r="H27" s="537" t="s">
        <v>258</v>
      </c>
      <c r="I27" s="178">
        <v>1</v>
      </c>
      <c r="J27" s="535">
        <v>1</v>
      </c>
      <c r="K27" s="178">
        <v>1</v>
      </c>
      <c r="L27" s="535">
        <v>1</v>
      </c>
      <c r="M27" s="535">
        <v>1</v>
      </c>
      <c r="N27" s="535">
        <v>1</v>
      </c>
      <c r="O27" s="180" t="s">
        <v>258</v>
      </c>
      <c r="P27" s="535">
        <v>1</v>
      </c>
      <c r="Q27" s="535">
        <v>1</v>
      </c>
      <c r="R27" s="535">
        <v>1</v>
      </c>
      <c r="S27" s="535">
        <v>1</v>
      </c>
      <c r="T27" s="535">
        <v>1</v>
      </c>
      <c r="U27" s="535">
        <v>1</v>
      </c>
      <c r="V27" s="537">
        <v>1</v>
      </c>
      <c r="W27" s="535">
        <v>1</v>
      </c>
      <c r="X27" s="535">
        <v>1</v>
      </c>
      <c r="Y27" s="535">
        <v>1</v>
      </c>
      <c r="Z27" s="535">
        <v>1</v>
      </c>
      <c r="AA27" s="890" t="s">
        <v>257</v>
      </c>
      <c r="AB27" s="535">
        <v>1</v>
      </c>
      <c r="AC27" s="537">
        <v>1</v>
      </c>
      <c r="AD27" s="535">
        <v>1</v>
      </c>
      <c r="AE27" s="535">
        <v>1</v>
      </c>
      <c r="AF27" s="535">
        <v>1</v>
      </c>
      <c r="AG27" s="535">
        <v>1</v>
      </c>
      <c r="AH27" s="535">
        <v>1</v>
      </c>
      <c r="AI27" s="14">
        <f t="shared" si="1"/>
        <v>27</v>
      </c>
      <c r="AJ27" s="104"/>
    </row>
    <row r="28" spans="1:37" s="12" customFormat="1" ht="17.25" customHeight="1">
      <c r="A28" s="46">
        <v>3</v>
      </c>
      <c r="B28" s="30" t="s">
        <v>320</v>
      </c>
      <c r="C28" s="541" t="s">
        <v>381</v>
      </c>
      <c r="D28" s="612" t="s">
        <v>98</v>
      </c>
      <c r="E28" s="535">
        <v>1</v>
      </c>
      <c r="F28" s="535">
        <v>1</v>
      </c>
      <c r="G28" s="535">
        <v>1</v>
      </c>
      <c r="H28" s="537" t="s">
        <v>258</v>
      </c>
      <c r="I28" s="178">
        <v>1</v>
      </c>
      <c r="J28" s="535">
        <v>1</v>
      </c>
      <c r="K28" s="178">
        <v>1</v>
      </c>
      <c r="L28" s="535">
        <v>1</v>
      </c>
      <c r="M28" s="535">
        <v>1</v>
      </c>
      <c r="N28" s="535">
        <v>1</v>
      </c>
      <c r="O28" s="180" t="s">
        <v>258</v>
      </c>
      <c r="P28" s="535">
        <v>1</v>
      </c>
      <c r="Q28" s="535">
        <v>1</v>
      </c>
      <c r="R28" s="535">
        <v>1</v>
      </c>
      <c r="S28" s="535">
        <v>1</v>
      </c>
      <c r="T28" s="535">
        <v>1</v>
      </c>
      <c r="U28" s="535">
        <v>1</v>
      </c>
      <c r="V28" s="537" t="s">
        <v>258</v>
      </c>
      <c r="W28" s="535">
        <v>1</v>
      </c>
      <c r="X28" s="535">
        <v>1</v>
      </c>
      <c r="Y28" s="535">
        <v>1</v>
      </c>
      <c r="Z28" s="535">
        <v>1</v>
      </c>
      <c r="AA28" s="890" t="s">
        <v>257</v>
      </c>
      <c r="AB28" s="535">
        <v>1</v>
      </c>
      <c r="AC28" s="537">
        <v>1</v>
      </c>
      <c r="AD28" s="535">
        <v>1</v>
      </c>
      <c r="AE28" s="535">
        <v>1</v>
      </c>
      <c r="AF28" s="535">
        <v>1</v>
      </c>
      <c r="AG28" s="535">
        <v>1</v>
      </c>
      <c r="AH28" s="535">
        <v>1</v>
      </c>
      <c r="AI28" s="14">
        <f t="shared" si="1"/>
        <v>26</v>
      </c>
      <c r="AJ28" s="103"/>
    </row>
    <row r="29" spans="1:37" s="12" customFormat="1" ht="16.5">
      <c r="A29" s="559">
        <v>4</v>
      </c>
      <c r="B29" s="30" t="s">
        <v>46</v>
      </c>
      <c r="C29" s="49" t="s">
        <v>381</v>
      </c>
      <c r="D29" s="390" t="s">
        <v>20</v>
      </c>
      <c r="E29" s="535">
        <v>1</v>
      </c>
      <c r="F29" s="535">
        <v>1</v>
      </c>
      <c r="G29" s="535">
        <v>1</v>
      </c>
      <c r="H29" s="537" t="s">
        <v>258</v>
      </c>
      <c r="I29" s="178">
        <v>1</v>
      </c>
      <c r="J29" s="535">
        <v>1</v>
      </c>
      <c r="K29" s="178">
        <v>1</v>
      </c>
      <c r="L29" s="535">
        <v>1</v>
      </c>
      <c r="M29" s="535">
        <v>1</v>
      </c>
      <c r="N29" s="535">
        <v>1</v>
      </c>
      <c r="O29" s="180" t="s">
        <v>258</v>
      </c>
      <c r="P29" s="535">
        <v>1</v>
      </c>
      <c r="Q29" s="535">
        <v>1</v>
      </c>
      <c r="R29" s="535">
        <v>1</v>
      </c>
      <c r="S29" s="535">
        <v>1</v>
      </c>
      <c r="T29" s="535">
        <v>1</v>
      </c>
      <c r="U29" s="535">
        <v>1</v>
      </c>
      <c r="V29" s="537">
        <v>1</v>
      </c>
      <c r="W29" s="535">
        <v>1</v>
      </c>
      <c r="X29" s="535">
        <v>1</v>
      </c>
      <c r="Y29" s="535">
        <v>1</v>
      </c>
      <c r="Z29" s="535">
        <v>1</v>
      </c>
      <c r="AA29" s="890" t="s">
        <v>257</v>
      </c>
      <c r="AB29" s="535">
        <v>1</v>
      </c>
      <c r="AC29" s="537">
        <v>1</v>
      </c>
      <c r="AD29" s="535">
        <v>1</v>
      </c>
      <c r="AE29" s="535">
        <v>1</v>
      </c>
      <c r="AF29" s="535">
        <v>1</v>
      </c>
      <c r="AG29" s="535">
        <v>1</v>
      </c>
      <c r="AH29" s="535">
        <v>1</v>
      </c>
      <c r="AI29" s="14">
        <f t="shared" si="1"/>
        <v>27</v>
      </c>
      <c r="AJ29" s="103"/>
    </row>
    <row r="30" spans="1:37" s="12" customFormat="1" ht="16.5">
      <c r="A30" s="46">
        <v>5</v>
      </c>
      <c r="B30" s="30" t="s">
        <v>28</v>
      </c>
      <c r="C30" s="30" t="s">
        <v>381</v>
      </c>
      <c r="D30" s="32" t="s">
        <v>95</v>
      </c>
      <c r="E30" s="178"/>
      <c r="F30" s="178"/>
      <c r="G30" s="178"/>
      <c r="H30" s="180"/>
      <c r="I30" s="178"/>
      <c r="J30" s="178"/>
      <c r="K30" s="178"/>
      <c r="L30" s="178"/>
      <c r="M30" s="178"/>
      <c r="N30" s="178"/>
      <c r="O30" s="180"/>
      <c r="P30" s="178"/>
      <c r="Q30" s="178"/>
      <c r="R30" s="535"/>
      <c r="S30" s="178"/>
      <c r="T30" s="535"/>
      <c r="U30" s="178"/>
      <c r="V30" s="537"/>
      <c r="W30" s="178"/>
      <c r="X30" s="535"/>
      <c r="Y30" s="178"/>
      <c r="Z30" s="535"/>
      <c r="AA30" s="1"/>
      <c r="AB30" s="227"/>
      <c r="AC30" s="185"/>
      <c r="AD30" s="227"/>
      <c r="AE30" s="229"/>
      <c r="AF30" s="229"/>
      <c r="AG30" s="229"/>
      <c r="AH30" s="178"/>
      <c r="AI30" s="14">
        <f>SUM(E30:AH30)</f>
        <v>0</v>
      </c>
      <c r="AJ30" s="103"/>
    </row>
    <row r="31" spans="1:37" s="12" customFormat="1" ht="16.5">
      <c r="A31" s="559">
        <v>6</v>
      </c>
      <c r="B31" s="30" t="s">
        <v>446</v>
      </c>
      <c r="C31" s="739" t="s">
        <v>381</v>
      </c>
      <c r="D31" s="31" t="s">
        <v>34</v>
      </c>
      <c r="E31" s="178"/>
      <c r="F31" s="178"/>
      <c r="G31" s="178"/>
      <c r="H31" s="180"/>
      <c r="I31" s="178"/>
      <c r="J31" s="178"/>
      <c r="K31" s="178"/>
      <c r="L31" s="178"/>
      <c r="M31" s="178"/>
      <c r="N31" s="178"/>
      <c r="O31" s="180"/>
      <c r="P31" s="178"/>
      <c r="Q31" s="178"/>
      <c r="R31" s="178"/>
      <c r="S31" s="178"/>
      <c r="T31" s="535"/>
      <c r="U31" s="178"/>
      <c r="V31" s="537"/>
      <c r="W31" s="178"/>
      <c r="X31" s="535"/>
      <c r="Y31" s="178"/>
      <c r="Z31" s="535"/>
      <c r="AA31" s="890"/>
      <c r="AB31" s="178"/>
      <c r="AC31" s="180"/>
      <c r="AD31" s="535"/>
      <c r="AE31" s="178"/>
      <c r="AF31" s="535"/>
      <c r="AG31" s="178"/>
      <c r="AH31" s="535"/>
      <c r="AI31" s="14">
        <f>SUM(E31:AH31)</f>
        <v>0</v>
      </c>
      <c r="AJ31" s="103"/>
    </row>
    <row r="32" spans="1:37" s="12" customFormat="1" ht="16.5">
      <c r="A32" s="46">
        <v>7</v>
      </c>
      <c r="B32" s="30" t="s">
        <v>262</v>
      </c>
      <c r="C32" s="260" t="s">
        <v>381</v>
      </c>
      <c r="D32" s="31" t="s">
        <v>241</v>
      </c>
      <c r="E32" s="535">
        <v>1</v>
      </c>
      <c r="F32" s="535">
        <v>1</v>
      </c>
      <c r="G32" s="535">
        <v>1</v>
      </c>
      <c r="H32" s="537">
        <v>1</v>
      </c>
      <c r="I32" s="178">
        <v>1</v>
      </c>
      <c r="J32" s="535">
        <v>1</v>
      </c>
      <c r="K32" s="178">
        <v>1</v>
      </c>
      <c r="L32" s="535">
        <v>1</v>
      </c>
      <c r="M32" s="535">
        <v>1</v>
      </c>
      <c r="N32" s="535">
        <v>1</v>
      </c>
      <c r="O32" s="180" t="s">
        <v>258</v>
      </c>
      <c r="P32" s="535">
        <v>1</v>
      </c>
      <c r="Q32" s="535">
        <v>1</v>
      </c>
      <c r="R32" s="535">
        <v>1</v>
      </c>
      <c r="S32" s="535">
        <v>1</v>
      </c>
      <c r="T32" s="535">
        <v>1</v>
      </c>
      <c r="U32" s="535">
        <v>1</v>
      </c>
      <c r="V32" s="537">
        <v>1</v>
      </c>
      <c r="W32" s="535">
        <v>1</v>
      </c>
      <c r="X32" s="535">
        <v>1</v>
      </c>
      <c r="Y32" s="535">
        <v>1</v>
      </c>
      <c r="Z32" s="535">
        <v>1</v>
      </c>
      <c r="AA32" s="890">
        <v>1</v>
      </c>
      <c r="AB32" s="535">
        <v>1</v>
      </c>
      <c r="AC32" s="537">
        <v>1</v>
      </c>
      <c r="AD32" s="535">
        <v>1</v>
      </c>
      <c r="AE32" s="535">
        <v>1</v>
      </c>
      <c r="AF32" s="535">
        <v>1</v>
      </c>
      <c r="AG32" s="535">
        <v>1</v>
      </c>
      <c r="AH32" s="535">
        <v>1</v>
      </c>
      <c r="AI32" s="14">
        <f t="shared" si="1"/>
        <v>29</v>
      </c>
      <c r="AJ32" s="103"/>
    </row>
    <row r="33" spans="1:36" s="12" customFormat="1" ht="17.25" customHeight="1">
      <c r="A33" s="559">
        <v>8</v>
      </c>
      <c r="B33" s="30" t="s">
        <v>188</v>
      </c>
      <c r="C33" s="33" t="s">
        <v>381</v>
      </c>
      <c r="D33" s="32" t="s">
        <v>30</v>
      </c>
      <c r="E33" s="535">
        <v>1</v>
      </c>
      <c r="F33" s="535">
        <v>1</v>
      </c>
      <c r="G33" s="535">
        <v>1</v>
      </c>
      <c r="H33" s="537" t="s">
        <v>258</v>
      </c>
      <c r="I33" s="178">
        <v>1</v>
      </c>
      <c r="J33" s="535">
        <v>1</v>
      </c>
      <c r="K33" s="178">
        <v>1</v>
      </c>
      <c r="L33" s="535">
        <v>1</v>
      </c>
      <c r="M33" s="535">
        <v>1</v>
      </c>
      <c r="N33" s="535">
        <v>1</v>
      </c>
      <c r="O33" s="180" t="s">
        <v>258</v>
      </c>
      <c r="P33" s="535">
        <v>1</v>
      </c>
      <c r="Q33" s="535">
        <v>1</v>
      </c>
      <c r="R33" s="535">
        <v>1</v>
      </c>
      <c r="S33" s="535">
        <v>1</v>
      </c>
      <c r="T33" s="535">
        <v>1</v>
      </c>
      <c r="U33" s="535">
        <v>1</v>
      </c>
      <c r="V33" s="537">
        <v>1</v>
      </c>
      <c r="W33" s="535">
        <v>1</v>
      </c>
      <c r="X33" s="535">
        <v>1</v>
      </c>
      <c r="Y33" s="535">
        <v>1</v>
      </c>
      <c r="Z33" s="535">
        <v>1</v>
      </c>
      <c r="AA33" s="890" t="s">
        <v>257</v>
      </c>
      <c r="AB33" s="535">
        <v>1</v>
      </c>
      <c r="AC33" s="537">
        <v>1</v>
      </c>
      <c r="AD33" s="535">
        <v>1</v>
      </c>
      <c r="AE33" s="535">
        <v>1</v>
      </c>
      <c r="AF33" s="535">
        <v>1</v>
      </c>
      <c r="AG33" s="535">
        <v>1</v>
      </c>
      <c r="AH33" s="535">
        <v>1</v>
      </c>
      <c r="AI33" s="14">
        <f t="shared" si="1"/>
        <v>27</v>
      </c>
      <c r="AJ33" s="104"/>
    </row>
    <row r="34" spans="1:36" s="12" customFormat="1" ht="17.25" customHeight="1">
      <c r="A34" s="46">
        <v>9</v>
      </c>
      <c r="B34" s="30" t="s">
        <v>776</v>
      </c>
      <c r="C34" s="33" t="s">
        <v>381</v>
      </c>
      <c r="D34" s="256" t="s">
        <v>827</v>
      </c>
      <c r="E34" s="535">
        <v>1</v>
      </c>
      <c r="F34" s="535">
        <v>1</v>
      </c>
      <c r="G34" s="535">
        <v>1</v>
      </c>
      <c r="H34" s="537" t="s">
        <v>258</v>
      </c>
      <c r="I34" s="178">
        <v>1</v>
      </c>
      <c r="J34" s="535">
        <v>1</v>
      </c>
      <c r="K34" s="178">
        <v>1</v>
      </c>
      <c r="L34" s="535">
        <v>1</v>
      </c>
      <c r="M34" s="535">
        <v>1</v>
      </c>
      <c r="N34" s="535">
        <v>1</v>
      </c>
      <c r="O34" s="180" t="s">
        <v>258</v>
      </c>
      <c r="P34" s="535">
        <v>1</v>
      </c>
      <c r="Q34" s="535">
        <v>1</v>
      </c>
      <c r="R34" s="535">
        <v>1</v>
      </c>
      <c r="S34" s="535">
        <v>1</v>
      </c>
      <c r="T34" s="535">
        <v>1</v>
      </c>
      <c r="U34" s="535">
        <v>1</v>
      </c>
      <c r="V34" s="537">
        <v>1</v>
      </c>
      <c r="W34" s="535">
        <v>1</v>
      </c>
      <c r="X34" s="535">
        <v>1</v>
      </c>
      <c r="Y34" s="535">
        <v>1</v>
      </c>
      <c r="Z34" s="535">
        <v>1</v>
      </c>
      <c r="AA34" s="890" t="s">
        <v>257</v>
      </c>
      <c r="AB34" s="535">
        <v>1</v>
      </c>
      <c r="AC34" s="537">
        <v>1</v>
      </c>
      <c r="AD34" s="535">
        <v>1</v>
      </c>
      <c r="AE34" s="535">
        <v>1</v>
      </c>
      <c r="AF34" s="535">
        <v>1</v>
      </c>
      <c r="AG34" s="535">
        <v>1</v>
      </c>
      <c r="AH34" s="535">
        <v>1</v>
      </c>
      <c r="AI34" s="14">
        <f t="shared" si="1"/>
        <v>27</v>
      </c>
      <c r="AJ34" s="104"/>
    </row>
    <row r="35" spans="1:36" s="12" customFormat="1" ht="18" customHeight="1">
      <c r="A35" s="559">
        <v>10</v>
      </c>
      <c r="B35" s="30" t="s">
        <v>552</v>
      </c>
      <c r="C35" s="252" t="s">
        <v>385</v>
      </c>
      <c r="D35" s="140" t="s">
        <v>111</v>
      </c>
      <c r="E35" s="535"/>
      <c r="F35" s="535"/>
      <c r="G35" s="535"/>
      <c r="H35" s="537"/>
      <c r="I35" s="178"/>
      <c r="J35" s="535"/>
      <c r="K35" s="178"/>
      <c r="L35" s="535"/>
      <c r="M35" s="535"/>
      <c r="N35" s="535"/>
      <c r="O35" s="180"/>
      <c r="P35" s="535"/>
      <c r="Q35" s="178"/>
      <c r="R35" s="535"/>
      <c r="S35" s="178"/>
      <c r="T35" s="535"/>
      <c r="U35" s="178"/>
      <c r="V35" s="537"/>
      <c r="W35" s="178"/>
      <c r="X35" s="535"/>
      <c r="Y35" s="178"/>
      <c r="Z35" s="535"/>
      <c r="AA35" s="890"/>
      <c r="AB35" s="178"/>
      <c r="AC35" s="180"/>
      <c r="AD35" s="535"/>
      <c r="AE35" s="178"/>
      <c r="AF35" s="535"/>
      <c r="AG35" s="178"/>
      <c r="AH35" s="535"/>
      <c r="AI35" s="14">
        <f t="shared" si="1"/>
        <v>0</v>
      </c>
      <c r="AJ35" s="103"/>
    </row>
    <row r="36" spans="1:36" s="12" customFormat="1" ht="18" customHeight="1">
      <c r="A36" s="46">
        <v>11</v>
      </c>
      <c r="B36" s="30" t="s">
        <v>826</v>
      </c>
      <c r="C36" s="33" t="s">
        <v>381</v>
      </c>
      <c r="D36" s="898" t="s">
        <v>20</v>
      </c>
      <c r="E36" s="535" t="s">
        <v>451</v>
      </c>
      <c r="F36" s="535" t="s">
        <v>451</v>
      </c>
      <c r="G36" s="535" t="s">
        <v>451</v>
      </c>
      <c r="H36" s="537" t="s">
        <v>258</v>
      </c>
      <c r="I36" s="178">
        <v>1</v>
      </c>
      <c r="J36" s="535">
        <v>1</v>
      </c>
      <c r="K36" s="178">
        <v>1</v>
      </c>
      <c r="L36" s="535">
        <v>1</v>
      </c>
      <c r="M36" s="535">
        <v>1</v>
      </c>
      <c r="N36" s="535">
        <v>1</v>
      </c>
      <c r="O36" s="180" t="s">
        <v>258</v>
      </c>
      <c r="P36" s="535">
        <v>1</v>
      </c>
      <c r="Q36" s="178">
        <v>1</v>
      </c>
      <c r="R36" s="535">
        <v>1</v>
      </c>
      <c r="S36" s="178">
        <v>1</v>
      </c>
      <c r="T36" s="535">
        <v>1</v>
      </c>
      <c r="U36" s="178">
        <v>1</v>
      </c>
      <c r="V36" s="537">
        <v>1</v>
      </c>
      <c r="W36" s="884">
        <v>1</v>
      </c>
      <c r="X36" s="889">
        <v>1</v>
      </c>
      <c r="Y36" s="885">
        <v>1</v>
      </c>
      <c r="Z36" s="535">
        <v>1</v>
      </c>
      <c r="AA36" s="890" t="s">
        <v>257</v>
      </c>
      <c r="AB36" s="178">
        <v>1</v>
      </c>
      <c r="AC36" s="180">
        <v>1</v>
      </c>
      <c r="AD36" s="535">
        <v>1</v>
      </c>
      <c r="AE36" s="178">
        <v>1</v>
      </c>
      <c r="AF36" s="535">
        <v>1</v>
      </c>
      <c r="AG36" s="178">
        <v>1</v>
      </c>
      <c r="AH36" s="535">
        <v>1</v>
      </c>
      <c r="AI36" s="14">
        <f t="shared" si="1"/>
        <v>24</v>
      </c>
      <c r="AJ36" s="104"/>
    </row>
    <row r="37" spans="1:36" s="12" customFormat="1" ht="18" customHeight="1">
      <c r="A37" s="559">
        <v>12</v>
      </c>
      <c r="B37" s="30" t="s">
        <v>777</v>
      </c>
      <c r="C37" s="252" t="s">
        <v>385</v>
      </c>
      <c r="D37" s="140" t="s">
        <v>111</v>
      </c>
      <c r="E37" s="535">
        <v>1</v>
      </c>
      <c r="F37" s="535">
        <v>1</v>
      </c>
      <c r="G37" s="535">
        <v>1</v>
      </c>
      <c r="H37" s="537" t="s">
        <v>258</v>
      </c>
      <c r="I37" s="178">
        <v>1</v>
      </c>
      <c r="J37" s="535">
        <v>1</v>
      </c>
      <c r="K37" s="178">
        <v>1</v>
      </c>
      <c r="L37" s="535">
        <v>1</v>
      </c>
      <c r="M37" s="535">
        <v>1</v>
      </c>
      <c r="N37" s="535">
        <v>1</v>
      </c>
      <c r="O37" s="180" t="s">
        <v>258</v>
      </c>
      <c r="P37" s="535">
        <v>1</v>
      </c>
      <c r="Q37" s="535">
        <v>1</v>
      </c>
      <c r="R37" s="535">
        <v>1</v>
      </c>
      <c r="S37" s="535">
        <v>1</v>
      </c>
      <c r="T37" s="535">
        <v>1</v>
      </c>
      <c r="U37" s="535">
        <v>1</v>
      </c>
      <c r="V37" s="537">
        <v>1</v>
      </c>
      <c r="W37" s="535">
        <v>1</v>
      </c>
      <c r="X37" s="535">
        <v>1</v>
      </c>
      <c r="Y37" s="535">
        <v>1</v>
      </c>
      <c r="Z37" s="535">
        <v>1</v>
      </c>
      <c r="AA37" s="890">
        <v>1</v>
      </c>
      <c r="AB37" s="535">
        <v>1</v>
      </c>
      <c r="AC37" s="537">
        <v>1</v>
      </c>
      <c r="AD37" s="535">
        <v>1</v>
      </c>
      <c r="AE37" s="535">
        <v>1</v>
      </c>
      <c r="AF37" s="535">
        <v>1</v>
      </c>
      <c r="AG37" s="535">
        <v>1</v>
      </c>
      <c r="AH37" s="535">
        <v>1</v>
      </c>
      <c r="AI37" s="14">
        <f t="shared" si="1"/>
        <v>28</v>
      </c>
      <c r="AJ37" s="104"/>
    </row>
    <row r="38" spans="1:36" s="12" customFormat="1" ht="18" customHeight="1">
      <c r="A38" s="46">
        <v>15</v>
      </c>
      <c r="B38" s="30" t="s">
        <v>288</v>
      </c>
      <c r="C38" s="30" t="s">
        <v>381</v>
      </c>
      <c r="D38" s="32" t="s">
        <v>372</v>
      </c>
      <c r="E38" s="535">
        <v>1</v>
      </c>
      <c r="F38" s="535">
        <v>1</v>
      </c>
      <c r="G38" s="535">
        <v>1</v>
      </c>
      <c r="H38" s="537" t="s">
        <v>258</v>
      </c>
      <c r="I38" s="178">
        <v>1</v>
      </c>
      <c r="J38" s="535">
        <v>1</v>
      </c>
      <c r="K38" s="178">
        <v>1</v>
      </c>
      <c r="L38" s="535">
        <v>1</v>
      </c>
      <c r="M38" s="535">
        <v>1</v>
      </c>
      <c r="N38" s="535">
        <v>1</v>
      </c>
      <c r="O38" s="180" t="s">
        <v>258</v>
      </c>
      <c r="P38" s="535">
        <v>1</v>
      </c>
      <c r="Q38" s="178">
        <v>1</v>
      </c>
      <c r="R38" s="535">
        <v>1</v>
      </c>
      <c r="S38" s="178">
        <v>1</v>
      </c>
      <c r="T38" s="535">
        <v>1</v>
      </c>
      <c r="U38" s="178">
        <v>1</v>
      </c>
      <c r="V38" s="537">
        <v>1</v>
      </c>
      <c r="W38" s="178">
        <v>1</v>
      </c>
      <c r="X38" s="535">
        <v>1</v>
      </c>
      <c r="Y38" s="178">
        <v>1</v>
      </c>
      <c r="Z38" s="535">
        <v>1</v>
      </c>
      <c r="AA38" s="890" t="s">
        <v>257</v>
      </c>
      <c r="AB38" s="178">
        <v>1</v>
      </c>
      <c r="AC38" s="180">
        <v>1</v>
      </c>
      <c r="AD38" s="535">
        <v>1</v>
      </c>
      <c r="AE38" s="178">
        <v>1</v>
      </c>
      <c r="AF38" s="535">
        <v>1</v>
      </c>
      <c r="AG38" s="178">
        <v>1</v>
      </c>
      <c r="AH38" s="535">
        <v>1</v>
      </c>
      <c r="AI38" s="14">
        <f>SUM(E38:AH38)</f>
        <v>27</v>
      </c>
      <c r="AJ38" s="104"/>
    </row>
    <row r="39" spans="1:36" s="127" customFormat="1" ht="16.5">
      <c r="A39" s="559">
        <v>16</v>
      </c>
      <c r="B39" s="904" t="s">
        <v>295</v>
      </c>
      <c r="C39" s="33" t="s">
        <v>381</v>
      </c>
      <c r="D39" s="143" t="s">
        <v>49</v>
      </c>
      <c r="E39" s="535">
        <v>1</v>
      </c>
      <c r="F39" s="535">
        <v>1</v>
      </c>
      <c r="G39" s="535">
        <v>1</v>
      </c>
      <c r="H39" s="537" t="s">
        <v>258</v>
      </c>
      <c r="I39" s="178">
        <v>1</v>
      </c>
      <c r="J39" s="535">
        <v>1</v>
      </c>
      <c r="K39" s="178">
        <v>1</v>
      </c>
      <c r="L39" s="535">
        <v>1</v>
      </c>
      <c r="M39" s="535">
        <v>1</v>
      </c>
      <c r="N39" s="535">
        <v>1</v>
      </c>
      <c r="O39" s="180" t="s">
        <v>258</v>
      </c>
      <c r="P39" s="535">
        <v>1</v>
      </c>
      <c r="Q39" s="178">
        <v>1</v>
      </c>
      <c r="R39" s="535">
        <v>1</v>
      </c>
      <c r="S39" s="178"/>
      <c r="T39" s="535"/>
      <c r="U39" s="178"/>
      <c r="V39" s="537"/>
      <c r="W39" s="178"/>
      <c r="X39" s="535"/>
      <c r="Y39" s="178"/>
      <c r="Z39" s="535"/>
      <c r="AA39" s="890"/>
      <c r="AB39" s="178"/>
      <c r="AC39" s="180"/>
      <c r="AD39" s="535"/>
      <c r="AE39" s="178"/>
      <c r="AF39" s="535"/>
      <c r="AG39" s="178"/>
      <c r="AH39" s="535"/>
      <c r="AI39" s="14">
        <f>SUM(E39:AH39)</f>
        <v>12</v>
      </c>
      <c r="AJ39" s="104"/>
    </row>
    <row r="40" spans="1:36" s="12" customFormat="1" ht="18" customHeight="1">
      <c r="A40" s="1557" t="s">
        <v>687</v>
      </c>
      <c r="B40" s="1558"/>
      <c r="C40" s="30"/>
      <c r="D40" s="1586" t="s">
        <v>688</v>
      </c>
      <c r="E40" s="1587"/>
      <c r="F40" s="1587"/>
      <c r="G40" s="1587"/>
      <c r="H40" s="1587"/>
      <c r="I40" s="1587"/>
      <c r="J40" s="1587"/>
      <c r="K40" s="1587"/>
      <c r="L40" s="1587"/>
      <c r="M40" s="1587"/>
      <c r="N40" s="1587"/>
      <c r="O40" s="1587"/>
      <c r="P40" s="1587"/>
      <c r="Q40" s="1587"/>
      <c r="R40" s="1587"/>
      <c r="S40" s="1587"/>
      <c r="T40" s="1587"/>
      <c r="U40" s="1587"/>
      <c r="V40" s="1587"/>
      <c r="W40" s="1587"/>
      <c r="X40" s="1587"/>
      <c r="Y40" s="1587"/>
      <c r="Z40" s="1587"/>
      <c r="AA40" s="1587"/>
      <c r="AB40" s="1587"/>
      <c r="AC40" s="1587"/>
      <c r="AD40" s="1587"/>
      <c r="AE40" s="1587"/>
      <c r="AF40" s="1587"/>
      <c r="AG40" s="1587"/>
      <c r="AH40" s="1587"/>
      <c r="AI40" s="1588"/>
      <c r="AJ40" s="104"/>
    </row>
    <row r="41" spans="1:36" ht="16.5">
      <c r="A41" s="46">
        <v>1</v>
      </c>
      <c r="B41" s="611" t="s">
        <v>473</v>
      </c>
      <c r="C41" s="30"/>
      <c r="D41" s="31" t="s">
        <v>239</v>
      </c>
      <c r="E41" s="535" t="s">
        <v>255</v>
      </c>
      <c r="F41" s="535">
        <v>1</v>
      </c>
      <c r="G41" s="535">
        <v>1</v>
      </c>
      <c r="H41" s="537" t="s">
        <v>258</v>
      </c>
      <c r="I41" s="178">
        <v>1</v>
      </c>
      <c r="J41" s="535">
        <v>1</v>
      </c>
      <c r="K41" s="535">
        <v>1</v>
      </c>
      <c r="L41" s="535">
        <v>1</v>
      </c>
      <c r="M41" s="535">
        <v>1</v>
      </c>
      <c r="N41" s="535">
        <v>1</v>
      </c>
      <c r="O41" s="180" t="s">
        <v>258</v>
      </c>
      <c r="P41" s="535">
        <v>1</v>
      </c>
      <c r="Q41" s="178">
        <v>1</v>
      </c>
      <c r="R41" s="535">
        <v>1</v>
      </c>
      <c r="S41" s="178">
        <v>1</v>
      </c>
      <c r="T41" s="535">
        <v>1</v>
      </c>
      <c r="U41" s="178">
        <v>1</v>
      </c>
      <c r="V41" s="537">
        <v>1</v>
      </c>
      <c r="W41" s="178">
        <v>1</v>
      </c>
      <c r="X41" s="535">
        <v>1</v>
      </c>
      <c r="Y41" s="178">
        <v>1</v>
      </c>
      <c r="Z41" s="535">
        <v>1</v>
      </c>
      <c r="AA41" s="890" t="s">
        <v>257</v>
      </c>
      <c r="AB41" s="178">
        <v>1</v>
      </c>
      <c r="AC41" s="180">
        <v>1</v>
      </c>
      <c r="AD41" s="535">
        <v>1</v>
      </c>
      <c r="AE41" s="178">
        <v>1</v>
      </c>
      <c r="AF41" s="535">
        <v>1</v>
      </c>
      <c r="AG41" s="178">
        <v>1</v>
      </c>
      <c r="AH41" s="535">
        <v>1</v>
      </c>
      <c r="AI41" s="14">
        <f>SUM(E41:AH41)</f>
        <v>26</v>
      </c>
      <c r="AJ41" s="104"/>
    </row>
    <row r="42" spans="1:36" s="12" customFormat="1" ht="16.5">
      <c r="A42" s="560">
        <v>2</v>
      </c>
      <c r="B42" s="49" t="s">
        <v>21</v>
      </c>
      <c r="C42" s="49" t="s">
        <v>381</v>
      </c>
      <c r="D42" s="31" t="s">
        <v>450</v>
      </c>
      <c r="E42" s="535">
        <v>1</v>
      </c>
      <c r="F42" s="535">
        <v>1</v>
      </c>
      <c r="G42" s="535">
        <v>1</v>
      </c>
      <c r="H42" s="537" t="s">
        <v>258</v>
      </c>
      <c r="I42" s="178">
        <v>1</v>
      </c>
      <c r="J42" s="535" t="s">
        <v>255</v>
      </c>
      <c r="K42" s="535" t="s">
        <v>255</v>
      </c>
      <c r="L42" s="535">
        <v>1</v>
      </c>
      <c r="M42" s="535">
        <v>1</v>
      </c>
      <c r="N42" s="535">
        <v>1</v>
      </c>
      <c r="O42" s="180" t="s">
        <v>258</v>
      </c>
      <c r="P42" s="535">
        <v>1</v>
      </c>
      <c r="Q42" s="178">
        <v>1</v>
      </c>
      <c r="R42" s="535">
        <v>1</v>
      </c>
      <c r="S42" s="178">
        <v>1</v>
      </c>
      <c r="T42" s="535">
        <v>1</v>
      </c>
      <c r="U42" s="178">
        <v>1</v>
      </c>
      <c r="V42" s="537">
        <v>1</v>
      </c>
      <c r="W42" s="178" t="s">
        <v>255</v>
      </c>
      <c r="X42" s="535">
        <v>1</v>
      </c>
      <c r="Y42" s="178">
        <v>1</v>
      </c>
      <c r="Z42" s="535">
        <v>1</v>
      </c>
      <c r="AA42" s="890" t="s">
        <v>257</v>
      </c>
      <c r="AB42" s="178">
        <v>1</v>
      </c>
      <c r="AC42" s="180">
        <v>1</v>
      </c>
      <c r="AD42" s="535">
        <v>1</v>
      </c>
      <c r="AE42" s="178">
        <v>1</v>
      </c>
      <c r="AF42" s="535">
        <v>1</v>
      </c>
      <c r="AG42" s="178">
        <v>1</v>
      </c>
      <c r="AH42" s="535">
        <v>1</v>
      </c>
      <c r="AI42" s="107">
        <f>SUM(E42:AH42)</f>
        <v>24</v>
      </c>
      <c r="AJ42" s="104"/>
    </row>
    <row r="43" spans="1:36" ht="16.5">
      <c r="A43" s="23">
        <v>3</v>
      </c>
      <c r="B43" s="412" t="s">
        <v>726</v>
      </c>
      <c r="C43" s="735" t="s">
        <v>600</v>
      </c>
      <c r="D43" s="454" t="s">
        <v>112</v>
      </c>
      <c r="E43" s="535">
        <v>1</v>
      </c>
      <c r="F43" s="535">
        <v>1</v>
      </c>
      <c r="G43" s="535">
        <v>1</v>
      </c>
      <c r="H43" s="537" t="s">
        <v>258</v>
      </c>
      <c r="I43" s="178">
        <v>1</v>
      </c>
      <c r="J43" s="535">
        <v>1</v>
      </c>
      <c r="K43" s="178">
        <v>1</v>
      </c>
      <c r="L43" s="535">
        <v>1</v>
      </c>
      <c r="M43" s="535">
        <v>1</v>
      </c>
      <c r="N43" s="535">
        <v>1</v>
      </c>
      <c r="O43" s="180">
        <v>1</v>
      </c>
      <c r="P43" s="535">
        <v>1</v>
      </c>
      <c r="Q43" s="178">
        <v>1</v>
      </c>
      <c r="R43" s="535">
        <v>1</v>
      </c>
      <c r="S43" s="178">
        <v>1</v>
      </c>
      <c r="T43" s="535">
        <v>1</v>
      </c>
      <c r="U43" s="178">
        <v>1</v>
      </c>
      <c r="V43" s="537">
        <v>1</v>
      </c>
      <c r="W43" s="178">
        <v>1</v>
      </c>
      <c r="X43" s="535">
        <v>1</v>
      </c>
      <c r="Y43" s="178">
        <v>1</v>
      </c>
      <c r="Z43" s="535">
        <v>1</v>
      </c>
      <c r="AA43" s="890" t="s">
        <v>257</v>
      </c>
      <c r="AB43" s="178">
        <v>1</v>
      </c>
      <c r="AC43" s="180">
        <v>1</v>
      </c>
      <c r="AD43" s="535">
        <v>1</v>
      </c>
      <c r="AE43" s="178">
        <v>1</v>
      </c>
      <c r="AF43" s="535">
        <v>1</v>
      </c>
      <c r="AG43" s="178">
        <v>1</v>
      </c>
      <c r="AH43" s="535">
        <v>1</v>
      </c>
      <c r="AI43" s="107">
        <f t="shared" ref="AI43" si="2">SUM(E43:AH43)</f>
        <v>28</v>
      </c>
      <c r="AJ43" s="104"/>
    </row>
    <row r="44" spans="1:36" s="12" customFormat="1" ht="17.25" thickBot="1">
      <c r="A44" s="48"/>
      <c r="B44" s="58"/>
      <c r="C44" s="204"/>
      <c r="D44" s="47"/>
      <c r="E44" s="228"/>
      <c r="F44" s="228"/>
      <c r="G44" s="228"/>
      <c r="H44" s="895"/>
      <c r="I44" s="228"/>
      <c r="J44" s="228"/>
      <c r="K44" s="228"/>
      <c r="L44" s="228"/>
      <c r="M44" s="228"/>
      <c r="N44" s="228"/>
      <c r="O44" s="794"/>
      <c r="P44" s="227"/>
      <c r="Q44" s="227"/>
      <c r="R44" s="227"/>
      <c r="S44" s="227"/>
      <c r="T44" s="227"/>
      <c r="U44" s="227"/>
      <c r="V44" s="185"/>
      <c r="W44" s="227"/>
      <c r="X44" s="227"/>
      <c r="Y44" s="227"/>
      <c r="Z44" s="227"/>
      <c r="AA44" s="227"/>
      <c r="AB44" s="227"/>
      <c r="AC44" s="185"/>
      <c r="AD44" s="227"/>
      <c r="AE44" s="227"/>
      <c r="AF44" s="227"/>
      <c r="AG44" s="227"/>
      <c r="AH44" s="227"/>
      <c r="AI44" s="16"/>
      <c r="AJ44" s="104"/>
    </row>
    <row r="45" spans="1:36" s="12" customFormat="1" ht="18" customHeight="1">
      <c r="A45" s="1562" t="s">
        <v>289</v>
      </c>
      <c r="B45" s="1563"/>
      <c r="C45" s="717"/>
      <c r="D45" s="1511" t="s">
        <v>630</v>
      </c>
      <c r="E45" s="1511"/>
      <c r="F45" s="1511"/>
      <c r="G45" s="1511"/>
      <c r="H45" s="1511"/>
      <c r="I45" s="1511"/>
      <c r="J45" s="1511"/>
      <c r="K45" s="1511"/>
      <c r="L45" s="1511"/>
      <c r="M45" s="230"/>
      <c r="N45" s="230"/>
      <c r="O45" s="230"/>
      <c r="P45" s="230"/>
      <c r="Q45" s="230"/>
      <c r="R45" s="230"/>
      <c r="S45" s="230"/>
      <c r="T45" s="230"/>
      <c r="U45" s="230"/>
      <c r="V45" s="230"/>
      <c r="W45" s="230"/>
      <c r="X45" s="230"/>
      <c r="Y45" s="230"/>
      <c r="Z45" s="230"/>
      <c r="AA45" s="230"/>
      <c r="AB45" s="230"/>
      <c r="AC45" s="230"/>
      <c r="AD45" s="230"/>
      <c r="AE45" s="230"/>
      <c r="AF45" s="230"/>
      <c r="AG45" s="230"/>
      <c r="AH45" s="230"/>
      <c r="AI45" s="105"/>
      <c r="AJ45" s="298"/>
    </row>
    <row r="46" spans="1:36" s="12" customFormat="1" ht="17.25" customHeight="1">
      <c r="A46" s="292">
        <v>1</v>
      </c>
      <c r="B46" s="30" t="s">
        <v>291</v>
      </c>
      <c r="C46" s="49" t="s">
        <v>381</v>
      </c>
      <c r="D46" s="32" t="s">
        <v>88</v>
      </c>
      <c r="E46" s="178">
        <v>1</v>
      </c>
      <c r="F46" s="178">
        <v>1</v>
      </c>
      <c r="G46" s="178">
        <v>1</v>
      </c>
      <c r="H46" s="180">
        <v>1</v>
      </c>
      <c r="I46" s="178" t="s">
        <v>255</v>
      </c>
      <c r="J46" s="178" t="s">
        <v>255</v>
      </c>
      <c r="K46" s="178" t="s">
        <v>255</v>
      </c>
      <c r="L46" s="178">
        <v>1</v>
      </c>
      <c r="M46" s="178">
        <v>1</v>
      </c>
      <c r="N46" s="178">
        <v>1</v>
      </c>
      <c r="O46" s="180">
        <v>1</v>
      </c>
      <c r="P46" s="178">
        <v>1</v>
      </c>
      <c r="Q46" s="178">
        <v>1</v>
      </c>
      <c r="R46" s="178">
        <v>1</v>
      </c>
      <c r="S46" s="178">
        <v>1</v>
      </c>
      <c r="T46" s="178">
        <v>1</v>
      </c>
      <c r="U46" s="178">
        <v>1</v>
      </c>
      <c r="V46" s="180">
        <v>1</v>
      </c>
      <c r="W46" s="178">
        <v>1</v>
      </c>
      <c r="X46" s="178">
        <v>1</v>
      </c>
      <c r="Y46" s="178">
        <v>1</v>
      </c>
      <c r="Z46" s="178">
        <v>1</v>
      </c>
      <c r="AA46" s="178">
        <v>1</v>
      </c>
      <c r="AB46" s="178">
        <v>1</v>
      </c>
      <c r="AC46" s="180">
        <v>1</v>
      </c>
      <c r="AD46" s="178">
        <v>1</v>
      </c>
      <c r="AE46" s="178">
        <v>1</v>
      </c>
      <c r="AF46" s="178">
        <v>1</v>
      </c>
      <c r="AG46" s="178" t="s">
        <v>255</v>
      </c>
      <c r="AH46" s="178" t="s">
        <v>255</v>
      </c>
      <c r="AI46" s="14">
        <f>SUM(E46:AH46)</f>
        <v>25</v>
      </c>
      <c r="AJ46" s="103"/>
    </row>
    <row r="47" spans="1:36" s="12" customFormat="1" ht="16.5">
      <c r="A47" s="287">
        <v>2</v>
      </c>
      <c r="B47" s="30" t="s">
        <v>294</v>
      </c>
      <c r="C47" s="49" t="s">
        <v>395</v>
      </c>
      <c r="D47" s="31" t="s">
        <v>199</v>
      </c>
      <c r="E47" s="178">
        <v>1</v>
      </c>
      <c r="F47" s="178">
        <v>1</v>
      </c>
      <c r="G47" s="178">
        <v>1</v>
      </c>
      <c r="H47" s="180">
        <v>1</v>
      </c>
      <c r="I47" s="178">
        <v>1</v>
      </c>
      <c r="J47" s="178">
        <v>1</v>
      </c>
      <c r="K47" s="178">
        <v>1</v>
      </c>
      <c r="L47" s="178">
        <v>1</v>
      </c>
      <c r="M47" s="178">
        <v>1</v>
      </c>
      <c r="N47" s="178">
        <v>1</v>
      </c>
      <c r="O47" s="180">
        <v>1</v>
      </c>
      <c r="P47" s="178">
        <v>1</v>
      </c>
      <c r="Q47" s="178">
        <v>1</v>
      </c>
      <c r="R47" s="178">
        <v>1</v>
      </c>
      <c r="S47" s="178">
        <v>1</v>
      </c>
      <c r="T47" s="178">
        <v>1</v>
      </c>
      <c r="U47" s="178">
        <v>1</v>
      </c>
      <c r="V47" s="180">
        <v>1</v>
      </c>
      <c r="W47" s="178">
        <v>1</v>
      </c>
      <c r="X47" s="178">
        <v>1</v>
      </c>
      <c r="Y47" s="178">
        <v>1</v>
      </c>
      <c r="Z47" s="178">
        <v>1</v>
      </c>
      <c r="AA47" s="178" t="s">
        <v>257</v>
      </c>
      <c r="AB47" s="178">
        <v>1</v>
      </c>
      <c r="AC47" s="180" t="s">
        <v>255</v>
      </c>
      <c r="AD47" s="178">
        <v>1</v>
      </c>
      <c r="AE47" s="178">
        <v>1</v>
      </c>
      <c r="AF47" s="178">
        <v>1</v>
      </c>
      <c r="AG47" s="178">
        <v>1</v>
      </c>
      <c r="AH47" s="178">
        <v>1</v>
      </c>
      <c r="AI47" s="101">
        <f t="shared" ref="AI47:AI62" si="3">SUM(E47:AH47)</f>
        <v>28</v>
      </c>
      <c r="AJ47" s="103"/>
    </row>
    <row r="48" spans="1:36" s="12" customFormat="1" ht="16.5">
      <c r="A48" s="287"/>
      <c r="B48" s="907" t="s">
        <v>835</v>
      </c>
      <c r="C48" s="907" t="s">
        <v>836</v>
      </c>
      <c r="D48" s="390" t="s">
        <v>96</v>
      </c>
      <c r="E48" s="178"/>
      <c r="F48" s="178"/>
      <c r="G48" s="178"/>
      <c r="H48" s="180"/>
      <c r="I48" s="178"/>
      <c r="J48" s="178"/>
      <c r="K48" s="178"/>
      <c r="L48" s="178"/>
      <c r="M48" s="178"/>
      <c r="N48" s="178"/>
      <c r="O48" s="180"/>
      <c r="P48" s="178"/>
      <c r="Q48" s="178"/>
      <c r="R48" s="178"/>
      <c r="S48" s="178">
        <v>1</v>
      </c>
      <c r="T48" s="178">
        <v>1</v>
      </c>
      <c r="U48" s="178">
        <v>1</v>
      </c>
      <c r="V48" s="180"/>
      <c r="W48" s="178">
        <v>1</v>
      </c>
      <c r="X48" s="178">
        <v>1</v>
      </c>
      <c r="Y48" s="178">
        <v>1</v>
      </c>
      <c r="Z48" s="178">
        <v>1</v>
      </c>
      <c r="AA48" s="178" t="s">
        <v>257</v>
      </c>
      <c r="AB48" s="178">
        <v>1</v>
      </c>
      <c r="AC48" s="180">
        <v>1</v>
      </c>
      <c r="AD48" s="178">
        <v>1</v>
      </c>
      <c r="AE48" s="178">
        <v>1</v>
      </c>
      <c r="AF48" s="178">
        <v>1</v>
      </c>
      <c r="AG48" s="178">
        <v>1</v>
      </c>
      <c r="AH48" s="178">
        <v>1</v>
      </c>
      <c r="AI48" s="908">
        <f t="shared" si="3"/>
        <v>14</v>
      </c>
      <c r="AJ48" s="103"/>
    </row>
    <row r="49" spans="1:36" s="12" customFormat="1" ht="16.5">
      <c r="A49" s="287"/>
      <c r="B49" s="396" t="s">
        <v>819</v>
      </c>
      <c r="C49" s="909" t="s">
        <v>376</v>
      </c>
      <c r="D49" s="390" t="s">
        <v>101</v>
      </c>
      <c r="E49" s="178"/>
      <c r="F49" s="178"/>
      <c r="G49" s="178"/>
      <c r="H49" s="180"/>
      <c r="I49" s="178"/>
      <c r="J49" s="178"/>
      <c r="K49" s="178"/>
      <c r="L49" s="178"/>
      <c r="M49" s="178"/>
      <c r="N49" s="178"/>
      <c r="O49" s="180"/>
      <c r="P49" s="178"/>
      <c r="Q49" s="178"/>
      <c r="R49" s="178">
        <v>1</v>
      </c>
      <c r="S49" s="178">
        <v>1</v>
      </c>
      <c r="T49" s="178">
        <v>1</v>
      </c>
      <c r="U49" s="178">
        <v>1</v>
      </c>
      <c r="V49" s="180">
        <v>1</v>
      </c>
      <c r="W49" s="178">
        <v>1</v>
      </c>
      <c r="X49" s="178">
        <v>1</v>
      </c>
      <c r="Y49" s="178">
        <v>1</v>
      </c>
      <c r="Z49" s="178">
        <v>1</v>
      </c>
      <c r="AA49" s="178" t="s">
        <v>257</v>
      </c>
      <c r="AB49" s="178">
        <v>1</v>
      </c>
      <c r="AC49" s="180">
        <v>1</v>
      </c>
      <c r="AD49" s="178">
        <v>1</v>
      </c>
      <c r="AE49" s="178">
        <v>1</v>
      </c>
      <c r="AF49" s="178">
        <v>1</v>
      </c>
      <c r="AG49" s="178">
        <v>1</v>
      </c>
      <c r="AH49" s="178">
        <v>1</v>
      </c>
      <c r="AI49" s="908">
        <f t="shared" si="3"/>
        <v>16</v>
      </c>
      <c r="AJ49" s="103"/>
    </row>
    <row r="50" spans="1:36" s="12" customFormat="1" ht="16.5">
      <c r="A50" s="287"/>
      <c r="B50" s="910" t="s">
        <v>748</v>
      </c>
      <c r="C50" s="909" t="s">
        <v>376</v>
      </c>
      <c r="D50" s="390" t="s">
        <v>101</v>
      </c>
      <c r="E50" s="178"/>
      <c r="F50" s="178"/>
      <c r="G50" s="178"/>
      <c r="H50" s="180"/>
      <c r="I50" s="178"/>
      <c r="J50" s="178"/>
      <c r="K50" s="178"/>
      <c r="L50" s="178"/>
      <c r="M50" s="178"/>
      <c r="N50" s="178"/>
      <c r="O50" s="180"/>
      <c r="P50" s="178"/>
      <c r="Q50" s="178"/>
      <c r="R50" s="178"/>
      <c r="S50" s="178"/>
      <c r="T50" s="178"/>
      <c r="U50" s="178"/>
      <c r="V50" s="180"/>
      <c r="W50" s="178"/>
      <c r="X50" s="178"/>
      <c r="Y50" s="178"/>
      <c r="Z50" s="178"/>
      <c r="AA50" s="178"/>
      <c r="AB50" s="178"/>
      <c r="AC50" s="180"/>
      <c r="AD50" s="178">
        <v>1</v>
      </c>
      <c r="AE50" s="178">
        <v>1</v>
      </c>
      <c r="AF50" s="178">
        <v>1</v>
      </c>
      <c r="AG50" s="178">
        <v>1</v>
      </c>
      <c r="AH50" s="178">
        <v>1</v>
      </c>
      <c r="AI50" s="908">
        <f t="shared" si="3"/>
        <v>5</v>
      </c>
      <c r="AJ50" s="103"/>
    </row>
    <row r="51" spans="1:36" s="12" customFormat="1" ht="16.5">
      <c r="A51" s="287"/>
      <c r="B51" s="911" t="s">
        <v>837</v>
      </c>
      <c r="C51" s="909" t="s">
        <v>376</v>
      </c>
      <c r="D51" s="390" t="s">
        <v>93</v>
      </c>
      <c r="E51" s="178"/>
      <c r="F51" s="178"/>
      <c r="G51" s="178"/>
      <c r="H51" s="180"/>
      <c r="I51" s="178"/>
      <c r="J51" s="178"/>
      <c r="K51" s="178"/>
      <c r="L51" s="178"/>
      <c r="M51" s="178"/>
      <c r="N51" s="178"/>
      <c r="O51" s="180"/>
      <c r="P51" s="178"/>
      <c r="Q51" s="178"/>
      <c r="R51" s="178"/>
      <c r="S51" s="178"/>
      <c r="T51" s="178"/>
      <c r="U51" s="178"/>
      <c r="V51" s="180"/>
      <c r="W51" s="178"/>
      <c r="X51" s="178"/>
      <c r="Y51" s="178"/>
      <c r="Z51" s="178"/>
      <c r="AA51" s="178"/>
      <c r="AB51" s="178">
        <v>1</v>
      </c>
      <c r="AC51" s="180" t="s">
        <v>258</v>
      </c>
      <c r="AD51" s="178">
        <v>1</v>
      </c>
      <c r="AE51" s="178">
        <v>1</v>
      </c>
      <c r="AF51" s="178">
        <v>1</v>
      </c>
      <c r="AG51" s="178">
        <v>1</v>
      </c>
      <c r="AH51" s="178">
        <v>1</v>
      </c>
      <c r="AI51" s="908">
        <f t="shared" si="3"/>
        <v>6</v>
      </c>
      <c r="AJ51" s="103"/>
    </row>
    <row r="52" spans="1:36" s="12" customFormat="1" ht="16.5">
      <c r="A52" s="287"/>
      <c r="B52" s="913" t="s">
        <v>529</v>
      </c>
      <c r="C52" s="33" t="s">
        <v>381</v>
      </c>
      <c r="D52" s="390" t="s">
        <v>35</v>
      </c>
      <c r="E52" s="178">
        <v>1</v>
      </c>
      <c r="F52" s="178">
        <v>1</v>
      </c>
      <c r="G52" s="178">
        <v>1</v>
      </c>
      <c r="H52" s="180">
        <v>1</v>
      </c>
      <c r="I52" s="178">
        <v>1</v>
      </c>
      <c r="J52" s="178">
        <v>1</v>
      </c>
      <c r="K52" s="178">
        <v>1</v>
      </c>
      <c r="L52" s="178">
        <v>1</v>
      </c>
      <c r="M52" s="178">
        <v>1</v>
      </c>
      <c r="N52" s="178">
        <v>1</v>
      </c>
      <c r="O52" s="180">
        <v>1</v>
      </c>
      <c r="P52" s="178">
        <v>1</v>
      </c>
      <c r="Q52" s="178" t="s">
        <v>354</v>
      </c>
      <c r="R52" s="178" t="s">
        <v>354</v>
      </c>
      <c r="S52" s="178" t="s">
        <v>354</v>
      </c>
      <c r="T52" s="178" t="s">
        <v>354</v>
      </c>
      <c r="U52" s="178">
        <v>1</v>
      </c>
      <c r="V52" s="180">
        <v>1</v>
      </c>
      <c r="W52" s="178">
        <v>1</v>
      </c>
      <c r="X52" s="178">
        <v>1</v>
      </c>
      <c r="Y52" s="178">
        <v>1</v>
      </c>
      <c r="Z52" s="178">
        <v>1</v>
      </c>
      <c r="AA52" s="178">
        <v>1</v>
      </c>
      <c r="AB52" s="178">
        <v>1</v>
      </c>
      <c r="AC52" s="180">
        <v>1</v>
      </c>
      <c r="AD52" s="178">
        <v>1</v>
      </c>
      <c r="AE52" s="178">
        <v>1</v>
      </c>
      <c r="AF52" s="178">
        <v>1</v>
      </c>
      <c r="AG52" s="178">
        <v>1</v>
      </c>
      <c r="AH52" s="178">
        <v>1</v>
      </c>
      <c r="AI52" s="908">
        <f t="shared" si="3"/>
        <v>26</v>
      </c>
      <c r="AJ52" s="103"/>
    </row>
    <row r="53" spans="1:36" s="12" customFormat="1" ht="17.25" customHeight="1">
      <c r="A53" s="292">
        <v>3</v>
      </c>
      <c r="B53" s="30" t="s">
        <v>441</v>
      </c>
      <c r="C53" s="30" t="s">
        <v>682</v>
      </c>
      <c r="D53" s="222" t="s">
        <v>73</v>
      </c>
      <c r="E53" s="178">
        <v>1</v>
      </c>
      <c r="F53" s="178">
        <v>1</v>
      </c>
      <c r="G53" s="178">
        <v>1</v>
      </c>
      <c r="H53" s="180">
        <v>1</v>
      </c>
      <c r="I53" s="178">
        <v>1</v>
      </c>
      <c r="J53" s="178">
        <v>1</v>
      </c>
      <c r="K53" s="178">
        <v>1</v>
      </c>
      <c r="L53" s="178">
        <v>1</v>
      </c>
      <c r="M53" s="178">
        <v>1</v>
      </c>
      <c r="N53" s="178">
        <v>1</v>
      </c>
      <c r="O53" s="180">
        <v>1</v>
      </c>
      <c r="P53" s="178">
        <v>1</v>
      </c>
      <c r="Q53" s="178">
        <v>1</v>
      </c>
      <c r="R53" s="178">
        <v>1</v>
      </c>
      <c r="S53" s="178">
        <v>1</v>
      </c>
      <c r="T53" s="178">
        <v>1</v>
      </c>
      <c r="U53" s="178">
        <v>1</v>
      </c>
      <c r="V53" s="180" t="s">
        <v>258</v>
      </c>
      <c r="W53" s="178">
        <v>1</v>
      </c>
      <c r="X53" s="178">
        <v>1</v>
      </c>
      <c r="Y53" s="178">
        <v>1</v>
      </c>
      <c r="Z53" s="178">
        <v>1</v>
      </c>
      <c r="AA53" s="178">
        <v>1</v>
      </c>
      <c r="AB53" s="178">
        <v>1</v>
      </c>
      <c r="AC53" s="180" t="s">
        <v>258</v>
      </c>
      <c r="AD53" s="178">
        <v>1</v>
      </c>
      <c r="AE53" s="178">
        <v>1</v>
      </c>
      <c r="AF53" s="178">
        <v>1</v>
      </c>
      <c r="AG53" s="178">
        <v>1</v>
      </c>
      <c r="AH53" s="178">
        <v>1</v>
      </c>
      <c r="AI53" s="14">
        <f t="shared" si="3"/>
        <v>28</v>
      </c>
      <c r="AJ53" s="103"/>
    </row>
    <row r="54" spans="1:36" s="12" customFormat="1" ht="18" customHeight="1">
      <c r="A54" s="287">
        <v>4</v>
      </c>
      <c r="B54" s="612" t="s">
        <v>24</v>
      </c>
      <c r="C54" s="49" t="s">
        <v>376</v>
      </c>
      <c r="D54" s="32" t="s">
        <v>41</v>
      </c>
      <c r="E54" s="178">
        <v>1</v>
      </c>
      <c r="F54" s="178">
        <v>1</v>
      </c>
      <c r="G54" s="178">
        <v>1</v>
      </c>
      <c r="H54" s="180">
        <v>1</v>
      </c>
      <c r="I54" s="178">
        <v>1</v>
      </c>
      <c r="J54" s="178">
        <v>1</v>
      </c>
      <c r="K54" s="178">
        <v>1</v>
      </c>
      <c r="L54" s="178">
        <v>1</v>
      </c>
      <c r="M54" s="178">
        <v>1</v>
      </c>
      <c r="N54" s="178">
        <v>1</v>
      </c>
      <c r="O54" s="180">
        <v>1</v>
      </c>
      <c r="P54" s="178">
        <v>1</v>
      </c>
      <c r="Q54" s="178" t="s">
        <v>354</v>
      </c>
      <c r="R54" s="178" t="s">
        <v>354</v>
      </c>
      <c r="S54" s="178" t="s">
        <v>354</v>
      </c>
      <c r="T54" s="178" t="s">
        <v>354</v>
      </c>
      <c r="U54" s="178">
        <v>1</v>
      </c>
      <c r="V54" s="180">
        <v>1</v>
      </c>
      <c r="W54" s="178">
        <v>1</v>
      </c>
      <c r="X54" s="178">
        <v>1</v>
      </c>
      <c r="Y54" s="178">
        <v>1</v>
      </c>
      <c r="Z54" s="178">
        <v>1</v>
      </c>
      <c r="AA54" s="178" t="s">
        <v>257</v>
      </c>
      <c r="AB54" s="178">
        <v>1</v>
      </c>
      <c r="AC54" s="180" t="s">
        <v>258</v>
      </c>
      <c r="AD54" s="178">
        <v>1</v>
      </c>
      <c r="AE54" s="178">
        <v>1</v>
      </c>
      <c r="AF54" s="178">
        <v>1</v>
      </c>
      <c r="AG54" s="178">
        <v>1</v>
      </c>
      <c r="AH54" s="178">
        <v>1</v>
      </c>
      <c r="AI54" s="107">
        <f t="shared" si="3"/>
        <v>24</v>
      </c>
      <c r="AJ54" s="104"/>
    </row>
    <row r="55" spans="1:36" s="12" customFormat="1" ht="16.5">
      <c r="A55" s="292">
        <v>5</v>
      </c>
      <c r="B55" s="30" t="s">
        <v>347</v>
      </c>
      <c r="C55" s="252" t="s">
        <v>380</v>
      </c>
      <c r="D55" s="31" t="s">
        <v>162</v>
      </c>
      <c r="E55" s="178">
        <v>1</v>
      </c>
      <c r="F55" s="178">
        <v>1</v>
      </c>
      <c r="G55" s="178">
        <v>1</v>
      </c>
      <c r="H55" s="180">
        <v>1</v>
      </c>
      <c r="I55" s="178">
        <v>1</v>
      </c>
      <c r="J55" s="178">
        <v>1</v>
      </c>
      <c r="K55" s="178">
        <v>1</v>
      </c>
      <c r="L55" s="178">
        <v>1</v>
      </c>
      <c r="M55" s="178">
        <v>1</v>
      </c>
      <c r="N55" s="178">
        <v>1</v>
      </c>
      <c r="O55" s="180">
        <v>1</v>
      </c>
      <c r="P55" s="178">
        <v>1</v>
      </c>
      <c r="Q55" s="178">
        <v>1</v>
      </c>
      <c r="R55" s="178">
        <v>1</v>
      </c>
      <c r="S55" s="178">
        <v>1</v>
      </c>
      <c r="T55" s="178">
        <v>1</v>
      </c>
      <c r="U55" s="178">
        <v>1</v>
      </c>
      <c r="V55" s="180">
        <v>1</v>
      </c>
      <c r="W55" s="178">
        <v>1</v>
      </c>
      <c r="X55" s="178">
        <v>1</v>
      </c>
      <c r="Y55" s="178">
        <v>1</v>
      </c>
      <c r="Z55" s="178">
        <v>1</v>
      </c>
      <c r="AA55" s="178">
        <v>1</v>
      </c>
      <c r="AB55" s="178">
        <v>1</v>
      </c>
      <c r="AC55" s="180">
        <v>1</v>
      </c>
      <c r="AD55" s="178">
        <v>1</v>
      </c>
      <c r="AE55" s="178">
        <v>1</v>
      </c>
      <c r="AF55" s="178">
        <v>1</v>
      </c>
      <c r="AG55" s="178">
        <v>1</v>
      </c>
      <c r="AH55" s="178">
        <v>1</v>
      </c>
      <c r="AI55" s="14">
        <f>SUM(E55:AH55)</f>
        <v>30</v>
      </c>
      <c r="AJ55" s="103"/>
    </row>
    <row r="56" spans="1:36" ht="19.5" customHeight="1">
      <c r="A56" s="287">
        <v>6</v>
      </c>
      <c r="B56" s="30" t="s">
        <v>329</v>
      </c>
      <c r="C56" s="30" t="s">
        <v>385</v>
      </c>
      <c r="D56" s="213" t="s">
        <v>334</v>
      </c>
      <c r="E56" s="178">
        <v>1</v>
      </c>
      <c r="F56" s="178">
        <v>1</v>
      </c>
      <c r="G56" s="178">
        <v>1</v>
      </c>
      <c r="H56" s="180">
        <v>1</v>
      </c>
      <c r="I56" s="178">
        <v>1</v>
      </c>
      <c r="J56" s="178">
        <v>1</v>
      </c>
      <c r="K56" s="178">
        <v>1</v>
      </c>
      <c r="L56" s="178">
        <v>1</v>
      </c>
      <c r="M56" s="178">
        <v>1</v>
      </c>
      <c r="N56" s="178">
        <v>1</v>
      </c>
      <c r="O56" s="180">
        <v>1</v>
      </c>
      <c r="P56" s="178">
        <v>1</v>
      </c>
      <c r="Q56" s="178">
        <v>1</v>
      </c>
      <c r="R56" s="178">
        <v>1</v>
      </c>
      <c r="S56" s="178">
        <v>1</v>
      </c>
      <c r="T56" s="178">
        <v>1</v>
      </c>
      <c r="U56" s="178">
        <v>1</v>
      </c>
      <c r="V56" s="180">
        <v>1</v>
      </c>
      <c r="W56" s="178">
        <v>1</v>
      </c>
      <c r="X56" s="178">
        <v>1</v>
      </c>
      <c r="Y56" s="178">
        <v>1</v>
      </c>
      <c r="Z56" s="178">
        <v>1</v>
      </c>
      <c r="AA56" s="178">
        <v>1</v>
      </c>
      <c r="AB56" s="178">
        <v>1</v>
      </c>
      <c r="AC56" s="180">
        <v>1</v>
      </c>
      <c r="AD56" s="178">
        <v>1</v>
      </c>
      <c r="AE56" s="178">
        <v>1</v>
      </c>
      <c r="AF56" s="535">
        <v>1</v>
      </c>
      <c r="AG56" s="178">
        <v>1</v>
      </c>
      <c r="AH56" s="535">
        <v>1</v>
      </c>
      <c r="AI56" s="14">
        <f t="shared" si="3"/>
        <v>30</v>
      </c>
      <c r="AJ56" s="284"/>
    </row>
    <row r="57" spans="1:36" s="12" customFormat="1" ht="17.25" customHeight="1">
      <c r="A57" s="292">
        <v>7</v>
      </c>
      <c r="B57" s="912" t="s">
        <v>281</v>
      </c>
      <c r="C57" s="33" t="s">
        <v>381</v>
      </c>
      <c r="D57" s="198" t="s">
        <v>35</v>
      </c>
      <c r="E57" s="178">
        <v>1</v>
      </c>
      <c r="F57" s="178">
        <v>1</v>
      </c>
      <c r="G57" s="178">
        <v>1</v>
      </c>
      <c r="H57" s="180">
        <v>1</v>
      </c>
      <c r="I57" s="178">
        <v>1</v>
      </c>
      <c r="J57" s="178">
        <v>1</v>
      </c>
      <c r="K57" s="178">
        <v>1</v>
      </c>
      <c r="L57" s="178">
        <v>1</v>
      </c>
      <c r="M57" s="178">
        <v>1</v>
      </c>
      <c r="N57" s="178">
        <v>1</v>
      </c>
      <c r="O57" s="180">
        <v>1</v>
      </c>
      <c r="P57" s="178">
        <v>1</v>
      </c>
      <c r="Q57" s="178">
        <v>1</v>
      </c>
      <c r="R57" s="178">
        <v>1</v>
      </c>
      <c r="S57" s="178">
        <v>1</v>
      </c>
      <c r="T57" s="178">
        <v>1</v>
      </c>
      <c r="U57" s="178">
        <v>1</v>
      </c>
      <c r="V57" s="180" t="s">
        <v>258</v>
      </c>
      <c r="W57" s="178">
        <v>1</v>
      </c>
      <c r="X57" s="178">
        <v>1</v>
      </c>
      <c r="Y57" s="178">
        <v>1</v>
      </c>
      <c r="Z57" s="178">
        <v>1</v>
      </c>
      <c r="AA57" s="178" t="s">
        <v>257</v>
      </c>
      <c r="AB57" s="178">
        <v>1</v>
      </c>
      <c r="AC57" s="180" t="s">
        <v>258</v>
      </c>
      <c r="AD57" s="178">
        <v>1</v>
      </c>
      <c r="AE57" s="178">
        <v>1</v>
      </c>
      <c r="AF57" s="535">
        <v>1</v>
      </c>
      <c r="AG57" s="178">
        <v>1</v>
      </c>
      <c r="AH57" s="535">
        <v>1</v>
      </c>
      <c r="AI57" s="14">
        <f t="shared" si="3"/>
        <v>27</v>
      </c>
      <c r="AJ57" s="103"/>
    </row>
    <row r="58" spans="1:36" s="12" customFormat="1" ht="16.5">
      <c r="A58" s="287">
        <v>8</v>
      </c>
      <c r="B58" s="260" t="s">
        <v>280</v>
      </c>
      <c r="C58" s="30" t="s">
        <v>381</v>
      </c>
      <c r="D58" s="43" t="s">
        <v>116</v>
      </c>
      <c r="E58" s="178">
        <v>1</v>
      </c>
      <c r="F58" s="178">
        <v>1</v>
      </c>
      <c r="G58" s="178">
        <v>1</v>
      </c>
      <c r="H58" s="180">
        <v>1</v>
      </c>
      <c r="I58" s="178">
        <v>1</v>
      </c>
      <c r="J58" s="178">
        <v>1</v>
      </c>
      <c r="K58" s="178">
        <v>1</v>
      </c>
      <c r="L58" s="178">
        <v>1</v>
      </c>
      <c r="M58" s="178">
        <v>1</v>
      </c>
      <c r="N58" s="178">
        <v>1</v>
      </c>
      <c r="O58" s="180">
        <v>1</v>
      </c>
      <c r="P58" s="178">
        <v>1</v>
      </c>
      <c r="Q58" s="178">
        <v>1</v>
      </c>
      <c r="R58" s="178">
        <v>1</v>
      </c>
      <c r="S58" s="178">
        <v>1</v>
      </c>
      <c r="T58" s="178">
        <v>1</v>
      </c>
      <c r="U58" s="178">
        <v>1</v>
      </c>
      <c r="V58" s="180" t="s">
        <v>258</v>
      </c>
      <c r="W58" s="178">
        <v>1</v>
      </c>
      <c r="X58" s="178">
        <v>1</v>
      </c>
      <c r="Y58" s="178">
        <v>1</v>
      </c>
      <c r="Z58" s="178">
        <v>1</v>
      </c>
      <c r="AA58" s="178">
        <v>1</v>
      </c>
      <c r="AB58" s="178">
        <v>1</v>
      </c>
      <c r="AC58" s="180" t="s">
        <v>258</v>
      </c>
      <c r="AD58" s="178">
        <v>1</v>
      </c>
      <c r="AE58" s="178">
        <v>1</v>
      </c>
      <c r="AF58" s="535">
        <v>1</v>
      </c>
      <c r="AG58" s="178">
        <v>1</v>
      </c>
      <c r="AH58" s="535">
        <v>1</v>
      </c>
      <c r="AI58" s="14">
        <f t="shared" si="3"/>
        <v>28</v>
      </c>
      <c r="AJ58" s="104"/>
    </row>
    <row r="59" spans="1:36" s="12" customFormat="1" ht="16.5">
      <c r="A59" s="292">
        <v>9</v>
      </c>
      <c r="B59" s="30" t="s">
        <v>58</v>
      </c>
      <c r="C59" s="253" t="s">
        <v>610</v>
      </c>
      <c r="D59" s="31" t="s">
        <v>163</v>
      </c>
      <c r="E59" s="178"/>
      <c r="F59" s="178"/>
      <c r="G59" s="178"/>
      <c r="H59" s="180"/>
      <c r="I59" s="178"/>
      <c r="J59" s="178"/>
      <c r="K59" s="178"/>
      <c r="L59" s="178"/>
      <c r="M59" s="178"/>
      <c r="N59" s="178"/>
      <c r="O59" s="180"/>
      <c r="P59" s="178"/>
      <c r="Q59" s="178"/>
      <c r="R59" s="178"/>
      <c r="S59" s="178"/>
      <c r="T59" s="178"/>
      <c r="U59" s="178"/>
      <c r="V59" s="180"/>
      <c r="W59" s="178"/>
      <c r="X59" s="178"/>
      <c r="Y59" s="178"/>
      <c r="Z59" s="178"/>
      <c r="AA59" s="178"/>
      <c r="AB59" s="178"/>
      <c r="AC59" s="180"/>
      <c r="AD59" s="178"/>
      <c r="AE59" s="178"/>
      <c r="AF59" s="535"/>
      <c r="AG59" s="178"/>
      <c r="AH59" s="535"/>
      <c r="AI59" s="715">
        <f t="shared" si="3"/>
        <v>0</v>
      </c>
      <c r="AJ59" s="807"/>
    </row>
    <row r="60" spans="1:36" ht="19.5" customHeight="1">
      <c r="A60" s="292">
        <v>11</v>
      </c>
      <c r="B60" s="30" t="s">
        <v>352</v>
      </c>
      <c r="C60" s="30" t="s">
        <v>385</v>
      </c>
      <c r="D60" s="213" t="s">
        <v>236</v>
      </c>
      <c r="E60" s="178"/>
      <c r="F60" s="178"/>
      <c r="G60" s="178"/>
      <c r="H60" s="180"/>
      <c r="I60" s="178"/>
      <c r="J60" s="178"/>
      <c r="K60" s="178"/>
      <c r="L60" s="178"/>
      <c r="M60" s="178"/>
      <c r="N60" s="178"/>
      <c r="O60" s="180"/>
      <c r="P60" s="178"/>
      <c r="Q60" s="178"/>
      <c r="R60" s="178"/>
      <c r="S60" s="178"/>
      <c r="T60" s="178"/>
      <c r="U60" s="178"/>
      <c r="V60" s="180"/>
      <c r="W60" s="178"/>
      <c r="X60" s="178"/>
      <c r="Y60" s="178"/>
      <c r="Z60" s="178"/>
      <c r="AA60" s="178"/>
      <c r="AB60" s="178"/>
      <c r="AC60" s="180"/>
      <c r="AD60" s="178"/>
      <c r="AE60" s="178"/>
      <c r="AF60" s="535"/>
      <c r="AG60" s="178"/>
      <c r="AH60" s="535"/>
      <c r="AI60" s="715">
        <f>SUM(E60:AH60)</f>
        <v>0</v>
      </c>
      <c r="AJ60" s="284"/>
    </row>
    <row r="61" spans="1:36" s="12" customFormat="1" ht="16.5">
      <c r="A61" s="46">
        <v>12</v>
      </c>
      <c r="B61" s="30"/>
      <c r="C61" s="30" t="s">
        <v>376</v>
      </c>
      <c r="D61" s="31" t="s">
        <v>41</v>
      </c>
      <c r="E61" s="178"/>
      <c r="F61" s="178"/>
      <c r="G61" s="178"/>
      <c r="H61" s="180"/>
      <c r="I61" s="178"/>
      <c r="J61" s="178"/>
      <c r="K61" s="178"/>
      <c r="L61" s="178"/>
      <c r="M61" s="178"/>
      <c r="N61" s="178"/>
      <c r="O61" s="180"/>
      <c r="P61" s="178"/>
      <c r="Q61" s="178"/>
      <c r="R61" s="178"/>
      <c r="S61" s="178"/>
      <c r="T61" s="178"/>
      <c r="U61" s="535"/>
      <c r="V61" s="180"/>
      <c r="W61" s="178"/>
      <c r="X61" s="178"/>
      <c r="Y61" s="178"/>
      <c r="Z61" s="178"/>
      <c r="AA61" s="178"/>
      <c r="AB61" s="178"/>
      <c r="AC61" s="180"/>
      <c r="AD61" s="178"/>
      <c r="AE61" s="178"/>
      <c r="AF61" s="885"/>
      <c r="AG61" s="885"/>
      <c r="AH61" s="885"/>
      <c r="AI61" s="14">
        <f>SUM(E61:AH61)</f>
        <v>0</v>
      </c>
      <c r="AJ61" s="104"/>
    </row>
    <row r="62" spans="1:36" s="127" customFormat="1" ht="18">
      <c r="A62" s="46">
        <v>11</v>
      </c>
      <c r="B62" s="30"/>
      <c r="C62" s="133" t="s">
        <v>381</v>
      </c>
      <c r="D62" s="135" t="s">
        <v>106</v>
      </c>
      <c r="E62" s="178"/>
      <c r="F62" s="178"/>
      <c r="G62" s="178"/>
      <c r="H62" s="180"/>
      <c r="I62" s="178"/>
      <c r="J62" s="178"/>
      <c r="K62" s="178"/>
      <c r="L62" s="178"/>
      <c r="M62" s="178"/>
      <c r="N62" s="178"/>
      <c r="O62" s="180"/>
      <c r="P62" s="178"/>
      <c r="Q62" s="178"/>
      <c r="R62" s="178"/>
      <c r="S62" s="178"/>
      <c r="T62" s="178"/>
      <c r="U62" s="214"/>
      <c r="V62" s="180"/>
      <c r="W62" s="178"/>
      <c r="X62" s="214"/>
      <c r="Y62" s="214"/>
      <c r="Z62" s="214"/>
      <c r="AA62" s="214"/>
      <c r="AB62" s="214"/>
      <c r="AC62" s="180"/>
      <c r="AD62" s="214"/>
      <c r="AE62" s="214"/>
      <c r="AF62" s="214"/>
      <c r="AG62" s="214"/>
      <c r="AH62" s="214"/>
      <c r="AI62" s="14">
        <f t="shared" si="3"/>
        <v>0</v>
      </c>
      <c r="AJ62" s="300"/>
    </row>
    <row r="63" spans="1:36" s="12" customFormat="1" ht="22.5" customHeight="1">
      <c r="A63" s="1564" t="s">
        <v>634</v>
      </c>
      <c r="B63" s="1565"/>
      <c r="C63" s="1566"/>
      <c r="D63" s="1580" t="s">
        <v>733</v>
      </c>
      <c r="E63" s="1581"/>
      <c r="F63" s="1581"/>
      <c r="G63" s="1581"/>
      <c r="H63" s="1581"/>
      <c r="I63" s="1581"/>
      <c r="J63" s="1581"/>
      <c r="K63" s="515"/>
      <c r="L63" s="515"/>
      <c r="M63" s="515"/>
      <c r="N63" s="515"/>
      <c r="O63" s="515"/>
      <c r="P63" s="515"/>
      <c r="Q63" s="515"/>
      <c r="R63" s="515"/>
      <c r="S63" s="515"/>
      <c r="T63" s="515"/>
      <c r="U63" s="515"/>
      <c r="V63" s="515"/>
      <c r="W63" s="515"/>
      <c r="X63" s="515"/>
      <c r="Y63" s="515"/>
      <c r="Z63" s="515"/>
      <c r="AA63" s="515"/>
      <c r="AB63" s="515"/>
      <c r="AC63" s="515"/>
      <c r="AD63" s="515"/>
      <c r="AE63" s="515"/>
      <c r="AF63" s="515"/>
      <c r="AG63" s="515"/>
      <c r="AH63" s="515"/>
      <c r="AI63" s="515"/>
      <c r="AJ63" s="581"/>
    </row>
    <row r="64" spans="1:36" s="127" customFormat="1" ht="16.5">
      <c r="A64" s="292">
        <v>1</v>
      </c>
      <c r="B64" s="30" t="s">
        <v>456</v>
      </c>
      <c r="C64" s="49" t="s">
        <v>396</v>
      </c>
      <c r="D64" s="31" t="s">
        <v>45</v>
      </c>
      <c r="E64" s="178"/>
      <c r="F64" s="178"/>
      <c r="G64" s="178"/>
      <c r="H64" s="180"/>
      <c r="I64" s="178"/>
      <c r="J64" s="178"/>
      <c r="K64" s="178"/>
      <c r="L64" s="178"/>
      <c r="M64" s="178"/>
      <c r="N64" s="178"/>
      <c r="O64" s="180"/>
      <c r="P64" s="231"/>
      <c r="Q64" s="178"/>
      <c r="R64" s="178"/>
      <c r="S64" s="178"/>
      <c r="T64" s="227"/>
      <c r="U64" s="227"/>
      <c r="V64" s="185"/>
      <c r="W64" s="227"/>
      <c r="X64" s="227"/>
      <c r="Y64" s="227"/>
      <c r="Z64" s="227"/>
      <c r="AA64" s="227"/>
      <c r="AB64" s="227"/>
      <c r="AC64" s="185"/>
      <c r="AD64" s="227"/>
      <c r="AE64" s="229"/>
      <c r="AF64" s="229"/>
      <c r="AG64" s="229"/>
      <c r="AH64" s="178"/>
      <c r="AI64" s="107">
        <f>SUM(E64:AH64)</f>
        <v>0</v>
      </c>
      <c r="AJ64" s="301"/>
    </row>
    <row r="65" spans="1:36" s="12" customFormat="1" ht="17.25" customHeight="1">
      <c r="A65" s="48">
        <v>2</v>
      </c>
      <c r="B65" s="49" t="s">
        <v>519</v>
      </c>
      <c r="C65" s="252" t="s">
        <v>385</v>
      </c>
      <c r="D65" s="43" t="s">
        <v>373</v>
      </c>
      <c r="E65" s="178"/>
      <c r="F65" s="178"/>
      <c r="G65" s="178"/>
      <c r="H65" s="180"/>
      <c r="I65" s="178"/>
      <c r="J65" s="178"/>
      <c r="K65" s="178"/>
      <c r="L65" s="178"/>
      <c r="M65" s="178"/>
      <c r="N65" s="178"/>
      <c r="O65" s="180"/>
      <c r="P65" s="231"/>
      <c r="Q65" s="178"/>
      <c r="R65" s="178"/>
      <c r="S65" s="178"/>
      <c r="T65" s="227"/>
      <c r="U65" s="227"/>
      <c r="V65" s="185"/>
      <c r="W65" s="227"/>
      <c r="X65" s="227"/>
      <c r="Y65" s="227"/>
      <c r="Z65" s="227"/>
      <c r="AA65" s="227"/>
      <c r="AB65" s="227"/>
      <c r="AC65" s="185"/>
      <c r="AD65" s="227"/>
      <c r="AE65" s="229"/>
      <c r="AF65" s="229"/>
      <c r="AG65" s="229"/>
      <c r="AH65" s="178"/>
      <c r="AI65" s="107">
        <f>SUM(E65:AH65)</f>
        <v>0</v>
      </c>
      <c r="AJ65" s="104"/>
    </row>
    <row r="66" spans="1:36" s="12" customFormat="1" ht="16.5">
      <c r="A66" s="46">
        <v>4</v>
      </c>
      <c r="B66" s="260" t="s">
        <v>275</v>
      </c>
      <c r="C66" s="30" t="s">
        <v>381</v>
      </c>
      <c r="D66" s="198" t="s">
        <v>63</v>
      </c>
      <c r="E66" s="178">
        <v>1</v>
      </c>
      <c r="F66" s="178">
        <v>1</v>
      </c>
      <c r="G66" s="178">
        <v>1</v>
      </c>
      <c r="H66" s="180">
        <v>1</v>
      </c>
      <c r="I66" s="178" t="s">
        <v>255</v>
      </c>
      <c r="J66" s="178" t="s">
        <v>255</v>
      </c>
      <c r="K66" s="178" t="s">
        <v>255</v>
      </c>
      <c r="L66" s="178" t="s">
        <v>255</v>
      </c>
      <c r="M66" s="178">
        <v>1</v>
      </c>
      <c r="N66" s="178">
        <v>1</v>
      </c>
      <c r="O66" s="180" t="s">
        <v>258</v>
      </c>
      <c r="P66" s="231">
        <v>1</v>
      </c>
      <c r="Q66" s="178">
        <v>1</v>
      </c>
      <c r="R66" s="178">
        <v>1</v>
      </c>
      <c r="S66" s="178">
        <v>1</v>
      </c>
      <c r="T66" s="227">
        <v>1</v>
      </c>
      <c r="U66" s="227">
        <v>1</v>
      </c>
      <c r="V66" s="185">
        <v>1</v>
      </c>
      <c r="W66" s="227">
        <v>1</v>
      </c>
      <c r="X66" s="227">
        <v>1</v>
      </c>
      <c r="Y66" s="227">
        <v>1</v>
      </c>
      <c r="Z66" s="227" t="s">
        <v>255</v>
      </c>
      <c r="AA66" s="227" t="s">
        <v>257</v>
      </c>
      <c r="AB66" s="227">
        <v>1</v>
      </c>
      <c r="AC66" s="185" t="s">
        <v>258</v>
      </c>
      <c r="AD66" s="227">
        <v>1</v>
      </c>
      <c r="AE66" s="229">
        <v>1</v>
      </c>
      <c r="AF66" s="229">
        <v>1</v>
      </c>
      <c r="AG66" s="229">
        <v>1</v>
      </c>
      <c r="AH66" s="178">
        <v>1</v>
      </c>
      <c r="AI66" s="14">
        <f>SUM(E66:AH66)</f>
        <v>22</v>
      </c>
      <c r="AJ66" s="103"/>
    </row>
    <row r="67" spans="1:36" s="12" customFormat="1" ht="16.5">
      <c r="A67" s="46">
        <v>3</v>
      </c>
      <c r="B67" s="30" t="s">
        <v>525</v>
      </c>
      <c r="C67" s="49" t="s">
        <v>381</v>
      </c>
      <c r="D67" s="31" t="s">
        <v>47</v>
      </c>
      <c r="E67" s="535"/>
      <c r="F67" s="535"/>
      <c r="G67" s="535"/>
      <c r="H67" s="537"/>
      <c r="I67" s="227"/>
      <c r="J67" s="535"/>
      <c r="K67" s="535"/>
      <c r="L67" s="535"/>
      <c r="M67" s="535"/>
      <c r="N67" s="227"/>
      <c r="O67" s="180"/>
      <c r="P67" s="231"/>
      <c r="Q67" s="178"/>
      <c r="R67" s="178"/>
      <c r="S67" s="178"/>
      <c r="T67" s="178"/>
      <c r="U67" s="178"/>
      <c r="V67" s="180"/>
      <c r="W67" s="178"/>
      <c r="X67" s="231"/>
      <c r="Y67" s="231"/>
      <c r="Z67" s="231"/>
      <c r="AA67" s="231"/>
      <c r="AB67" s="231"/>
      <c r="AC67" s="181"/>
      <c r="AD67" s="231"/>
      <c r="AE67" s="231"/>
      <c r="AF67" s="231"/>
      <c r="AG67" s="231"/>
      <c r="AH67" s="231"/>
      <c r="AI67" s="101">
        <f>SUM(E67:AH67)</f>
        <v>0</v>
      </c>
      <c r="AJ67" s="103"/>
    </row>
    <row r="68" spans="1:36" s="12" customFormat="1" ht="16.5">
      <c r="A68" s="48"/>
      <c r="B68" s="49"/>
      <c r="C68" s="49"/>
      <c r="D68" s="31"/>
      <c r="E68" s="231"/>
      <c r="F68" s="231"/>
      <c r="G68" s="231"/>
      <c r="H68" s="181"/>
      <c r="I68" s="227"/>
      <c r="J68" s="231"/>
      <c r="K68" s="231"/>
      <c r="L68" s="231"/>
      <c r="M68" s="231"/>
      <c r="N68" s="227"/>
      <c r="O68" s="185"/>
      <c r="P68" s="231"/>
      <c r="Q68" s="227"/>
      <c r="R68" s="227"/>
      <c r="S68" s="227"/>
      <c r="T68" s="227"/>
      <c r="U68" s="178"/>
      <c r="V68" s="185"/>
      <c r="W68" s="227"/>
      <c r="X68" s="231"/>
      <c r="Y68" s="231"/>
      <c r="Z68" s="231"/>
      <c r="AA68" s="231"/>
      <c r="AB68" s="231"/>
      <c r="AC68" s="181"/>
      <c r="AD68" s="231"/>
      <c r="AE68" s="231"/>
      <c r="AF68" s="231"/>
      <c r="AG68" s="231"/>
      <c r="AH68" s="231"/>
      <c r="AI68" s="765"/>
      <c r="AJ68" s="104"/>
    </row>
    <row r="69" spans="1:36" s="12" customFormat="1" ht="16.5">
      <c r="A69" s="48"/>
      <c r="B69" s="613"/>
      <c r="C69" s="49"/>
      <c r="D69" s="43"/>
      <c r="E69" s="227"/>
      <c r="F69" s="227"/>
      <c r="G69" s="227"/>
      <c r="H69" s="227"/>
      <c r="I69" s="227"/>
      <c r="J69" s="227"/>
      <c r="K69" s="227"/>
      <c r="L69" s="227"/>
      <c r="M69" s="227"/>
      <c r="N69" s="227"/>
      <c r="O69" s="227"/>
      <c r="P69" s="227"/>
      <c r="Q69" s="227"/>
      <c r="R69" s="227"/>
      <c r="S69" s="227"/>
      <c r="T69" s="227"/>
      <c r="U69" s="535"/>
      <c r="V69" s="227"/>
      <c r="W69" s="227"/>
      <c r="X69" s="227"/>
      <c r="Y69" s="227"/>
      <c r="Z69" s="227"/>
      <c r="AA69" s="227"/>
      <c r="AB69" s="227"/>
      <c r="AC69" s="227"/>
      <c r="AD69" s="227"/>
      <c r="AE69" s="227"/>
      <c r="AF69" s="227"/>
      <c r="AG69" s="227"/>
      <c r="AH69" s="227"/>
      <c r="AI69" s="107"/>
      <c r="AJ69" s="104"/>
    </row>
    <row r="70" spans="1:36" s="12" customFormat="1" ht="17.25" thickBot="1">
      <c r="A70" s="302"/>
      <c r="B70" s="39"/>
      <c r="C70" s="39"/>
      <c r="D70" s="40"/>
      <c r="E70" s="219"/>
      <c r="F70" s="219"/>
      <c r="G70" s="219"/>
      <c r="H70" s="219"/>
      <c r="I70" s="219"/>
      <c r="J70" s="219"/>
      <c r="K70" s="219"/>
      <c r="L70" s="219"/>
      <c r="M70" s="219"/>
      <c r="N70" s="219"/>
      <c r="O70" s="219"/>
      <c r="P70" s="219"/>
      <c r="Q70" s="219"/>
      <c r="R70" s="219"/>
      <c r="S70" s="219"/>
      <c r="T70" s="219"/>
      <c r="U70" s="535"/>
      <c r="V70" s="219"/>
      <c r="W70" s="219"/>
      <c r="X70" s="219"/>
      <c r="Y70" s="219"/>
      <c r="Z70" s="219"/>
      <c r="AA70" s="219"/>
      <c r="AB70" s="219"/>
      <c r="AC70" s="219"/>
      <c r="AD70" s="219"/>
      <c r="AE70" s="219"/>
      <c r="AF70" s="219"/>
      <c r="AG70" s="219"/>
      <c r="AH70" s="219"/>
      <c r="AI70" s="15"/>
      <c r="AJ70" s="294"/>
    </row>
    <row r="71" spans="1:36" s="12" customFormat="1" ht="18">
      <c r="A71" s="1562" t="s">
        <v>693</v>
      </c>
      <c r="B71" s="1563"/>
      <c r="C71" s="717"/>
      <c r="D71" s="719"/>
      <c r="E71" s="886"/>
      <c r="F71" s="886" t="s">
        <v>632</v>
      </c>
      <c r="G71" s="886"/>
      <c r="H71" s="886"/>
      <c r="I71" s="230"/>
      <c r="J71" s="230"/>
      <c r="K71" s="230"/>
      <c r="L71" s="230"/>
      <c r="M71" s="230"/>
      <c r="N71" s="230"/>
      <c r="O71" s="230"/>
      <c r="P71" s="230"/>
      <c r="Q71" s="230"/>
      <c r="R71" s="230"/>
      <c r="S71" s="230"/>
      <c r="T71" s="230"/>
      <c r="U71" s="230"/>
      <c r="V71" s="230"/>
      <c r="W71" s="230"/>
      <c r="X71" s="230"/>
      <c r="Y71" s="230"/>
      <c r="Z71" s="230"/>
      <c r="AA71" s="230"/>
      <c r="AB71" s="230"/>
      <c r="AC71" s="230"/>
      <c r="AD71" s="230"/>
      <c r="AE71" s="230"/>
      <c r="AF71" s="230"/>
      <c r="AG71" s="230"/>
      <c r="AH71" s="230"/>
      <c r="AI71" s="20"/>
      <c r="AJ71" s="298"/>
    </row>
    <row r="72" spans="1:36" s="12" customFormat="1" ht="16.5">
      <c r="A72" s="292">
        <v>1</v>
      </c>
      <c r="B72" s="30" t="s">
        <v>718</v>
      </c>
      <c r="C72" s="30" t="s">
        <v>600</v>
      </c>
      <c r="D72" s="138" t="s">
        <v>186</v>
      </c>
      <c r="E72" s="178"/>
      <c r="F72" s="178"/>
      <c r="G72" s="178"/>
      <c r="H72" s="180"/>
      <c r="I72" s="178"/>
      <c r="J72" s="178"/>
      <c r="K72" s="178"/>
      <c r="L72" s="178"/>
      <c r="M72" s="178"/>
      <c r="N72" s="178"/>
      <c r="O72" s="180"/>
      <c r="P72" s="178"/>
      <c r="Q72" s="178"/>
      <c r="R72" s="178"/>
      <c r="S72" s="178"/>
      <c r="T72" s="178"/>
      <c r="U72" s="178"/>
      <c r="V72" s="180"/>
      <c r="W72" s="178"/>
      <c r="X72" s="178"/>
      <c r="Y72" s="178"/>
      <c r="Z72" s="178"/>
      <c r="AA72" s="178"/>
      <c r="AB72" s="178"/>
      <c r="AC72" s="180"/>
      <c r="AD72" s="178"/>
      <c r="AE72" s="178"/>
      <c r="AF72" s="214"/>
      <c r="AG72" s="214"/>
      <c r="AH72" s="214"/>
      <c r="AI72" s="842">
        <f t="shared" ref="AI72:AI78" si="4">SUM(E72:AH72)</f>
        <v>0</v>
      </c>
      <c r="AJ72" s="103"/>
    </row>
    <row r="73" spans="1:36" s="12" customFormat="1" ht="16.5">
      <c r="A73" s="292">
        <v>2</v>
      </c>
      <c r="B73" s="30" t="s">
        <v>198</v>
      </c>
      <c r="C73" s="137" t="s">
        <v>380</v>
      </c>
      <c r="D73" s="138" t="s">
        <v>181</v>
      </c>
      <c r="E73" s="178"/>
      <c r="F73" s="178"/>
      <c r="G73" s="178"/>
      <c r="H73" s="180"/>
      <c r="I73" s="178"/>
      <c r="J73" s="178"/>
      <c r="K73" s="178"/>
      <c r="L73" s="178"/>
      <c r="M73" s="178"/>
      <c r="N73" s="178"/>
      <c r="O73" s="180"/>
      <c r="P73" s="178"/>
      <c r="Q73" s="178"/>
      <c r="R73" s="178"/>
      <c r="S73" s="178"/>
      <c r="T73" s="178"/>
      <c r="U73" s="178"/>
      <c r="V73" s="180"/>
      <c r="W73" s="178"/>
      <c r="X73" s="178"/>
      <c r="Y73" s="178"/>
      <c r="Z73" s="178"/>
      <c r="AA73" s="178"/>
      <c r="AB73" s="178"/>
      <c r="AC73" s="180"/>
      <c r="AD73" s="178"/>
      <c r="AE73" s="178"/>
      <c r="AF73" s="214"/>
      <c r="AG73" s="214"/>
      <c r="AH73" s="214"/>
      <c r="AI73" s="14">
        <f t="shared" si="4"/>
        <v>0</v>
      </c>
      <c r="AJ73" s="103"/>
    </row>
    <row r="74" spans="1:36" s="12" customFormat="1" ht="16.5">
      <c r="A74" s="292">
        <v>3</v>
      </c>
      <c r="B74" s="36" t="s">
        <v>250</v>
      </c>
      <c r="C74" s="36" t="s">
        <v>376</v>
      </c>
      <c r="D74" s="54" t="s">
        <v>84</v>
      </c>
      <c r="E74" s="178"/>
      <c r="F74" s="178"/>
      <c r="G74" s="178"/>
      <c r="H74" s="180"/>
      <c r="I74" s="178"/>
      <c r="J74" s="178"/>
      <c r="K74" s="178"/>
      <c r="L74" s="178"/>
      <c r="M74" s="178"/>
      <c r="N74" s="178"/>
      <c r="O74" s="180"/>
      <c r="P74" s="178"/>
      <c r="Q74" s="178"/>
      <c r="R74" s="178"/>
      <c r="S74" s="178"/>
      <c r="T74" s="178"/>
      <c r="U74" s="178"/>
      <c r="V74" s="180"/>
      <c r="W74" s="178"/>
      <c r="X74" s="178"/>
      <c r="Y74" s="178"/>
      <c r="Z74" s="178"/>
      <c r="AA74" s="178"/>
      <c r="AB74" s="178"/>
      <c r="AC74" s="180"/>
      <c r="AD74" s="178"/>
      <c r="AE74" s="178"/>
      <c r="AF74" s="178"/>
      <c r="AG74" s="214"/>
      <c r="AH74" s="214"/>
      <c r="AI74" s="14">
        <f>SUM(E74:AH74)</f>
        <v>0</v>
      </c>
      <c r="AJ74" s="284"/>
    </row>
    <row r="75" spans="1:36" s="12" customFormat="1" ht="16.5">
      <c r="A75" s="292">
        <v>4</v>
      </c>
      <c r="B75" s="260" t="s">
        <v>732</v>
      </c>
      <c r="C75" s="33" t="s">
        <v>381</v>
      </c>
      <c r="D75" s="805" t="s">
        <v>769</v>
      </c>
      <c r="E75" s="178"/>
      <c r="F75" s="178"/>
      <c r="G75" s="178"/>
      <c r="H75" s="180"/>
      <c r="I75" s="178"/>
      <c r="J75" s="178"/>
      <c r="K75" s="178"/>
      <c r="L75" s="178"/>
      <c r="M75" s="178"/>
      <c r="N75" s="178"/>
      <c r="O75" s="180"/>
      <c r="P75" s="178"/>
      <c r="Q75" s="178"/>
      <c r="R75" s="178"/>
      <c r="S75" s="178"/>
      <c r="T75" s="178"/>
      <c r="U75" s="178"/>
      <c r="V75" s="180"/>
      <c r="W75" s="178"/>
      <c r="X75" s="178"/>
      <c r="Y75" s="178"/>
      <c r="Z75" s="178"/>
      <c r="AA75" s="178"/>
      <c r="AB75" s="178"/>
      <c r="AC75" s="180"/>
      <c r="AD75" s="178"/>
      <c r="AE75" s="178"/>
      <c r="AF75" s="214"/>
      <c r="AG75" s="214"/>
      <c r="AH75" s="214"/>
      <c r="AI75" s="14">
        <f>SUM(E75:AH75)</f>
        <v>0</v>
      </c>
      <c r="AJ75" s="304"/>
    </row>
    <row r="76" spans="1:36" s="12" customFormat="1" ht="16.5">
      <c r="A76" s="292">
        <v>5</v>
      </c>
      <c r="B76" s="30" t="s">
        <v>263</v>
      </c>
      <c r="C76" s="30" t="s">
        <v>600</v>
      </c>
      <c r="D76" s="32" t="s">
        <v>42</v>
      </c>
      <c r="E76" s="178"/>
      <c r="F76" s="178"/>
      <c r="G76" s="178"/>
      <c r="H76" s="180"/>
      <c r="I76" s="178"/>
      <c r="J76" s="178"/>
      <c r="K76" s="178"/>
      <c r="L76" s="178"/>
      <c r="M76" s="178"/>
      <c r="N76" s="178"/>
      <c r="O76" s="180"/>
      <c r="P76" s="178"/>
      <c r="Q76" s="178"/>
      <c r="R76" s="178"/>
      <c r="S76" s="178"/>
      <c r="T76" s="178"/>
      <c r="U76" s="178"/>
      <c r="V76" s="180"/>
      <c r="W76" s="178"/>
      <c r="X76" s="178"/>
      <c r="Y76" s="178"/>
      <c r="Z76" s="178"/>
      <c r="AA76" s="178"/>
      <c r="AB76" s="178"/>
      <c r="AC76" s="180"/>
      <c r="AD76" s="178"/>
      <c r="AE76" s="178"/>
      <c r="AF76" s="214"/>
      <c r="AG76" s="214"/>
      <c r="AH76" s="214"/>
      <c r="AI76" s="14">
        <f t="shared" si="4"/>
        <v>0</v>
      </c>
      <c r="AJ76" s="102"/>
    </row>
    <row r="77" spans="1:36" s="12" customFormat="1" ht="16.5">
      <c r="A77" s="292">
        <v>6</v>
      </c>
      <c r="B77" s="30" t="s">
        <v>768</v>
      </c>
      <c r="C77" s="30" t="s">
        <v>600</v>
      </c>
      <c r="D77" s="32" t="s">
        <v>42</v>
      </c>
      <c r="E77" s="514"/>
      <c r="F77" s="515"/>
      <c r="G77" s="515"/>
      <c r="H77" s="515"/>
      <c r="I77" s="515"/>
      <c r="J77" s="515"/>
      <c r="K77" s="515"/>
      <c r="L77" s="515"/>
      <c r="M77" s="515"/>
      <c r="N77" s="515"/>
      <c r="O77" s="515"/>
      <c r="P77" s="515"/>
      <c r="Q77" s="515"/>
      <c r="R77" s="515"/>
      <c r="S77" s="515"/>
      <c r="T77" s="515"/>
      <c r="U77" s="515"/>
      <c r="V77" s="515"/>
      <c r="W77" s="515"/>
      <c r="X77" s="515"/>
      <c r="Y77" s="515"/>
      <c r="Z77" s="516"/>
      <c r="AA77" s="178"/>
      <c r="AB77" s="178"/>
      <c r="AC77" s="180"/>
      <c r="AD77" s="178"/>
      <c r="AE77" s="178"/>
      <c r="AF77" s="214"/>
      <c r="AG77" s="214"/>
      <c r="AH77" s="214"/>
      <c r="AI77" s="14">
        <f t="shared" si="4"/>
        <v>0</v>
      </c>
      <c r="AJ77" s="108"/>
    </row>
    <row r="78" spans="1:36" s="127" customFormat="1" ht="16.5">
      <c r="A78" s="292">
        <v>8</v>
      </c>
      <c r="B78" s="30" t="s">
        <v>770</v>
      </c>
      <c r="C78" s="33" t="s">
        <v>381</v>
      </c>
      <c r="D78" s="32" t="s">
        <v>29</v>
      </c>
      <c r="E78" s="1490"/>
      <c r="F78" s="1491"/>
      <c r="G78" s="1491"/>
      <c r="H78" s="1491"/>
      <c r="I78" s="1491"/>
      <c r="J78" s="1491"/>
      <c r="K78" s="1491"/>
      <c r="L78" s="1491"/>
      <c r="M78" s="1491"/>
      <c r="N78" s="1491"/>
      <c r="O78" s="1491"/>
      <c r="P78" s="1491"/>
      <c r="Q78" s="1491"/>
      <c r="R78" s="1491"/>
      <c r="S78" s="1492"/>
      <c r="T78" s="214"/>
      <c r="U78" s="214"/>
      <c r="V78" s="214"/>
      <c r="W78" s="214"/>
      <c r="X78" s="214"/>
      <c r="Y78" s="214"/>
      <c r="Z78" s="214"/>
      <c r="AA78" s="214"/>
      <c r="AB78" s="214"/>
      <c r="AC78" s="182"/>
      <c r="AD78" s="214"/>
      <c r="AE78" s="214"/>
      <c r="AF78" s="214"/>
      <c r="AG78" s="214"/>
      <c r="AH78" s="214"/>
      <c r="AI78" s="14">
        <f t="shared" si="4"/>
        <v>0</v>
      </c>
      <c r="AJ78" s="604"/>
    </row>
    <row r="79" spans="1:36" s="12" customFormat="1" ht="17.25" thickBot="1">
      <c r="A79" s="57"/>
      <c r="B79" s="58"/>
      <c r="C79" s="58"/>
      <c r="D79" s="59"/>
      <c r="E79" s="226"/>
      <c r="F79" s="226"/>
      <c r="G79" s="226"/>
      <c r="H79" s="226"/>
      <c r="I79" s="226"/>
      <c r="J79" s="226"/>
      <c r="K79" s="226"/>
      <c r="L79" s="226"/>
      <c r="M79" s="226"/>
      <c r="N79" s="226"/>
      <c r="O79" s="226"/>
      <c r="P79" s="226"/>
      <c r="Q79" s="226"/>
      <c r="R79" s="226"/>
      <c r="S79" s="226"/>
      <c r="T79" s="226"/>
      <c r="U79" s="214"/>
      <c r="V79" s="226"/>
      <c r="W79" s="226"/>
      <c r="X79" s="226"/>
      <c r="Y79" s="226"/>
      <c r="Z79" s="226"/>
      <c r="AA79" s="226"/>
      <c r="AB79" s="226"/>
      <c r="AC79" s="226"/>
      <c r="AD79" s="226"/>
      <c r="AE79" s="226"/>
      <c r="AF79" s="226"/>
      <c r="AG79" s="226"/>
      <c r="AH79" s="226"/>
      <c r="AI79" s="96"/>
      <c r="AJ79" s="108"/>
    </row>
    <row r="80" spans="1:36" s="12" customFormat="1" ht="18.75">
      <c r="A80" s="1567" t="s">
        <v>299</v>
      </c>
      <c r="B80" s="1568"/>
      <c r="C80" s="887"/>
      <c r="D80" s="1483" t="s">
        <v>531</v>
      </c>
      <c r="E80" s="1484"/>
      <c r="F80" s="1484"/>
      <c r="G80" s="1484"/>
      <c r="H80" s="1484"/>
      <c r="I80" s="1485"/>
      <c r="J80" s="177"/>
      <c r="K80" s="177"/>
      <c r="L80" s="177"/>
      <c r="M80" s="177"/>
      <c r="N80" s="177"/>
      <c r="O80" s="177"/>
      <c r="P80" s="177"/>
      <c r="Q80" s="177"/>
      <c r="R80" s="177"/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  <c r="AH80" s="177"/>
      <c r="AI80" s="105"/>
      <c r="AJ80" s="305"/>
    </row>
    <row r="81" spans="1:36" s="12" customFormat="1" ht="16.5">
      <c r="A81" s="299">
        <v>1</v>
      </c>
      <c r="B81" s="30" t="s">
        <v>33</v>
      </c>
      <c r="C81" s="30" t="s">
        <v>378</v>
      </c>
      <c r="D81" s="62" t="s">
        <v>153</v>
      </c>
      <c r="E81" s="214"/>
      <c r="F81" s="214"/>
      <c r="G81" s="214"/>
      <c r="H81" s="182"/>
      <c r="I81" s="214"/>
      <c r="J81" s="214"/>
      <c r="K81" s="214"/>
      <c r="L81" s="214"/>
      <c r="M81" s="214"/>
      <c r="N81" s="214"/>
      <c r="O81" s="182"/>
      <c r="P81" s="214"/>
      <c r="Q81" s="214"/>
      <c r="R81" s="214"/>
      <c r="S81" s="214"/>
      <c r="T81" s="214"/>
      <c r="U81" s="214"/>
      <c r="V81" s="182"/>
      <c r="W81" s="214"/>
      <c r="X81" s="214"/>
      <c r="Y81" s="214"/>
      <c r="Z81" s="214"/>
      <c r="AA81" s="214"/>
      <c r="AB81" s="214"/>
      <c r="AC81" s="182"/>
      <c r="AD81" s="214"/>
      <c r="AE81" s="214"/>
      <c r="AF81" s="214"/>
      <c r="AG81" s="214"/>
      <c r="AH81" s="214"/>
      <c r="AI81" s="14">
        <f>SUM(E81:AH81)</f>
        <v>0</v>
      </c>
      <c r="AJ81" s="284"/>
    </row>
    <row r="82" spans="1:36" s="12" customFormat="1" ht="16.5">
      <c r="A82" s="299">
        <v>2</v>
      </c>
      <c r="B82" s="30" t="s">
        <v>169</v>
      </c>
      <c r="C82" s="30" t="s">
        <v>379</v>
      </c>
      <c r="D82" s="32" t="s">
        <v>83</v>
      </c>
      <c r="E82" s="214"/>
      <c r="F82" s="214"/>
      <c r="G82" s="214"/>
      <c r="H82" s="182"/>
      <c r="I82" s="214"/>
      <c r="J82" s="214"/>
      <c r="K82" s="214"/>
      <c r="L82" s="214"/>
      <c r="M82" s="214"/>
      <c r="N82" s="214"/>
      <c r="O82" s="182"/>
      <c r="P82" s="214"/>
      <c r="Q82" s="214"/>
      <c r="R82" s="214"/>
      <c r="S82" s="214"/>
      <c r="T82" s="214"/>
      <c r="U82" s="214"/>
      <c r="V82" s="182"/>
      <c r="W82" s="214"/>
      <c r="X82" s="214"/>
      <c r="Y82" s="214"/>
      <c r="Z82" s="214"/>
      <c r="AA82" s="214"/>
      <c r="AB82" s="214"/>
      <c r="AC82" s="182"/>
      <c r="AD82" s="214"/>
      <c r="AE82" s="214"/>
      <c r="AF82" s="214"/>
      <c r="AG82" s="214"/>
      <c r="AH82" s="214"/>
      <c r="AI82" s="14">
        <f>SUM(E82:AH82)</f>
        <v>0</v>
      </c>
      <c r="AJ82" s="284"/>
    </row>
    <row r="83" spans="1:36" s="12" customFormat="1" ht="16.5">
      <c r="A83" s="299">
        <v>3</v>
      </c>
      <c r="B83" s="30" t="s">
        <v>476</v>
      </c>
      <c r="C83" s="30" t="s">
        <v>378</v>
      </c>
      <c r="D83" s="32" t="s">
        <v>56</v>
      </c>
      <c r="E83" s="214"/>
      <c r="F83" s="214"/>
      <c r="G83" s="214"/>
      <c r="H83" s="182"/>
      <c r="I83" s="214"/>
      <c r="J83" s="214"/>
      <c r="K83" s="214"/>
      <c r="L83" s="214"/>
      <c r="M83" s="214"/>
      <c r="N83" s="214"/>
      <c r="O83" s="182"/>
      <c r="P83" s="214"/>
      <c r="Q83" s="214"/>
      <c r="R83" s="214"/>
      <c r="S83" s="214"/>
      <c r="T83" s="214"/>
      <c r="U83" s="214"/>
      <c r="V83" s="182"/>
      <c r="W83" s="214"/>
      <c r="X83" s="214"/>
      <c r="Y83" s="214"/>
      <c r="Z83" s="214"/>
      <c r="AA83" s="214"/>
      <c r="AB83" s="214"/>
      <c r="AC83" s="182"/>
      <c r="AD83" s="214"/>
      <c r="AE83" s="214"/>
      <c r="AF83" s="214"/>
      <c r="AG83" s="214"/>
      <c r="AH83" s="214"/>
      <c r="AI83" s="14">
        <f t="shared" ref="AI83:AI99" si="5">SUM(E83:AH83)</f>
        <v>0</v>
      </c>
      <c r="AJ83" s="284"/>
    </row>
    <row r="84" spans="1:36" s="12" customFormat="1" ht="16.5">
      <c r="A84" s="299">
        <v>4</v>
      </c>
      <c r="B84" s="30" t="s">
        <v>94</v>
      </c>
      <c r="C84" s="30" t="s">
        <v>378</v>
      </c>
      <c r="D84" s="62" t="s">
        <v>138</v>
      </c>
      <c r="E84" s="214"/>
      <c r="F84" s="214"/>
      <c r="G84" s="214"/>
      <c r="H84" s="182"/>
      <c r="I84" s="214"/>
      <c r="J84" s="214"/>
      <c r="K84" s="214"/>
      <c r="L84" s="214"/>
      <c r="M84" s="214"/>
      <c r="N84" s="214"/>
      <c r="O84" s="182"/>
      <c r="P84" s="214"/>
      <c r="Q84" s="214"/>
      <c r="R84" s="214"/>
      <c r="S84" s="214"/>
      <c r="T84" s="214"/>
      <c r="U84" s="214"/>
      <c r="V84" s="182"/>
      <c r="W84" s="214"/>
      <c r="X84" s="214"/>
      <c r="Y84" s="214"/>
      <c r="Z84" s="214"/>
      <c r="AA84" s="214"/>
      <c r="AB84" s="214"/>
      <c r="AC84" s="182"/>
      <c r="AD84" s="214"/>
      <c r="AE84" s="214"/>
      <c r="AF84" s="214"/>
      <c r="AG84" s="214"/>
      <c r="AH84" s="214"/>
      <c r="AI84" s="14">
        <f t="shared" si="5"/>
        <v>0</v>
      </c>
      <c r="AJ84" s="284"/>
    </row>
    <row r="85" spans="1:36" s="12" customFormat="1" ht="16.5">
      <c r="A85" s="299">
        <v>6</v>
      </c>
      <c r="B85" s="30" t="s">
        <v>345</v>
      </c>
      <c r="C85" s="30" t="s">
        <v>378</v>
      </c>
      <c r="D85" s="62" t="s">
        <v>57</v>
      </c>
      <c r="E85" s="214"/>
      <c r="F85" s="214"/>
      <c r="G85" s="214"/>
      <c r="H85" s="182"/>
      <c r="I85" s="214"/>
      <c r="J85" s="214"/>
      <c r="K85" s="214"/>
      <c r="L85" s="214"/>
      <c r="M85" s="214"/>
      <c r="N85" s="214"/>
      <c r="O85" s="182"/>
      <c r="P85" s="214"/>
      <c r="Q85" s="214"/>
      <c r="R85" s="214"/>
      <c r="S85" s="214"/>
      <c r="T85" s="214"/>
      <c r="U85" s="214"/>
      <c r="V85" s="182"/>
      <c r="W85" s="214"/>
      <c r="X85" s="214"/>
      <c r="Y85" s="214"/>
      <c r="Z85" s="214"/>
      <c r="AA85" s="214"/>
      <c r="AB85" s="214"/>
      <c r="AC85" s="182"/>
      <c r="AD85" s="214"/>
      <c r="AE85" s="214"/>
      <c r="AF85" s="214"/>
      <c r="AG85" s="214"/>
      <c r="AH85" s="214"/>
      <c r="AI85" s="14">
        <f t="shared" si="5"/>
        <v>0</v>
      </c>
      <c r="AJ85" s="284"/>
    </row>
    <row r="86" spans="1:36" s="12" customFormat="1" ht="16.5">
      <c r="A86" s="299">
        <v>7</v>
      </c>
      <c r="B86" s="30" t="s">
        <v>97</v>
      </c>
      <c r="C86" s="30" t="s">
        <v>390</v>
      </c>
      <c r="D86" s="62" t="s">
        <v>160</v>
      </c>
      <c r="E86" s="214"/>
      <c r="F86" s="214"/>
      <c r="G86" s="214"/>
      <c r="H86" s="182"/>
      <c r="I86" s="214"/>
      <c r="J86" s="214"/>
      <c r="K86" s="214"/>
      <c r="L86" s="214"/>
      <c r="M86" s="214"/>
      <c r="N86" s="214"/>
      <c r="O86" s="182"/>
      <c r="P86" s="214"/>
      <c r="Q86" s="214"/>
      <c r="R86" s="214"/>
      <c r="S86" s="214"/>
      <c r="T86" s="214"/>
      <c r="U86" s="214"/>
      <c r="V86" s="182"/>
      <c r="W86" s="214"/>
      <c r="X86" s="214"/>
      <c r="Y86" s="214"/>
      <c r="Z86" s="214"/>
      <c r="AA86" s="214"/>
      <c r="AB86" s="214"/>
      <c r="AC86" s="182"/>
      <c r="AD86" s="214"/>
      <c r="AE86" s="214"/>
      <c r="AF86" s="214"/>
      <c r="AG86" s="214"/>
      <c r="AH86" s="214"/>
      <c r="AI86" s="715">
        <f t="shared" si="5"/>
        <v>0</v>
      </c>
      <c r="AJ86" s="714"/>
    </row>
    <row r="87" spans="1:36" s="12" customFormat="1" ht="16.5">
      <c r="A87" s="299">
        <v>9</v>
      </c>
      <c r="B87" s="30" t="s">
        <v>305</v>
      </c>
      <c r="C87" s="30" t="s">
        <v>378</v>
      </c>
      <c r="D87" s="62" t="s">
        <v>159</v>
      </c>
      <c r="E87" s="214"/>
      <c r="F87" s="214"/>
      <c r="G87" s="214"/>
      <c r="H87" s="182"/>
      <c r="I87" s="214"/>
      <c r="J87" s="214"/>
      <c r="K87" s="214"/>
      <c r="L87" s="214"/>
      <c r="M87" s="214"/>
      <c r="N87" s="214"/>
      <c r="O87" s="182"/>
      <c r="P87" s="214"/>
      <c r="Q87" s="214"/>
      <c r="R87" s="214"/>
      <c r="S87" s="214"/>
      <c r="T87" s="214"/>
      <c r="U87" s="214"/>
      <c r="V87" s="182"/>
      <c r="W87" s="214"/>
      <c r="X87" s="214"/>
      <c r="Y87" s="214"/>
      <c r="Z87" s="214"/>
      <c r="AA87" s="214"/>
      <c r="AB87" s="214"/>
      <c r="AC87" s="182"/>
      <c r="AD87" s="214"/>
      <c r="AE87" s="214"/>
      <c r="AF87" s="214"/>
      <c r="AG87" s="214"/>
      <c r="AH87" s="214"/>
      <c r="AI87" s="14">
        <f t="shared" si="5"/>
        <v>0</v>
      </c>
      <c r="AJ87" s="284"/>
    </row>
    <row r="88" spans="1:36" s="12" customFormat="1" ht="16.5">
      <c r="A88" s="299">
        <v>10</v>
      </c>
      <c r="B88" s="30" t="s">
        <v>360</v>
      </c>
      <c r="C88" s="30" t="s">
        <v>379</v>
      </c>
      <c r="D88" s="32" t="s">
        <v>151</v>
      </c>
      <c r="E88" s="214"/>
      <c r="F88" s="214"/>
      <c r="G88" s="214"/>
      <c r="H88" s="182"/>
      <c r="I88" s="214"/>
      <c r="J88" s="214"/>
      <c r="K88" s="214"/>
      <c r="L88" s="214"/>
      <c r="M88" s="214"/>
      <c r="N88" s="214"/>
      <c r="O88" s="182"/>
      <c r="P88" s="214"/>
      <c r="Q88" s="214"/>
      <c r="R88" s="214"/>
      <c r="S88" s="214"/>
      <c r="T88" s="214"/>
      <c r="U88" s="214"/>
      <c r="V88" s="182"/>
      <c r="W88" s="214"/>
      <c r="X88" s="214"/>
      <c r="Y88" s="214"/>
      <c r="Z88" s="214"/>
      <c r="AA88" s="214"/>
      <c r="AB88" s="214"/>
      <c r="AC88" s="182"/>
      <c r="AD88" s="214"/>
      <c r="AE88" s="214"/>
      <c r="AF88" s="214"/>
      <c r="AG88" s="214"/>
      <c r="AH88" s="214"/>
      <c r="AI88" s="14">
        <f t="shared" si="5"/>
        <v>0</v>
      </c>
      <c r="AJ88" s="284"/>
    </row>
    <row r="89" spans="1:36" s="12" customFormat="1" ht="16.5">
      <c r="A89" s="299">
        <v>11</v>
      </c>
      <c r="B89" s="30" t="s">
        <v>285</v>
      </c>
      <c r="C89" s="30" t="s">
        <v>377</v>
      </c>
      <c r="D89" s="32" t="s">
        <v>39</v>
      </c>
      <c r="E89" s="214"/>
      <c r="F89" s="214"/>
      <c r="G89" s="214"/>
      <c r="H89" s="182"/>
      <c r="I89" s="214"/>
      <c r="J89" s="214"/>
      <c r="K89" s="214"/>
      <c r="L89" s="214"/>
      <c r="M89" s="214"/>
      <c r="N89" s="214"/>
      <c r="O89" s="182"/>
      <c r="P89" s="214"/>
      <c r="Q89" s="214"/>
      <c r="R89" s="214"/>
      <c r="S89" s="214"/>
      <c r="T89" s="214"/>
      <c r="U89" s="214"/>
      <c r="V89" s="182"/>
      <c r="W89" s="214"/>
      <c r="X89" s="214"/>
      <c r="Y89" s="214"/>
      <c r="Z89" s="214"/>
      <c r="AA89" s="214"/>
      <c r="AB89" s="214"/>
      <c r="AC89" s="182"/>
      <c r="AD89" s="214"/>
      <c r="AE89" s="214"/>
      <c r="AF89" s="214"/>
      <c r="AG89" s="214"/>
      <c r="AH89" s="214"/>
      <c r="AI89" s="14">
        <f t="shared" si="5"/>
        <v>0</v>
      </c>
      <c r="AJ89" s="284"/>
    </row>
    <row r="90" spans="1:36" s="12" customFormat="1" ht="16.5">
      <c r="A90" s="299">
        <v>12</v>
      </c>
      <c r="B90" s="30" t="s">
        <v>300</v>
      </c>
      <c r="C90" s="30" t="s">
        <v>389</v>
      </c>
      <c r="D90" s="62" t="s">
        <v>62</v>
      </c>
      <c r="E90" s="214"/>
      <c r="F90" s="214"/>
      <c r="G90" s="214"/>
      <c r="H90" s="182"/>
      <c r="I90" s="214"/>
      <c r="J90" s="214"/>
      <c r="K90" s="214"/>
      <c r="L90" s="214"/>
      <c r="M90" s="214"/>
      <c r="N90" s="214"/>
      <c r="O90" s="182"/>
      <c r="P90" s="214"/>
      <c r="Q90" s="214"/>
      <c r="R90" s="214"/>
      <c r="S90" s="214"/>
      <c r="T90" s="214"/>
      <c r="U90" s="214"/>
      <c r="V90" s="182"/>
      <c r="W90" s="214"/>
      <c r="X90" s="214"/>
      <c r="Y90" s="214"/>
      <c r="Z90" s="214"/>
      <c r="AA90" s="214"/>
      <c r="AB90" s="214"/>
      <c r="AC90" s="182"/>
      <c r="AD90" s="214"/>
      <c r="AE90" s="214"/>
      <c r="AF90" s="214"/>
      <c r="AG90" s="214"/>
      <c r="AH90" s="214"/>
      <c r="AI90" s="14">
        <f t="shared" si="5"/>
        <v>0</v>
      </c>
      <c r="AJ90" s="284"/>
    </row>
    <row r="91" spans="1:36" s="12" customFormat="1" ht="16.5">
      <c r="A91" s="299">
        <v>13</v>
      </c>
      <c r="B91" s="30" t="s">
        <v>301</v>
      </c>
      <c r="C91" s="30" t="s">
        <v>378</v>
      </c>
      <c r="D91" s="62" t="s">
        <v>54</v>
      </c>
      <c r="E91" s="214"/>
      <c r="F91" s="214"/>
      <c r="G91" s="214"/>
      <c r="H91" s="182"/>
      <c r="I91" s="214"/>
      <c r="J91" s="214"/>
      <c r="K91" s="214"/>
      <c r="L91" s="214"/>
      <c r="M91" s="214"/>
      <c r="N91" s="214"/>
      <c r="O91" s="182"/>
      <c r="P91" s="214"/>
      <c r="Q91" s="214"/>
      <c r="R91" s="214"/>
      <c r="S91" s="214"/>
      <c r="T91" s="214"/>
      <c r="U91" s="214"/>
      <c r="V91" s="182"/>
      <c r="W91" s="214"/>
      <c r="X91" s="214"/>
      <c r="Y91" s="214"/>
      <c r="Z91" s="214"/>
      <c r="AA91" s="214"/>
      <c r="AB91" s="214"/>
      <c r="AC91" s="182"/>
      <c r="AD91" s="214"/>
      <c r="AE91" s="214"/>
      <c r="AF91" s="214"/>
      <c r="AG91" s="214"/>
      <c r="AH91" s="214"/>
      <c r="AI91" s="14">
        <f t="shared" si="5"/>
        <v>0</v>
      </c>
      <c r="AJ91" s="284"/>
    </row>
    <row r="92" spans="1:36" s="12" customFormat="1" ht="16.5">
      <c r="A92" s="299">
        <v>14</v>
      </c>
      <c r="B92" s="30" t="s">
        <v>40</v>
      </c>
      <c r="C92" s="30" t="s">
        <v>390</v>
      </c>
      <c r="D92" s="32" t="s">
        <v>161</v>
      </c>
      <c r="E92" s="214"/>
      <c r="F92" s="214"/>
      <c r="G92" s="214"/>
      <c r="H92" s="182"/>
      <c r="I92" s="214"/>
      <c r="J92" s="214"/>
      <c r="K92" s="214"/>
      <c r="L92" s="214"/>
      <c r="M92" s="214"/>
      <c r="N92" s="214"/>
      <c r="O92" s="182"/>
      <c r="P92" s="214"/>
      <c r="Q92" s="214"/>
      <c r="R92" s="214"/>
      <c r="S92" s="214"/>
      <c r="T92" s="214"/>
      <c r="U92" s="214"/>
      <c r="V92" s="182"/>
      <c r="W92" s="214"/>
      <c r="X92" s="214"/>
      <c r="Y92" s="214"/>
      <c r="Z92" s="214"/>
      <c r="AA92" s="214"/>
      <c r="AB92" s="214"/>
      <c r="AC92" s="182"/>
      <c r="AD92" s="214"/>
      <c r="AE92" s="214"/>
      <c r="AF92" s="214"/>
      <c r="AG92" s="214"/>
      <c r="AH92" s="214"/>
      <c r="AI92" s="715">
        <f t="shared" si="5"/>
        <v>0</v>
      </c>
      <c r="AJ92" s="714">
        <v>23</v>
      </c>
    </row>
    <row r="93" spans="1:36" s="12" customFormat="1" ht="16.5">
      <c r="A93" s="299">
        <v>16</v>
      </c>
      <c r="B93" s="30" t="s">
        <v>306</v>
      </c>
      <c r="C93" s="30" t="s">
        <v>378</v>
      </c>
      <c r="D93" s="62" t="s">
        <v>154</v>
      </c>
      <c r="E93" s="214"/>
      <c r="F93" s="214"/>
      <c r="G93" s="214"/>
      <c r="H93" s="182"/>
      <c r="I93" s="214"/>
      <c r="J93" s="214"/>
      <c r="K93" s="214"/>
      <c r="L93" s="214"/>
      <c r="M93" s="214"/>
      <c r="N93" s="214"/>
      <c r="O93" s="182"/>
      <c r="P93" s="214"/>
      <c r="Q93" s="214"/>
      <c r="R93" s="214"/>
      <c r="S93" s="214"/>
      <c r="T93" s="214"/>
      <c r="U93" s="214"/>
      <c r="V93" s="182"/>
      <c r="W93" s="214"/>
      <c r="X93" s="214"/>
      <c r="Y93" s="214"/>
      <c r="Z93" s="214"/>
      <c r="AA93" s="214"/>
      <c r="AB93" s="214"/>
      <c r="AC93" s="182"/>
      <c r="AD93" s="214"/>
      <c r="AE93" s="214"/>
      <c r="AF93" s="214"/>
      <c r="AG93" s="214"/>
      <c r="AH93" s="214"/>
      <c r="AI93" s="14">
        <f t="shared" si="5"/>
        <v>0</v>
      </c>
      <c r="AJ93" s="284"/>
    </row>
    <row r="94" spans="1:36" s="12" customFormat="1" ht="17.25" customHeight="1">
      <c r="A94" s="299">
        <v>17</v>
      </c>
      <c r="B94" s="573" t="s">
        <v>203</v>
      </c>
      <c r="C94" s="30" t="s">
        <v>389</v>
      </c>
      <c r="D94" s="62" t="s">
        <v>62</v>
      </c>
      <c r="E94" s="214"/>
      <c r="F94" s="214"/>
      <c r="G94" s="214"/>
      <c r="H94" s="182"/>
      <c r="I94" s="214"/>
      <c r="J94" s="214"/>
      <c r="K94" s="214"/>
      <c r="L94" s="214"/>
      <c r="M94" s="214"/>
      <c r="N94" s="214"/>
      <c r="O94" s="182"/>
      <c r="P94" s="214"/>
      <c r="Q94" s="214"/>
      <c r="R94" s="214"/>
      <c r="S94" s="214"/>
      <c r="T94" s="214"/>
      <c r="U94" s="214"/>
      <c r="V94" s="182"/>
      <c r="W94" s="214"/>
      <c r="X94" s="214"/>
      <c r="Y94" s="214"/>
      <c r="Z94" s="214"/>
      <c r="AA94" s="214"/>
      <c r="AB94" s="214"/>
      <c r="AC94" s="182"/>
      <c r="AD94" s="214"/>
      <c r="AE94" s="214"/>
      <c r="AF94" s="214"/>
      <c r="AG94" s="214"/>
      <c r="AH94" s="214"/>
      <c r="AI94" s="14">
        <f t="shared" si="5"/>
        <v>0</v>
      </c>
      <c r="AJ94" s="102"/>
    </row>
    <row r="95" spans="1:36" s="12" customFormat="1" ht="16.5">
      <c r="A95" s="299">
        <v>18</v>
      </c>
      <c r="B95" s="30" t="s">
        <v>118</v>
      </c>
      <c r="C95" s="30" t="s">
        <v>378</v>
      </c>
      <c r="D95" s="62" t="s">
        <v>59</v>
      </c>
      <c r="E95" s="214"/>
      <c r="F95" s="214"/>
      <c r="G95" s="214"/>
      <c r="H95" s="182"/>
      <c r="I95" s="214"/>
      <c r="J95" s="214"/>
      <c r="K95" s="214"/>
      <c r="L95" s="214"/>
      <c r="M95" s="214"/>
      <c r="N95" s="214"/>
      <c r="O95" s="182"/>
      <c r="P95" s="214"/>
      <c r="Q95" s="214"/>
      <c r="R95" s="214"/>
      <c r="S95" s="214"/>
      <c r="T95" s="214"/>
      <c r="U95" s="214"/>
      <c r="V95" s="182"/>
      <c r="W95" s="214"/>
      <c r="X95" s="214"/>
      <c r="Y95" s="214"/>
      <c r="Z95" s="214"/>
      <c r="AA95" s="214"/>
      <c r="AB95" s="214"/>
      <c r="AC95" s="182"/>
      <c r="AD95" s="214"/>
      <c r="AE95" s="214"/>
      <c r="AF95" s="214"/>
      <c r="AG95" s="214"/>
      <c r="AH95" s="214"/>
      <c r="AI95" s="14">
        <f t="shared" si="5"/>
        <v>0</v>
      </c>
      <c r="AJ95" s="284"/>
    </row>
    <row r="96" spans="1:36" s="12" customFormat="1" ht="16.5">
      <c r="A96" s="299">
        <v>19</v>
      </c>
      <c r="B96" s="30" t="s">
        <v>140</v>
      </c>
      <c r="C96" s="30" t="s">
        <v>378</v>
      </c>
      <c r="D96" s="62" t="s">
        <v>144</v>
      </c>
      <c r="E96" s="214"/>
      <c r="F96" s="214"/>
      <c r="G96" s="214"/>
      <c r="H96" s="182"/>
      <c r="I96" s="214"/>
      <c r="J96" s="214"/>
      <c r="K96" s="214"/>
      <c r="L96" s="214"/>
      <c r="M96" s="214"/>
      <c r="N96" s="214"/>
      <c r="O96" s="182"/>
      <c r="P96" s="214"/>
      <c r="Q96" s="214"/>
      <c r="R96" s="214"/>
      <c r="S96" s="214"/>
      <c r="T96" s="214"/>
      <c r="U96" s="214"/>
      <c r="V96" s="182"/>
      <c r="W96" s="214"/>
      <c r="X96" s="214"/>
      <c r="Y96" s="214"/>
      <c r="Z96" s="214"/>
      <c r="AA96" s="214"/>
      <c r="AB96" s="214"/>
      <c r="AC96" s="182"/>
      <c r="AD96" s="214"/>
      <c r="AE96" s="214"/>
      <c r="AF96" s="214"/>
      <c r="AG96" s="214"/>
      <c r="AH96" s="214"/>
      <c r="AI96" s="14">
        <f t="shared" si="5"/>
        <v>0</v>
      </c>
      <c r="AJ96" s="306"/>
    </row>
    <row r="97" spans="1:36" s="12" customFormat="1" ht="16.5">
      <c r="A97" s="299">
        <v>20</v>
      </c>
      <c r="B97" s="30" t="s">
        <v>302</v>
      </c>
      <c r="C97" s="30" t="s">
        <v>378</v>
      </c>
      <c r="D97" s="62" t="s">
        <v>55</v>
      </c>
      <c r="E97" s="214"/>
      <c r="F97" s="214"/>
      <c r="G97" s="214"/>
      <c r="H97" s="182"/>
      <c r="I97" s="214"/>
      <c r="J97" s="214"/>
      <c r="K97" s="214"/>
      <c r="L97" s="214"/>
      <c r="M97" s="214"/>
      <c r="N97" s="214"/>
      <c r="O97" s="182"/>
      <c r="P97" s="214"/>
      <c r="Q97" s="214"/>
      <c r="R97" s="214"/>
      <c r="S97" s="214"/>
      <c r="T97" s="214"/>
      <c r="U97" s="214"/>
      <c r="V97" s="182"/>
      <c r="W97" s="214"/>
      <c r="X97" s="214"/>
      <c r="Y97" s="214"/>
      <c r="Z97" s="214"/>
      <c r="AA97" s="214"/>
      <c r="AB97" s="214"/>
      <c r="AC97" s="182"/>
      <c r="AD97" s="214"/>
      <c r="AE97" s="214"/>
      <c r="AF97" s="214"/>
      <c r="AG97" s="214"/>
      <c r="AH97" s="214"/>
      <c r="AI97" s="14">
        <f t="shared" si="5"/>
        <v>0</v>
      </c>
      <c r="AJ97" s="306"/>
    </row>
    <row r="98" spans="1:36" s="12" customFormat="1" ht="16.5">
      <c r="A98" s="299">
        <v>21</v>
      </c>
      <c r="B98" s="30" t="s">
        <v>102</v>
      </c>
      <c r="C98" s="30" t="s">
        <v>378</v>
      </c>
      <c r="D98" s="246" t="s">
        <v>447</v>
      </c>
      <c r="E98" s="214"/>
      <c r="F98" s="214"/>
      <c r="G98" s="214"/>
      <c r="H98" s="182"/>
      <c r="I98" s="214"/>
      <c r="J98" s="214"/>
      <c r="K98" s="214"/>
      <c r="L98" s="214"/>
      <c r="M98" s="214"/>
      <c r="N98" s="214"/>
      <c r="O98" s="182"/>
      <c r="P98" s="214"/>
      <c r="Q98" s="214"/>
      <c r="R98" s="214"/>
      <c r="S98" s="214"/>
      <c r="T98" s="214"/>
      <c r="U98" s="214"/>
      <c r="V98" s="182"/>
      <c r="W98" s="214"/>
      <c r="X98" s="214"/>
      <c r="Y98" s="214"/>
      <c r="Z98" s="214"/>
      <c r="AA98" s="214"/>
      <c r="AB98" s="214"/>
      <c r="AC98" s="182"/>
      <c r="AD98" s="214"/>
      <c r="AE98" s="214"/>
      <c r="AF98" s="214"/>
      <c r="AG98" s="214"/>
      <c r="AH98" s="214"/>
      <c r="AI98" s="715">
        <f t="shared" si="5"/>
        <v>0</v>
      </c>
      <c r="AJ98" s="714">
        <v>15</v>
      </c>
    </row>
    <row r="99" spans="1:36" s="12" customFormat="1" ht="16.5">
      <c r="A99" s="299"/>
      <c r="B99" s="30" t="s">
        <v>774</v>
      </c>
      <c r="C99" s="30" t="s">
        <v>377</v>
      </c>
      <c r="D99" s="888" t="s">
        <v>39</v>
      </c>
      <c r="E99" s="214"/>
      <c r="F99" s="1583"/>
      <c r="G99" s="1584"/>
      <c r="H99" s="1584"/>
      <c r="I99" s="1584"/>
      <c r="J99" s="1584"/>
      <c r="K99" s="1584"/>
      <c r="L99" s="1584"/>
      <c r="M99" s="1584"/>
      <c r="N99" s="1584"/>
      <c r="O99" s="1584"/>
      <c r="P99" s="1584"/>
      <c r="Q99" s="1584"/>
      <c r="R99" s="1584"/>
      <c r="S99" s="1584"/>
      <c r="T99" s="1584"/>
      <c r="U99" s="1584"/>
      <c r="V99" s="1584"/>
      <c r="W99" s="1584"/>
      <c r="X99" s="1584"/>
      <c r="Y99" s="1584"/>
      <c r="Z99" s="1584"/>
      <c r="AA99" s="1585"/>
      <c r="AB99" s="214"/>
      <c r="AC99" s="182"/>
      <c r="AD99" s="214"/>
      <c r="AE99" s="214"/>
      <c r="AF99" s="214"/>
      <c r="AG99" s="214"/>
      <c r="AH99" s="214"/>
      <c r="AI99" s="752">
        <f t="shared" si="5"/>
        <v>0</v>
      </c>
      <c r="AJ99" s="714"/>
    </row>
    <row r="100" spans="1:36" s="12" customFormat="1" ht="16.5">
      <c r="A100" s="299">
        <v>5</v>
      </c>
      <c r="B100" s="30" t="s">
        <v>60</v>
      </c>
      <c r="C100" s="252" t="s">
        <v>380</v>
      </c>
      <c r="D100" s="390" t="s">
        <v>61</v>
      </c>
      <c r="E100" s="214"/>
      <c r="F100" s="214"/>
      <c r="G100" s="214"/>
      <c r="H100" s="182"/>
      <c r="I100" s="214"/>
      <c r="J100" s="214"/>
      <c r="K100" s="214"/>
      <c r="L100" s="214"/>
      <c r="M100" s="214"/>
      <c r="N100" s="214"/>
      <c r="O100" s="182"/>
      <c r="P100" s="214"/>
      <c r="Q100" s="214"/>
      <c r="R100" s="214"/>
      <c r="S100" s="214"/>
      <c r="T100" s="214"/>
      <c r="U100" s="214"/>
      <c r="V100" s="182"/>
      <c r="W100" s="214"/>
      <c r="X100" s="214"/>
      <c r="Y100" s="214"/>
      <c r="Z100" s="214"/>
      <c r="AA100" s="214"/>
      <c r="AB100" s="214"/>
      <c r="AC100" s="182"/>
      <c r="AD100" s="214"/>
      <c r="AE100" s="214"/>
      <c r="AF100" s="214"/>
      <c r="AG100" s="214"/>
      <c r="AH100" s="214"/>
      <c r="AI100" s="14">
        <f>SUM(E100:AH100)</f>
        <v>0</v>
      </c>
      <c r="AJ100" s="103"/>
    </row>
    <row r="101" spans="1:36" s="12" customFormat="1" ht="16.5">
      <c r="A101" s="299">
        <v>8</v>
      </c>
      <c r="B101" s="30" t="s">
        <v>307</v>
      </c>
      <c r="C101" s="30" t="s">
        <v>391</v>
      </c>
      <c r="D101" s="143" t="s">
        <v>67</v>
      </c>
      <c r="E101" s="214"/>
      <c r="F101" s="214"/>
      <c r="G101" s="214"/>
      <c r="H101" s="182"/>
      <c r="I101" s="214"/>
      <c r="J101" s="214"/>
      <c r="K101" s="214"/>
      <c r="L101" s="214"/>
      <c r="M101" s="214"/>
      <c r="N101" s="214"/>
      <c r="O101" s="182"/>
      <c r="P101" s="214"/>
      <c r="Q101" s="214"/>
      <c r="R101" s="214"/>
      <c r="S101" s="214"/>
      <c r="T101" s="214"/>
      <c r="U101" s="214"/>
      <c r="V101" s="182"/>
      <c r="W101" s="214"/>
      <c r="X101" s="214"/>
      <c r="Y101" s="214"/>
      <c r="Z101" s="214"/>
      <c r="AA101" s="214"/>
      <c r="AB101" s="214"/>
      <c r="AC101" s="182"/>
      <c r="AD101" s="214"/>
      <c r="AE101" s="214"/>
      <c r="AF101" s="214"/>
      <c r="AG101" s="214"/>
      <c r="AH101" s="214"/>
      <c r="AI101" s="14">
        <f>SUM(E101:AH101)</f>
        <v>0</v>
      </c>
      <c r="AJ101" s="284"/>
    </row>
    <row r="102" spans="1:36" s="12" customFormat="1" ht="17.25" thickBot="1">
      <c r="A102" s="307"/>
      <c r="B102" s="52"/>
      <c r="C102" s="52"/>
      <c r="D102" s="53"/>
      <c r="E102" s="232"/>
      <c r="F102" s="232"/>
      <c r="G102" s="232"/>
      <c r="H102" s="232"/>
      <c r="I102" s="232"/>
      <c r="J102" s="232"/>
      <c r="K102" s="232"/>
      <c r="L102" s="1582"/>
      <c r="M102" s="1582"/>
      <c r="N102" s="1582"/>
      <c r="O102" s="1582"/>
      <c r="P102" s="1582"/>
      <c r="Q102" s="1582"/>
      <c r="R102" s="232"/>
      <c r="S102" s="1582"/>
      <c r="T102" s="1582"/>
      <c r="U102" s="1582"/>
      <c r="V102" s="1582"/>
      <c r="W102" s="1582"/>
      <c r="X102" s="1582"/>
      <c r="Y102" s="232"/>
      <c r="Z102" s="232"/>
      <c r="AA102" s="232"/>
      <c r="AB102" s="232"/>
      <c r="AC102" s="232"/>
      <c r="AD102" s="232"/>
      <c r="AE102" s="232"/>
      <c r="AF102" s="232"/>
      <c r="AG102" s="232"/>
      <c r="AH102" s="232"/>
      <c r="AI102" s="14"/>
      <c r="AJ102" s="308"/>
    </row>
    <row r="103" spans="1:36" s="12" customFormat="1" ht="18.75">
      <c r="A103" s="1567" t="s">
        <v>308</v>
      </c>
      <c r="B103" s="1568"/>
      <c r="C103" s="887"/>
      <c r="D103" s="1483" t="s">
        <v>467</v>
      </c>
      <c r="E103" s="1484"/>
      <c r="F103" s="1484"/>
      <c r="G103" s="1485"/>
      <c r="H103" s="177"/>
      <c r="I103" s="177"/>
      <c r="J103" s="177"/>
      <c r="K103" s="177"/>
      <c r="L103" s="177"/>
      <c r="M103" s="177"/>
      <c r="N103" s="177"/>
      <c r="O103" s="177"/>
      <c r="P103" s="177"/>
      <c r="Q103" s="177"/>
      <c r="R103" s="177"/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  <c r="AH103" s="177"/>
      <c r="AI103" s="105"/>
      <c r="AJ103" s="305"/>
    </row>
    <row r="104" spans="1:36" s="12" customFormat="1" ht="16.5">
      <c r="A104" s="299">
        <v>1</v>
      </c>
      <c r="B104" s="30" t="s">
        <v>68</v>
      </c>
      <c r="C104" s="30" t="s">
        <v>680</v>
      </c>
      <c r="D104" s="32" t="s">
        <v>69</v>
      </c>
      <c r="E104" s="214"/>
      <c r="F104" s="214"/>
      <c r="G104" s="214"/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  <c r="R104" s="214"/>
      <c r="S104" s="214"/>
      <c r="T104" s="214"/>
      <c r="U104" s="214"/>
      <c r="V104" s="214"/>
      <c r="W104" s="214"/>
      <c r="X104" s="214"/>
      <c r="Y104" s="214"/>
      <c r="Z104" s="214"/>
      <c r="AA104" s="214"/>
      <c r="AB104" s="214"/>
      <c r="AC104" s="214"/>
      <c r="AD104" s="214"/>
      <c r="AE104" s="214"/>
      <c r="AF104" s="214"/>
      <c r="AG104" s="214"/>
      <c r="AH104" s="214"/>
      <c r="AI104" s="14">
        <f>SUM(E104:AH104)</f>
        <v>0</v>
      </c>
      <c r="AJ104" s="284"/>
    </row>
    <row r="105" spans="1:36" s="12" customFormat="1" ht="16.5">
      <c r="A105" s="299">
        <v>2</v>
      </c>
      <c r="B105" s="30" t="s">
        <v>309</v>
      </c>
      <c r="C105" s="30" t="s">
        <v>388</v>
      </c>
      <c r="D105" s="32" t="s">
        <v>165</v>
      </c>
      <c r="E105" s="214"/>
      <c r="F105" s="214"/>
      <c r="G105" s="214"/>
      <c r="H105" s="214"/>
      <c r="I105" s="214"/>
      <c r="J105" s="214"/>
      <c r="K105" s="214"/>
      <c r="L105" s="214"/>
      <c r="M105" s="214"/>
      <c r="N105" s="214"/>
      <c r="O105" s="214"/>
      <c r="P105" s="214"/>
      <c r="Q105" s="214"/>
      <c r="R105" s="214"/>
      <c r="S105" s="214"/>
      <c r="T105" s="214"/>
      <c r="U105" s="214"/>
      <c r="V105" s="214"/>
      <c r="W105" s="214"/>
      <c r="X105" s="214"/>
      <c r="Y105" s="214"/>
      <c r="Z105" s="214"/>
      <c r="AA105" s="214"/>
      <c r="AB105" s="214"/>
      <c r="AC105" s="214"/>
      <c r="AD105" s="214"/>
      <c r="AE105" s="214"/>
      <c r="AF105" s="214"/>
      <c r="AG105" s="214"/>
      <c r="AH105" s="214"/>
      <c r="AI105" s="14">
        <f>SUM(E105:AH105)</f>
        <v>0</v>
      </c>
      <c r="AJ105" s="284"/>
    </row>
    <row r="106" spans="1:36" s="12" customFormat="1" ht="16.5">
      <c r="A106" s="299">
        <v>3</v>
      </c>
      <c r="B106" s="30" t="s">
        <v>71</v>
      </c>
      <c r="C106" s="30" t="s">
        <v>394</v>
      </c>
      <c r="D106" s="32" t="s">
        <v>72</v>
      </c>
      <c r="E106" s="214"/>
      <c r="F106" s="214"/>
      <c r="G106" s="214"/>
      <c r="H106" s="214"/>
      <c r="I106" s="214"/>
      <c r="J106" s="214"/>
      <c r="K106" s="214"/>
      <c r="L106" s="214"/>
      <c r="M106" s="214"/>
      <c r="N106" s="214"/>
      <c r="O106" s="214"/>
      <c r="P106" s="214"/>
      <c r="Q106" s="214"/>
      <c r="R106" s="214"/>
      <c r="S106" s="214"/>
      <c r="T106" s="214"/>
      <c r="U106" s="214"/>
      <c r="V106" s="214"/>
      <c r="W106" s="214"/>
      <c r="X106" s="214"/>
      <c r="Y106" s="214"/>
      <c r="Z106" s="214"/>
      <c r="AA106" s="214"/>
      <c r="AB106" s="214"/>
      <c r="AC106" s="214"/>
      <c r="AD106" s="214"/>
      <c r="AE106" s="214"/>
      <c r="AF106" s="214"/>
      <c r="AG106" s="214"/>
      <c r="AH106" s="214"/>
      <c r="AI106" s="14">
        <f>SUM(E106:AH106)</f>
        <v>0</v>
      </c>
      <c r="AJ106" s="284"/>
    </row>
    <row r="107" spans="1:36" s="12" customFormat="1" ht="16.5">
      <c r="A107" s="299">
        <v>4</v>
      </c>
      <c r="B107" s="30" t="s">
        <v>684</v>
      </c>
      <c r="C107" s="30" t="s">
        <v>387</v>
      </c>
      <c r="D107" s="32" t="s">
        <v>70</v>
      </c>
      <c r="E107" s="214"/>
      <c r="F107" s="214"/>
      <c r="G107" s="214"/>
      <c r="H107" s="214"/>
      <c r="I107" s="214"/>
      <c r="J107" s="214"/>
      <c r="K107" s="214"/>
      <c r="L107" s="214"/>
      <c r="M107" s="214"/>
      <c r="N107" s="214"/>
      <c r="O107" s="214"/>
      <c r="P107" s="214"/>
      <c r="Q107" s="214"/>
      <c r="R107" s="214"/>
      <c r="S107" s="214"/>
      <c r="T107" s="214"/>
      <c r="U107" s="214"/>
      <c r="V107" s="214"/>
      <c r="W107" s="214"/>
      <c r="X107" s="214"/>
      <c r="Y107" s="214"/>
      <c r="Z107" s="214"/>
      <c r="AA107" s="214"/>
      <c r="AB107" s="214"/>
      <c r="AC107" s="214"/>
      <c r="AD107" s="214"/>
      <c r="AE107" s="214"/>
      <c r="AF107" s="214"/>
      <c r="AG107" s="214"/>
      <c r="AH107" s="214"/>
      <c r="AI107" s="752">
        <f t="shared" ref="AI107" si="6">SUM(E107:AH107)</f>
        <v>0</v>
      </c>
      <c r="AJ107" s="714"/>
    </row>
    <row r="108" spans="1:36" s="12" customFormat="1" ht="17.25" thickBot="1">
      <c r="A108" s="311"/>
      <c r="B108" s="58"/>
      <c r="C108" s="52"/>
      <c r="D108" s="53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32"/>
      <c r="U108" s="893"/>
      <c r="V108" s="232"/>
      <c r="W108" s="232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16"/>
      <c r="AJ108" s="308"/>
    </row>
    <row r="109" spans="1:36" s="12" customFormat="1" ht="18.75">
      <c r="A109" s="1569" t="s">
        <v>367</v>
      </c>
      <c r="B109" s="1570"/>
      <c r="C109" s="491"/>
      <c r="D109" s="270" t="s">
        <v>516</v>
      </c>
      <c r="E109" s="883"/>
      <c r="F109" s="883"/>
      <c r="G109" s="883"/>
      <c r="H109" s="883"/>
      <c r="I109" s="883"/>
      <c r="J109" s="883"/>
      <c r="K109" s="883"/>
      <c r="L109" s="883"/>
      <c r="M109" s="883"/>
      <c r="N109" s="883"/>
      <c r="O109" s="883"/>
      <c r="P109" s="883"/>
      <c r="Q109" s="883"/>
      <c r="R109" s="883"/>
      <c r="S109" s="883"/>
      <c r="T109" s="883"/>
      <c r="U109" s="232"/>
      <c r="V109" s="543"/>
      <c r="W109" s="543"/>
      <c r="X109" s="543"/>
      <c r="Y109" s="883"/>
      <c r="Z109" s="883"/>
      <c r="AA109" s="883"/>
      <c r="AB109" s="883"/>
      <c r="AC109" s="883"/>
      <c r="AD109" s="883"/>
      <c r="AE109" s="883"/>
      <c r="AF109" s="883"/>
      <c r="AG109" s="883"/>
      <c r="AH109" s="883"/>
      <c r="AI109" s="20"/>
      <c r="AJ109" s="310"/>
    </row>
    <row r="110" spans="1:36" s="12" customFormat="1" ht="16.5">
      <c r="A110" s="299">
        <v>1</v>
      </c>
      <c r="B110" s="30" t="s">
        <v>321</v>
      </c>
      <c r="C110" s="30" t="s">
        <v>599</v>
      </c>
      <c r="D110" s="795" t="s">
        <v>38</v>
      </c>
      <c r="E110" s="178"/>
      <c r="F110" s="178"/>
      <c r="G110" s="178"/>
      <c r="H110" s="178"/>
      <c r="I110" s="178"/>
      <c r="J110" s="178"/>
      <c r="K110" s="178"/>
      <c r="L110" s="178"/>
      <c r="M110" s="178"/>
      <c r="N110" s="178"/>
      <c r="O110" s="178"/>
      <c r="P110" s="178"/>
      <c r="Q110" s="178"/>
      <c r="R110" s="178"/>
      <c r="S110" s="178"/>
      <c r="T110" s="178"/>
      <c r="U110" s="178"/>
      <c r="V110" s="178"/>
      <c r="W110" s="178"/>
      <c r="X110" s="178"/>
      <c r="Y110" s="178"/>
      <c r="Z110" s="178"/>
      <c r="AA110" s="178"/>
      <c r="AB110" s="178"/>
      <c r="AC110" s="178"/>
      <c r="AD110" s="178"/>
      <c r="AE110" s="178"/>
      <c r="AF110" s="178"/>
      <c r="AG110" s="178"/>
      <c r="AH110" s="535"/>
      <c r="AI110" s="14">
        <f>SUM(E110:AH110)</f>
        <v>0</v>
      </c>
      <c r="AJ110" s="284"/>
    </row>
    <row r="111" spans="1:36" s="12" customFormat="1" ht="16.5">
      <c r="A111" s="311">
        <v>2</v>
      </c>
      <c r="B111" s="137" t="s">
        <v>286</v>
      </c>
      <c r="C111" s="49" t="s">
        <v>599</v>
      </c>
      <c r="D111" s="171" t="s">
        <v>368</v>
      </c>
      <c r="E111" s="178"/>
      <c r="F111" s="178"/>
      <c r="G111" s="178"/>
      <c r="H111" s="178"/>
      <c r="I111" s="178"/>
      <c r="J111" s="178"/>
      <c r="K111" s="178"/>
      <c r="L111" s="178"/>
      <c r="M111" s="178"/>
      <c r="N111" s="178"/>
      <c r="O111" s="178"/>
      <c r="P111" s="178"/>
      <c r="Q111" s="178"/>
      <c r="R111" s="178"/>
      <c r="S111" s="178"/>
      <c r="T111" s="178"/>
      <c r="U111" s="178"/>
      <c r="V111" s="178"/>
      <c r="W111" s="178"/>
      <c r="X111" s="178"/>
      <c r="Y111" s="178"/>
      <c r="Z111" s="178"/>
      <c r="AA111" s="178"/>
      <c r="AB111" s="178"/>
      <c r="AC111" s="178"/>
      <c r="AD111" s="178"/>
      <c r="AE111" s="178"/>
      <c r="AF111" s="178"/>
      <c r="AG111" s="178"/>
      <c r="AH111" s="535"/>
      <c r="AI111" s="107">
        <f>SUM(E111:AH111)</f>
        <v>0</v>
      </c>
      <c r="AJ111" s="308"/>
    </row>
    <row r="112" spans="1:36" s="12" customFormat="1" ht="16.5">
      <c r="A112" s="299">
        <v>3</v>
      </c>
      <c r="B112" s="137" t="s">
        <v>781</v>
      </c>
      <c r="C112" s="49" t="s">
        <v>599</v>
      </c>
      <c r="D112" s="171" t="s">
        <v>368</v>
      </c>
      <c r="E112" s="1490"/>
      <c r="F112" s="1491"/>
      <c r="G112" s="1491"/>
      <c r="H112" s="1491"/>
      <c r="I112" s="1491"/>
      <c r="J112" s="1491"/>
      <c r="K112" s="1491"/>
      <c r="L112" s="1491"/>
      <c r="M112" s="1491"/>
      <c r="N112" s="1491"/>
      <c r="O112" s="1491"/>
      <c r="P112" s="1491"/>
      <c r="Q112" s="1491"/>
      <c r="R112" s="1491"/>
      <c r="S112" s="1491"/>
      <c r="T112" s="1491"/>
      <c r="U112" s="1491"/>
      <c r="V112" s="1491"/>
      <c r="W112" s="1491"/>
      <c r="X112" s="1491"/>
      <c r="Y112" s="1491"/>
      <c r="Z112" s="1491"/>
      <c r="AA112" s="1491"/>
      <c r="AB112" s="178"/>
      <c r="AC112" s="178"/>
      <c r="AD112" s="178"/>
      <c r="AE112" s="178"/>
      <c r="AF112" s="178"/>
      <c r="AG112" s="178"/>
      <c r="AH112" s="535"/>
      <c r="AI112" s="107">
        <f>SUM(E112:AH112)</f>
        <v>0</v>
      </c>
      <c r="AJ112" s="308"/>
    </row>
    <row r="113" spans="1:36" s="12" customFormat="1" ht="18" customHeight="1">
      <c r="A113" s="1548" t="s">
        <v>697</v>
      </c>
      <c r="B113" s="1549"/>
      <c r="C113" s="1549"/>
      <c r="D113" s="1549"/>
      <c r="E113" s="839"/>
      <c r="F113" s="178"/>
      <c r="G113" s="178"/>
      <c r="H113" s="178"/>
      <c r="I113" s="178"/>
      <c r="J113" s="178"/>
      <c r="K113" s="178"/>
      <c r="L113" s="225"/>
      <c r="M113" s="178"/>
      <c r="N113" s="178"/>
      <c r="O113" s="178"/>
      <c r="P113" s="178"/>
      <c r="Q113" s="178"/>
      <c r="R113" s="178"/>
      <c r="S113" s="178"/>
      <c r="T113" s="178"/>
      <c r="U113" s="178"/>
      <c r="V113" s="178"/>
      <c r="W113" s="178"/>
      <c r="X113" s="178"/>
      <c r="Y113" s="178"/>
      <c r="Z113" s="178"/>
      <c r="AA113" s="178"/>
      <c r="AB113" s="178"/>
      <c r="AC113" s="178"/>
      <c r="AD113" s="178"/>
      <c r="AE113" s="178"/>
      <c r="AF113" s="178"/>
      <c r="AG113" s="178"/>
      <c r="AH113" s="178"/>
      <c r="AI113" s="107"/>
      <c r="AJ113" s="284"/>
    </row>
    <row r="114" spans="1:36" s="12" customFormat="1" ht="16.5">
      <c r="A114" s="299">
        <v>1</v>
      </c>
      <c r="B114" s="30" t="s">
        <v>401</v>
      </c>
      <c r="C114" s="49" t="s">
        <v>411</v>
      </c>
      <c r="D114" s="47" t="s">
        <v>37</v>
      </c>
      <c r="E114" s="178"/>
      <c r="F114" s="178"/>
      <c r="G114" s="178"/>
      <c r="H114" s="178"/>
      <c r="I114" s="178"/>
      <c r="J114" s="178"/>
      <c r="K114" s="178"/>
      <c r="L114" s="178"/>
      <c r="M114" s="178"/>
      <c r="N114" s="178"/>
      <c r="O114" s="178"/>
      <c r="P114" s="178"/>
      <c r="Q114" s="178"/>
      <c r="R114" s="178"/>
      <c r="S114" s="178"/>
      <c r="T114" s="178"/>
      <c r="U114" s="178"/>
      <c r="V114" s="178"/>
      <c r="W114" s="178"/>
      <c r="X114" s="178"/>
      <c r="Y114" s="178"/>
      <c r="Z114" s="178"/>
      <c r="AA114" s="178"/>
      <c r="AB114" s="178"/>
      <c r="AC114" s="178"/>
      <c r="AD114" s="178"/>
      <c r="AE114" s="178"/>
      <c r="AF114" s="178"/>
      <c r="AG114" s="178"/>
      <c r="AH114" s="535"/>
      <c r="AI114" s="107">
        <f t="shared" ref="AI114" si="7">SUM(E114:AH114)</f>
        <v>0</v>
      </c>
      <c r="AJ114" s="103"/>
    </row>
    <row r="115" spans="1:36" ht="16.5">
      <c r="A115" s="299">
        <v>2</v>
      </c>
      <c r="B115" s="30" t="s">
        <v>452</v>
      </c>
      <c r="C115" s="30" t="s">
        <v>599</v>
      </c>
      <c r="D115" s="412" t="s">
        <v>506</v>
      </c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  <c r="Q115" s="178"/>
      <c r="R115" s="178"/>
      <c r="S115" s="178"/>
      <c r="T115" s="178"/>
      <c r="U115" s="178"/>
      <c r="V115" s="178"/>
      <c r="W115" s="178"/>
      <c r="X115" s="178"/>
      <c r="Y115" s="178"/>
      <c r="Z115" s="178"/>
      <c r="AA115" s="178"/>
      <c r="AB115" s="178"/>
      <c r="AC115" s="178"/>
      <c r="AD115" s="178"/>
      <c r="AE115" s="178"/>
      <c r="AF115" s="178"/>
      <c r="AG115" s="178"/>
      <c r="AH115" s="535"/>
      <c r="AI115" s="14">
        <f>SUM(E115:AH115)</f>
        <v>0</v>
      </c>
      <c r="AJ115" s="284"/>
    </row>
    <row r="116" spans="1:36" s="12" customFormat="1" ht="17.25" thickBot="1">
      <c r="A116" s="762"/>
      <c r="B116" s="763"/>
      <c r="C116" s="39"/>
      <c r="D116" s="66"/>
      <c r="E116" s="219"/>
      <c r="F116" s="219"/>
      <c r="G116" s="219"/>
      <c r="H116" s="219"/>
      <c r="I116" s="219"/>
      <c r="J116" s="219"/>
      <c r="K116" s="219"/>
      <c r="L116" s="219"/>
      <c r="M116" s="219"/>
      <c r="N116" s="219"/>
      <c r="O116" s="219"/>
      <c r="P116" s="219"/>
      <c r="Q116" s="219"/>
      <c r="R116" s="219"/>
      <c r="S116" s="219"/>
      <c r="T116" s="219"/>
      <c r="U116" s="219"/>
      <c r="V116" s="219"/>
      <c r="W116" s="219"/>
      <c r="X116" s="219"/>
      <c r="Y116" s="219"/>
      <c r="Z116" s="219"/>
      <c r="AA116" s="219"/>
      <c r="AB116" s="219"/>
      <c r="AC116" s="219"/>
      <c r="AD116" s="219"/>
      <c r="AE116" s="219"/>
      <c r="AF116" s="219"/>
      <c r="AG116" s="219"/>
      <c r="AH116" s="219"/>
      <c r="AI116" s="15"/>
      <c r="AJ116" s="764"/>
    </row>
    <row r="117" spans="1:36" s="12" customFormat="1" ht="18">
      <c r="A117" s="1569" t="s">
        <v>335</v>
      </c>
      <c r="B117" s="1570"/>
      <c r="C117" s="721"/>
      <c r="D117" s="65"/>
      <c r="E117" s="883"/>
      <c r="F117" s="883"/>
      <c r="G117" s="883"/>
      <c r="H117" s="883"/>
      <c r="I117" s="883"/>
      <c r="J117" s="883"/>
      <c r="K117" s="883"/>
      <c r="L117" s="883"/>
      <c r="M117" s="883"/>
      <c r="N117" s="883"/>
      <c r="O117" s="883"/>
      <c r="P117" s="883"/>
      <c r="Q117" s="883"/>
      <c r="R117" s="883"/>
      <c r="S117" s="883"/>
      <c r="T117" s="883"/>
      <c r="U117" s="883"/>
      <c r="V117" s="883"/>
      <c r="W117" s="883"/>
      <c r="X117" s="883"/>
      <c r="Y117" s="883"/>
      <c r="Z117" s="883"/>
      <c r="AA117" s="883"/>
      <c r="AB117" s="883"/>
      <c r="AC117" s="883"/>
      <c r="AD117" s="883"/>
      <c r="AE117" s="883"/>
      <c r="AF117" s="883"/>
      <c r="AG117" s="883"/>
      <c r="AH117" s="883"/>
      <c r="AI117" s="20"/>
      <c r="AJ117" s="310"/>
    </row>
    <row r="118" spans="1:36" ht="16.5">
      <c r="A118" s="299">
        <v>1</v>
      </c>
      <c r="B118" s="30" t="s">
        <v>319</v>
      </c>
      <c r="C118" s="30" t="s">
        <v>680</v>
      </c>
      <c r="D118" s="62" t="s">
        <v>77</v>
      </c>
      <c r="E118" s="178"/>
      <c r="F118" s="178"/>
      <c r="G118" s="178"/>
      <c r="H118" s="178"/>
      <c r="I118" s="178"/>
      <c r="J118" s="178"/>
      <c r="K118" s="178"/>
      <c r="L118" s="178"/>
      <c r="M118" s="178"/>
      <c r="N118" s="178"/>
      <c r="O118" s="178"/>
      <c r="P118" s="178"/>
      <c r="Q118" s="178"/>
      <c r="R118" s="178"/>
      <c r="S118" s="178"/>
      <c r="T118" s="178"/>
      <c r="U118" s="178"/>
      <c r="V118" s="178"/>
      <c r="W118" s="178"/>
      <c r="X118" s="178"/>
      <c r="Y118" s="178"/>
      <c r="Z118" s="178"/>
      <c r="AA118" s="178"/>
      <c r="AB118" s="178"/>
      <c r="AC118" s="178"/>
      <c r="AD118" s="178"/>
      <c r="AE118" s="178"/>
      <c r="AF118" s="178"/>
      <c r="AG118" s="178"/>
      <c r="AH118" s="178"/>
      <c r="AI118" s="14">
        <f>SUM(E118:AH118)</f>
        <v>0</v>
      </c>
      <c r="AJ118" s="284"/>
    </row>
    <row r="119" spans="1:36" ht="16.5">
      <c r="A119" s="299"/>
      <c r="B119" s="30" t="s">
        <v>783</v>
      </c>
      <c r="C119" s="30" t="s">
        <v>680</v>
      </c>
      <c r="D119" s="62" t="s">
        <v>77</v>
      </c>
      <c r="E119" s="1490"/>
      <c r="F119" s="1491"/>
      <c r="G119" s="1491"/>
      <c r="H119" s="1491"/>
      <c r="I119" s="1491"/>
      <c r="J119" s="1491"/>
      <c r="K119" s="1491"/>
      <c r="L119" s="1491"/>
      <c r="M119" s="1491"/>
      <c r="N119" s="1491"/>
      <c r="O119" s="1491"/>
      <c r="P119" s="1491"/>
      <c r="Q119" s="1491"/>
      <c r="R119" s="1491"/>
      <c r="S119" s="1491"/>
      <c r="T119" s="1491"/>
      <c r="U119" s="1491"/>
      <c r="V119" s="1491"/>
      <c r="W119" s="1491"/>
      <c r="X119" s="1491"/>
      <c r="Y119" s="178"/>
      <c r="Z119" s="178"/>
      <c r="AA119" s="178"/>
      <c r="AB119" s="178"/>
      <c r="AC119" s="178"/>
      <c r="AD119" s="178"/>
      <c r="AE119" s="178"/>
      <c r="AF119" s="178"/>
      <c r="AG119" s="178"/>
      <c r="AH119" s="178"/>
      <c r="AI119" s="14">
        <f t="shared" ref="AI119:AI134" si="8">SUM(E119:AH119)</f>
        <v>0</v>
      </c>
      <c r="AJ119" s="284"/>
    </row>
    <row r="120" spans="1:36" ht="17.25" customHeight="1">
      <c r="A120" s="299">
        <v>2</v>
      </c>
      <c r="B120" s="30" t="s">
        <v>780</v>
      </c>
      <c r="C120" s="217" t="s">
        <v>682</v>
      </c>
      <c r="D120" s="412" t="s">
        <v>764</v>
      </c>
      <c r="E120" s="1490"/>
      <c r="F120" s="1491"/>
      <c r="G120" s="1491"/>
      <c r="H120" s="1491"/>
      <c r="I120" s="1491"/>
      <c r="J120" s="1491"/>
      <c r="K120" s="1491"/>
      <c r="L120" s="1491"/>
      <c r="M120" s="1491"/>
      <c r="N120" s="1491"/>
      <c r="O120" s="1491"/>
      <c r="P120" s="1491"/>
      <c r="Q120" s="1491"/>
      <c r="R120" s="1491"/>
      <c r="S120" s="1491"/>
      <c r="T120" s="1491"/>
      <c r="U120" s="1491"/>
      <c r="V120" s="1491"/>
      <c r="W120" s="1491"/>
      <c r="X120" s="1491"/>
      <c r="Y120" s="1491"/>
      <c r="Z120" s="1491"/>
      <c r="AA120" s="178"/>
      <c r="AB120" s="178"/>
      <c r="AC120" s="178"/>
      <c r="AD120" s="178"/>
      <c r="AE120" s="178"/>
      <c r="AF120" s="178"/>
      <c r="AG120" s="178"/>
      <c r="AH120" s="178"/>
      <c r="AI120" s="14">
        <f t="shared" si="8"/>
        <v>0</v>
      </c>
      <c r="AJ120" s="284"/>
    </row>
    <row r="121" spans="1:36" ht="16.5">
      <c r="A121" s="299">
        <v>3</v>
      </c>
      <c r="B121" s="30" t="s">
        <v>734</v>
      </c>
      <c r="C121" s="30" t="s">
        <v>398</v>
      </c>
      <c r="D121" s="138" t="s">
        <v>166</v>
      </c>
      <c r="E121" s="178"/>
      <c r="F121" s="178"/>
      <c r="G121" s="178"/>
      <c r="H121" s="178"/>
      <c r="I121" s="178"/>
      <c r="J121" s="178"/>
      <c r="K121" s="178"/>
      <c r="L121" s="178"/>
      <c r="M121" s="178"/>
      <c r="N121" s="178"/>
      <c r="O121" s="178"/>
      <c r="P121" s="178"/>
      <c r="Q121" s="178"/>
      <c r="R121" s="178"/>
      <c r="S121" s="178"/>
      <c r="T121" s="178"/>
      <c r="U121" s="178"/>
      <c r="V121" s="178"/>
      <c r="W121" s="178"/>
      <c r="X121" s="178"/>
      <c r="Y121" s="178"/>
      <c r="Z121" s="178"/>
      <c r="AA121" s="178"/>
      <c r="AB121" s="178"/>
      <c r="AC121" s="178"/>
      <c r="AD121" s="178"/>
      <c r="AE121" s="178"/>
      <c r="AF121" s="178"/>
      <c r="AG121" s="178"/>
      <c r="AH121" s="178"/>
      <c r="AI121" s="14">
        <f t="shared" si="8"/>
        <v>0</v>
      </c>
      <c r="AJ121" s="284"/>
    </row>
    <row r="122" spans="1:36" s="12" customFormat="1" ht="16.5">
      <c r="A122" s="299">
        <v>4</v>
      </c>
      <c r="B122" s="30" t="s">
        <v>320</v>
      </c>
      <c r="C122" s="30" t="s">
        <v>600</v>
      </c>
      <c r="D122" s="62"/>
      <c r="E122" s="178"/>
      <c r="F122" s="178"/>
      <c r="G122" s="178"/>
      <c r="H122" s="178"/>
      <c r="I122" s="178"/>
      <c r="J122" s="178"/>
      <c r="K122" s="178"/>
      <c r="L122" s="178"/>
      <c r="M122" s="178"/>
      <c r="N122" s="178"/>
      <c r="O122" s="178"/>
      <c r="P122" s="178"/>
      <c r="Q122" s="178"/>
      <c r="R122" s="178"/>
      <c r="S122" s="178"/>
      <c r="T122" s="535"/>
      <c r="U122" s="178"/>
      <c r="V122" s="535"/>
      <c r="W122" s="178"/>
      <c r="X122" s="535"/>
      <c r="Y122" s="178"/>
      <c r="Z122" s="535"/>
      <c r="AA122" s="178"/>
      <c r="AB122" s="178"/>
      <c r="AC122" s="178"/>
      <c r="AD122" s="535"/>
      <c r="AE122" s="178"/>
      <c r="AF122" s="535"/>
      <c r="AG122" s="178"/>
      <c r="AH122" s="535"/>
      <c r="AI122" s="14">
        <f t="shared" si="8"/>
        <v>0</v>
      </c>
      <c r="AJ122" s="284"/>
    </row>
    <row r="123" spans="1:36" ht="19.5" customHeight="1">
      <c r="A123" s="299">
        <v>5</v>
      </c>
      <c r="B123" s="30" t="s">
        <v>408</v>
      </c>
      <c r="C123" s="30" t="s">
        <v>599</v>
      </c>
      <c r="D123" s="62" t="s">
        <v>114</v>
      </c>
      <c r="E123" s="178"/>
      <c r="F123" s="178"/>
      <c r="G123" s="178"/>
      <c r="H123" s="178"/>
      <c r="I123" s="178"/>
      <c r="J123" s="178"/>
      <c r="K123" s="178"/>
      <c r="L123" s="178"/>
      <c r="M123" s="178"/>
      <c r="N123" s="178"/>
      <c r="O123" s="178"/>
      <c r="P123" s="178"/>
      <c r="Q123" s="178"/>
      <c r="R123" s="178"/>
      <c r="S123" s="178"/>
      <c r="T123" s="178"/>
      <c r="U123" s="178"/>
      <c r="V123" s="178"/>
      <c r="W123" s="178"/>
      <c r="X123" s="178"/>
      <c r="Y123" s="178"/>
      <c r="Z123" s="178"/>
      <c r="AA123" s="178"/>
      <c r="AB123" s="178"/>
      <c r="AC123" s="178"/>
      <c r="AD123" s="178"/>
      <c r="AE123" s="178"/>
      <c r="AF123" s="178"/>
      <c r="AG123" s="178"/>
      <c r="AH123" s="535"/>
      <c r="AI123" s="14">
        <f t="shared" si="8"/>
        <v>0</v>
      </c>
      <c r="AJ123" s="312"/>
    </row>
    <row r="124" spans="1:36" s="12" customFormat="1" ht="16.5">
      <c r="A124" s="299">
        <v>6</v>
      </c>
      <c r="B124" s="49" t="s">
        <v>407</v>
      </c>
      <c r="C124" s="30" t="s">
        <v>599</v>
      </c>
      <c r="D124" s="693" t="s">
        <v>117</v>
      </c>
      <c r="E124" s="178"/>
      <c r="F124" s="178"/>
      <c r="G124" s="178"/>
      <c r="H124" s="178"/>
      <c r="I124" s="178"/>
      <c r="J124" s="178"/>
      <c r="K124" s="178"/>
      <c r="L124" s="178"/>
      <c r="M124" s="178"/>
      <c r="N124" s="178"/>
      <c r="O124" s="178"/>
      <c r="P124" s="178"/>
      <c r="Q124" s="178"/>
      <c r="R124" s="178"/>
      <c r="S124" s="178"/>
      <c r="T124" s="178"/>
      <c r="U124" s="178"/>
      <c r="V124" s="178"/>
      <c r="W124" s="178"/>
      <c r="X124" s="178"/>
      <c r="Y124" s="178"/>
      <c r="Z124" s="178"/>
      <c r="AA124" s="178"/>
      <c r="AB124" s="178"/>
      <c r="AC124" s="178"/>
      <c r="AD124" s="178"/>
      <c r="AE124" s="178"/>
      <c r="AF124" s="178"/>
      <c r="AG124" s="178"/>
      <c r="AH124" s="535"/>
      <c r="AI124" s="14">
        <f t="shared" si="8"/>
        <v>0</v>
      </c>
      <c r="AJ124" s="103"/>
    </row>
    <row r="125" spans="1:36" s="12" customFormat="1" ht="19.5" customHeight="1">
      <c r="A125" s="299">
        <v>7</v>
      </c>
      <c r="B125" s="854" t="s">
        <v>735</v>
      </c>
      <c r="C125" s="30" t="s">
        <v>599</v>
      </c>
      <c r="D125" s="32" t="s">
        <v>778</v>
      </c>
      <c r="E125" s="178"/>
      <c r="F125" s="178"/>
      <c r="G125" s="178"/>
      <c r="H125" s="178"/>
      <c r="I125" s="178"/>
      <c r="J125" s="178"/>
      <c r="K125" s="178"/>
      <c r="L125" s="178"/>
      <c r="M125" s="178"/>
      <c r="N125" s="178"/>
      <c r="O125" s="178"/>
      <c r="P125" s="178"/>
      <c r="Q125" s="178"/>
      <c r="R125" s="178"/>
      <c r="S125" s="178"/>
      <c r="T125" s="178"/>
      <c r="U125" s="178"/>
      <c r="V125" s="178"/>
      <c r="W125" s="178"/>
      <c r="X125" s="178"/>
      <c r="Y125" s="178"/>
      <c r="Z125" s="178"/>
      <c r="AA125" s="178"/>
      <c r="AB125" s="178"/>
      <c r="AC125" s="178"/>
      <c r="AD125" s="178"/>
      <c r="AE125" s="178"/>
      <c r="AF125" s="178"/>
      <c r="AG125" s="178"/>
      <c r="AH125" s="178"/>
      <c r="AI125" s="14">
        <f t="shared" si="8"/>
        <v>0</v>
      </c>
      <c r="AJ125" s="103"/>
    </row>
    <row r="126" spans="1:36" s="12" customFormat="1" ht="20.25" customHeight="1">
      <c r="A126" s="299">
        <v>8</v>
      </c>
      <c r="C126" s="30" t="s">
        <v>398</v>
      </c>
      <c r="D126" s="138" t="s">
        <v>166</v>
      </c>
      <c r="E126" s="178"/>
      <c r="F126" s="178"/>
      <c r="G126" s="178"/>
      <c r="H126" s="178"/>
      <c r="I126" s="178"/>
      <c r="J126" s="178"/>
      <c r="K126" s="178"/>
      <c r="L126" s="178"/>
      <c r="M126" s="178"/>
      <c r="N126" s="178"/>
      <c r="O126" s="178"/>
      <c r="P126" s="178"/>
      <c r="Q126" s="178"/>
      <c r="R126" s="178"/>
      <c r="S126" s="178"/>
      <c r="T126" s="178"/>
      <c r="U126" s="178"/>
      <c r="V126" s="178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78"/>
      <c r="AI126" s="14">
        <f t="shared" si="8"/>
        <v>0</v>
      </c>
      <c r="AJ126" s="284"/>
    </row>
    <row r="127" spans="1:36" s="12" customFormat="1" ht="17.25" customHeight="1">
      <c r="A127" s="299">
        <v>9</v>
      </c>
      <c r="B127" s="142" t="s">
        <v>779</v>
      </c>
      <c r="C127" s="30" t="s">
        <v>404</v>
      </c>
      <c r="D127" s="693" t="s">
        <v>185</v>
      </c>
      <c r="E127" s="1583"/>
      <c r="F127" s="1584"/>
      <c r="G127" s="1584"/>
      <c r="H127" s="1584"/>
      <c r="I127" s="1584"/>
      <c r="J127" s="1584"/>
      <c r="K127" s="1584"/>
      <c r="L127" s="1584"/>
      <c r="M127" s="1584"/>
      <c r="N127" s="1584"/>
      <c r="O127" s="1584"/>
      <c r="P127" s="1584"/>
      <c r="Q127" s="1584"/>
      <c r="R127" s="1584"/>
      <c r="S127" s="1584"/>
      <c r="T127" s="1584"/>
      <c r="U127" s="1584"/>
      <c r="V127" s="1584"/>
      <c r="W127" s="1584"/>
      <c r="X127" s="1584"/>
      <c r="Y127" s="1584"/>
      <c r="Z127" s="1584"/>
      <c r="AA127" s="1584"/>
      <c r="AB127" s="1585"/>
      <c r="AC127" s="178"/>
      <c r="AD127" s="178"/>
      <c r="AE127" s="178"/>
      <c r="AF127" s="178"/>
      <c r="AG127" s="178"/>
      <c r="AH127" s="178"/>
      <c r="AI127" s="14">
        <f t="shared" si="8"/>
        <v>0</v>
      </c>
      <c r="AJ127" s="284"/>
    </row>
    <row r="128" spans="1:36" s="12" customFormat="1" ht="17.25" customHeight="1">
      <c r="A128" s="299"/>
      <c r="B128" s="247" t="s">
        <v>782</v>
      </c>
      <c r="C128" s="30" t="s">
        <v>404</v>
      </c>
      <c r="D128" s="693" t="s">
        <v>167</v>
      </c>
      <c r="E128" s="1583"/>
      <c r="F128" s="1584"/>
      <c r="G128" s="1584"/>
      <c r="H128" s="1584"/>
      <c r="I128" s="1584"/>
      <c r="J128" s="1584"/>
      <c r="K128" s="1584"/>
      <c r="L128" s="1584"/>
      <c r="M128" s="1584"/>
      <c r="N128" s="1584"/>
      <c r="O128" s="1584"/>
      <c r="P128" s="1584"/>
      <c r="Q128" s="1584"/>
      <c r="R128" s="1584"/>
      <c r="S128" s="1584"/>
      <c r="T128" s="1584"/>
      <c r="U128" s="1584"/>
      <c r="V128" s="1584"/>
      <c r="W128" s="1584"/>
      <c r="X128" s="1584"/>
      <c r="Y128" s="1584"/>
      <c r="Z128" s="1584"/>
      <c r="AA128" s="1584"/>
      <c r="AB128" s="1585"/>
      <c r="AC128" s="178"/>
      <c r="AD128" s="178"/>
      <c r="AE128" s="178"/>
      <c r="AF128" s="178"/>
      <c r="AG128" s="178"/>
      <c r="AH128" s="178"/>
      <c r="AI128" s="14">
        <f t="shared" si="8"/>
        <v>0</v>
      </c>
      <c r="AJ128" s="284"/>
    </row>
    <row r="129" spans="1:37" ht="16.5">
      <c r="A129" s="299">
        <v>10</v>
      </c>
      <c r="B129" s="30" t="s">
        <v>355</v>
      </c>
      <c r="C129" s="30" t="s">
        <v>681</v>
      </c>
      <c r="D129" s="412" t="s">
        <v>679</v>
      </c>
      <c r="E129" s="178"/>
      <c r="F129" s="178"/>
      <c r="G129" s="178"/>
      <c r="H129" s="178"/>
      <c r="I129" s="178"/>
      <c r="J129" s="178"/>
      <c r="K129" s="178"/>
      <c r="L129" s="178"/>
      <c r="M129" s="178"/>
      <c r="N129" s="178"/>
      <c r="O129" s="178"/>
      <c r="P129" s="178"/>
      <c r="Q129" s="178"/>
      <c r="R129" s="178"/>
      <c r="S129" s="178"/>
      <c r="T129" s="178"/>
      <c r="U129" s="178"/>
      <c r="V129" s="178"/>
      <c r="W129" s="178"/>
      <c r="X129" s="178"/>
      <c r="Y129" s="178"/>
      <c r="Z129" s="178"/>
      <c r="AA129" s="178"/>
      <c r="AB129" s="178"/>
      <c r="AC129" s="178"/>
      <c r="AD129" s="178"/>
      <c r="AE129" s="178"/>
      <c r="AF129" s="178"/>
      <c r="AG129" s="178"/>
      <c r="AH129" s="178"/>
      <c r="AI129" s="14">
        <f t="shared" si="8"/>
        <v>0</v>
      </c>
      <c r="AJ129" s="284"/>
    </row>
    <row r="130" spans="1:37" ht="16.5">
      <c r="A130" s="299">
        <v>11</v>
      </c>
      <c r="B130" s="30" t="s">
        <v>326</v>
      </c>
      <c r="C130" s="30" t="s">
        <v>404</v>
      </c>
      <c r="D130" s="62" t="s">
        <v>185</v>
      </c>
      <c r="E130" s="178"/>
      <c r="F130" s="178"/>
      <c r="G130" s="178"/>
      <c r="H130" s="178"/>
      <c r="I130" s="178"/>
      <c r="J130" s="178"/>
      <c r="K130" s="178"/>
      <c r="L130" s="178"/>
      <c r="M130" s="178"/>
      <c r="N130" s="178"/>
      <c r="O130" s="178"/>
      <c r="P130" s="178"/>
      <c r="Q130" s="178"/>
      <c r="R130" s="178"/>
      <c r="S130" s="178"/>
      <c r="T130" s="178"/>
      <c r="U130" s="178"/>
      <c r="V130" s="178"/>
      <c r="W130" s="178"/>
      <c r="X130" s="178"/>
      <c r="Y130" s="178"/>
      <c r="Z130" s="178"/>
      <c r="AA130" s="178"/>
      <c r="AB130" s="178"/>
      <c r="AC130" s="178"/>
      <c r="AD130" s="178"/>
      <c r="AE130" s="178"/>
      <c r="AF130" s="178"/>
      <c r="AG130" s="178"/>
      <c r="AH130" s="178"/>
      <c r="AI130" s="14">
        <f t="shared" si="8"/>
        <v>0</v>
      </c>
      <c r="AJ130" s="284"/>
    </row>
    <row r="131" spans="1:37" ht="18" customHeight="1">
      <c r="A131" s="299">
        <v>12</v>
      </c>
      <c r="B131" s="30" t="s">
        <v>328</v>
      </c>
      <c r="C131" s="30" t="s">
        <v>599</v>
      </c>
      <c r="D131" s="32" t="s">
        <v>149</v>
      </c>
      <c r="E131" s="178"/>
      <c r="F131" s="178"/>
      <c r="G131" s="178"/>
      <c r="H131" s="178"/>
      <c r="I131" s="178"/>
      <c r="J131" s="178"/>
      <c r="K131" s="178"/>
      <c r="L131" s="178"/>
      <c r="M131" s="178"/>
      <c r="N131" s="178"/>
      <c r="O131" s="178"/>
      <c r="P131" s="178"/>
      <c r="Q131" s="178"/>
      <c r="R131" s="178"/>
      <c r="S131" s="178"/>
      <c r="T131" s="178"/>
      <c r="U131" s="178"/>
      <c r="V131" s="178"/>
      <c r="W131" s="178"/>
      <c r="X131" s="178"/>
      <c r="Y131" s="178"/>
      <c r="Z131" s="178"/>
      <c r="AA131" s="178"/>
      <c r="AB131" s="178"/>
      <c r="AC131" s="178"/>
      <c r="AD131" s="178"/>
      <c r="AE131" s="178"/>
      <c r="AF131" s="178"/>
      <c r="AG131" s="178"/>
      <c r="AH131" s="178"/>
      <c r="AI131" s="14">
        <f t="shared" si="8"/>
        <v>0</v>
      </c>
      <c r="AJ131" s="284"/>
    </row>
    <row r="132" spans="1:37" ht="16.5" customHeight="1">
      <c r="A132" s="299">
        <v>14</v>
      </c>
      <c r="B132" s="30" t="s">
        <v>695</v>
      </c>
      <c r="C132" s="30" t="s">
        <v>599</v>
      </c>
      <c r="D132" s="62" t="s">
        <v>403</v>
      </c>
      <c r="E132" s="178"/>
      <c r="F132" s="178"/>
      <c r="G132" s="178"/>
      <c r="H132" s="178"/>
      <c r="I132" s="178"/>
      <c r="J132" s="178"/>
      <c r="K132" s="178"/>
      <c r="L132" s="178"/>
      <c r="M132" s="178"/>
      <c r="N132" s="178"/>
      <c r="O132" s="178"/>
      <c r="P132" s="178"/>
      <c r="Q132" s="178"/>
      <c r="R132" s="178"/>
      <c r="S132" s="178"/>
      <c r="T132" s="178"/>
      <c r="U132" s="178"/>
      <c r="V132" s="178"/>
      <c r="W132" s="178"/>
      <c r="X132" s="178"/>
      <c r="Y132" s="178"/>
      <c r="Z132" s="178"/>
      <c r="AA132" s="178"/>
      <c r="AB132" s="178"/>
      <c r="AC132" s="178"/>
      <c r="AD132" s="178"/>
      <c r="AE132" s="178"/>
      <c r="AF132" s="178"/>
      <c r="AG132" s="178"/>
      <c r="AH132" s="178"/>
      <c r="AI132" s="14">
        <f t="shared" si="8"/>
        <v>0</v>
      </c>
      <c r="AJ132" s="284"/>
    </row>
    <row r="133" spans="1:37" s="127" customFormat="1" ht="16.5">
      <c r="A133" s="299">
        <v>15</v>
      </c>
      <c r="B133" s="30" t="s">
        <v>296</v>
      </c>
      <c r="C133" s="30" t="s">
        <v>600</v>
      </c>
      <c r="D133" s="62" t="s">
        <v>44</v>
      </c>
      <c r="E133" s="178"/>
      <c r="F133" s="178"/>
      <c r="G133" s="178"/>
      <c r="H133" s="178"/>
      <c r="I133" s="178"/>
      <c r="J133" s="178"/>
      <c r="K133" s="178"/>
      <c r="L133" s="178"/>
      <c r="M133" s="178"/>
      <c r="N133" s="178"/>
      <c r="O133" s="178"/>
      <c r="P133" s="178"/>
      <c r="Q133" s="178"/>
      <c r="R133" s="178"/>
      <c r="S133" s="178"/>
      <c r="T133" s="178"/>
      <c r="U133" s="178"/>
      <c r="V133" s="178"/>
      <c r="W133" s="178"/>
      <c r="X133" s="178"/>
      <c r="Y133" s="178"/>
      <c r="Z133" s="178"/>
      <c r="AA133" s="178"/>
      <c r="AB133" s="178"/>
      <c r="AC133" s="178"/>
      <c r="AD133" s="178"/>
      <c r="AE133" s="178"/>
      <c r="AF133" s="178"/>
      <c r="AG133" s="178"/>
      <c r="AH133" s="178"/>
      <c r="AI133" s="14">
        <f t="shared" si="8"/>
        <v>0</v>
      </c>
      <c r="AJ133" s="300"/>
    </row>
    <row r="134" spans="1:37" ht="17.25" customHeight="1" thickBot="1">
      <c r="A134" s="299">
        <v>16</v>
      </c>
      <c r="B134" s="30" t="s">
        <v>440</v>
      </c>
      <c r="C134" s="30" t="s">
        <v>600</v>
      </c>
      <c r="D134" s="62" t="s">
        <v>175</v>
      </c>
      <c r="E134" s="214"/>
      <c r="F134" s="214"/>
      <c r="G134" s="214"/>
      <c r="H134" s="214"/>
      <c r="I134" s="214"/>
      <c r="J134" s="214"/>
      <c r="K134" s="214"/>
      <c r="L134" s="214"/>
      <c r="M134" s="214"/>
      <c r="N134" s="214"/>
      <c r="O134" s="214"/>
      <c r="P134" s="214"/>
      <c r="Q134" s="214"/>
      <c r="R134" s="214"/>
      <c r="S134" s="214"/>
      <c r="T134" s="214"/>
      <c r="U134" s="214"/>
      <c r="V134" s="214"/>
      <c r="W134" s="214"/>
      <c r="X134" s="178"/>
      <c r="Y134" s="178"/>
      <c r="Z134" s="178"/>
      <c r="AA134" s="178"/>
      <c r="AB134" s="178"/>
      <c r="AC134" s="178"/>
      <c r="AD134" s="178"/>
      <c r="AE134" s="178"/>
      <c r="AF134" s="178"/>
      <c r="AG134" s="178"/>
      <c r="AH134" s="178"/>
      <c r="AI134" s="14">
        <f t="shared" si="8"/>
        <v>0</v>
      </c>
      <c r="AJ134" s="284"/>
    </row>
    <row r="135" spans="1:37" ht="16.5">
      <c r="A135" s="1497" t="s">
        <v>336</v>
      </c>
      <c r="B135" s="1498"/>
      <c r="C135" s="887"/>
      <c r="D135" s="67"/>
      <c r="E135" s="234"/>
      <c r="F135" s="234"/>
      <c r="G135" s="234"/>
      <c r="H135" s="234"/>
      <c r="I135" s="234"/>
      <c r="J135" s="234"/>
      <c r="K135" s="234"/>
      <c r="L135" s="234"/>
      <c r="M135" s="234"/>
      <c r="N135" s="234"/>
      <c r="O135" s="234"/>
      <c r="P135" s="234"/>
      <c r="Q135" s="234"/>
      <c r="R135" s="234"/>
      <c r="S135" s="234"/>
      <c r="T135" s="234"/>
      <c r="U135" s="234"/>
      <c r="V135" s="234"/>
      <c r="W135" s="234"/>
      <c r="X135" s="234"/>
      <c r="Y135" s="234"/>
      <c r="Z135" s="234"/>
      <c r="AA135" s="234"/>
      <c r="AB135" s="234"/>
      <c r="AC135" s="234"/>
      <c r="AD135" s="234"/>
      <c r="AE135" s="234"/>
      <c r="AF135" s="234"/>
      <c r="AG135" s="234"/>
      <c r="AH135" s="234"/>
      <c r="AI135" s="105"/>
      <c r="AJ135" s="314"/>
    </row>
    <row r="136" spans="1:37" ht="16.5">
      <c r="A136" s="292">
        <v>1</v>
      </c>
      <c r="B136" s="69"/>
      <c r="C136" s="69"/>
      <c r="D136" s="70" t="s">
        <v>120</v>
      </c>
      <c r="E136" s="178"/>
      <c r="F136" s="178"/>
      <c r="G136" s="178"/>
      <c r="H136" s="178"/>
      <c r="I136" s="178"/>
      <c r="J136" s="178"/>
      <c r="K136" s="178"/>
      <c r="L136" s="178"/>
      <c r="M136" s="178"/>
      <c r="N136" s="178"/>
      <c r="O136" s="178"/>
      <c r="P136" s="178"/>
      <c r="Q136" s="178"/>
      <c r="R136" s="178"/>
      <c r="S136" s="178"/>
      <c r="T136" s="178"/>
      <c r="U136" s="178"/>
      <c r="V136" s="178"/>
      <c r="W136" s="178"/>
      <c r="X136" s="178"/>
      <c r="Y136" s="178"/>
      <c r="Z136" s="178"/>
      <c r="AA136" s="178"/>
      <c r="AB136" s="178"/>
      <c r="AC136" s="178"/>
      <c r="AD136" s="178"/>
      <c r="AE136" s="178"/>
      <c r="AF136" s="178"/>
      <c r="AG136" s="178"/>
      <c r="AH136" s="178"/>
      <c r="AI136" s="14"/>
      <c r="AJ136" s="315"/>
    </row>
    <row r="137" spans="1:37" ht="16.5">
      <c r="A137" s="292">
        <v>2</v>
      </c>
      <c r="B137" s="69" t="s">
        <v>124</v>
      </c>
      <c r="C137" s="69"/>
      <c r="D137" s="70" t="s">
        <v>142</v>
      </c>
      <c r="E137" s="178"/>
      <c r="F137" s="178"/>
      <c r="G137" s="178"/>
      <c r="H137" s="178"/>
      <c r="I137" s="178"/>
      <c r="J137" s="178"/>
      <c r="K137" s="178"/>
      <c r="L137" s="178"/>
      <c r="M137" s="178"/>
      <c r="N137" s="178"/>
      <c r="O137" s="178"/>
      <c r="P137" s="178"/>
      <c r="Q137" s="178"/>
      <c r="R137" s="178"/>
      <c r="S137" s="178"/>
      <c r="T137" s="178"/>
      <c r="U137" s="178"/>
      <c r="V137" s="178"/>
      <c r="W137" s="178"/>
      <c r="X137" s="178"/>
      <c r="Y137" s="178"/>
      <c r="Z137" s="178"/>
      <c r="AA137" s="178"/>
      <c r="AB137" s="178"/>
      <c r="AC137" s="178"/>
      <c r="AD137" s="178"/>
      <c r="AE137" s="178"/>
      <c r="AF137" s="178"/>
      <c r="AG137" s="178"/>
      <c r="AH137" s="178"/>
      <c r="AI137" s="14">
        <f>SUM(E137:AH137)</f>
        <v>0</v>
      </c>
      <c r="AJ137" s="315"/>
    </row>
    <row r="138" spans="1:37" ht="21.75" customHeight="1" thickBot="1">
      <c r="A138" s="316">
        <v>3</v>
      </c>
      <c r="B138" s="317" t="s">
        <v>454</v>
      </c>
      <c r="C138" s="317"/>
      <c r="D138" s="318" t="s">
        <v>174</v>
      </c>
      <c r="E138" s="178"/>
      <c r="F138" s="178"/>
      <c r="G138" s="178"/>
      <c r="H138" s="178"/>
      <c r="I138" s="178"/>
      <c r="J138" s="178"/>
      <c r="K138" s="178"/>
      <c r="L138" s="178"/>
      <c r="M138" s="178"/>
      <c r="N138" s="178"/>
      <c r="O138" s="178"/>
      <c r="P138" s="178"/>
      <c r="Q138" s="178"/>
      <c r="R138" s="178"/>
      <c r="S138" s="178"/>
      <c r="T138" s="178"/>
      <c r="U138" s="178"/>
      <c r="V138" s="178"/>
      <c r="W138" s="178"/>
      <c r="X138" s="178"/>
      <c r="Y138" s="178"/>
      <c r="Z138" s="178"/>
      <c r="AA138" s="178"/>
      <c r="AB138" s="178"/>
      <c r="AC138" s="178"/>
      <c r="AD138" s="178"/>
      <c r="AE138" s="178"/>
      <c r="AF138" s="178"/>
      <c r="AG138" s="178"/>
      <c r="AH138" s="178"/>
      <c r="AI138" s="321">
        <f>SUM(E138:AH138)</f>
        <v>0</v>
      </c>
      <c r="AJ138" s="322"/>
    </row>
    <row r="139" spans="1:37" s="24" customFormat="1" ht="16.5" thickTop="1">
      <c r="A139" s="200"/>
      <c r="B139" s="201"/>
      <c r="C139" s="201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113"/>
      <c r="AJ139" s="113"/>
      <c r="AK139" s="22"/>
    </row>
  </sheetData>
  <autoFilter ref="A1:AJ16">
    <filterColumn colId="0" showButton="0"/>
    <filterColumn colId="1" showButton="0"/>
    <filterColumn colId="2" hiddenButton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</autoFilter>
  <mergeCells count="36">
    <mergeCell ref="A7:B7"/>
    <mergeCell ref="A22:D22"/>
    <mergeCell ref="A25:B25"/>
    <mergeCell ref="D25:I25"/>
    <mergeCell ref="A1:AJ1"/>
    <mergeCell ref="A2:AJ2"/>
    <mergeCell ref="A3:B3"/>
    <mergeCell ref="A4:B4"/>
    <mergeCell ref="A5:A6"/>
    <mergeCell ref="B5:B6"/>
    <mergeCell ref="D5:D6"/>
    <mergeCell ref="AJ5:AJ6"/>
    <mergeCell ref="A40:B40"/>
    <mergeCell ref="D40:AI40"/>
    <mergeCell ref="A45:B45"/>
    <mergeCell ref="D45:L45"/>
    <mergeCell ref="A63:C63"/>
    <mergeCell ref="D63:J63"/>
    <mergeCell ref="E112:AA112"/>
    <mergeCell ref="A71:B71"/>
    <mergeCell ref="E78:S78"/>
    <mergeCell ref="A80:B80"/>
    <mergeCell ref="D80:I80"/>
    <mergeCell ref="F99:AA99"/>
    <mergeCell ref="L102:Q102"/>
    <mergeCell ref="S102:X102"/>
    <mergeCell ref="A103:B103"/>
    <mergeCell ref="D103:G103"/>
    <mergeCell ref="A109:B109"/>
    <mergeCell ref="A135:B135"/>
    <mergeCell ref="A113:D113"/>
    <mergeCell ref="A117:B117"/>
    <mergeCell ref="E119:X119"/>
    <mergeCell ref="E120:Z120"/>
    <mergeCell ref="E127:AB127"/>
    <mergeCell ref="E128:AB128"/>
  </mergeCells>
  <conditionalFormatting sqref="B11:C11">
    <cfRule type="duplicateValues" dxfId="208" priority="28"/>
  </conditionalFormatting>
  <conditionalFormatting sqref="B138:C138">
    <cfRule type="duplicateValues" dxfId="207" priority="27"/>
  </conditionalFormatting>
  <conditionalFormatting sqref="B135:C138">
    <cfRule type="duplicateValues" dxfId="206" priority="26"/>
  </conditionalFormatting>
  <conditionalFormatting sqref="C105">
    <cfRule type="duplicateValues" dxfId="205" priority="25"/>
  </conditionalFormatting>
  <conditionalFormatting sqref="B124 C124:C125">
    <cfRule type="duplicateValues" dxfId="204" priority="24"/>
  </conditionalFormatting>
  <conditionalFormatting sqref="C124:C125">
    <cfRule type="duplicateValues" dxfId="203" priority="23"/>
  </conditionalFormatting>
  <conditionalFormatting sqref="B135:C138">
    <cfRule type="duplicateValues" dxfId="202" priority="21"/>
    <cfRule type="duplicateValues" dxfId="201" priority="22"/>
  </conditionalFormatting>
  <conditionalFormatting sqref="B114">
    <cfRule type="duplicateValues" dxfId="200" priority="19"/>
  </conditionalFormatting>
  <conditionalFormatting sqref="C54">
    <cfRule type="duplicateValues" dxfId="199" priority="18"/>
  </conditionalFormatting>
  <conditionalFormatting sqref="B17:C17 B19 B21 C19:C21">
    <cfRule type="duplicateValues" dxfId="198" priority="17"/>
  </conditionalFormatting>
  <conditionalFormatting sqref="B38:C38 C27 B40:C40">
    <cfRule type="duplicateValues" dxfId="197" priority="16"/>
  </conditionalFormatting>
  <conditionalFormatting sqref="C72:C75">
    <cfRule type="duplicateValues" dxfId="196" priority="15"/>
  </conditionalFormatting>
  <conditionalFormatting sqref="C64">
    <cfRule type="duplicateValues" dxfId="195" priority="14"/>
  </conditionalFormatting>
  <conditionalFormatting sqref="B16">
    <cfRule type="duplicateValues" dxfId="194" priority="13"/>
  </conditionalFormatting>
  <conditionalFormatting sqref="B116:C116 B111:C112">
    <cfRule type="duplicateValues" dxfId="193" priority="12"/>
  </conditionalFormatting>
  <conditionalFormatting sqref="C26">
    <cfRule type="duplicateValues" dxfId="192" priority="11"/>
  </conditionalFormatting>
  <conditionalFormatting sqref="B35:C37">
    <cfRule type="duplicateValues" dxfId="191" priority="10"/>
  </conditionalFormatting>
  <conditionalFormatting sqref="C41 C28">
    <cfRule type="duplicateValues" dxfId="190" priority="8"/>
  </conditionalFormatting>
  <conditionalFormatting sqref="C121">
    <cfRule type="duplicateValues" dxfId="189" priority="7"/>
  </conditionalFormatting>
  <conditionalFormatting sqref="C53">
    <cfRule type="duplicateValues" dxfId="188" priority="6"/>
  </conditionalFormatting>
  <conditionalFormatting sqref="B135:C202 B42:C42 B104:C109 B120:B121 B115 B55:C55 B133:C133 B114:C114 B65:C69 B57:C59 B61:C62 B23:C23 C41 B44:C44 B81:C101 C27 C11 C31 B12:C16 C74:C75 B72:C73 B76:C78 B28:C30 B32:C40 B18:C18 B8:C10 B46:B48 B53 C46:C54">
    <cfRule type="duplicateValues" dxfId="187" priority="5"/>
  </conditionalFormatting>
  <conditionalFormatting sqref="B135:C1048576 B42:C42 B55:C55 B117:C117 B57:C59 B61:C62 B120:B121 B115 B133:C133 B114:C114 B23:C23 C41 C27 B44:C46 B76:C109 C31 B32:C40 B25:C26 C74:C75 B65:C73 B28:C30 B21 C1:C21 B1:B19 B47:B48 B53 C47:C54">
    <cfRule type="duplicateValues" dxfId="186" priority="4"/>
  </conditionalFormatting>
  <conditionalFormatting sqref="C126">
    <cfRule type="duplicateValues" dxfId="185" priority="3"/>
  </conditionalFormatting>
  <conditionalFormatting sqref="B28">
    <cfRule type="duplicateValues" dxfId="184" priority="2"/>
  </conditionalFormatting>
  <conditionalFormatting sqref="C48:C52">
    <cfRule type="duplicateValues" dxfId="183" priority="1"/>
  </conditionalFormatting>
  <conditionalFormatting sqref="B127:B128 B52">
    <cfRule type="duplicateValues" dxfId="182" priority="38"/>
  </conditionalFormatting>
  <conditionalFormatting sqref="B134:C134 B74:C75 B56:C56 C115 B64:C64 B60:C60 B118:C119 B116:C116 B122:B124 B127:B132 B52 B110:C112 C120:C132">
    <cfRule type="duplicateValues" dxfId="181" priority="56"/>
  </conditionalFormatting>
  <printOptions horizontalCentered="1" verticalCentered="1"/>
  <pageMargins left="0" right="0" top="0" bottom="0" header="0.3" footer="0"/>
  <pageSetup scale="47" orientation="landscape" r:id="rId1"/>
  <rowBreaks count="1" manualBreakCount="1">
    <brk id="70" max="35" man="1"/>
  </rowBreaks>
</worksheet>
</file>

<file path=xl/worksheets/sheet35.xml><?xml version="1.0" encoding="utf-8"?>
<worksheet xmlns="http://schemas.openxmlformats.org/spreadsheetml/2006/main" xmlns:r="http://schemas.openxmlformats.org/officeDocument/2006/relationships">
  <sheetPr>
    <tabColor rgb="FFFFFF00"/>
  </sheetPr>
  <dimension ref="A1:AI151"/>
  <sheetViews>
    <sheetView view="pageBreakPreview" zoomScale="45" zoomScaleNormal="55" zoomScaleSheetLayoutView="45" workbookViewId="0">
      <pane ySplit="7" topLeftCell="A101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4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5.710937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8.42578125" style="168" customWidth="1"/>
    <col min="18" max="18" width="13.7109375" style="168" bestFit="1" customWidth="1"/>
    <col min="19" max="19" width="21.7109375" style="168" bestFit="1" customWidth="1"/>
    <col min="20" max="20" width="14.28515625" style="168" customWidth="1"/>
    <col min="21" max="21" width="12.710937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5.5703125" style="114" customWidth="1"/>
    <col min="27" max="27" width="25.2851562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5" t="s">
        <v>243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5"/>
      <c r="O1" s="1395"/>
      <c r="P1" s="1395"/>
      <c r="Q1" s="1395"/>
      <c r="R1" s="1395"/>
      <c r="S1" s="1395"/>
      <c r="T1" s="1395"/>
      <c r="U1" s="1395"/>
      <c r="V1" s="1395"/>
      <c r="W1" s="1395"/>
      <c r="X1" s="1395"/>
      <c r="Y1" s="1395"/>
      <c r="Z1" s="1395"/>
      <c r="AA1" s="1395"/>
      <c r="AB1" s="1395"/>
      <c r="AC1" s="1395"/>
      <c r="AD1" s="1395"/>
      <c r="AE1" s="1395"/>
      <c r="AF1" s="1395"/>
      <c r="AG1" s="1395"/>
      <c r="AH1" s="1395"/>
      <c r="AI1" s="1395"/>
    </row>
    <row r="2" spans="1:35" s="120" customFormat="1" ht="38.25" customHeight="1" thickBot="1">
      <c r="A2" s="1396" t="s">
        <v>259</v>
      </c>
      <c r="B2" s="1396"/>
      <c r="C2" s="1396"/>
      <c r="D2" s="1396"/>
      <c r="E2" s="1396"/>
      <c r="F2" s="1396"/>
      <c r="G2" s="1396"/>
      <c r="H2" s="1396"/>
      <c r="I2" s="1396"/>
      <c r="J2" s="1396"/>
      <c r="K2" s="1396"/>
      <c r="L2" s="1396"/>
      <c r="M2" s="1396"/>
      <c r="N2" s="1396"/>
      <c r="O2" s="1396"/>
      <c r="P2" s="1396"/>
      <c r="Q2" s="1396"/>
      <c r="R2" s="1396"/>
      <c r="S2" s="1396"/>
      <c r="T2" s="1396"/>
      <c r="U2" s="1396"/>
      <c r="V2" s="1396"/>
      <c r="W2" s="1396"/>
      <c r="X2" s="1396"/>
      <c r="Y2" s="1396"/>
      <c r="Z2" s="1396"/>
      <c r="AA2" s="1396"/>
      <c r="AB2" s="1396"/>
      <c r="AC2" s="1396"/>
      <c r="AD2" s="1396"/>
      <c r="AE2" s="1396"/>
      <c r="AF2" s="1396"/>
      <c r="AG2" s="1396"/>
      <c r="AH2" s="1396"/>
      <c r="AI2" s="1396"/>
    </row>
    <row r="3" spans="1:35" s="120" customFormat="1" ht="38.25" customHeight="1">
      <c r="A3" s="1395" t="s">
        <v>343</v>
      </c>
      <c r="B3" s="1395"/>
      <c r="C3" s="1395"/>
      <c r="D3" s="879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>
        <f>30*70</f>
        <v>2100</v>
      </c>
      <c r="U3" s="121"/>
      <c r="V3" s="121"/>
      <c r="W3" s="773"/>
      <c r="X3" s="121"/>
      <c r="Y3" s="121"/>
      <c r="Z3" s="121"/>
      <c r="AA3" s="121"/>
      <c r="AB3" s="121"/>
      <c r="AC3" s="121"/>
      <c r="AD3" s="121"/>
      <c r="AE3" s="121"/>
      <c r="AF3" s="1397"/>
      <c r="AG3" s="121"/>
      <c r="AH3" s="122"/>
      <c r="AI3" s="122"/>
    </row>
    <row r="4" spans="1:35" s="120" customFormat="1" ht="38.25" customHeight="1" thickBot="1">
      <c r="A4" s="1432" t="s">
        <v>844</v>
      </c>
      <c r="B4" s="1432"/>
      <c r="C4" s="1432"/>
      <c r="D4" s="891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774"/>
      <c r="X4" s="123"/>
      <c r="Y4" s="123"/>
      <c r="Z4" s="123"/>
      <c r="AA4" s="123"/>
      <c r="AB4" s="124"/>
      <c r="AC4" s="124"/>
      <c r="AD4" s="124"/>
      <c r="AE4" s="124"/>
      <c r="AF4" s="1398"/>
      <c r="AG4" s="124"/>
      <c r="AH4" s="125"/>
      <c r="AI4" s="125"/>
    </row>
    <row r="5" spans="1:35" ht="33.75" customHeight="1">
      <c r="A5" s="1399" t="s">
        <v>261</v>
      </c>
      <c r="B5" s="1402" t="s">
        <v>244</v>
      </c>
      <c r="C5" s="1405" t="s">
        <v>0</v>
      </c>
      <c r="D5" s="1405" t="s">
        <v>245</v>
      </c>
      <c r="E5" s="1408" t="s">
        <v>1</v>
      </c>
      <c r="F5" s="1409"/>
      <c r="G5" s="1409"/>
      <c r="H5" s="1409"/>
      <c r="I5" s="1410"/>
      <c r="J5" s="1414" t="s">
        <v>2</v>
      </c>
      <c r="K5" s="1414"/>
      <c r="L5" s="1414"/>
      <c r="M5" s="1414"/>
      <c r="N5" s="1414"/>
      <c r="O5" s="1414"/>
      <c r="P5" s="1414"/>
      <c r="Q5" s="1414"/>
      <c r="R5" s="1414"/>
      <c r="S5" s="1414"/>
      <c r="T5" s="1414"/>
      <c r="U5" s="1414"/>
      <c r="V5" s="1415" t="s">
        <v>8</v>
      </c>
      <c r="W5" s="1414" t="s">
        <v>4</v>
      </c>
      <c r="X5" s="1414"/>
      <c r="Y5" s="1414"/>
      <c r="Z5" s="1415" t="s">
        <v>338</v>
      </c>
      <c r="AA5" s="1419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93.75" customHeight="1">
      <c r="A6" s="1400"/>
      <c r="B6" s="1403"/>
      <c r="C6" s="1406"/>
      <c r="D6" s="1406"/>
      <c r="E6" s="1411"/>
      <c r="F6" s="1412"/>
      <c r="G6" s="1412"/>
      <c r="H6" s="1412"/>
      <c r="I6" s="1413"/>
      <c r="J6" s="1422" t="s">
        <v>227</v>
      </c>
      <c r="K6" s="1423"/>
      <c r="L6" s="1418" t="s">
        <v>5</v>
      </c>
      <c r="M6" s="1418"/>
      <c r="N6" s="1424" t="s">
        <v>223</v>
      </c>
      <c r="O6" s="1425"/>
      <c r="P6" s="1418" t="s">
        <v>6</v>
      </c>
      <c r="Q6" s="1418"/>
      <c r="R6" s="1418" t="s">
        <v>7</v>
      </c>
      <c r="S6" s="1418"/>
      <c r="T6" s="1418" t="s">
        <v>219</v>
      </c>
      <c r="U6" s="1418"/>
      <c r="V6" s="1416"/>
      <c r="W6" s="1418"/>
      <c r="X6" s="1418"/>
      <c r="Y6" s="1418"/>
      <c r="Z6" s="1416"/>
      <c r="AA6" s="1420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1"/>
      <c r="B7" s="1404"/>
      <c r="C7" s="1407"/>
      <c r="D7" s="1407"/>
      <c r="E7" s="240" t="s">
        <v>9</v>
      </c>
      <c r="F7" s="240" t="s">
        <v>10</v>
      </c>
      <c r="G7" s="880" t="s">
        <v>11</v>
      </c>
      <c r="H7" s="880" t="s">
        <v>12</v>
      </c>
      <c r="I7" s="880" t="s">
        <v>13</v>
      </c>
      <c r="J7" s="880" t="s">
        <v>14</v>
      </c>
      <c r="K7" s="880" t="s">
        <v>15</v>
      </c>
      <c r="L7" s="880" t="s">
        <v>14</v>
      </c>
      <c r="M7" s="880" t="s">
        <v>16</v>
      </c>
      <c r="N7" s="880" t="s">
        <v>14</v>
      </c>
      <c r="O7" s="880" t="s">
        <v>16</v>
      </c>
      <c r="P7" s="880" t="s">
        <v>14</v>
      </c>
      <c r="Q7" s="880" t="s">
        <v>16</v>
      </c>
      <c r="R7" s="880" t="s">
        <v>14</v>
      </c>
      <c r="S7" s="880" t="s">
        <v>220</v>
      </c>
      <c r="T7" s="880" t="s">
        <v>221</v>
      </c>
      <c r="U7" s="880" t="s">
        <v>3</v>
      </c>
      <c r="V7" s="1417"/>
      <c r="W7" s="775" t="s">
        <v>17</v>
      </c>
      <c r="X7" s="153" t="s">
        <v>218</v>
      </c>
      <c r="Y7" s="153" t="s">
        <v>13</v>
      </c>
      <c r="Z7" s="1417"/>
      <c r="AA7" s="1421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360">
        <v>1</v>
      </c>
      <c r="B8" s="364" t="s">
        <v>33</v>
      </c>
      <c r="C8" s="364" t="s">
        <v>176</v>
      </c>
      <c r="D8" s="364" t="s">
        <v>153</v>
      </c>
      <c r="E8" s="365">
        <v>30</v>
      </c>
      <c r="F8" s="364">
        <v>240</v>
      </c>
      <c r="G8" s="364">
        <v>90</v>
      </c>
      <c r="H8" s="361">
        <f>90/8</f>
        <v>11.25</v>
      </c>
      <c r="I8" s="361">
        <f>G8*E8</f>
        <v>2700</v>
      </c>
      <c r="J8" s="362"/>
      <c r="K8" s="362"/>
      <c r="L8" s="362">
        <v>3</v>
      </c>
      <c r="M8" s="362" t="s">
        <v>824</v>
      </c>
      <c r="N8" s="362"/>
      <c r="O8" s="357"/>
      <c r="P8" s="362"/>
      <c r="Q8" s="362"/>
      <c r="R8" s="362"/>
      <c r="S8" s="362"/>
      <c r="T8" s="362"/>
      <c r="U8" s="362"/>
      <c r="V8" s="355">
        <f t="shared" ref="V8:V86" si="0">J8+L8+N8+P8+R8+T8</f>
        <v>3</v>
      </c>
      <c r="W8" s="365">
        <f t="shared" ref="W8:W86" si="1">E8-V8</f>
        <v>27</v>
      </c>
      <c r="X8" s="361">
        <f t="shared" ref="X8:X86" si="2">W8*8</f>
        <v>216</v>
      </c>
      <c r="Y8" s="361">
        <f t="shared" ref="Y8:Y86" si="3">X8*H8</f>
        <v>2430</v>
      </c>
      <c r="Z8" s="915">
        <f t="shared" ref="Z8:Z86" si="4">Y8</f>
        <v>2430</v>
      </c>
      <c r="AA8" s="916"/>
    </row>
    <row r="9" spans="1:35" s="160" customFormat="1" ht="30" customHeight="1">
      <c r="A9" s="354">
        <v>2</v>
      </c>
      <c r="B9" s="364" t="s">
        <v>777</v>
      </c>
      <c r="C9" s="364" t="s">
        <v>18</v>
      </c>
      <c r="D9" s="364" t="s">
        <v>111</v>
      </c>
      <c r="E9" s="365">
        <v>30</v>
      </c>
      <c r="F9" s="364">
        <v>240</v>
      </c>
      <c r="G9" s="364">
        <v>70</v>
      </c>
      <c r="H9" s="364">
        <f>G9/8</f>
        <v>8.75</v>
      </c>
      <c r="I9" s="361">
        <f t="shared" ref="I9:I47" si="5">G9*E9</f>
        <v>2100</v>
      </c>
      <c r="J9" s="362"/>
      <c r="K9" s="362"/>
      <c r="L9" s="362">
        <v>2</v>
      </c>
      <c r="M9" s="362" t="s">
        <v>191</v>
      </c>
      <c r="N9" s="362"/>
      <c r="O9" s="357"/>
      <c r="P9" s="362"/>
      <c r="Q9" s="356"/>
      <c r="R9" s="362"/>
      <c r="S9" s="362"/>
      <c r="T9" s="362"/>
      <c r="U9" s="362"/>
      <c r="V9" s="355">
        <f t="shared" ref="V9:V14" si="6">J9+L9+N9+P9+R9+T9</f>
        <v>2</v>
      </c>
      <c r="W9" s="365">
        <f t="shared" ref="W9:W14" si="7">E9-V9</f>
        <v>28</v>
      </c>
      <c r="X9" s="361">
        <f t="shared" ref="X9:X14" si="8">W9*8</f>
        <v>224</v>
      </c>
      <c r="Y9" s="361">
        <f t="shared" ref="Y9:Y14" si="9">X9*H9</f>
        <v>1960</v>
      </c>
      <c r="Z9" s="361">
        <f t="shared" si="4"/>
        <v>1960</v>
      </c>
      <c r="AA9" s="363"/>
    </row>
    <row r="10" spans="1:35" s="160" customFormat="1" ht="30" customHeight="1">
      <c r="A10" s="354">
        <v>3</v>
      </c>
      <c r="B10" s="364" t="s">
        <v>479</v>
      </c>
      <c r="C10" s="364" t="s">
        <v>18</v>
      </c>
      <c r="D10" s="364" t="s">
        <v>506</v>
      </c>
      <c r="E10" s="365">
        <v>30</v>
      </c>
      <c r="F10" s="364">
        <v>240</v>
      </c>
      <c r="G10" s="364">
        <v>70</v>
      </c>
      <c r="H10" s="364">
        <f t="shared" ref="H10:H47" si="10">G10/8</f>
        <v>8.75</v>
      </c>
      <c r="I10" s="361">
        <f t="shared" si="5"/>
        <v>2100</v>
      </c>
      <c r="J10" s="362"/>
      <c r="K10" s="362"/>
      <c r="L10" s="362"/>
      <c r="M10" s="362"/>
      <c r="N10" s="362"/>
      <c r="O10" s="357"/>
      <c r="P10" s="362"/>
      <c r="Q10" s="356"/>
      <c r="R10" s="362"/>
      <c r="S10" s="362"/>
      <c r="T10" s="417">
        <v>2</v>
      </c>
      <c r="U10" s="362"/>
      <c r="V10" s="355">
        <f t="shared" si="6"/>
        <v>2</v>
      </c>
      <c r="W10" s="365">
        <f t="shared" si="7"/>
        <v>28</v>
      </c>
      <c r="X10" s="361">
        <f t="shared" si="8"/>
        <v>224</v>
      </c>
      <c r="Y10" s="361">
        <f t="shared" si="9"/>
        <v>1960</v>
      </c>
      <c r="Z10" s="361">
        <f t="shared" si="4"/>
        <v>1960</v>
      </c>
      <c r="AA10" s="363"/>
    </row>
    <row r="11" spans="1:35" s="160" customFormat="1" ht="30" customHeight="1">
      <c r="A11" s="354">
        <v>4</v>
      </c>
      <c r="B11" s="364" t="s">
        <v>319</v>
      </c>
      <c r="C11" s="364" t="s">
        <v>18</v>
      </c>
      <c r="D11" s="364" t="s">
        <v>847</v>
      </c>
      <c r="E11" s="365">
        <v>30</v>
      </c>
      <c r="F11" s="364">
        <v>240</v>
      </c>
      <c r="G11" s="364">
        <v>70</v>
      </c>
      <c r="H11" s="364">
        <f t="shared" si="10"/>
        <v>8.75</v>
      </c>
      <c r="I11" s="361">
        <f t="shared" si="5"/>
        <v>2100</v>
      </c>
      <c r="J11" s="362"/>
      <c r="K11" s="362"/>
      <c r="L11" s="362">
        <v>3</v>
      </c>
      <c r="M11" s="362" t="s">
        <v>195</v>
      </c>
      <c r="N11" s="362"/>
      <c r="O11" s="357"/>
      <c r="P11" s="362"/>
      <c r="Q11" s="362"/>
      <c r="R11" s="362"/>
      <c r="S11" s="362"/>
      <c r="T11" s="362"/>
      <c r="U11" s="362"/>
      <c r="V11" s="355">
        <f t="shared" si="6"/>
        <v>3</v>
      </c>
      <c r="W11" s="365">
        <f t="shared" si="7"/>
        <v>27</v>
      </c>
      <c r="X11" s="361">
        <f t="shared" si="8"/>
        <v>216</v>
      </c>
      <c r="Y11" s="361">
        <f t="shared" si="9"/>
        <v>1890</v>
      </c>
      <c r="Z11" s="361">
        <f>Y11</f>
        <v>1890</v>
      </c>
      <c r="AA11" s="149"/>
    </row>
    <row r="12" spans="1:35" s="160" customFormat="1" ht="30" customHeight="1">
      <c r="A12" s="354">
        <v>5</v>
      </c>
      <c r="B12" s="364" t="s">
        <v>320</v>
      </c>
      <c r="C12" s="369" t="s">
        <v>176</v>
      </c>
      <c r="D12" s="364" t="s">
        <v>98</v>
      </c>
      <c r="E12" s="365">
        <v>30</v>
      </c>
      <c r="F12" s="364">
        <v>240</v>
      </c>
      <c r="G12" s="364">
        <v>90</v>
      </c>
      <c r="H12" s="364">
        <f t="shared" si="10"/>
        <v>11.25</v>
      </c>
      <c r="I12" s="361">
        <f t="shared" si="5"/>
        <v>2700</v>
      </c>
      <c r="J12" s="362"/>
      <c r="K12" s="366"/>
      <c r="L12" s="362">
        <v>3</v>
      </c>
      <c r="M12" s="362" t="s">
        <v>195</v>
      </c>
      <c r="N12" s="362"/>
      <c r="O12" s="357"/>
      <c r="P12" s="362">
        <v>1</v>
      </c>
      <c r="Q12" s="362">
        <v>23</v>
      </c>
      <c r="R12" s="362"/>
      <c r="S12" s="370"/>
      <c r="T12" s="362"/>
      <c r="U12" s="362"/>
      <c r="V12" s="355">
        <f t="shared" si="6"/>
        <v>4</v>
      </c>
      <c r="W12" s="365">
        <f t="shared" si="7"/>
        <v>26</v>
      </c>
      <c r="X12" s="361">
        <f t="shared" si="8"/>
        <v>208</v>
      </c>
      <c r="Y12" s="361">
        <f t="shared" si="9"/>
        <v>2340</v>
      </c>
      <c r="Z12" s="361">
        <f t="shared" ref="Z12" si="11">Y12</f>
        <v>2340</v>
      </c>
      <c r="AA12" s="363"/>
    </row>
    <row r="13" spans="1:35" s="160" customFormat="1" ht="30" customHeight="1">
      <c r="A13" s="354">
        <v>6</v>
      </c>
      <c r="B13" s="364" t="s">
        <v>472</v>
      </c>
      <c r="C13" s="364" t="s">
        <v>176</v>
      </c>
      <c r="D13" s="364" t="s">
        <v>470</v>
      </c>
      <c r="E13" s="365">
        <v>30</v>
      </c>
      <c r="F13" s="364">
        <v>240</v>
      </c>
      <c r="G13" s="364">
        <v>90</v>
      </c>
      <c r="H13" s="364">
        <f t="shared" si="10"/>
        <v>11.25</v>
      </c>
      <c r="I13" s="361">
        <f t="shared" si="5"/>
        <v>2700</v>
      </c>
      <c r="J13" s="362"/>
      <c r="K13" s="366"/>
      <c r="L13" s="362">
        <v>2</v>
      </c>
      <c r="M13" s="362" t="s">
        <v>265</v>
      </c>
      <c r="N13" s="362"/>
      <c r="O13" s="357"/>
      <c r="P13" s="362"/>
      <c r="Q13" s="362"/>
      <c r="R13" s="362"/>
      <c r="S13" s="370"/>
      <c r="T13" s="362"/>
      <c r="U13" s="362"/>
      <c r="V13" s="355">
        <f t="shared" si="6"/>
        <v>2</v>
      </c>
      <c r="W13" s="365">
        <f t="shared" si="7"/>
        <v>28</v>
      </c>
      <c r="X13" s="361">
        <f t="shared" si="8"/>
        <v>224</v>
      </c>
      <c r="Y13" s="361">
        <f t="shared" si="9"/>
        <v>2520</v>
      </c>
      <c r="Z13" s="361">
        <f t="shared" si="4"/>
        <v>2520</v>
      </c>
      <c r="AA13" s="363"/>
    </row>
    <row r="14" spans="1:35" s="160" customFormat="1" ht="30" customHeight="1">
      <c r="A14" s="354">
        <v>7</v>
      </c>
      <c r="B14" s="364" t="s">
        <v>845</v>
      </c>
      <c r="C14" s="364" t="s">
        <v>18</v>
      </c>
      <c r="D14" s="364" t="s">
        <v>855</v>
      </c>
      <c r="E14" s="355">
        <v>30</v>
      </c>
      <c r="F14" s="361">
        <v>240</v>
      </c>
      <c r="G14" s="364">
        <v>70</v>
      </c>
      <c r="H14" s="364">
        <f t="shared" si="10"/>
        <v>8.75</v>
      </c>
      <c r="I14" s="361">
        <f t="shared" si="5"/>
        <v>2100</v>
      </c>
      <c r="J14" s="362">
        <v>5</v>
      </c>
      <c r="K14" s="370" t="s">
        <v>849</v>
      </c>
      <c r="L14" s="362">
        <v>3</v>
      </c>
      <c r="M14" s="362" t="s">
        <v>195</v>
      </c>
      <c r="N14" s="362"/>
      <c r="O14" s="357"/>
      <c r="P14" s="362"/>
      <c r="Q14" s="362"/>
      <c r="R14" s="362"/>
      <c r="S14" s="362"/>
      <c r="T14" s="362"/>
      <c r="U14" s="362"/>
      <c r="V14" s="355">
        <f t="shared" si="6"/>
        <v>8</v>
      </c>
      <c r="W14" s="365">
        <f t="shared" si="7"/>
        <v>22</v>
      </c>
      <c r="X14" s="361">
        <f t="shared" si="8"/>
        <v>176</v>
      </c>
      <c r="Y14" s="361">
        <f t="shared" si="9"/>
        <v>1540</v>
      </c>
      <c r="Z14" s="361">
        <f>Y14</f>
        <v>1540</v>
      </c>
      <c r="AA14" s="363"/>
    </row>
    <row r="15" spans="1:35" s="160" customFormat="1" ht="30" customHeight="1">
      <c r="A15" s="354">
        <v>8</v>
      </c>
      <c r="B15" s="364" t="s">
        <v>691</v>
      </c>
      <c r="C15" s="364" t="s">
        <v>176</v>
      </c>
      <c r="D15" s="364" t="s">
        <v>78</v>
      </c>
      <c r="E15" s="365">
        <v>30</v>
      </c>
      <c r="F15" s="364">
        <v>240</v>
      </c>
      <c r="G15" s="364">
        <v>90</v>
      </c>
      <c r="H15" s="364">
        <f t="shared" si="10"/>
        <v>11.25</v>
      </c>
      <c r="I15" s="361">
        <f t="shared" si="5"/>
        <v>2700</v>
      </c>
      <c r="J15" s="376">
        <v>9</v>
      </c>
      <c r="K15" s="822" t="s">
        <v>498</v>
      </c>
      <c r="L15" s="376">
        <v>4</v>
      </c>
      <c r="M15" s="376" t="s">
        <v>195</v>
      </c>
      <c r="N15" s="376"/>
      <c r="O15" s="377"/>
      <c r="P15" s="376"/>
      <c r="Q15" s="376"/>
      <c r="R15" s="362"/>
      <c r="S15" s="370"/>
      <c r="T15" s="362"/>
      <c r="U15" s="362"/>
      <c r="V15" s="355">
        <f t="shared" ref="V15:V17" si="12">J15+L15+N15+P15+R15+T15</f>
        <v>13</v>
      </c>
      <c r="W15" s="365">
        <f t="shared" ref="W15:W17" si="13">E15-V15</f>
        <v>17</v>
      </c>
      <c r="X15" s="361">
        <f t="shared" ref="X15:X17" si="14">W15*8</f>
        <v>136</v>
      </c>
      <c r="Y15" s="361">
        <f t="shared" ref="Y15:Y17" si="15">X15*H15</f>
        <v>1530</v>
      </c>
      <c r="Z15" s="361">
        <f t="shared" si="4"/>
        <v>1530</v>
      </c>
      <c r="AA15" s="363"/>
    </row>
    <row r="16" spans="1:35" s="160" customFormat="1" ht="30" customHeight="1">
      <c r="A16" s="354">
        <v>9</v>
      </c>
      <c r="B16" s="364" t="s">
        <v>820</v>
      </c>
      <c r="C16" s="364" t="s">
        <v>176</v>
      </c>
      <c r="D16" s="364" t="s">
        <v>96</v>
      </c>
      <c r="E16" s="365">
        <v>30</v>
      </c>
      <c r="F16" s="364">
        <v>240</v>
      </c>
      <c r="G16" s="364">
        <v>90</v>
      </c>
      <c r="H16" s="364">
        <f t="shared" si="10"/>
        <v>11.25</v>
      </c>
      <c r="I16" s="361">
        <f t="shared" si="5"/>
        <v>2700</v>
      </c>
      <c r="J16" s="417">
        <v>11</v>
      </c>
      <c r="K16" s="771" t="s">
        <v>788</v>
      </c>
      <c r="L16" s="362">
        <v>1</v>
      </c>
      <c r="M16" s="362">
        <v>18</v>
      </c>
      <c r="N16" s="362"/>
      <c r="O16" s="357"/>
      <c r="P16" s="362">
        <v>1</v>
      </c>
      <c r="Q16" s="362">
        <v>23</v>
      </c>
      <c r="R16" s="362"/>
      <c r="S16" s="370"/>
      <c r="T16" s="362"/>
      <c r="U16" s="362"/>
      <c r="V16" s="355">
        <f t="shared" si="12"/>
        <v>13</v>
      </c>
      <c r="W16" s="365">
        <f t="shared" si="13"/>
        <v>17</v>
      </c>
      <c r="X16" s="361">
        <f t="shared" si="14"/>
        <v>136</v>
      </c>
      <c r="Y16" s="361">
        <f t="shared" si="15"/>
        <v>1530</v>
      </c>
      <c r="Z16" s="361">
        <f t="shared" si="4"/>
        <v>1530</v>
      </c>
      <c r="AA16" s="363"/>
    </row>
    <row r="17" spans="1:27" s="160" customFormat="1" ht="30" customHeight="1">
      <c r="A17" s="354">
        <v>10</v>
      </c>
      <c r="B17" s="364" t="s">
        <v>68</v>
      </c>
      <c r="C17" s="364" t="s">
        <v>18</v>
      </c>
      <c r="D17" s="367" t="s">
        <v>69</v>
      </c>
      <c r="E17" s="365">
        <v>30</v>
      </c>
      <c r="F17" s="364">
        <v>240</v>
      </c>
      <c r="G17" s="364">
        <v>70</v>
      </c>
      <c r="H17" s="364">
        <f t="shared" si="10"/>
        <v>8.75</v>
      </c>
      <c r="I17" s="361">
        <f t="shared" si="5"/>
        <v>2100</v>
      </c>
      <c r="J17" s="376"/>
      <c r="K17" s="376"/>
      <c r="L17" s="362">
        <v>2</v>
      </c>
      <c r="M17" s="362" t="s">
        <v>265</v>
      </c>
      <c r="N17" s="362">
        <v>4</v>
      </c>
      <c r="O17" s="357" t="s">
        <v>833</v>
      </c>
      <c r="P17" s="362">
        <v>1</v>
      </c>
      <c r="Q17" s="362">
        <v>23</v>
      </c>
      <c r="R17" s="362"/>
      <c r="S17" s="362"/>
      <c r="T17" s="362"/>
      <c r="U17" s="362"/>
      <c r="V17" s="355">
        <f t="shared" si="12"/>
        <v>7</v>
      </c>
      <c r="W17" s="365">
        <f t="shared" si="13"/>
        <v>23</v>
      </c>
      <c r="X17" s="361">
        <f t="shared" si="14"/>
        <v>184</v>
      </c>
      <c r="Y17" s="361">
        <f t="shared" si="15"/>
        <v>1610</v>
      </c>
      <c r="Z17" s="361">
        <f t="shared" si="4"/>
        <v>1610</v>
      </c>
      <c r="AA17" s="363"/>
    </row>
    <row r="18" spans="1:27" s="160" customFormat="1" ht="30" customHeight="1">
      <c r="A18" s="354">
        <v>11</v>
      </c>
      <c r="B18" s="364" t="s">
        <v>321</v>
      </c>
      <c r="C18" s="364" t="s">
        <v>18</v>
      </c>
      <c r="D18" s="374" t="s">
        <v>38</v>
      </c>
      <c r="E18" s="365">
        <v>30</v>
      </c>
      <c r="F18" s="364">
        <v>240</v>
      </c>
      <c r="G18" s="364">
        <v>70</v>
      </c>
      <c r="H18" s="364">
        <f t="shared" si="10"/>
        <v>8.75</v>
      </c>
      <c r="I18" s="361">
        <f t="shared" si="5"/>
        <v>2100</v>
      </c>
      <c r="J18" s="376"/>
      <c r="K18" s="376"/>
      <c r="L18" s="362"/>
      <c r="M18" s="362"/>
      <c r="N18" s="362"/>
      <c r="O18" s="357"/>
      <c r="P18" s="362"/>
      <c r="Q18" s="362"/>
      <c r="R18" s="362"/>
      <c r="S18" s="362"/>
      <c r="T18" s="362"/>
      <c r="U18" s="362"/>
      <c r="V18" s="355">
        <f t="shared" si="0"/>
        <v>0</v>
      </c>
      <c r="W18" s="365">
        <f t="shared" si="1"/>
        <v>30</v>
      </c>
      <c r="X18" s="361">
        <f t="shared" si="2"/>
        <v>240</v>
      </c>
      <c r="Y18" s="361">
        <f t="shared" si="3"/>
        <v>2100</v>
      </c>
      <c r="Z18" s="361">
        <f t="shared" si="4"/>
        <v>2100</v>
      </c>
      <c r="AA18" s="363"/>
    </row>
    <row r="19" spans="1:27" s="160" customFormat="1" ht="30" customHeight="1">
      <c r="A19" s="354">
        <v>12</v>
      </c>
      <c r="B19" s="364" t="s">
        <v>272</v>
      </c>
      <c r="C19" s="364" t="s">
        <v>176</v>
      </c>
      <c r="D19" s="364" t="s">
        <v>47</v>
      </c>
      <c r="E19" s="365">
        <v>30</v>
      </c>
      <c r="F19" s="364">
        <v>240</v>
      </c>
      <c r="G19" s="364">
        <v>90</v>
      </c>
      <c r="H19" s="364">
        <f t="shared" si="10"/>
        <v>11.25</v>
      </c>
      <c r="I19" s="361">
        <f t="shared" si="5"/>
        <v>2700</v>
      </c>
      <c r="J19" s="376"/>
      <c r="K19" s="376"/>
      <c r="L19" s="362">
        <v>1</v>
      </c>
      <c r="M19" s="362">
        <v>4</v>
      </c>
      <c r="N19" s="362"/>
      <c r="O19" s="357"/>
      <c r="P19" s="362"/>
      <c r="Q19" s="362"/>
      <c r="R19" s="362"/>
      <c r="S19" s="362"/>
      <c r="T19" s="362"/>
      <c r="U19" s="362"/>
      <c r="V19" s="355">
        <f t="shared" si="0"/>
        <v>1</v>
      </c>
      <c r="W19" s="365">
        <f t="shared" si="1"/>
        <v>29</v>
      </c>
      <c r="X19" s="361">
        <f t="shared" si="2"/>
        <v>232</v>
      </c>
      <c r="Y19" s="361">
        <f t="shared" si="3"/>
        <v>2610</v>
      </c>
      <c r="Z19" s="361">
        <f t="shared" si="4"/>
        <v>2610</v>
      </c>
      <c r="AA19" s="363"/>
    </row>
    <row r="20" spans="1:27" s="160" customFormat="1" ht="30" customHeight="1">
      <c r="A20" s="354">
        <v>13</v>
      </c>
      <c r="B20" s="364" t="s">
        <v>734</v>
      </c>
      <c r="C20" s="364" t="s">
        <v>18</v>
      </c>
      <c r="D20" s="374" t="s">
        <v>166</v>
      </c>
      <c r="E20" s="365">
        <v>30</v>
      </c>
      <c r="F20" s="364">
        <v>240</v>
      </c>
      <c r="G20" s="364">
        <v>70</v>
      </c>
      <c r="H20" s="364">
        <f t="shared" si="10"/>
        <v>8.75</v>
      </c>
      <c r="I20" s="361">
        <f t="shared" si="5"/>
        <v>2100</v>
      </c>
      <c r="J20" s="376"/>
      <c r="K20" s="819"/>
      <c r="L20" s="362">
        <v>2</v>
      </c>
      <c r="M20" s="362" t="s">
        <v>157</v>
      </c>
      <c r="N20" s="362"/>
      <c r="O20" s="357"/>
      <c r="P20" s="362"/>
      <c r="Q20" s="362"/>
      <c r="R20" s="362"/>
      <c r="S20" s="362"/>
      <c r="T20" s="362"/>
      <c r="U20" s="362"/>
      <c r="V20" s="355">
        <f t="shared" si="0"/>
        <v>2</v>
      </c>
      <c r="W20" s="365">
        <f t="shared" si="1"/>
        <v>28</v>
      </c>
      <c r="X20" s="361">
        <f t="shared" si="2"/>
        <v>224</v>
      </c>
      <c r="Y20" s="361">
        <f t="shared" si="3"/>
        <v>1960</v>
      </c>
      <c r="Z20" s="361">
        <f t="shared" si="4"/>
        <v>1960</v>
      </c>
      <c r="AA20" s="363"/>
    </row>
    <row r="21" spans="1:27" s="160" customFormat="1" ht="30" customHeight="1">
      <c r="A21" s="354">
        <v>14</v>
      </c>
      <c r="B21" s="364" t="s">
        <v>169</v>
      </c>
      <c r="C21" s="364" t="s">
        <v>176</v>
      </c>
      <c r="D21" s="364" t="s">
        <v>83</v>
      </c>
      <c r="E21" s="365">
        <v>30</v>
      </c>
      <c r="F21" s="364">
        <v>240</v>
      </c>
      <c r="G21" s="364">
        <v>90</v>
      </c>
      <c r="H21" s="364">
        <f t="shared" si="10"/>
        <v>11.25</v>
      </c>
      <c r="I21" s="361">
        <f t="shared" si="5"/>
        <v>2700</v>
      </c>
      <c r="J21" s="376"/>
      <c r="K21" s="819"/>
      <c r="L21" s="362">
        <v>2</v>
      </c>
      <c r="M21" s="362" t="s">
        <v>191</v>
      </c>
      <c r="N21" s="362">
        <v>3</v>
      </c>
      <c r="O21" s="357" t="s">
        <v>624</v>
      </c>
      <c r="P21" s="362"/>
      <c r="Q21" s="362"/>
      <c r="R21" s="362"/>
      <c r="S21" s="357"/>
      <c r="T21" s="362"/>
      <c r="U21" s="362"/>
      <c r="V21" s="355">
        <f>J21+L21+N21+P21+R21+T21</f>
        <v>5</v>
      </c>
      <c r="W21" s="365">
        <f>E21-V21</f>
        <v>25</v>
      </c>
      <c r="X21" s="361">
        <f>W21*8</f>
        <v>200</v>
      </c>
      <c r="Y21" s="361">
        <f>X21*H21</f>
        <v>2250</v>
      </c>
      <c r="Z21" s="361">
        <f t="shared" si="4"/>
        <v>2250</v>
      </c>
      <c r="AA21" s="363"/>
    </row>
    <row r="22" spans="1:27" s="160" customFormat="1" ht="30" customHeight="1">
      <c r="A22" s="354">
        <v>15</v>
      </c>
      <c r="B22" s="364" t="s">
        <v>291</v>
      </c>
      <c r="C22" s="364" t="s">
        <v>176</v>
      </c>
      <c r="D22" s="364" t="s">
        <v>88</v>
      </c>
      <c r="E22" s="365">
        <v>30</v>
      </c>
      <c r="F22" s="364">
        <v>240</v>
      </c>
      <c r="G22" s="364">
        <v>90</v>
      </c>
      <c r="H22" s="364">
        <f t="shared" si="10"/>
        <v>11.25</v>
      </c>
      <c r="I22" s="361">
        <f t="shared" si="5"/>
        <v>2700</v>
      </c>
      <c r="J22" s="376"/>
      <c r="K22" s="376"/>
      <c r="L22" s="362"/>
      <c r="M22" s="362"/>
      <c r="N22" s="362">
        <v>3</v>
      </c>
      <c r="O22" s="357" t="s">
        <v>754</v>
      </c>
      <c r="P22" s="362"/>
      <c r="Q22" s="362"/>
      <c r="R22" s="362"/>
      <c r="S22" s="362"/>
      <c r="T22" s="362"/>
      <c r="U22" s="362"/>
      <c r="V22" s="355">
        <f t="shared" si="0"/>
        <v>3</v>
      </c>
      <c r="W22" s="365">
        <f t="shared" si="1"/>
        <v>27</v>
      </c>
      <c r="X22" s="361">
        <f t="shared" si="2"/>
        <v>216</v>
      </c>
      <c r="Y22" s="361">
        <f t="shared" si="3"/>
        <v>2430</v>
      </c>
      <c r="Z22" s="361">
        <f t="shared" si="4"/>
        <v>2430</v>
      </c>
      <c r="AA22" s="363"/>
    </row>
    <row r="23" spans="1:27" s="160" customFormat="1" ht="30" customHeight="1">
      <c r="A23" s="354">
        <v>16</v>
      </c>
      <c r="B23" s="364" t="s">
        <v>718</v>
      </c>
      <c r="C23" s="364" t="s">
        <v>18</v>
      </c>
      <c r="D23" s="768" t="s">
        <v>186</v>
      </c>
      <c r="E23" s="365">
        <v>30</v>
      </c>
      <c r="F23" s="364">
        <v>240</v>
      </c>
      <c r="G23" s="364">
        <v>70</v>
      </c>
      <c r="H23" s="364">
        <f t="shared" si="10"/>
        <v>8.75</v>
      </c>
      <c r="I23" s="361">
        <f t="shared" si="5"/>
        <v>2100</v>
      </c>
      <c r="J23" s="376"/>
      <c r="K23" s="376"/>
      <c r="L23" s="362"/>
      <c r="M23" s="362"/>
      <c r="N23" s="362"/>
      <c r="O23" s="357"/>
      <c r="P23" s="362"/>
      <c r="Q23" s="362"/>
      <c r="R23" s="362"/>
      <c r="S23" s="362"/>
      <c r="T23" s="362"/>
      <c r="U23" s="362"/>
      <c r="V23" s="355">
        <f t="shared" si="0"/>
        <v>0</v>
      </c>
      <c r="W23" s="365">
        <f t="shared" si="1"/>
        <v>30</v>
      </c>
      <c r="X23" s="361">
        <f t="shared" si="2"/>
        <v>240</v>
      </c>
      <c r="Y23" s="361">
        <f t="shared" si="3"/>
        <v>2100</v>
      </c>
      <c r="Z23" s="361">
        <f t="shared" si="4"/>
        <v>2100</v>
      </c>
      <c r="AA23" s="363"/>
    </row>
    <row r="24" spans="1:27" s="160" customFormat="1" ht="30" customHeight="1">
      <c r="A24" s="354">
        <v>17</v>
      </c>
      <c r="B24" s="364" t="s">
        <v>124</v>
      </c>
      <c r="C24" s="364" t="s">
        <v>207</v>
      </c>
      <c r="D24" s="364" t="s">
        <v>142</v>
      </c>
      <c r="E24" s="365">
        <v>30</v>
      </c>
      <c r="F24" s="364">
        <v>240</v>
      </c>
      <c r="G24" s="364">
        <v>40</v>
      </c>
      <c r="H24" s="364">
        <f t="shared" si="10"/>
        <v>5</v>
      </c>
      <c r="I24" s="361">
        <f t="shared" si="5"/>
        <v>1200</v>
      </c>
      <c r="J24" s="376"/>
      <c r="K24" s="376"/>
      <c r="L24" s="362">
        <v>4</v>
      </c>
      <c r="M24" s="362" t="s">
        <v>190</v>
      </c>
      <c r="N24" s="362"/>
      <c r="O24" s="357"/>
      <c r="P24" s="362">
        <v>1</v>
      </c>
      <c r="Q24" s="362">
        <v>23</v>
      </c>
      <c r="R24" s="362"/>
      <c r="S24" s="362"/>
      <c r="T24" s="362"/>
      <c r="U24" s="357"/>
      <c r="V24" s="355">
        <f t="shared" si="0"/>
        <v>5</v>
      </c>
      <c r="W24" s="365">
        <f t="shared" si="1"/>
        <v>25</v>
      </c>
      <c r="X24" s="361">
        <f t="shared" si="2"/>
        <v>200</v>
      </c>
      <c r="Y24" s="361">
        <f t="shared" si="3"/>
        <v>1000</v>
      </c>
      <c r="Z24" s="361">
        <f t="shared" si="4"/>
        <v>1000</v>
      </c>
      <c r="AA24" s="363"/>
    </row>
    <row r="25" spans="1:27" s="160" customFormat="1" ht="30" customHeight="1">
      <c r="A25" s="354">
        <v>18</v>
      </c>
      <c r="B25" s="364" t="s">
        <v>283</v>
      </c>
      <c r="C25" s="364" t="s">
        <v>176</v>
      </c>
      <c r="D25" s="364" t="s">
        <v>242</v>
      </c>
      <c r="E25" s="365">
        <v>30</v>
      </c>
      <c r="F25" s="364">
        <v>240</v>
      </c>
      <c r="G25" s="364">
        <v>90</v>
      </c>
      <c r="H25" s="364">
        <f t="shared" si="10"/>
        <v>11.25</v>
      </c>
      <c r="I25" s="361">
        <f t="shared" si="5"/>
        <v>2700</v>
      </c>
      <c r="J25" s="362"/>
      <c r="K25" s="362"/>
      <c r="L25" s="362">
        <v>2</v>
      </c>
      <c r="M25" s="362" t="s">
        <v>191</v>
      </c>
      <c r="N25" s="362"/>
      <c r="O25" s="357"/>
      <c r="P25" s="362">
        <v>1</v>
      </c>
      <c r="Q25" s="362">
        <v>23</v>
      </c>
      <c r="R25" s="362"/>
      <c r="S25" s="362"/>
      <c r="T25" s="362"/>
      <c r="U25" s="362"/>
      <c r="V25" s="355">
        <f t="shared" si="0"/>
        <v>3</v>
      </c>
      <c r="W25" s="365">
        <f t="shared" si="1"/>
        <v>27</v>
      </c>
      <c r="X25" s="361">
        <f t="shared" si="2"/>
        <v>216</v>
      </c>
      <c r="Y25" s="361">
        <f t="shared" si="3"/>
        <v>2430</v>
      </c>
      <c r="Z25" s="361">
        <f t="shared" si="4"/>
        <v>2430</v>
      </c>
      <c r="AA25" s="363"/>
    </row>
    <row r="26" spans="1:27" s="160" customFormat="1" ht="30" customHeight="1">
      <c r="A26" s="354">
        <v>19</v>
      </c>
      <c r="B26" s="364" t="s">
        <v>284</v>
      </c>
      <c r="C26" s="364" t="s">
        <v>176</v>
      </c>
      <c r="D26" s="364" t="s">
        <v>56</v>
      </c>
      <c r="E26" s="365">
        <v>30</v>
      </c>
      <c r="F26" s="364">
        <v>240</v>
      </c>
      <c r="G26" s="364">
        <v>90</v>
      </c>
      <c r="H26" s="364">
        <f t="shared" si="10"/>
        <v>11.25</v>
      </c>
      <c r="I26" s="361">
        <f t="shared" si="5"/>
        <v>2700</v>
      </c>
      <c r="J26" s="362"/>
      <c r="K26" s="362"/>
      <c r="L26" s="362">
        <v>3</v>
      </c>
      <c r="M26" s="362" t="s">
        <v>195</v>
      </c>
      <c r="N26" s="362"/>
      <c r="O26" s="357"/>
      <c r="P26" s="362"/>
      <c r="Q26" s="362"/>
      <c r="R26" s="362"/>
      <c r="S26" s="362"/>
      <c r="T26" s="362"/>
      <c r="U26" s="362"/>
      <c r="V26" s="355">
        <f t="shared" si="0"/>
        <v>3</v>
      </c>
      <c r="W26" s="365">
        <f t="shared" si="1"/>
        <v>27</v>
      </c>
      <c r="X26" s="361">
        <f t="shared" si="2"/>
        <v>216</v>
      </c>
      <c r="Y26" s="361">
        <f t="shared" si="3"/>
        <v>2430</v>
      </c>
      <c r="Z26" s="361">
        <f t="shared" si="4"/>
        <v>2430</v>
      </c>
      <c r="AA26" s="363"/>
    </row>
    <row r="27" spans="1:27" s="160" customFormat="1" ht="30" customHeight="1">
      <c r="A27" s="354">
        <v>20</v>
      </c>
      <c r="B27" s="364" t="s">
        <v>282</v>
      </c>
      <c r="C27" s="364" t="s">
        <v>267</v>
      </c>
      <c r="D27" s="364" t="s">
        <v>43</v>
      </c>
      <c r="E27" s="365">
        <v>30</v>
      </c>
      <c r="F27" s="364">
        <v>240</v>
      </c>
      <c r="G27" s="364">
        <v>75</v>
      </c>
      <c r="H27" s="364">
        <f t="shared" si="10"/>
        <v>9.375</v>
      </c>
      <c r="I27" s="361">
        <f t="shared" si="5"/>
        <v>2250</v>
      </c>
      <c r="J27" s="417">
        <v>12</v>
      </c>
      <c r="K27" s="417" t="s">
        <v>435</v>
      </c>
      <c r="L27" s="376"/>
      <c r="M27" s="376"/>
      <c r="N27" s="376"/>
      <c r="O27" s="377"/>
      <c r="P27" s="376"/>
      <c r="Q27" s="376"/>
      <c r="R27" s="376"/>
      <c r="S27" s="376"/>
      <c r="T27" s="376"/>
      <c r="U27" s="376"/>
      <c r="V27" s="355">
        <f t="shared" si="0"/>
        <v>12</v>
      </c>
      <c r="W27" s="365">
        <f t="shared" si="1"/>
        <v>18</v>
      </c>
      <c r="X27" s="361">
        <f t="shared" si="2"/>
        <v>144</v>
      </c>
      <c r="Y27" s="361">
        <f t="shared" si="3"/>
        <v>1350</v>
      </c>
      <c r="Z27" s="361">
        <f t="shared" si="4"/>
        <v>1350</v>
      </c>
      <c r="AA27" s="363"/>
    </row>
    <row r="28" spans="1:27" s="160" customFormat="1" ht="30" customHeight="1">
      <c r="A28" s="354">
        <v>21</v>
      </c>
      <c r="B28" s="364" t="s">
        <v>292</v>
      </c>
      <c r="C28" s="364" t="s">
        <v>176</v>
      </c>
      <c r="D28" s="367" t="s">
        <v>90</v>
      </c>
      <c r="E28" s="365">
        <v>30</v>
      </c>
      <c r="F28" s="364">
        <v>240</v>
      </c>
      <c r="G28" s="364">
        <v>90</v>
      </c>
      <c r="H28" s="364">
        <f t="shared" si="10"/>
        <v>11.25</v>
      </c>
      <c r="I28" s="361">
        <f t="shared" si="5"/>
        <v>2700</v>
      </c>
      <c r="J28" s="362"/>
      <c r="K28" s="362"/>
      <c r="L28" s="362">
        <v>2</v>
      </c>
      <c r="M28" s="362" t="s">
        <v>157</v>
      </c>
      <c r="N28" s="362">
        <v>1</v>
      </c>
      <c r="O28" s="357" t="s">
        <v>747</v>
      </c>
      <c r="P28" s="362"/>
      <c r="Q28" s="362"/>
      <c r="R28" s="362"/>
      <c r="S28" s="362"/>
      <c r="T28" s="362"/>
      <c r="U28" s="362"/>
      <c r="V28" s="355">
        <f t="shared" si="0"/>
        <v>3</v>
      </c>
      <c r="W28" s="365">
        <f t="shared" si="1"/>
        <v>27</v>
      </c>
      <c r="X28" s="361">
        <f t="shared" si="2"/>
        <v>216</v>
      </c>
      <c r="Y28" s="361">
        <f t="shared" si="3"/>
        <v>2430</v>
      </c>
      <c r="Z28" s="361">
        <f t="shared" si="4"/>
        <v>2430</v>
      </c>
      <c r="AA28" s="363"/>
    </row>
    <row r="29" spans="1:27" s="160" customFormat="1" ht="30" customHeight="1">
      <c r="A29" s="354">
        <v>22</v>
      </c>
      <c r="B29" s="364" t="s">
        <v>94</v>
      </c>
      <c r="C29" s="364" t="s">
        <v>176</v>
      </c>
      <c r="D29" s="364" t="s">
        <v>138</v>
      </c>
      <c r="E29" s="365">
        <v>30</v>
      </c>
      <c r="F29" s="364">
        <v>240</v>
      </c>
      <c r="G29" s="364">
        <v>90</v>
      </c>
      <c r="H29" s="364">
        <f t="shared" si="10"/>
        <v>11.25</v>
      </c>
      <c r="I29" s="361">
        <f t="shared" si="5"/>
        <v>2700</v>
      </c>
      <c r="J29" s="362"/>
      <c r="K29" s="362"/>
      <c r="L29" s="362">
        <v>2</v>
      </c>
      <c r="M29" s="362" t="s">
        <v>191</v>
      </c>
      <c r="N29" s="362"/>
      <c r="O29" s="357"/>
      <c r="P29" s="362">
        <v>1</v>
      </c>
      <c r="Q29" s="362">
        <v>23</v>
      </c>
      <c r="R29" s="362"/>
      <c r="S29" s="362"/>
      <c r="T29" s="362"/>
      <c r="U29" s="362"/>
      <c r="V29" s="355">
        <f t="shared" si="0"/>
        <v>3</v>
      </c>
      <c r="W29" s="365">
        <f t="shared" si="1"/>
        <v>27</v>
      </c>
      <c r="X29" s="361">
        <f t="shared" si="2"/>
        <v>216</v>
      </c>
      <c r="Y29" s="361">
        <f t="shared" si="3"/>
        <v>2430</v>
      </c>
      <c r="Z29" s="361">
        <f t="shared" si="4"/>
        <v>2430</v>
      </c>
      <c r="AA29" s="363"/>
    </row>
    <row r="30" spans="1:27" s="160" customFormat="1" ht="30" customHeight="1">
      <c r="A30" s="354">
        <v>23</v>
      </c>
      <c r="B30" s="364" t="s">
        <v>60</v>
      </c>
      <c r="C30" s="364" t="s">
        <v>176</v>
      </c>
      <c r="D30" s="364" t="s">
        <v>61</v>
      </c>
      <c r="E30" s="365">
        <v>30</v>
      </c>
      <c r="F30" s="364">
        <v>240</v>
      </c>
      <c r="G30" s="364">
        <v>90</v>
      </c>
      <c r="H30" s="364">
        <f t="shared" si="10"/>
        <v>11.25</v>
      </c>
      <c r="I30" s="361">
        <f t="shared" si="5"/>
        <v>2700</v>
      </c>
      <c r="J30" s="362"/>
      <c r="K30" s="362"/>
      <c r="L30" s="362">
        <v>2</v>
      </c>
      <c r="M30" s="362" t="s">
        <v>157</v>
      </c>
      <c r="N30" s="362"/>
      <c r="O30" s="357"/>
      <c r="P30" s="362"/>
      <c r="Q30" s="362"/>
      <c r="R30" s="362"/>
      <c r="S30" s="362"/>
      <c r="T30" s="362"/>
      <c r="U30" s="362"/>
      <c r="V30" s="355">
        <f t="shared" si="0"/>
        <v>2</v>
      </c>
      <c r="W30" s="365">
        <f t="shared" si="1"/>
        <v>28</v>
      </c>
      <c r="X30" s="361">
        <f t="shared" si="2"/>
        <v>224</v>
      </c>
      <c r="Y30" s="361">
        <f t="shared" si="3"/>
        <v>2520</v>
      </c>
      <c r="Z30" s="361">
        <f t="shared" si="4"/>
        <v>2520</v>
      </c>
      <c r="AA30" s="363"/>
    </row>
    <row r="31" spans="1:27" s="160" customFormat="1" ht="30" customHeight="1">
      <c r="A31" s="354">
        <v>24</v>
      </c>
      <c r="B31" s="364" t="s">
        <v>784</v>
      </c>
      <c r="C31" s="364" t="s">
        <v>176</v>
      </c>
      <c r="D31" s="364" t="s">
        <v>32</v>
      </c>
      <c r="E31" s="365">
        <v>30</v>
      </c>
      <c r="F31" s="364">
        <v>240</v>
      </c>
      <c r="G31" s="364">
        <v>90</v>
      </c>
      <c r="H31" s="364">
        <f t="shared" si="10"/>
        <v>11.25</v>
      </c>
      <c r="I31" s="361">
        <f t="shared" si="5"/>
        <v>2700</v>
      </c>
      <c r="J31" s="362"/>
      <c r="K31" s="362"/>
      <c r="L31" s="362">
        <v>1</v>
      </c>
      <c r="M31" s="362">
        <v>25</v>
      </c>
      <c r="N31" s="362"/>
      <c r="O31" s="357"/>
      <c r="P31" s="362"/>
      <c r="Q31" s="362"/>
      <c r="R31" s="362"/>
      <c r="S31" s="362"/>
      <c r="T31" s="362"/>
      <c r="U31" s="362"/>
      <c r="V31" s="355">
        <f t="shared" si="0"/>
        <v>1</v>
      </c>
      <c r="W31" s="365">
        <f t="shared" si="1"/>
        <v>29</v>
      </c>
      <c r="X31" s="361">
        <f t="shared" si="2"/>
        <v>232</v>
      </c>
      <c r="Y31" s="361">
        <f t="shared" si="3"/>
        <v>2610</v>
      </c>
      <c r="Z31" s="361">
        <f t="shared" si="4"/>
        <v>2610</v>
      </c>
      <c r="AA31" s="363"/>
    </row>
    <row r="32" spans="1:27" s="160" customFormat="1" ht="30" customHeight="1">
      <c r="A32" s="354">
        <v>25</v>
      </c>
      <c r="B32" s="364" t="s">
        <v>794</v>
      </c>
      <c r="C32" s="364" t="s">
        <v>18</v>
      </c>
      <c r="D32" s="374" t="s">
        <v>42</v>
      </c>
      <c r="E32" s="365">
        <v>30</v>
      </c>
      <c r="F32" s="364">
        <v>240</v>
      </c>
      <c r="G32" s="364">
        <v>70</v>
      </c>
      <c r="H32" s="364">
        <f t="shared" si="10"/>
        <v>8.75</v>
      </c>
      <c r="I32" s="361">
        <f t="shared" si="5"/>
        <v>2100</v>
      </c>
      <c r="J32" s="362"/>
      <c r="K32" s="362"/>
      <c r="L32" s="362"/>
      <c r="M32" s="362"/>
      <c r="N32" s="362"/>
      <c r="O32" s="357"/>
      <c r="P32" s="362"/>
      <c r="Q32" s="362"/>
      <c r="R32" s="362"/>
      <c r="S32" s="362"/>
      <c r="T32" s="417">
        <v>2</v>
      </c>
      <c r="U32" s="362"/>
      <c r="V32" s="355">
        <f>J32+L32+N32+P32+R32+T32</f>
        <v>2</v>
      </c>
      <c r="W32" s="365">
        <f>E32-V32</f>
        <v>28</v>
      </c>
      <c r="X32" s="361">
        <f>W32*8</f>
        <v>224</v>
      </c>
      <c r="Y32" s="361">
        <f t="shared" si="3"/>
        <v>1960</v>
      </c>
      <c r="Z32" s="361">
        <f t="shared" si="4"/>
        <v>1960</v>
      </c>
      <c r="AA32" s="363"/>
    </row>
    <row r="33" spans="1:27" s="160" customFormat="1" ht="30" customHeight="1">
      <c r="A33" s="354">
        <v>26</v>
      </c>
      <c r="B33" s="364" t="s">
        <v>275</v>
      </c>
      <c r="C33" s="364" t="s">
        <v>176</v>
      </c>
      <c r="D33" s="364" t="s">
        <v>63</v>
      </c>
      <c r="E33" s="365">
        <v>30</v>
      </c>
      <c r="F33" s="364">
        <v>240</v>
      </c>
      <c r="G33" s="364">
        <v>90</v>
      </c>
      <c r="H33" s="364">
        <f t="shared" si="10"/>
        <v>11.25</v>
      </c>
      <c r="I33" s="361">
        <f t="shared" si="5"/>
        <v>2700</v>
      </c>
      <c r="J33" s="362"/>
      <c r="K33" s="362"/>
      <c r="L33" s="376">
        <v>4</v>
      </c>
      <c r="M33" s="376" t="s">
        <v>190</v>
      </c>
      <c r="N33" s="376"/>
      <c r="O33" s="377"/>
      <c r="P33" s="376">
        <v>1</v>
      </c>
      <c r="Q33" s="376">
        <v>23</v>
      </c>
      <c r="R33" s="362"/>
      <c r="S33" s="362"/>
      <c r="T33" s="362"/>
      <c r="U33" s="362"/>
      <c r="V33" s="355">
        <f t="shared" si="0"/>
        <v>5</v>
      </c>
      <c r="W33" s="365">
        <f t="shared" si="1"/>
        <v>25</v>
      </c>
      <c r="X33" s="361">
        <f t="shared" si="2"/>
        <v>200</v>
      </c>
      <c r="Y33" s="361">
        <f t="shared" si="3"/>
        <v>2250</v>
      </c>
      <c r="Z33" s="361">
        <f t="shared" si="4"/>
        <v>2250</v>
      </c>
      <c r="AA33" s="363"/>
    </row>
    <row r="34" spans="1:27" s="160" customFormat="1" ht="30" customHeight="1">
      <c r="A34" s="354">
        <v>27</v>
      </c>
      <c r="B34" s="364" t="s">
        <v>304</v>
      </c>
      <c r="C34" s="364" t="s">
        <v>176</v>
      </c>
      <c r="D34" s="364" t="s">
        <v>57</v>
      </c>
      <c r="E34" s="365">
        <v>30</v>
      </c>
      <c r="F34" s="364">
        <v>240</v>
      </c>
      <c r="G34" s="364">
        <v>90</v>
      </c>
      <c r="H34" s="364">
        <f t="shared" si="10"/>
        <v>11.25</v>
      </c>
      <c r="I34" s="361">
        <f t="shared" si="5"/>
        <v>2700</v>
      </c>
      <c r="J34" s="362"/>
      <c r="K34" s="362"/>
      <c r="L34" s="362">
        <v>2</v>
      </c>
      <c r="M34" s="362" t="s">
        <v>191</v>
      </c>
      <c r="N34" s="362"/>
      <c r="O34" s="357"/>
      <c r="P34" s="362">
        <v>1</v>
      </c>
      <c r="Q34" s="362">
        <v>23</v>
      </c>
      <c r="R34" s="362"/>
      <c r="S34" s="362"/>
      <c r="T34" s="362"/>
      <c r="U34" s="362"/>
      <c r="V34" s="355">
        <f t="shared" si="0"/>
        <v>3</v>
      </c>
      <c r="W34" s="365">
        <f t="shared" si="1"/>
        <v>27</v>
      </c>
      <c r="X34" s="361">
        <f t="shared" si="2"/>
        <v>216</v>
      </c>
      <c r="Y34" s="361">
        <f t="shared" si="3"/>
        <v>2430</v>
      </c>
      <c r="Z34" s="361">
        <f t="shared" si="4"/>
        <v>2430</v>
      </c>
      <c r="AA34" s="363"/>
    </row>
    <row r="35" spans="1:27" s="160" customFormat="1" ht="35.25" customHeight="1">
      <c r="A35" s="354">
        <v>28</v>
      </c>
      <c r="B35" s="364" t="s">
        <v>813</v>
      </c>
      <c r="C35" s="364" t="s">
        <v>176</v>
      </c>
      <c r="D35" s="364" t="s">
        <v>29</v>
      </c>
      <c r="E35" s="364">
        <v>30</v>
      </c>
      <c r="F35" s="364">
        <v>240</v>
      </c>
      <c r="G35" s="364">
        <v>90</v>
      </c>
      <c r="H35" s="364">
        <f t="shared" si="10"/>
        <v>11.25</v>
      </c>
      <c r="I35" s="361">
        <f t="shared" si="5"/>
        <v>2700</v>
      </c>
      <c r="J35" s="362"/>
      <c r="K35" s="362"/>
      <c r="L35" s="362"/>
      <c r="M35" s="362"/>
      <c r="N35" s="362"/>
      <c r="O35" s="357"/>
      <c r="P35" s="362"/>
      <c r="Q35" s="362"/>
      <c r="R35" s="362"/>
      <c r="S35" s="362"/>
      <c r="T35" s="362"/>
      <c r="U35" s="362"/>
      <c r="V35" s="361">
        <f t="shared" si="0"/>
        <v>0</v>
      </c>
      <c r="W35" s="364">
        <f t="shared" si="1"/>
        <v>30</v>
      </c>
      <c r="X35" s="361">
        <f t="shared" si="2"/>
        <v>240</v>
      </c>
      <c r="Y35" s="361">
        <f t="shared" si="3"/>
        <v>2700</v>
      </c>
      <c r="Z35" s="361">
        <f t="shared" si="4"/>
        <v>2700</v>
      </c>
      <c r="AA35" s="363"/>
    </row>
    <row r="36" spans="1:27" s="160" customFormat="1" ht="30" customHeight="1">
      <c r="A36" s="354">
        <v>29</v>
      </c>
      <c r="B36" s="364" t="s">
        <v>801</v>
      </c>
      <c r="C36" s="364" t="s">
        <v>18</v>
      </c>
      <c r="D36" s="474" t="s">
        <v>368</v>
      </c>
      <c r="E36" s="365">
        <v>30</v>
      </c>
      <c r="F36" s="364">
        <v>240</v>
      </c>
      <c r="G36" s="364">
        <v>70</v>
      </c>
      <c r="H36" s="364">
        <f t="shared" si="10"/>
        <v>8.75</v>
      </c>
      <c r="I36" s="361">
        <f t="shared" si="5"/>
        <v>2100</v>
      </c>
      <c r="J36" s="362"/>
      <c r="K36" s="362"/>
      <c r="L36" s="362">
        <v>1</v>
      </c>
      <c r="M36" s="362">
        <v>25</v>
      </c>
      <c r="N36" s="362"/>
      <c r="O36" s="357"/>
      <c r="P36" s="362"/>
      <c r="Q36" s="362"/>
      <c r="R36" s="362"/>
      <c r="S36" s="362"/>
      <c r="T36" s="362"/>
      <c r="U36" s="362"/>
      <c r="V36" s="355">
        <f>J36+L36+N36+P36+R36+T36</f>
        <v>1</v>
      </c>
      <c r="W36" s="365">
        <f>E36-V36</f>
        <v>29</v>
      </c>
      <c r="X36" s="361">
        <f>W36*8</f>
        <v>232</v>
      </c>
      <c r="Y36" s="361">
        <f t="shared" ref="Y36" si="16">X36*H36</f>
        <v>2030</v>
      </c>
      <c r="Z36" s="361">
        <f t="shared" ref="Z36" si="17">Y36</f>
        <v>2030</v>
      </c>
      <c r="AA36" s="363"/>
    </row>
    <row r="37" spans="1:27" s="160" customFormat="1" ht="30" customHeight="1">
      <c r="A37" s="354">
        <v>30</v>
      </c>
      <c r="B37" s="364" t="s">
        <v>46</v>
      </c>
      <c r="C37" s="364" t="s">
        <v>176</v>
      </c>
      <c r="D37" s="367" t="s">
        <v>34</v>
      </c>
      <c r="E37" s="365">
        <v>30</v>
      </c>
      <c r="F37" s="364">
        <v>240</v>
      </c>
      <c r="G37" s="364">
        <v>90</v>
      </c>
      <c r="H37" s="364">
        <f t="shared" si="10"/>
        <v>11.25</v>
      </c>
      <c r="I37" s="361">
        <f t="shared" si="5"/>
        <v>2700</v>
      </c>
      <c r="J37" s="362"/>
      <c r="K37" s="362"/>
      <c r="L37" s="362">
        <v>2</v>
      </c>
      <c r="M37" s="362" t="s">
        <v>191</v>
      </c>
      <c r="N37" s="362"/>
      <c r="O37" s="357"/>
      <c r="P37" s="362">
        <v>1</v>
      </c>
      <c r="Q37" s="362">
        <v>23</v>
      </c>
      <c r="R37" s="362"/>
      <c r="S37" s="362"/>
      <c r="T37" s="362"/>
      <c r="U37" s="362"/>
      <c r="V37" s="355">
        <f t="shared" si="0"/>
        <v>3</v>
      </c>
      <c r="W37" s="365">
        <f t="shared" si="1"/>
        <v>27</v>
      </c>
      <c r="X37" s="361">
        <f t="shared" si="2"/>
        <v>216</v>
      </c>
      <c r="Y37" s="361">
        <f t="shared" si="3"/>
        <v>2430</v>
      </c>
      <c r="Z37" s="361">
        <f t="shared" si="4"/>
        <v>2430</v>
      </c>
      <c r="AA37" s="363"/>
    </row>
    <row r="38" spans="1:27" s="160" customFormat="1" ht="33" customHeight="1">
      <c r="A38" s="354">
        <v>31</v>
      </c>
      <c r="B38" s="409" t="s">
        <v>323</v>
      </c>
      <c r="C38" s="364" t="s">
        <v>18</v>
      </c>
      <c r="D38" s="374" t="s">
        <v>114</v>
      </c>
      <c r="E38" s="365">
        <v>30</v>
      </c>
      <c r="F38" s="364">
        <v>240</v>
      </c>
      <c r="G38" s="364">
        <v>70</v>
      </c>
      <c r="H38" s="364">
        <f t="shared" si="10"/>
        <v>8.75</v>
      </c>
      <c r="I38" s="361">
        <f t="shared" si="5"/>
        <v>2100</v>
      </c>
      <c r="J38" s="362"/>
      <c r="K38" s="362"/>
      <c r="L38" s="362"/>
      <c r="M38" s="362"/>
      <c r="N38" s="362"/>
      <c r="O38" s="357"/>
      <c r="P38" s="362">
        <v>1</v>
      </c>
      <c r="Q38" s="362">
        <v>23</v>
      </c>
      <c r="R38" s="362"/>
      <c r="S38" s="362"/>
      <c r="T38" s="362"/>
      <c r="U38" s="362"/>
      <c r="V38" s="355">
        <f>J38+L38+N38+P38+R38+T38</f>
        <v>1</v>
      </c>
      <c r="W38" s="365">
        <f>E38-V38</f>
        <v>29</v>
      </c>
      <c r="X38" s="361">
        <f>W38*8</f>
        <v>232</v>
      </c>
      <c r="Y38" s="361">
        <f t="shared" si="3"/>
        <v>2030</v>
      </c>
      <c r="Z38" s="361">
        <f t="shared" si="4"/>
        <v>2030</v>
      </c>
      <c r="AA38" s="363"/>
    </row>
    <row r="39" spans="1:27" s="160" customFormat="1" ht="30" customHeight="1">
      <c r="A39" s="354">
        <v>32</v>
      </c>
      <c r="B39" s="364" t="s">
        <v>21</v>
      </c>
      <c r="C39" s="364" t="s">
        <v>176</v>
      </c>
      <c r="D39" s="364" t="s">
        <v>239</v>
      </c>
      <c r="E39" s="365">
        <v>30</v>
      </c>
      <c r="F39" s="364">
        <v>240</v>
      </c>
      <c r="G39" s="364">
        <v>90</v>
      </c>
      <c r="H39" s="364">
        <f t="shared" si="10"/>
        <v>11.25</v>
      </c>
      <c r="I39" s="361">
        <f t="shared" si="5"/>
        <v>2700</v>
      </c>
      <c r="J39" s="362"/>
      <c r="K39" s="370"/>
      <c r="L39" s="362">
        <v>2</v>
      </c>
      <c r="M39" s="362" t="s">
        <v>191</v>
      </c>
      <c r="N39" s="362">
        <v>1</v>
      </c>
      <c r="O39" s="357" t="s">
        <v>137</v>
      </c>
      <c r="P39" s="362">
        <v>1</v>
      </c>
      <c r="Q39" s="362">
        <v>23</v>
      </c>
      <c r="R39" s="362"/>
      <c r="S39" s="362"/>
      <c r="T39" s="362"/>
      <c r="U39" s="362"/>
      <c r="V39" s="355">
        <f>J39+L39+N39+P39+R39+T39</f>
        <v>4</v>
      </c>
      <c r="W39" s="365">
        <f>E39-V39</f>
        <v>26</v>
      </c>
      <c r="X39" s="361">
        <f>W39*8</f>
        <v>208</v>
      </c>
      <c r="Y39" s="361">
        <f>X39*H39</f>
        <v>2340</v>
      </c>
      <c r="Z39" s="361">
        <f t="shared" si="4"/>
        <v>2340</v>
      </c>
      <c r="AA39" s="363"/>
    </row>
    <row r="40" spans="1:27" s="160" customFormat="1" ht="30" customHeight="1">
      <c r="A40" s="354">
        <v>33</v>
      </c>
      <c r="B40" s="364" t="s">
        <v>97</v>
      </c>
      <c r="C40" s="364" t="s">
        <v>176</v>
      </c>
      <c r="D40" s="364" t="s">
        <v>160</v>
      </c>
      <c r="E40" s="365">
        <v>30</v>
      </c>
      <c r="F40" s="364">
        <v>240</v>
      </c>
      <c r="G40" s="364">
        <v>90</v>
      </c>
      <c r="H40" s="364">
        <f t="shared" si="10"/>
        <v>11.25</v>
      </c>
      <c r="I40" s="361">
        <f t="shared" si="5"/>
        <v>2700</v>
      </c>
      <c r="J40" s="362"/>
      <c r="K40" s="362"/>
      <c r="L40" s="362">
        <v>3</v>
      </c>
      <c r="M40" s="362" t="s">
        <v>825</v>
      </c>
      <c r="N40" s="362"/>
      <c r="O40" s="357"/>
      <c r="P40" s="362">
        <v>1</v>
      </c>
      <c r="Q40" s="362">
        <v>23</v>
      </c>
      <c r="R40" s="362"/>
      <c r="S40" s="362"/>
      <c r="T40" s="362"/>
      <c r="U40" s="362"/>
      <c r="V40" s="355">
        <f t="shared" si="0"/>
        <v>4</v>
      </c>
      <c r="W40" s="365">
        <f t="shared" si="1"/>
        <v>26</v>
      </c>
      <c r="X40" s="361">
        <f t="shared" si="2"/>
        <v>208</v>
      </c>
      <c r="Y40" s="361">
        <f t="shared" si="3"/>
        <v>2340</v>
      </c>
      <c r="Z40" s="361">
        <f t="shared" si="4"/>
        <v>2340</v>
      </c>
      <c r="AA40" s="363"/>
    </row>
    <row r="41" spans="1:27" s="160" customFormat="1" ht="30" customHeight="1">
      <c r="A41" s="354">
        <v>34</v>
      </c>
      <c r="B41" s="364" t="s">
        <v>294</v>
      </c>
      <c r="C41" s="364" t="s">
        <v>267</v>
      </c>
      <c r="D41" s="364" t="s">
        <v>199</v>
      </c>
      <c r="E41" s="365">
        <v>30</v>
      </c>
      <c r="F41" s="364">
        <v>240</v>
      </c>
      <c r="G41" s="364">
        <v>75</v>
      </c>
      <c r="H41" s="364">
        <f t="shared" si="10"/>
        <v>9.375</v>
      </c>
      <c r="I41" s="361">
        <f t="shared" si="5"/>
        <v>2250</v>
      </c>
      <c r="J41" s="362"/>
      <c r="K41" s="362"/>
      <c r="L41" s="362">
        <v>1</v>
      </c>
      <c r="M41" s="362">
        <v>25</v>
      </c>
      <c r="N41" s="362"/>
      <c r="O41" s="357"/>
      <c r="P41" s="362">
        <v>1</v>
      </c>
      <c r="Q41" s="362">
        <v>23</v>
      </c>
      <c r="R41" s="362"/>
      <c r="S41" s="362"/>
      <c r="T41" s="362"/>
      <c r="U41" s="362"/>
      <c r="V41" s="355">
        <f t="shared" si="0"/>
        <v>2</v>
      </c>
      <c r="W41" s="365">
        <f t="shared" si="1"/>
        <v>28</v>
      </c>
      <c r="X41" s="361">
        <f t="shared" si="2"/>
        <v>224</v>
      </c>
      <c r="Y41" s="361">
        <f t="shared" si="3"/>
        <v>2100</v>
      </c>
      <c r="Z41" s="361">
        <f t="shared" si="4"/>
        <v>2100</v>
      </c>
      <c r="AA41" s="363"/>
    </row>
    <row r="42" spans="1:27" s="160" customFormat="1" ht="30" customHeight="1">
      <c r="A42" s="354">
        <v>35</v>
      </c>
      <c r="B42" s="364" t="s">
        <v>317</v>
      </c>
      <c r="C42" s="364" t="s">
        <v>176</v>
      </c>
      <c r="D42" s="367" t="s">
        <v>117</v>
      </c>
      <c r="E42" s="365">
        <v>30</v>
      </c>
      <c r="F42" s="364">
        <v>240</v>
      </c>
      <c r="G42" s="364">
        <v>90</v>
      </c>
      <c r="H42" s="364">
        <f t="shared" si="10"/>
        <v>11.25</v>
      </c>
      <c r="I42" s="361">
        <f t="shared" si="5"/>
        <v>2700</v>
      </c>
      <c r="J42" s="362"/>
      <c r="K42" s="362"/>
      <c r="L42" s="362"/>
      <c r="M42" s="362"/>
      <c r="N42" s="362"/>
      <c r="O42" s="357"/>
      <c r="P42" s="362"/>
      <c r="Q42" s="362"/>
      <c r="R42" s="362"/>
      <c r="S42" s="362"/>
      <c r="T42" s="362"/>
      <c r="U42" s="362"/>
      <c r="V42" s="355">
        <f t="shared" si="0"/>
        <v>0</v>
      </c>
      <c r="W42" s="365">
        <f t="shared" si="1"/>
        <v>30</v>
      </c>
      <c r="X42" s="361">
        <f t="shared" si="2"/>
        <v>240</v>
      </c>
      <c r="Y42" s="361">
        <f t="shared" si="3"/>
        <v>2700</v>
      </c>
      <c r="Z42" s="361">
        <f t="shared" si="4"/>
        <v>2700</v>
      </c>
      <c r="AA42" s="363"/>
    </row>
    <row r="43" spans="1:27" s="160" customFormat="1" ht="30" customHeight="1">
      <c r="A43" s="354">
        <v>36</v>
      </c>
      <c r="B43" s="364" t="s">
        <v>58</v>
      </c>
      <c r="C43" s="364" t="s">
        <v>176</v>
      </c>
      <c r="D43" s="364" t="s">
        <v>163</v>
      </c>
      <c r="E43" s="365">
        <v>30</v>
      </c>
      <c r="F43" s="364">
        <v>240</v>
      </c>
      <c r="G43" s="364">
        <v>90</v>
      </c>
      <c r="H43" s="364">
        <f t="shared" si="10"/>
        <v>11.25</v>
      </c>
      <c r="I43" s="361">
        <f t="shared" si="5"/>
        <v>2700</v>
      </c>
      <c r="J43" s="362"/>
      <c r="K43" s="362"/>
      <c r="L43" s="362">
        <v>2</v>
      </c>
      <c r="M43" s="362" t="s">
        <v>265</v>
      </c>
      <c r="N43" s="362"/>
      <c r="O43" s="357"/>
      <c r="P43" s="362"/>
      <c r="Q43" s="362"/>
      <c r="R43" s="362"/>
      <c r="S43" s="362"/>
      <c r="T43" s="362"/>
      <c r="U43" s="362"/>
      <c r="V43" s="355">
        <f t="shared" si="0"/>
        <v>2</v>
      </c>
      <c r="W43" s="365">
        <f t="shared" si="1"/>
        <v>28</v>
      </c>
      <c r="X43" s="361">
        <f t="shared" si="2"/>
        <v>224</v>
      </c>
      <c r="Y43" s="361">
        <f t="shared" si="3"/>
        <v>2520</v>
      </c>
      <c r="Z43" s="361">
        <f t="shared" si="4"/>
        <v>2520</v>
      </c>
      <c r="AA43" s="363"/>
    </row>
    <row r="44" spans="1:27" s="160" customFormat="1" ht="30" customHeight="1">
      <c r="A44" s="354">
        <v>37</v>
      </c>
      <c r="B44" s="364" t="s">
        <v>279</v>
      </c>
      <c r="C44" s="364" t="s">
        <v>176</v>
      </c>
      <c r="D44" s="364" t="s">
        <v>79</v>
      </c>
      <c r="E44" s="365">
        <v>30</v>
      </c>
      <c r="F44" s="364">
        <v>240</v>
      </c>
      <c r="G44" s="364">
        <v>90</v>
      </c>
      <c r="H44" s="364">
        <f t="shared" si="10"/>
        <v>11.25</v>
      </c>
      <c r="I44" s="361">
        <f t="shared" si="5"/>
        <v>2700</v>
      </c>
      <c r="J44" s="362"/>
      <c r="K44" s="362"/>
      <c r="L44" s="362">
        <v>2</v>
      </c>
      <c r="M44" s="362" t="s">
        <v>192</v>
      </c>
      <c r="N44" s="362"/>
      <c r="O44" s="357"/>
      <c r="P44" s="362"/>
      <c r="Q44" s="362"/>
      <c r="R44" s="362"/>
      <c r="S44" s="362"/>
      <c r="T44" s="362"/>
      <c r="U44" s="362"/>
      <c r="V44" s="355">
        <f t="shared" si="0"/>
        <v>2</v>
      </c>
      <c r="W44" s="365">
        <f t="shared" si="1"/>
        <v>28</v>
      </c>
      <c r="X44" s="361">
        <f t="shared" si="2"/>
        <v>224</v>
      </c>
      <c r="Y44" s="361">
        <f>X44*H44</f>
        <v>2520</v>
      </c>
      <c r="Z44" s="361">
        <f t="shared" si="4"/>
        <v>2520</v>
      </c>
      <c r="AA44" s="363"/>
    </row>
    <row r="45" spans="1:27" s="160" customFormat="1" ht="33.75" customHeight="1">
      <c r="A45" s="354">
        <v>38</v>
      </c>
      <c r="B45" s="364" t="s">
        <v>818</v>
      </c>
      <c r="C45" s="364" t="s">
        <v>176</v>
      </c>
      <c r="D45" s="364" t="s">
        <v>815</v>
      </c>
      <c r="E45" s="364">
        <v>30</v>
      </c>
      <c r="F45" s="364">
        <v>240</v>
      </c>
      <c r="G45" s="364">
        <v>90</v>
      </c>
      <c r="H45" s="364">
        <f t="shared" si="10"/>
        <v>11.25</v>
      </c>
      <c r="I45" s="361">
        <f t="shared" si="5"/>
        <v>2700</v>
      </c>
      <c r="J45" s="362"/>
      <c r="K45" s="362"/>
      <c r="L45" s="376">
        <v>4</v>
      </c>
      <c r="M45" s="376" t="s">
        <v>190</v>
      </c>
      <c r="N45" s="376"/>
      <c r="O45" s="377"/>
      <c r="P45" s="376">
        <v>1</v>
      </c>
      <c r="Q45" s="376">
        <v>23</v>
      </c>
      <c r="R45" s="362"/>
      <c r="S45" s="362"/>
      <c r="T45" s="362"/>
      <c r="U45" s="362"/>
      <c r="V45" s="361">
        <f t="shared" si="0"/>
        <v>5</v>
      </c>
      <c r="W45" s="364">
        <f t="shared" si="1"/>
        <v>25</v>
      </c>
      <c r="X45" s="361">
        <f t="shared" si="2"/>
        <v>200</v>
      </c>
      <c r="Y45" s="361">
        <f t="shared" ref="Y45" si="18">X45*H45</f>
        <v>2250</v>
      </c>
      <c r="Z45" s="361">
        <f t="shared" si="4"/>
        <v>2250</v>
      </c>
      <c r="AA45" s="363"/>
    </row>
    <row r="46" spans="1:27" s="160" customFormat="1" ht="30" customHeight="1">
      <c r="A46" s="354">
        <v>39</v>
      </c>
      <c r="B46" s="364" t="s">
        <v>309</v>
      </c>
      <c r="C46" s="364" t="s">
        <v>18</v>
      </c>
      <c r="D46" s="364" t="s">
        <v>165</v>
      </c>
      <c r="E46" s="365">
        <v>30</v>
      </c>
      <c r="F46" s="364">
        <v>240</v>
      </c>
      <c r="G46" s="364">
        <v>70</v>
      </c>
      <c r="H46" s="364">
        <f t="shared" si="10"/>
        <v>8.75</v>
      </c>
      <c r="I46" s="361">
        <f t="shared" si="5"/>
        <v>2100</v>
      </c>
      <c r="J46" s="362"/>
      <c r="K46" s="362"/>
      <c r="L46" s="362">
        <v>3</v>
      </c>
      <c r="M46" s="362" t="s">
        <v>824</v>
      </c>
      <c r="N46" s="362"/>
      <c r="O46" s="357"/>
      <c r="P46" s="362">
        <v>1</v>
      </c>
      <c r="Q46" s="362">
        <v>23</v>
      </c>
      <c r="R46" s="362"/>
      <c r="S46" s="362"/>
      <c r="T46" s="362"/>
      <c r="U46" s="362"/>
      <c r="V46" s="355">
        <f t="shared" si="0"/>
        <v>4</v>
      </c>
      <c r="W46" s="365">
        <f t="shared" si="1"/>
        <v>26</v>
      </c>
      <c r="X46" s="361">
        <f t="shared" si="2"/>
        <v>208</v>
      </c>
      <c r="Y46" s="361">
        <f t="shared" si="3"/>
        <v>1820</v>
      </c>
      <c r="Z46" s="361">
        <f t="shared" si="4"/>
        <v>1820</v>
      </c>
      <c r="AA46" s="363"/>
    </row>
    <row r="47" spans="1:27" s="160" customFormat="1" ht="30" customHeight="1">
      <c r="A47" s="354">
        <v>40</v>
      </c>
      <c r="B47" s="364" t="s">
        <v>850</v>
      </c>
      <c r="C47" s="364" t="s">
        <v>18</v>
      </c>
      <c r="D47" s="364" t="s">
        <v>237</v>
      </c>
      <c r="E47" s="365">
        <v>30</v>
      </c>
      <c r="F47" s="364">
        <v>240</v>
      </c>
      <c r="G47" s="364">
        <v>70</v>
      </c>
      <c r="H47" s="364">
        <f t="shared" si="10"/>
        <v>8.75</v>
      </c>
      <c r="I47" s="361">
        <f t="shared" si="5"/>
        <v>2100</v>
      </c>
      <c r="J47" s="417">
        <v>16</v>
      </c>
      <c r="K47" s="417" t="s">
        <v>842</v>
      </c>
      <c r="L47" s="362"/>
      <c r="M47" s="362"/>
      <c r="N47" s="362"/>
      <c r="O47" s="357"/>
      <c r="P47" s="362"/>
      <c r="Q47" s="362"/>
      <c r="R47" s="362"/>
      <c r="S47" s="362"/>
      <c r="T47" s="362"/>
      <c r="U47" s="362"/>
      <c r="V47" s="355">
        <f t="shared" si="0"/>
        <v>16</v>
      </c>
      <c r="W47" s="365">
        <f t="shared" si="1"/>
        <v>14</v>
      </c>
      <c r="X47" s="361">
        <f t="shared" si="2"/>
        <v>112</v>
      </c>
      <c r="Y47" s="361">
        <f t="shared" si="3"/>
        <v>980</v>
      </c>
      <c r="Z47" s="361">
        <f t="shared" si="4"/>
        <v>980</v>
      </c>
      <c r="AA47" s="363"/>
    </row>
    <row r="48" spans="1:27" s="160" customFormat="1" ht="41.25" customHeight="1">
      <c r="A48" s="250"/>
      <c r="B48" s="1427" t="s">
        <v>483</v>
      </c>
      <c r="C48" s="1427"/>
      <c r="D48" s="1427"/>
      <c r="E48" s="341"/>
      <c r="F48" s="341"/>
      <c r="G48" s="341"/>
      <c r="H48" s="341"/>
      <c r="I48" s="341"/>
      <c r="J48" s="882"/>
      <c r="K48" s="882"/>
      <c r="L48" s="882"/>
      <c r="M48" s="882"/>
      <c r="N48" s="1427" t="s">
        <v>484</v>
      </c>
      <c r="O48" s="1427"/>
      <c r="P48" s="1427"/>
      <c r="Q48" s="1427"/>
      <c r="R48" s="1427"/>
      <c r="S48" s="882"/>
      <c r="T48" s="882"/>
      <c r="U48" s="882"/>
      <c r="V48" s="341"/>
      <c r="W48" s="776"/>
      <c r="X48" s="1433" t="s">
        <v>485</v>
      </c>
      <c r="Y48" s="1433"/>
      <c r="Z48" s="1433"/>
      <c r="AA48" s="1433"/>
    </row>
    <row r="49" spans="1:27" s="160" customFormat="1" ht="39" customHeight="1">
      <c r="A49" s="250"/>
      <c r="B49" s="1427" t="s">
        <v>482</v>
      </c>
      <c r="C49" s="1427"/>
      <c r="D49" s="1427"/>
      <c r="E49" s="341"/>
      <c r="F49" s="341"/>
      <c r="G49" s="341"/>
      <c r="H49" s="341"/>
      <c r="I49" s="341"/>
      <c r="J49" s="882"/>
      <c r="K49" s="882"/>
      <c r="L49" s="882"/>
      <c r="M49" s="882"/>
      <c r="N49" s="1427" t="s">
        <v>482</v>
      </c>
      <c r="O49" s="1427"/>
      <c r="P49" s="1427"/>
      <c r="Q49" s="1427"/>
      <c r="R49" s="882"/>
      <c r="S49" s="882"/>
      <c r="T49" s="882"/>
      <c r="U49" s="882"/>
      <c r="V49" s="341"/>
      <c r="W49" s="776"/>
      <c r="X49" s="1427" t="s">
        <v>482</v>
      </c>
      <c r="Y49" s="1427"/>
      <c r="Z49" s="1427"/>
      <c r="AA49" s="1427"/>
    </row>
    <row r="50" spans="1:27" s="160" customFormat="1" ht="24" customHeight="1">
      <c r="A50" s="250"/>
      <c r="B50" s="1427"/>
      <c r="C50" s="1427"/>
      <c r="D50" s="1427"/>
      <c r="E50" s="341"/>
      <c r="F50" s="341"/>
      <c r="G50" s="341"/>
      <c r="H50" s="341"/>
      <c r="I50" s="341"/>
      <c r="J50" s="882"/>
      <c r="K50" s="882"/>
      <c r="L50" s="882"/>
      <c r="M50" s="882"/>
      <c r="N50" s="1434">
        <v>1</v>
      </c>
      <c r="O50" s="1434"/>
      <c r="P50" s="1434"/>
      <c r="Q50" s="1434"/>
      <c r="R50" s="882"/>
      <c r="S50" s="882"/>
      <c r="T50" s="882"/>
      <c r="U50" s="882"/>
      <c r="V50" s="341"/>
      <c r="W50" s="776"/>
      <c r="X50" s="1427"/>
      <c r="Y50" s="1427"/>
      <c r="Z50" s="1427"/>
      <c r="AA50" s="1427"/>
    </row>
    <row r="51" spans="1:27" s="160" customFormat="1" ht="30" customHeight="1">
      <c r="A51" s="354">
        <v>41</v>
      </c>
      <c r="B51" s="364" t="s">
        <v>307</v>
      </c>
      <c r="C51" s="364" t="s">
        <v>176</v>
      </c>
      <c r="D51" s="364" t="s">
        <v>67</v>
      </c>
      <c r="E51" s="365">
        <v>30</v>
      </c>
      <c r="F51" s="364">
        <v>240</v>
      </c>
      <c r="G51" s="364">
        <v>90</v>
      </c>
      <c r="H51" s="364">
        <f t="shared" ref="H51:H86" si="19">G51/8</f>
        <v>11.25</v>
      </c>
      <c r="I51" s="361">
        <f t="shared" ref="I51:I86" si="20">G51*E51</f>
        <v>2700</v>
      </c>
      <c r="J51" s="362"/>
      <c r="K51" s="362"/>
      <c r="L51" s="362"/>
      <c r="M51" s="362"/>
      <c r="N51" s="362"/>
      <c r="O51" s="357"/>
      <c r="P51" s="362"/>
      <c r="Q51" s="362"/>
      <c r="R51" s="362"/>
      <c r="S51" s="362"/>
      <c r="T51" s="362"/>
      <c r="U51" s="362"/>
      <c r="V51" s="355">
        <f>J51+L51+N51+P51+R51+T51</f>
        <v>0</v>
      </c>
      <c r="W51" s="365">
        <f>E51-V51</f>
        <v>30</v>
      </c>
      <c r="X51" s="361">
        <f>W51*8</f>
        <v>240</v>
      </c>
      <c r="Y51" s="361">
        <f>X51*H51</f>
        <v>2700</v>
      </c>
      <c r="Z51" s="361">
        <f>Y51</f>
        <v>2700</v>
      </c>
      <c r="AA51" s="363"/>
    </row>
    <row r="52" spans="1:27" s="160" customFormat="1" ht="30" customHeight="1">
      <c r="A52" s="354">
        <v>42</v>
      </c>
      <c r="B52" s="364" t="s">
        <v>305</v>
      </c>
      <c r="C52" s="364" t="s">
        <v>176</v>
      </c>
      <c r="D52" s="364" t="s">
        <v>159</v>
      </c>
      <c r="E52" s="365">
        <v>30</v>
      </c>
      <c r="F52" s="364">
        <v>240</v>
      </c>
      <c r="G52" s="364">
        <v>90</v>
      </c>
      <c r="H52" s="364">
        <f t="shared" si="19"/>
        <v>11.25</v>
      </c>
      <c r="I52" s="361">
        <f t="shared" si="20"/>
        <v>2700</v>
      </c>
      <c r="J52" s="362"/>
      <c r="K52" s="362"/>
      <c r="L52" s="362">
        <v>3</v>
      </c>
      <c r="M52" s="362" t="s">
        <v>189</v>
      </c>
      <c r="N52" s="362"/>
      <c r="O52" s="357"/>
      <c r="P52" s="362"/>
      <c r="Q52" s="362"/>
      <c r="R52" s="362"/>
      <c r="S52" s="362"/>
      <c r="T52" s="362"/>
      <c r="U52" s="362"/>
      <c r="V52" s="355">
        <f>J52+L52+N52+P52+R52+T52</f>
        <v>3</v>
      </c>
      <c r="W52" s="365">
        <f>E52-V52</f>
        <v>27</v>
      </c>
      <c r="X52" s="361">
        <f>W52*8</f>
        <v>216</v>
      </c>
      <c r="Y52" s="361">
        <f>X52*H52</f>
        <v>2430</v>
      </c>
      <c r="Z52" s="361">
        <f>Y52</f>
        <v>2430</v>
      </c>
      <c r="AA52" s="363"/>
    </row>
    <row r="53" spans="1:27" s="160" customFormat="1" ht="27.75" customHeight="1">
      <c r="A53" s="354">
        <v>43</v>
      </c>
      <c r="B53" s="364" t="s">
        <v>360</v>
      </c>
      <c r="C53" s="364" t="s">
        <v>176</v>
      </c>
      <c r="D53" s="364" t="s">
        <v>151</v>
      </c>
      <c r="E53" s="365">
        <v>30</v>
      </c>
      <c r="F53" s="364">
        <v>240</v>
      </c>
      <c r="G53" s="364">
        <v>90</v>
      </c>
      <c r="H53" s="364">
        <f t="shared" si="19"/>
        <v>11.25</v>
      </c>
      <c r="I53" s="361">
        <f t="shared" si="20"/>
        <v>2700</v>
      </c>
      <c r="J53" s="362"/>
      <c r="K53" s="370"/>
      <c r="L53" s="362"/>
      <c r="M53" s="362"/>
      <c r="N53" s="362"/>
      <c r="O53" s="357"/>
      <c r="P53" s="362"/>
      <c r="Q53" s="362"/>
      <c r="R53" s="362"/>
      <c r="S53" s="362"/>
      <c r="T53" s="362"/>
      <c r="U53" s="362"/>
      <c r="V53" s="355">
        <f>J53+L53+N53+P53+R53+T53</f>
        <v>0</v>
      </c>
      <c r="W53" s="365">
        <f>E53-V53</f>
        <v>30</v>
      </c>
      <c r="X53" s="361">
        <f>W53*8</f>
        <v>240</v>
      </c>
      <c r="Y53" s="361">
        <f>X53*H53</f>
        <v>2700</v>
      </c>
      <c r="Z53" s="361">
        <f>Y53</f>
        <v>2700</v>
      </c>
      <c r="AA53" s="363"/>
    </row>
    <row r="54" spans="1:27" s="160" customFormat="1" ht="27.75" customHeight="1">
      <c r="A54" s="354">
        <v>44</v>
      </c>
      <c r="B54" s="364" t="s">
        <v>819</v>
      </c>
      <c r="C54" s="364" t="s">
        <v>176</v>
      </c>
      <c r="D54" s="364" t="s">
        <v>84</v>
      </c>
      <c r="E54" s="365">
        <v>30</v>
      </c>
      <c r="F54" s="364">
        <v>240</v>
      </c>
      <c r="G54" s="364">
        <v>90</v>
      </c>
      <c r="H54" s="364">
        <f t="shared" si="19"/>
        <v>11.25</v>
      </c>
      <c r="I54" s="361">
        <f t="shared" si="20"/>
        <v>2700</v>
      </c>
      <c r="J54" s="417">
        <v>11</v>
      </c>
      <c r="K54" s="630" t="s">
        <v>788</v>
      </c>
      <c r="L54" s="362"/>
      <c r="M54" s="362"/>
      <c r="N54" s="362"/>
      <c r="O54" s="357"/>
      <c r="P54" s="362">
        <v>1</v>
      </c>
      <c r="Q54" s="362">
        <v>23</v>
      </c>
      <c r="R54" s="362"/>
      <c r="S54" s="362"/>
      <c r="T54" s="362"/>
      <c r="U54" s="362"/>
      <c r="V54" s="355">
        <f>J54+L54+N54+P54+R54+T54</f>
        <v>12</v>
      </c>
      <c r="W54" s="365">
        <f>E54-V54</f>
        <v>18</v>
      </c>
      <c r="X54" s="361">
        <f>W54*8</f>
        <v>144</v>
      </c>
      <c r="Y54" s="361">
        <f>X54*H54</f>
        <v>1620</v>
      </c>
      <c r="Z54" s="361">
        <f>Y54</f>
        <v>1620</v>
      </c>
      <c r="AA54" s="876"/>
    </row>
    <row r="55" spans="1:27" s="160" customFormat="1" ht="30" customHeight="1">
      <c r="A55" s="354">
        <v>45</v>
      </c>
      <c r="B55" s="364" t="s">
        <v>735</v>
      </c>
      <c r="C55" s="364" t="s">
        <v>18</v>
      </c>
      <c r="D55" s="505" t="s">
        <v>149</v>
      </c>
      <c r="E55" s="365">
        <v>30</v>
      </c>
      <c r="F55" s="364">
        <v>240</v>
      </c>
      <c r="G55" s="364">
        <v>70</v>
      </c>
      <c r="H55" s="364">
        <f t="shared" si="19"/>
        <v>8.75</v>
      </c>
      <c r="I55" s="361">
        <f t="shared" si="20"/>
        <v>2100</v>
      </c>
      <c r="J55" s="417">
        <v>13</v>
      </c>
      <c r="K55" s="630" t="s">
        <v>269</v>
      </c>
      <c r="L55" s="362"/>
      <c r="M55" s="362"/>
      <c r="N55" s="362"/>
      <c r="O55" s="357"/>
      <c r="P55" s="362"/>
      <c r="Q55" s="362"/>
      <c r="R55" s="362"/>
      <c r="S55" s="362"/>
      <c r="T55" s="362"/>
      <c r="U55" s="362"/>
      <c r="V55" s="355">
        <f>J55+L55+N55+P55+R55+T55</f>
        <v>13</v>
      </c>
      <c r="W55" s="365">
        <f>E55-V55</f>
        <v>17</v>
      </c>
      <c r="X55" s="361">
        <f>W55*8</f>
        <v>136</v>
      </c>
      <c r="Y55" s="361">
        <f>X55*H55</f>
        <v>1190</v>
      </c>
      <c r="Z55" s="361">
        <f>Y55</f>
        <v>1190</v>
      </c>
      <c r="AA55" s="337"/>
    </row>
    <row r="56" spans="1:27" s="160" customFormat="1" ht="30" customHeight="1">
      <c r="A56" s="354">
        <v>46</v>
      </c>
      <c r="B56" s="365" t="s">
        <v>285</v>
      </c>
      <c r="C56" s="365" t="s">
        <v>176</v>
      </c>
      <c r="D56" s="365" t="s">
        <v>796</v>
      </c>
      <c r="E56" s="365">
        <v>30</v>
      </c>
      <c r="F56" s="365">
        <v>240</v>
      </c>
      <c r="G56" s="365">
        <v>90</v>
      </c>
      <c r="H56" s="364">
        <f t="shared" si="19"/>
        <v>11.25</v>
      </c>
      <c r="I56" s="361">
        <f t="shared" si="20"/>
        <v>2700</v>
      </c>
      <c r="J56" s="818"/>
      <c r="K56" s="818"/>
      <c r="L56" s="376"/>
      <c r="M56" s="376"/>
      <c r="N56" s="376"/>
      <c r="O56" s="377"/>
      <c r="P56" s="376">
        <v>1</v>
      </c>
      <c r="Q56" s="376">
        <v>23</v>
      </c>
      <c r="R56" s="818"/>
      <c r="S56" s="818"/>
      <c r="T56" s="818"/>
      <c r="U56" s="818"/>
      <c r="V56" s="355">
        <f t="shared" si="0"/>
        <v>1</v>
      </c>
      <c r="W56" s="365">
        <f t="shared" si="1"/>
        <v>29</v>
      </c>
      <c r="X56" s="355">
        <f t="shared" si="2"/>
        <v>232</v>
      </c>
      <c r="Y56" s="355">
        <f t="shared" si="3"/>
        <v>2610</v>
      </c>
      <c r="Z56" s="355">
        <f t="shared" si="4"/>
        <v>2610</v>
      </c>
      <c r="AA56" s="155"/>
    </row>
    <row r="57" spans="1:27" s="160" customFormat="1" ht="30" customHeight="1">
      <c r="A57" s="354">
        <v>47</v>
      </c>
      <c r="B57" s="365" t="s">
        <v>748</v>
      </c>
      <c r="C57" s="365" t="s">
        <v>176</v>
      </c>
      <c r="D57" s="364" t="s">
        <v>101</v>
      </c>
      <c r="E57" s="365">
        <v>30</v>
      </c>
      <c r="F57" s="365">
        <v>240</v>
      </c>
      <c r="G57" s="365">
        <v>90</v>
      </c>
      <c r="H57" s="364">
        <f t="shared" si="19"/>
        <v>11.25</v>
      </c>
      <c r="I57" s="361">
        <f t="shared" si="20"/>
        <v>2700</v>
      </c>
      <c r="J57" s="818"/>
      <c r="K57" s="818"/>
      <c r="L57" s="376"/>
      <c r="M57" s="376"/>
      <c r="N57" s="376"/>
      <c r="O57" s="377"/>
      <c r="P57" s="376">
        <v>1</v>
      </c>
      <c r="Q57" s="376">
        <v>23</v>
      </c>
      <c r="R57" s="818"/>
      <c r="S57" s="818"/>
      <c r="T57" s="818"/>
      <c r="U57" s="818"/>
      <c r="V57" s="355">
        <f t="shared" si="0"/>
        <v>1</v>
      </c>
      <c r="W57" s="365">
        <f t="shared" si="1"/>
        <v>29</v>
      </c>
      <c r="X57" s="355">
        <f t="shared" si="2"/>
        <v>232</v>
      </c>
      <c r="Y57" s="355">
        <f t="shared" si="3"/>
        <v>2610</v>
      </c>
      <c r="Z57" s="355">
        <f t="shared" si="4"/>
        <v>2610</v>
      </c>
      <c r="AA57" s="155"/>
    </row>
    <row r="58" spans="1:27" s="160" customFormat="1" ht="30" customHeight="1">
      <c r="A58" s="354">
        <v>48</v>
      </c>
      <c r="B58" s="364" t="s">
        <v>325</v>
      </c>
      <c r="C58" s="365" t="s">
        <v>176</v>
      </c>
      <c r="D58" s="364" t="s">
        <v>35</v>
      </c>
      <c r="E58" s="365">
        <v>30</v>
      </c>
      <c r="F58" s="365">
        <v>240</v>
      </c>
      <c r="G58" s="365">
        <v>90</v>
      </c>
      <c r="H58" s="364">
        <f t="shared" si="19"/>
        <v>11.25</v>
      </c>
      <c r="I58" s="361">
        <f t="shared" si="20"/>
        <v>2700</v>
      </c>
      <c r="J58" s="818"/>
      <c r="K58" s="818"/>
      <c r="L58" s="376"/>
      <c r="M58" s="376"/>
      <c r="N58" s="376"/>
      <c r="O58" s="377"/>
      <c r="P58" s="376"/>
      <c r="Q58" s="376"/>
      <c r="R58" s="818">
        <v>4</v>
      </c>
      <c r="S58" s="818" t="s">
        <v>839</v>
      </c>
      <c r="T58" s="818"/>
      <c r="U58" s="818"/>
      <c r="V58" s="355">
        <f t="shared" ref="V58" si="21">J58+L58+N58+P58+R58+T58</f>
        <v>4</v>
      </c>
      <c r="W58" s="365">
        <f t="shared" ref="W58" si="22">E58-V58</f>
        <v>26</v>
      </c>
      <c r="X58" s="355">
        <f t="shared" ref="X58" si="23">W58*8</f>
        <v>208</v>
      </c>
      <c r="Y58" s="355">
        <f t="shared" ref="Y58" si="24">X58*H58</f>
        <v>2340</v>
      </c>
      <c r="Z58" s="355">
        <f t="shared" ref="Z58" si="25">Y58</f>
        <v>2340</v>
      </c>
      <c r="AA58" s="149"/>
    </row>
    <row r="59" spans="1:27" s="160" customFormat="1" ht="30" customHeight="1">
      <c r="A59" s="354">
        <v>49</v>
      </c>
      <c r="B59" s="364" t="s">
        <v>28</v>
      </c>
      <c r="C59" s="364" t="s">
        <v>176</v>
      </c>
      <c r="D59" s="364" t="s">
        <v>95</v>
      </c>
      <c r="E59" s="365">
        <v>30</v>
      </c>
      <c r="F59" s="364">
        <v>240</v>
      </c>
      <c r="G59" s="364">
        <v>90</v>
      </c>
      <c r="H59" s="364">
        <f t="shared" si="19"/>
        <v>11.25</v>
      </c>
      <c r="I59" s="361">
        <f t="shared" si="20"/>
        <v>2700</v>
      </c>
      <c r="J59" s="376"/>
      <c r="K59" s="376"/>
      <c r="L59" s="376"/>
      <c r="M59" s="376"/>
      <c r="N59" s="376"/>
      <c r="O59" s="377"/>
      <c r="P59" s="376">
        <v>1</v>
      </c>
      <c r="Q59" s="376">
        <v>23</v>
      </c>
      <c r="R59" s="376"/>
      <c r="S59" s="376"/>
      <c r="T59" s="376"/>
      <c r="U59" s="376"/>
      <c r="V59" s="355">
        <f t="shared" si="0"/>
        <v>1</v>
      </c>
      <c r="W59" s="365">
        <f t="shared" si="1"/>
        <v>29</v>
      </c>
      <c r="X59" s="361">
        <f t="shared" si="2"/>
        <v>232</v>
      </c>
      <c r="Y59" s="361">
        <f t="shared" si="3"/>
        <v>2610</v>
      </c>
      <c r="Z59" s="361">
        <f t="shared" si="4"/>
        <v>2610</v>
      </c>
      <c r="AA59" s="149"/>
    </row>
    <row r="60" spans="1:27" s="160" customFormat="1" ht="30" customHeight="1">
      <c r="A60" s="354">
        <v>50</v>
      </c>
      <c r="B60" s="364" t="s">
        <v>838</v>
      </c>
      <c r="C60" s="364" t="s">
        <v>176</v>
      </c>
      <c r="D60" s="364" t="s">
        <v>100</v>
      </c>
      <c r="E60" s="365">
        <v>30</v>
      </c>
      <c r="F60" s="364">
        <v>240</v>
      </c>
      <c r="G60" s="364">
        <v>90</v>
      </c>
      <c r="H60" s="364">
        <f t="shared" si="19"/>
        <v>11.25</v>
      </c>
      <c r="I60" s="361">
        <f t="shared" si="20"/>
        <v>2700</v>
      </c>
      <c r="J60" s="417">
        <v>23</v>
      </c>
      <c r="K60" s="417" t="s">
        <v>699</v>
      </c>
      <c r="L60" s="376"/>
      <c r="M60" s="376"/>
      <c r="N60" s="376"/>
      <c r="O60" s="377"/>
      <c r="P60" s="376"/>
      <c r="Q60" s="376"/>
      <c r="R60" s="376"/>
      <c r="S60" s="376"/>
      <c r="T60" s="376"/>
      <c r="U60" s="376"/>
      <c r="V60" s="355">
        <f t="shared" ref="V60" si="26">J60+L60+N60+P60+R60+T60</f>
        <v>23</v>
      </c>
      <c r="W60" s="365">
        <f t="shared" ref="W60" si="27">E60-V60</f>
        <v>7</v>
      </c>
      <c r="X60" s="361">
        <f t="shared" ref="X60" si="28">W60*8</f>
        <v>56</v>
      </c>
      <c r="Y60" s="361">
        <f t="shared" ref="Y60" si="29">X60*H60</f>
        <v>630</v>
      </c>
      <c r="Z60" s="361">
        <f t="shared" ref="Z60" si="30">Y60</f>
        <v>630</v>
      </c>
      <c r="AA60" s="149"/>
    </row>
    <row r="61" spans="1:27" s="160" customFormat="1" ht="30" customHeight="1">
      <c r="A61" s="354">
        <v>51</v>
      </c>
      <c r="B61" s="364" t="s">
        <v>300</v>
      </c>
      <c r="C61" s="364" t="s">
        <v>176</v>
      </c>
      <c r="D61" s="364" t="s">
        <v>62</v>
      </c>
      <c r="E61" s="365">
        <v>30</v>
      </c>
      <c r="F61" s="364">
        <v>240</v>
      </c>
      <c r="G61" s="364">
        <v>90</v>
      </c>
      <c r="H61" s="364">
        <f t="shared" si="19"/>
        <v>11.25</v>
      </c>
      <c r="I61" s="361">
        <f t="shared" si="20"/>
        <v>2700</v>
      </c>
      <c r="J61" s="376"/>
      <c r="K61" s="376"/>
      <c r="L61" s="376">
        <v>2</v>
      </c>
      <c r="M61" s="362" t="s">
        <v>191</v>
      </c>
      <c r="N61" s="376"/>
      <c r="O61" s="377"/>
      <c r="P61" s="376">
        <v>1</v>
      </c>
      <c r="Q61" s="376">
        <v>23</v>
      </c>
      <c r="R61" s="376"/>
      <c r="S61" s="376"/>
      <c r="T61" s="376"/>
      <c r="U61" s="376"/>
      <c r="V61" s="365">
        <f t="shared" si="0"/>
        <v>3</v>
      </c>
      <c r="W61" s="365">
        <f t="shared" si="1"/>
        <v>27</v>
      </c>
      <c r="X61" s="364">
        <f t="shared" si="2"/>
        <v>216</v>
      </c>
      <c r="Y61" s="364">
        <f t="shared" si="3"/>
        <v>2430</v>
      </c>
      <c r="Z61" s="364">
        <f t="shared" si="4"/>
        <v>2430</v>
      </c>
      <c r="AA61" s="245"/>
    </row>
    <row r="62" spans="1:27" s="160" customFormat="1" ht="30" customHeight="1">
      <c r="A62" s="354">
        <v>52</v>
      </c>
      <c r="B62" s="364" t="s">
        <v>87</v>
      </c>
      <c r="C62" s="364" t="s">
        <v>176</v>
      </c>
      <c r="D62" s="364" t="s">
        <v>34</v>
      </c>
      <c r="E62" s="365">
        <v>30</v>
      </c>
      <c r="F62" s="364">
        <v>240</v>
      </c>
      <c r="G62" s="364">
        <v>90</v>
      </c>
      <c r="H62" s="364">
        <f t="shared" si="19"/>
        <v>11.25</v>
      </c>
      <c r="I62" s="361">
        <f t="shared" si="20"/>
        <v>2700</v>
      </c>
      <c r="J62" s="376"/>
      <c r="K62" s="376"/>
      <c r="L62" s="376">
        <v>4</v>
      </c>
      <c r="M62" s="376" t="s">
        <v>190</v>
      </c>
      <c r="N62" s="376"/>
      <c r="O62" s="377"/>
      <c r="P62" s="376">
        <v>1</v>
      </c>
      <c r="Q62" s="376">
        <v>23</v>
      </c>
      <c r="R62" s="376"/>
      <c r="S62" s="376"/>
      <c r="T62" s="376"/>
      <c r="U62" s="376"/>
      <c r="V62" s="355">
        <f t="shared" si="0"/>
        <v>5</v>
      </c>
      <c r="W62" s="365">
        <f t="shared" si="1"/>
        <v>25</v>
      </c>
      <c r="X62" s="361">
        <f t="shared" si="2"/>
        <v>200</v>
      </c>
      <c r="Y62" s="361">
        <f t="shared" si="3"/>
        <v>2250</v>
      </c>
      <c r="Z62" s="361">
        <f t="shared" si="4"/>
        <v>2250</v>
      </c>
      <c r="AA62" s="149"/>
    </row>
    <row r="63" spans="1:27" s="160" customFormat="1" ht="33.75" customHeight="1">
      <c r="A63" s="354">
        <v>53</v>
      </c>
      <c r="B63" s="364" t="s">
        <v>71</v>
      </c>
      <c r="C63" s="364" t="s">
        <v>267</v>
      </c>
      <c r="D63" s="364" t="s">
        <v>72</v>
      </c>
      <c r="E63" s="365">
        <v>30</v>
      </c>
      <c r="F63" s="364">
        <v>240</v>
      </c>
      <c r="G63" s="364">
        <v>75</v>
      </c>
      <c r="H63" s="364">
        <f t="shared" si="19"/>
        <v>9.375</v>
      </c>
      <c r="I63" s="361">
        <f t="shared" si="20"/>
        <v>2250</v>
      </c>
      <c r="J63" s="376"/>
      <c r="K63" s="376"/>
      <c r="L63" s="376">
        <v>2</v>
      </c>
      <c r="M63" s="376" t="s">
        <v>194</v>
      </c>
      <c r="N63" s="376">
        <v>1</v>
      </c>
      <c r="O63" s="377" t="s">
        <v>196</v>
      </c>
      <c r="P63" s="376">
        <v>1</v>
      </c>
      <c r="Q63" s="376">
        <v>23</v>
      </c>
      <c r="R63" s="376"/>
      <c r="S63" s="376"/>
      <c r="T63" s="376"/>
      <c r="U63" s="376"/>
      <c r="V63" s="355">
        <f t="shared" si="0"/>
        <v>4</v>
      </c>
      <c r="W63" s="365">
        <f t="shared" si="1"/>
        <v>26</v>
      </c>
      <c r="X63" s="361">
        <f t="shared" si="2"/>
        <v>208</v>
      </c>
      <c r="Y63" s="361">
        <f t="shared" si="3"/>
        <v>1950</v>
      </c>
      <c r="Z63" s="361">
        <f t="shared" si="4"/>
        <v>1950</v>
      </c>
      <c r="AA63" s="149"/>
    </row>
    <row r="64" spans="1:27" s="160" customFormat="1" ht="36" customHeight="1">
      <c r="A64" s="354">
        <v>54</v>
      </c>
      <c r="B64" s="364" t="s">
        <v>800</v>
      </c>
      <c r="C64" s="364" t="s">
        <v>18</v>
      </c>
      <c r="D64" s="918" t="s">
        <v>843</v>
      </c>
      <c r="E64" s="365">
        <v>30</v>
      </c>
      <c r="F64" s="364">
        <v>240</v>
      </c>
      <c r="G64" s="364">
        <v>70</v>
      </c>
      <c r="H64" s="364">
        <f t="shared" si="19"/>
        <v>8.75</v>
      </c>
      <c r="I64" s="361">
        <f t="shared" si="20"/>
        <v>2100</v>
      </c>
      <c r="J64" s="376"/>
      <c r="K64" s="376"/>
      <c r="L64" s="376">
        <v>3</v>
      </c>
      <c r="M64" s="376" t="s">
        <v>195</v>
      </c>
      <c r="N64" s="376"/>
      <c r="O64" s="377"/>
      <c r="P64" s="376"/>
      <c r="Q64" s="376"/>
      <c r="R64" s="376"/>
      <c r="S64" s="376"/>
      <c r="T64" s="376"/>
      <c r="U64" s="376"/>
      <c r="V64" s="355">
        <f t="shared" si="0"/>
        <v>3</v>
      </c>
      <c r="W64" s="365">
        <f t="shared" si="1"/>
        <v>27</v>
      </c>
      <c r="X64" s="361">
        <f t="shared" si="2"/>
        <v>216</v>
      </c>
      <c r="Y64" s="361">
        <f t="shared" si="3"/>
        <v>1890</v>
      </c>
      <c r="Z64" s="361">
        <f t="shared" si="4"/>
        <v>1890</v>
      </c>
      <c r="AA64" s="149"/>
    </row>
    <row r="65" spans="1:27" s="160" customFormat="1" ht="36" customHeight="1">
      <c r="A65" s="354">
        <v>55</v>
      </c>
      <c r="B65" s="364" t="s">
        <v>454</v>
      </c>
      <c r="C65" s="364" t="s">
        <v>207</v>
      </c>
      <c r="D65" s="364" t="s">
        <v>174</v>
      </c>
      <c r="E65" s="365">
        <v>30</v>
      </c>
      <c r="F65" s="364">
        <v>240</v>
      </c>
      <c r="G65" s="364">
        <v>40</v>
      </c>
      <c r="H65" s="364">
        <f t="shared" si="19"/>
        <v>5</v>
      </c>
      <c r="I65" s="361">
        <f t="shared" si="20"/>
        <v>1200</v>
      </c>
      <c r="J65" s="376"/>
      <c r="K65" s="376"/>
      <c r="L65" s="376">
        <v>4</v>
      </c>
      <c r="M65" s="376" t="s">
        <v>190</v>
      </c>
      <c r="N65" s="376"/>
      <c r="O65" s="377"/>
      <c r="P65" s="376">
        <v>1</v>
      </c>
      <c r="Q65" s="376">
        <v>23</v>
      </c>
      <c r="R65" s="376"/>
      <c r="S65" s="376"/>
      <c r="T65" s="376"/>
      <c r="U65" s="376"/>
      <c r="V65" s="355">
        <f>J65+L65+N65+P65+R65+T65</f>
        <v>5</v>
      </c>
      <c r="W65" s="365">
        <f>E65-V65</f>
        <v>25</v>
      </c>
      <c r="X65" s="361">
        <f>W65*8</f>
        <v>200</v>
      </c>
      <c r="Y65" s="361">
        <f>X65*H65</f>
        <v>1000</v>
      </c>
      <c r="Z65" s="361">
        <f t="shared" si="4"/>
        <v>1000</v>
      </c>
      <c r="AA65" s="149"/>
    </row>
    <row r="66" spans="1:27" s="160" customFormat="1" ht="30" customHeight="1">
      <c r="A66" s="354">
        <v>56</v>
      </c>
      <c r="B66" s="364" t="s">
        <v>198</v>
      </c>
      <c r="C66" s="364" t="s">
        <v>176</v>
      </c>
      <c r="D66" s="364" t="s">
        <v>181</v>
      </c>
      <c r="E66" s="365">
        <v>30</v>
      </c>
      <c r="F66" s="364">
        <v>240</v>
      </c>
      <c r="G66" s="364">
        <v>90</v>
      </c>
      <c r="H66" s="364">
        <f t="shared" si="19"/>
        <v>11.25</v>
      </c>
      <c r="I66" s="361">
        <f t="shared" si="20"/>
        <v>2700</v>
      </c>
      <c r="J66" s="376"/>
      <c r="K66" s="376"/>
      <c r="L66" s="376">
        <v>4</v>
      </c>
      <c r="M66" s="376" t="s">
        <v>190</v>
      </c>
      <c r="N66" s="376">
        <v>9</v>
      </c>
      <c r="O66" s="377" t="s">
        <v>852</v>
      </c>
      <c r="P66" s="376">
        <v>1</v>
      </c>
      <c r="Q66" s="376">
        <v>23</v>
      </c>
      <c r="R66" s="376"/>
      <c r="S66" s="377"/>
      <c r="T66" s="376"/>
      <c r="U66" s="376"/>
      <c r="V66" s="355">
        <f t="shared" si="0"/>
        <v>14</v>
      </c>
      <c r="W66" s="365">
        <f t="shared" si="1"/>
        <v>16</v>
      </c>
      <c r="X66" s="361">
        <f t="shared" si="2"/>
        <v>128</v>
      </c>
      <c r="Y66" s="361">
        <f t="shared" si="3"/>
        <v>1440</v>
      </c>
      <c r="Z66" s="361">
        <f t="shared" si="4"/>
        <v>1440</v>
      </c>
      <c r="AA66" s="149"/>
    </row>
    <row r="67" spans="1:27" s="160" customFormat="1" ht="30" customHeight="1">
      <c r="A67" s="354">
        <v>57</v>
      </c>
      <c r="B67" s="364" t="s">
        <v>262</v>
      </c>
      <c r="C67" s="364" t="s">
        <v>176</v>
      </c>
      <c r="D67" s="364" t="s">
        <v>241</v>
      </c>
      <c r="E67" s="365">
        <v>30</v>
      </c>
      <c r="F67" s="364">
        <v>240</v>
      </c>
      <c r="G67" s="364">
        <v>90</v>
      </c>
      <c r="H67" s="364">
        <f t="shared" si="19"/>
        <v>11.25</v>
      </c>
      <c r="I67" s="361">
        <f t="shared" si="20"/>
        <v>2700</v>
      </c>
      <c r="J67" s="376"/>
      <c r="K67" s="376"/>
      <c r="L67" s="376">
        <v>1</v>
      </c>
      <c r="M67" s="376">
        <v>11</v>
      </c>
      <c r="N67" s="376"/>
      <c r="O67" s="377"/>
      <c r="P67" s="376"/>
      <c r="Q67" s="376"/>
      <c r="R67" s="376"/>
      <c r="S67" s="376"/>
      <c r="T67" s="376"/>
      <c r="U67" s="376"/>
      <c r="V67" s="355">
        <f t="shared" si="0"/>
        <v>1</v>
      </c>
      <c r="W67" s="365">
        <f t="shared" si="1"/>
        <v>29</v>
      </c>
      <c r="X67" s="361">
        <f t="shared" si="2"/>
        <v>232</v>
      </c>
      <c r="Y67" s="361">
        <f t="shared" si="3"/>
        <v>2610</v>
      </c>
      <c r="Z67" s="361">
        <f t="shared" si="4"/>
        <v>2610</v>
      </c>
      <c r="AA67" s="149"/>
    </row>
    <row r="68" spans="1:27" s="160" customFormat="1" ht="30" customHeight="1">
      <c r="A68" s="354">
        <v>58</v>
      </c>
      <c r="B68" s="364" t="s">
        <v>821</v>
      </c>
      <c r="C68" s="364" t="s">
        <v>18</v>
      </c>
      <c r="D68" s="364" t="s">
        <v>106</v>
      </c>
      <c r="E68" s="365">
        <v>30</v>
      </c>
      <c r="F68" s="364">
        <v>240</v>
      </c>
      <c r="G68" s="364">
        <v>70</v>
      </c>
      <c r="H68" s="364">
        <f t="shared" si="19"/>
        <v>8.75</v>
      </c>
      <c r="I68" s="361">
        <f t="shared" si="20"/>
        <v>2100</v>
      </c>
      <c r="J68" s="417">
        <v>14</v>
      </c>
      <c r="K68" s="417" t="s">
        <v>538</v>
      </c>
      <c r="L68" s="376"/>
      <c r="M68" s="376"/>
      <c r="N68" s="376"/>
      <c r="O68" s="377"/>
      <c r="P68" s="376"/>
      <c r="Q68" s="376"/>
      <c r="R68" s="376"/>
      <c r="S68" s="376"/>
      <c r="T68" s="376"/>
      <c r="U68" s="376"/>
      <c r="V68" s="355">
        <f t="shared" si="0"/>
        <v>14</v>
      </c>
      <c r="W68" s="365">
        <f t="shared" si="1"/>
        <v>16</v>
      </c>
      <c r="X68" s="361">
        <f t="shared" si="2"/>
        <v>128</v>
      </c>
      <c r="Y68" s="361">
        <f t="shared" si="3"/>
        <v>1120</v>
      </c>
      <c r="Z68" s="361">
        <f t="shared" si="4"/>
        <v>1120</v>
      </c>
      <c r="AA68" s="149"/>
    </row>
    <row r="69" spans="1:27" s="160" customFormat="1" ht="30" customHeight="1">
      <c r="A69" s="354">
        <v>59</v>
      </c>
      <c r="B69" s="364" t="s">
        <v>341</v>
      </c>
      <c r="C69" s="364" t="s">
        <v>176</v>
      </c>
      <c r="D69" s="364" t="s">
        <v>679</v>
      </c>
      <c r="E69" s="365">
        <v>30</v>
      </c>
      <c r="F69" s="364">
        <v>240</v>
      </c>
      <c r="G69" s="364">
        <v>90</v>
      </c>
      <c r="H69" s="364">
        <f t="shared" si="19"/>
        <v>11.25</v>
      </c>
      <c r="I69" s="361">
        <f t="shared" si="20"/>
        <v>2700</v>
      </c>
      <c r="J69" s="376"/>
      <c r="K69" s="376"/>
      <c r="L69" s="376">
        <v>4</v>
      </c>
      <c r="M69" s="376" t="s">
        <v>190</v>
      </c>
      <c r="N69" s="376"/>
      <c r="O69" s="377"/>
      <c r="P69" s="376">
        <v>1</v>
      </c>
      <c r="Q69" s="376">
        <v>23</v>
      </c>
      <c r="R69" s="376"/>
      <c r="S69" s="376"/>
      <c r="T69" s="376"/>
      <c r="U69" s="376"/>
      <c r="V69" s="355">
        <f t="shared" si="0"/>
        <v>5</v>
      </c>
      <c r="W69" s="365">
        <f t="shared" si="1"/>
        <v>25</v>
      </c>
      <c r="X69" s="361">
        <f t="shared" si="2"/>
        <v>200</v>
      </c>
      <c r="Y69" s="361">
        <f t="shared" si="3"/>
        <v>2250</v>
      </c>
      <c r="Z69" s="361">
        <f t="shared" si="4"/>
        <v>2250</v>
      </c>
      <c r="AA69" s="149"/>
    </row>
    <row r="70" spans="1:27" s="160" customFormat="1" ht="30" customHeight="1">
      <c r="A70" s="354">
        <v>60</v>
      </c>
      <c r="B70" s="364" t="s">
        <v>21</v>
      </c>
      <c r="C70" s="364" t="s">
        <v>176</v>
      </c>
      <c r="D70" s="379" t="s">
        <v>238</v>
      </c>
      <c r="E70" s="365">
        <v>30</v>
      </c>
      <c r="F70" s="364">
        <v>240</v>
      </c>
      <c r="G70" s="364">
        <v>90</v>
      </c>
      <c r="H70" s="364">
        <f t="shared" si="19"/>
        <v>11.25</v>
      </c>
      <c r="I70" s="361">
        <f t="shared" si="20"/>
        <v>2700</v>
      </c>
      <c r="J70" s="376"/>
      <c r="K70" s="376"/>
      <c r="L70" s="376">
        <v>2</v>
      </c>
      <c r="M70" s="376" t="s">
        <v>191</v>
      </c>
      <c r="N70" s="376">
        <v>3</v>
      </c>
      <c r="O70" s="377" t="s">
        <v>832</v>
      </c>
      <c r="P70" s="376">
        <v>1</v>
      </c>
      <c r="Q70" s="376">
        <v>23</v>
      </c>
      <c r="R70" s="376"/>
      <c r="S70" s="376"/>
      <c r="T70" s="376"/>
      <c r="U70" s="819"/>
      <c r="V70" s="355">
        <f t="shared" si="0"/>
        <v>6</v>
      </c>
      <c r="W70" s="365">
        <f t="shared" si="1"/>
        <v>24</v>
      </c>
      <c r="X70" s="361">
        <f t="shared" si="2"/>
        <v>192</v>
      </c>
      <c r="Y70" s="361">
        <f t="shared" si="3"/>
        <v>2160</v>
      </c>
      <c r="Z70" s="361">
        <f t="shared" si="4"/>
        <v>2160</v>
      </c>
      <c r="AA70" s="149"/>
    </row>
    <row r="71" spans="1:27" s="160" customFormat="1" ht="33" customHeight="1">
      <c r="A71" s="354">
        <v>61</v>
      </c>
      <c r="B71" s="364" t="s">
        <v>250</v>
      </c>
      <c r="C71" s="364" t="s">
        <v>176</v>
      </c>
      <c r="D71" s="364" t="s">
        <v>84</v>
      </c>
      <c r="E71" s="365">
        <v>30</v>
      </c>
      <c r="F71" s="364">
        <v>240</v>
      </c>
      <c r="G71" s="364">
        <v>90</v>
      </c>
      <c r="H71" s="364">
        <f t="shared" si="19"/>
        <v>11.25</v>
      </c>
      <c r="I71" s="361">
        <f t="shared" si="20"/>
        <v>2700</v>
      </c>
      <c r="J71" s="376"/>
      <c r="K71" s="376"/>
      <c r="L71" s="376"/>
      <c r="M71" s="376"/>
      <c r="N71" s="376"/>
      <c r="O71" s="377"/>
      <c r="P71" s="376"/>
      <c r="Q71" s="376"/>
      <c r="R71" s="376"/>
      <c r="S71" s="376"/>
      <c r="T71" s="376"/>
      <c r="U71" s="819"/>
      <c r="V71" s="355">
        <f t="shared" si="0"/>
        <v>0</v>
      </c>
      <c r="W71" s="365">
        <f t="shared" si="1"/>
        <v>30</v>
      </c>
      <c r="X71" s="361">
        <f t="shared" si="2"/>
        <v>240</v>
      </c>
      <c r="Y71" s="361">
        <f t="shared" si="3"/>
        <v>2700</v>
      </c>
      <c r="Z71" s="361">
        <f t="shared" si="4"/>
        <v>2700</v>
      </c>
      <c r="AA71" s="149"/>
    </row>
    <row r="72" spans="1:27" s="160" customFormat="1" ht="30" customHeight="1">
      <c r="A72" s="354">
        <v>62</v>
      </c>
      <c r="B72" s="364" t="s">
        <v>301</v>
      </c>
      <c r="C72" s="364" t="s">
        <v>176</v>
      </c>
      <c r="D72" s="364" t="s">
        <v>54</v>
      </c>
      <c r="E72" s="365">
        <v>30</v>
      </c>
      <c r="F72" s="364">
        <v>240</v>
      </c>
      <c r="G72" s="364">
        <v>90</v>
      </c>
      <c r="H72" s="364">
        <f t="shared" si="19"/>
        <v>11.25</v>
      </c>
      <c r="I72" s="361">
        <f t="shared" si="20"/>
        <v>2700</v>
      </c>
      <c r="J72" s="376"/>
      <c r="K72" s="376"/>
      <c r="L72" s="376">
        <v>2</v>
      </c>
      <c r="M72" s="362" t="s">
        <v>194</v>
      </c>
      <c r="N72" s="376"/>
      <c r="O72" s="377"/>
      <c r="P72" s="376">
        <v>1</v>
      </c>
      <c r="Q72" s="376">
        <v>23</v>
      </c>
      <c r="R72" s="376"/>
      <c r="S72" s="376"/>
      <c r="T72" s="376"/>
      <c r="U72" s="819"/>
      <c r="V72" s="355">
        <f t="shared" si="0"/>
        <v>3</v>
      </c>
      <c r="W72" s="365">
        <f t="shared" si="1"/>
        <v>27</v>
      </c>
      <c r="X72" s="361">
        <f t="shared" si="2"/>
        <v>216</v>
      </c>
      <c r="Y72" s="361">
        <f t="shared" si="3"/>
        <v>2430</v>
      </c>
      <c r="Z72" s="361">
        <f t="shared" si="4"/>
        <v>2430</v>
      </c>
      <c r="AA72" s="149"/>
    </row>
    <row r="73" spans="1:27" s="160" customFormat="1" ht="30" customHeight="1">
      <c r="A73" s="354">
        <v>63</v>
      </c>
      <c r="B73" s="118" t="s">
        <v>326</v>
      </c>
      <c r="C73" s="364" t="s">
        <v>18</v>
      </c>
      <c r="D73" s="364" t="s">
        <v>846</v>
      </c>
      <c r="E73" s="365">
        <v>30</v>
      </c>
      <c r="F73" s="364">
        <v>240</v>
      </c>
      <c r="G73" s="364">
        <v>70</v>
      </c>
      <c r="H73" s="364">
        <f t="shared" si="19"/>
        <v>8.75</v>
      </c>
      <c r="I73" s="361">
        <f t="shared" si="20"/>
        <v>2100</v>
      </c>
      <c r="J73" s="376"/>
      <c r="K73" s="376"/>
      <c r="L73" s="376">
        <v>2</v>
      </c>
      <c r="M73" s="376" t="s">
        <v>192</v>
      </c>
      <c r="N73" s="376"/>
      <c r="O73" s="377"/>
      <c r="P73" s="376">
        <v>1</v>
      </c>
      <c r="Q73" s="376">
        <v>23</v>
      </c>
      <c r="R73" s="376"/>
      <c r="S73" s="376"/>
      <c r="T73" s="376"/>
      <c r="U73" s="376"/>
      <c r="V73" s="355">
        <f t="shared" si="0"/>
        <v>3</v>
      </c>
      <c r="W73" s="365">
        <f t="shared" si="1"/>
        <v>27</v>
      </c>
      <c r="X73" s="361">
        <f t="shared" si="2"/>
        <v>216</v>
      </c>
      <c r="Y73" s="361">
        <f t="shared" si="3"/>
        <v>1890</v>
      </c>
      <c r="Z73" s="361">
        <f t="shared" si="4"/>
        <v>1890</v>
      </c>
      <c r="AA73" s="149"/>
    </row>
    <row r="74" spans="1:27" s="160" customFormat="1" ht="30" customHeight="1">
      <c r="A74" s="354">
        <v>64</v>
      </c>
      <c r="B74" s="415" t="s">
        <v>24</v>
      </c>
      <c r="C74" s="364" t="s">
        <v>176</v>
      </c>
      <c r="D74" s="364" t="s">
        <v>41</v>
      </c>
      <c r="E74" s="365">
        <v>30</v>
      </c>
      <c r="F74" s="364">
        <v>240</v>
      </c>
      <c r="G74" s="364">
        <v>90</v>
      </c>
      <c r="H74" s="364">
        <f t="shared" si="19"/>
        <v>11.25</v>
      </c>
      <c r="I74" s="361">
        <f t="shared" si="20"/>
        <v>2700</v>
      </c>
      <c r="J74" s="376"/>
      <c r="K74" s="376"/>
      <c r="L74" s="376">
        <v>1</v>
      </c>
      <c r="M74" s="376">
        <v>25</v>
      </c>
      <c r="N74" s="376"/>
      <c r="O74" s="377"/>
      <c r="P74" s="376">
        <v>1</v>
      </c>
      <c r="Q74" s="376">
        <v>23</v>
      </c>
      <c r="R74" s="376">
        <v>4</v>
      </c>
      <c r="S74" s="376" t="s">
        <v>840</v>
      </c>
      <c r="T74" s="376"/>
      <c r="U74" s="376"/>
      <c r="V74" s="355">
        <f t="shared" si="0"/>
        <v>6</v>
      </c>
      <c r="W74" s="365">
        <f t="shared" si="1"/>
        <v>24</v>
      </c>
      <c r="X74" s="361">
        <f t="shared" si="2"/>
        <v>192</v>
      </c>
      <c r="Y74" s="361">
        <f t="shared" si="3"/>
        <v>2160</v>
      </c>
      <c r="Z74" s="361">
        <f t="shared" si="4"/>
        <v>2160</v>
      </c>
      <c r="AA74" s="149"/>
    </row>
    <row r="75" spans="1:27" s="160" customFormat="1" ht="30" customHeight="1">
      <c r="A75" s="354">
        <v>65</v>
      </c>
      <c r="B75" s="415" t="s">
        <v>851</v>
      </c>
      <c r="C75" s="364" t="s">
        <v>176</v>
      </c>
      <c r="D75" s="364" t="s">
        <v>90</v>
      </c>
      <c r="E75" s="365">
        <v>30</v>
      </c>
      <c r="F75" s="364">
        <v>240</v>
      </c>
      <c r="G75" s="364">
        <v>90</v>
      </c>
      <c r="H75" s="364">
        <f t="shared" si="19"/>
        <v>11.25</v>
      </c>
      <c r="I75" s="361">
        <f t="shared" si="20"/>
        <v>2700</v>
      </c>
      <c r="J75" s="417">
        <v>23</v>
      </c>
      <c r="K75" s="417" t="s">
        <v>699</v>
      </c>
      <c r="L75" s="376">
        <v>1</v>
      </c>
      <c r="M75" s="376">
        <v>25</v>
      </c>
      <c r="N75" s="376"/>
      <c r="O75" s="377"/>
      <c r="P75" s="376">
        <v>1</v>
      </c>
      <c r="Q75" s="376">
        <v>23</v>
      </c>
      <c r="R75" s="376"/>
      <c r="S75" s="376"/>
      <c r="T75" s="376"/>
      <c r="U75" s="376"/>
      <c r="V75" s="355">
        <f t="shared" ref="V75" si="31">J75+L75+N75+P75+R75+T75</f>
        <v>25</v>
      </c>
      <c r="W75" s="365">
        <f t="shared" ref="W75" si="32">E75-V75</f>
        <v>5</v>
      </c>
      <c r="X75" s="361">
        <f t="shared" ref="X75" si="33">W75*8</f>
        <v>40</v>
      </c>
      <c r="Y75" s="361">
        <f t="shared" ref="Y75" si="34">X75*H75</f>
        <v>450</v>
      </c>
      <c r="Z75" s="361">
        <f t="shared" ref="Z75" si="35">Y75</f>
        <v>450</v>
      </c>
      <c r="AA75" s="149"/>
    </row>
    <row r="76" spans="1:27" s="160" customFormat="1" ht="30" customHeight="1">
      <c r="A76" s="354">
        <v>66</v>
      </c>
      <c r="B76" s="415" t="s">
        <v>774</v>
      </c>
      <c r="C76" s="364" t="s">
        <v>176</v>
      </c>
      <c r="D76" s="364" t="s">
        <v>39</v>
      </c>
      <c r="E76" s="365">
        <v>30</v>
      </c>
      <c r="F76" s="364">
        <v>240</v>
      </c>
      <c r="G76" s="364">
        <v>90</v>
      </c>
      <c r="H76" s="364">
        <f t="shared" si="19"/>
        <v>11.25</v>
      </c>
      <c r="I76" s="361">
        <f t="shared" si="20"/>
        <v>2700</v>
      </c>
      <c r="J76" s="376"/>
      <c r="K76" s="376"/>
      <c r="L76" s="376"/>
      <c r="M76" s="376"/>
      <c r="N76" s="376"/>
      <c r="O76" s="376"/>
      <c r="P76" s="376"/>
      <c r="Q76" s="376"/>
      <c r="R76" s="376"/>
      <c r="S76" s="376"/>
      <c r="T76" s="376"/>
      <c r="U76" s="376"/>
      <c r="V76" s="355">
        <f t="shared" si="0"/>
        <v>0</v>
      </c>
      <c r="W76" s="365">
        <f t="shared" si="1"/>
        <v>30</v>
      </c>
      <c r="X76" s="361">
        <f t="shared" si="2"/>
        <v>240</v>
      </c>
      <c r="Y76" s="361">
        <f t="shared" si="3"/>
        <v>2700</v>
      </c>
      <c r="Z76" s="361">
        <f t="shared" si="4"/>
        <v>2700</v>
      </c>
      <c r="AA76" s="149"/>
    </row>
    <row r="77" spans="1:27" s="160" customFormat="1" ht="30" customHeight="1">
      <c r="A77" s="354">
        <v>67</v>
      </c>
      <c r="B77" s="364" t="s">
        <v>548</v>
      </c>
      <c r="C77" s="364" t="s">
        <v>18</v>
      </c>
      <c r="D77" s="364" t="s">
        <v>73</v>
      </c>
      <c r="E77" s="365">
        <v>30</v>
      </c>
      <c r="F77" s="364">
        <v>240</v>
      </c>
      <c r="G77" s="364">
        <v>70</v>
      </c>
      <c r="H77" s="364">
        <f t="shared" si="19"/>
        <v>8.75</v>
      </c>
      <c r="I77" s="361">
        <f t="shared" si="20"/>
        <v>2100</v>
      </c>
      <c r="J77" s="376"/>
      <c r="K77" s="376"/>
      <c r="L77" s="376">
        <v>2</v>
      </c>
      <c r="M77" s="376" t="s">
        <v>157</v>
      </c>
      <c r="N77" s="376"/>
      <c r="O77" s="377"/>
      <c r="P77" s="376"/>
      <c r="Q77" s="376"/>
      <c r="R77" s="376"/>
      <c r="S77" s="376"/>
      <c r="T77" s="376"/>
      <c r="U77" s="376"/>
      <c r="V77" s="355">
        <f>J77+L77+N77+P77+R77+T77</f>
        <v>2</v>
      </c>
      <c r="W77" s="365">
        <f t="shared" si="1"/>
        <v>28</v>
      </c>
      <c r="X77" s="361">
        <f t="shared" si="2"/>
        <v>224</v>
      </c>
      <c r="Y77" s="361">
        <f t="shared" si="3"/>
        <v>1960</v>
      </c>
      <c r="Z77" s="361">
        <f t="shared" si="4"/>
        <v>1960</v>
      </c>
      <c r="AA77" s="149"/>
    </row>
    <row r="78" spans="1:27" s="160" customFormat="1" ht="30" customHeight="1">
      <c r="A78" s="354">
        <v>68</v>
      </c>
      <c r="B78" s="364" t="s">
        <v>802</v>
      </c>
      <c r="C78" s="364" t="s">
        <v>18</v>
      </c>
      <c r="D78" s="919" t="s">
        <v>77</v>
      </c>
      <c r="E78" s="365">
        <v>30</v>
      </c>
      <c r="F78" s="364">
        <v>240</v>
      </c>
      <c r="G78" s="364">
        <v>70</v>
      </c>
      <c r="H78" s="364">
        <f t="shared" si="19"/>
        <v>8.75</v>
      </c>
      <c r="I78" s="361">
        <f t="shared" si="20"/>
        <v>2100</v>
      </c>
      <c r="J78" s="376"/>
      <c r="K78" s="376"/>
      <c r="L78" s="376">
        <v>4</v>
      </c>
      <c r="M78" s="376" t="s">
        <v>190</v>
      </c>
      <c r="N78" s="376"/>
      <c r="O78" s="376"/>
      <c r="P78" s="376">
        <v>1</v>
      </c>
      <c r="Q78" s="376">
        <v>23</v>
      </c>
      <c r="R78" s="376"/>
      <c r="S78" s="376"/>
      <c r="T78" s="376"/>
      <c r="U78" s="376"/>
      <c r="V78" s="355">
        <f>J78+L78+N78+P78+R78+T78</f>
        <v>5</v>
      </c>
      <c r="W78" s="365">
        <f t="shared" si="1"/>
        <v>25</v>
      </c>
      <c r="X78" s="361">
        <f t="shared" si="2"/>
        <v>200</v>
      </c>
      <c r="Y78" s="361">
        <f t="shared" si="3"/>
        <v>1750</v>
      </c>
      <c r="Z78" s="361">
        <f t="shared" si="4"/>
        <v>1750</v>
      </c>
      <c r="AA78" s="149"/>
    </row>
    <row r="79" spans="1:27" s="160" customFormat="1" ht="30" customHeight="1">
      <c r="A79" s="354">
        <v>69</v>
      </c>
      <c r="B79" s="364" t="s">
        <v>519</v>
      </c>
      <c r="C79" s="364" t="s">
        <v>18</v>
      </c>
      <c r="D79" s="364" t="s">
        <v>373</v>
      </c>
      <c r="E79" s="365">
        <v>30</v>
      </c>
      <c r="F79" s="364">
        <v>240</v>
      </c>
      <c r="G79" s="364">
        <v>70</v>
      </c>
      <c r="H79" s="364">
        <f t="shared" si="19"/>
        <v>8.75</v>
      </c>
      <c r="I79" s="361">
        <f t="shared" si="20"/>
        <v>2100</v>
      </c>
      <c r="J79" s="376"/>
      <c r="K79" s="376"/>
      <c r="L79" s="376">
        <v>4</v>
      </c>
      <c r="M79" s="376" t="s">
        <v>190</v>
      </c>
      <c r="N79" s="376"/>
      <c r="O79" s="377"/>
      <c r="P79" s="376">
        <v>1</v>
      </c>
      <c r="Q79" s="376">
        <v>23</v>
      </c>
      <c r="R79" s="376"/>
      <c r="S79" s="376"/>
      <c r="T79" s="376"/>
      <c r="U79" s="376"/>
      <c r="V79" s="355">
        <f>J79+L79+N79+P79+R79+T79</f>
        <v>5</v>
      </c>
      <c r="W79" s="365">
        <f t="shared" si="1"/>
        <v>25</v>
      </c>
      <c r="X79" s="361">
        <f t="shared" si="2"/>
        <v>200</v>
      </c>
      <c r="Y79" s="361">
        <f t="shared" si="3"/>
        <v>1750</v>
      </c>
      <c r="Z79" s="361">
        <f t="shared" si="4"/>
        <v>1750</v>
      </c>
      <c r="AA79" s="149"/>
    </row>
    <row r="80" spans="1:27" s="160" customFormat="1" ht="30" customHeight="1">
      <c r="A80" s="354">
        <v>70</v>
      </c>
      <c r="B80" s="364" t="s">
        <v>40</v>
      </c>
      <c r="C80" s="364" t="s">
        <v>176</v>
      </c>
      <c r="D80" s="364" t="s">
        <v>161</v>
      </c>
      <c r="E80" s="365">
        <v>30</v>
      </c>
      <c r="F80" s="364">
        <v>240</v>
      </c>
      <c r="G80" s="364">
        <v>90</v>
      </c>
      <c r="H80" s="364">
        <f t="shared" si="19"/>
        <v>11.25</v>
      </c>
      <c r="I80" s="361">
        <f t="shared" si="20"/>
        <v>2700</v>
      </c>
      <c r="J80" s="376"/>
      <c r="K80" s="376"/>
      <c r="L80" s="376">
        <v>3</v>
      </c>
      <c r="M80" s="362" t="s">
        <v>825</v>
      </c>
      <c r="N80" s="376"/>
      <c r="O80" s="377"/>
      <c r="P80" s="376">
        <v>1</v>
      </c>
      <c r="Q80" s="376">
        <v>23</v>
      </c>
      <c r="R80" s="376"/>
      <c r="S80" s="376"/>
      <c r="T80" s="376"/>
      <c r="U80" s="376"/>
      <c r="V80" s="355">
        <f t="shared" si="0"/>
        <v>4</v>
      </c>
      <c r="W80" s="365">
        <f t="shared" si="1"/>
        <v>26</v>
      </c>
      <c r="X80" s="361">
        <f t="shared" si="2"/>
        <v>208</v>
      </c>
      <c r="Y80" s="361">
        <f t="shared" si="3"/>
        <v>2340</v>
      </c>
      <c r="Z80" s="361">
        <f t="shared" si="4"/>
        <v>2340</v>
      </c>
      <c r="AA80" s="149"/>
    </row>
    <row r="81" spans="1:30" s="160" customFormat="1" ht="30" customHeight="1">
      <c r="A81" s="354">
        <v>71</v>
      </c>
      <c r="B81" s="364" t="s">
        <v>303</v>
      </c>
      <c r="C81" s="364" t="s">
        <v>176</v>
      </c>
      <c r="D81" s="364" t="s">
        <v>162</v>
      </c>
      <c r="E81" s="365">
        <v>30</v>
      </c>
      <c r="F81" s="364">
        <v>240</v>
      </c>
      <c r="G81" s="364">
        <v>90</v>
      </c>
      <c r="H81" s="364">
        <f t="shared" si="19"/>
        <v>11.25</v>
      </c>
      <c r="I81" s="361">
        <f t="shared" si="20"/>
        <v>2700</v>
      </c>
      <c r="J81" s="376"/>
      <c r="K81" s="376"/>
      <c r="L81" s="376"/>
      <c r="M81" s="376"/>
      <c r="N81" s="376"/>
      <c r="O81" s="377"/>
      <c r="P81" s="376"/>
      <c r="Q81" s="376"/>
      <c r="R81" s="376"/>
      <c r="S81" s="376"/>
      <c r="T81" s="376"/>
      <c r="U81" s="376"/>
      <c r="V81" s="355">
        <f t="shared" si="0"/>
        <v>0</v>
      </c>
      <c r="W81" s="365">
        <f t="shared" si="1"/>
        <v>30</v>
      </c>
      <c r="X81" s="361">
        <f t="shared" si="2"/>
        <v>240</v>
      </c>
      <c r="Y81" s="361">
        <f t="shared" si="3"/>
        <v>2700</v>
      </c>
      <c r="Z81" s="361">
        <f t="shared" si="4"/>
        <v>2700</v>
      </c>
      <c r="AA81" s="149"/>
    </row>
    <row r="82" spans="1:30" s="160" customFormat="1" ht="30" customHeight="1">
      <c r="A82" s="354">
        <v>72</v>
      </c>
      <c r="B82" s="364" t="s">
        <v>277</v>
      </c>
      <c r="C82" s="364" t="s">
        <v>176</v>
      </c>
      <c r="D82" s="364" t="s">
        <v>93</v>
      </c>
      <c r="E82" s="365">
        <v>30</v>
      </c>
      <c r="F82" s="364">
        <v>240</v>
      </c>
      <c r="G82" s="364">
        <v>90</v>
      </c>
      <c r="H82" s="364">
        <f t="shared" si="19"/>
        <v>11.25</v>
      </c>
      <c r="I82" s="361">
        <f t="shared" si="20"/>
        <v>2700</v>
      </c>
      <c r="J82" s="376"/>
      <c r="K82" s="376"/>
      <c r="L82" s="376">
        <v>3</v>
      </c>
      <c r="M82" s="376" t="s">
        <v>195</v>
      </c>
      <c r="N82" s="376"/>
      <c r="O82" s="377"/>
      <c r="P82" s="376"/>
      <c r="Q82" s="376"/>
      <c r="R82" s="376"/>
      <c r="S82" s="819"/>
      <c r="T82" s="376"/>
      <c r="U82" s="376"/>
      <c r="V82" s="355">
        <f t="shared" si="0"/>
        <v>3</v>
      </c>
      <c r="W82" s="365">
        <f t="shared" si="1"/>
        <v>27</v>
      </c>
      <c r="X82" s="361">
        <f t="shared" si="2"/>
        <v>216</v>
      </c>
      <c r="Y82" s="361">
        <f t="shared" si="3"/>
        <v>2430</v>
      </c>
      <c r="Z82" s="361">
        <f t="shared" si="4"/>
        <v>2430</v>
      </c>
      <c r="AA82" s="149"/>
    </row>
    <row r="83" spans="1:30" s="160" customFormat="1" ht="30" customHeight="1">
      <c r="A83" s="354">
        <v>73</v>
      </c>
      <c r="B83" s="364" t="s">
        <v>306</v>
      </c>
      <c r="C83" s="364" t="s">
        <v>176</v>
      </c>
      <c r="D83" s="632" t="s">
        <v>62</v>
      </c>
      <c r="E83" s="365">
        <v>30</v>
      </c>
      <c r="F83" s="364">
        <v>240</v>
      </c>
      <c r="G83" s="364">
        <v>90</v>
      </c>
      <c r="H83" s="364">
        <f t="shared" si="19"/>
        <v>11.25</v>
      </c>
      <c r="I83" s="361">
        <f t="shared" si="20"/>
        <v>2700</v>
      </c>
      <c r="J83" s="376"/>
      <c r="K83" s="376"/>
      <c r="L83" s="376">
        <v>2</v>
      </c>
      <c r="M83" s="376" t="s">
        <v>191</v>
      </c>
      <c r="N83" s="376"/>
      <c r="O83" s="377"/>
      <c r="P83" s="376">
        <v>1</v>
      </c>
      <c r="Q83" s="376">
        <v>23</v>
      </c>
      <c r="R83" s="376"/>
      <c r="S83" s="376"/>
      <c r="T83" s="376"/>
      <c r="U83" s="376"/>
      <c r="V83" s="355">
        <f>J83+L83+N83+P83+R83+T83</f>
        <v>3</v>
      </c>
      <c r="W83" s="365">
        <f>E83-V83</f>
        <v>27</v>
      </c>
      <c r="X83" s="361">
        <f>W83*8</f>
        <v>216</v>
      </c>
      <c r="Y83" s="361">
        <f>X83*H83</f>
        <v>2430</v>
      </c>
      <c r="Z83" s="361">
        <f t="shared" si="4"/>
        <v>2430</v>
      </c>
      <c r="AA83" s="149"/>
    </row>
    <row r="84" spans="1:30" s="160" customFormat="1" ht="30" customHeight="1">
      <c r="A84" s="354">
        <v>74</v>
      </c>
      <c r="B84" s="364" t="s">
        <v>684</v>
      </c>
      <c r="C84" s="364" t="s">
        <v>18</v>
      </c>
      <c r="D84" s="364" t="s">
        <v>70</v>
      </c>
      <c r="E84" s="365">
        <v>30</v>
      </c>
      <c r="F84" s="364">
        <v>240</v>
      </c>
      <c r="G84" s="364">
        <v>70</v>
      </c>
      <c r="H84" s="364">
        <f t="shared" si="19"/>
        <v>8.75</v>
      </c>
      <c r="I84" s="361">
        <f t="shared" si="20"/>
        <v>2100</v>
      </c>
      <c r="J84" s="376"/>
      <c r="K84" s="376"/>
      <c r="L84" s="376">
        <v>2</v>
      </c>
      <c r="M84" s="376" t="s">
        <v>192</v>
      </c>
      <c r="N84" s="376"/>
      <c r="O84" s="377"/>
      <c r="P84" s="376">
        <v>1</v>
      </c>
      <c r="Q84" s="376">
        <v>23</v>
      </c>
      <c r="R84" s="376"/>
      <c r="S84" s="819"/>
      <c r="T84" s="376"/>
      <c r="U84" s="376"/>
      <c r="V84" s="355">
        <f>J84+L84+N84+P84+R84+T84</f>
        <v>3</v>
      </c>
      <c r="W84" s="365">
        <f>E84-V84</f>
        <v>27</v>
      </c>
      <c r="X84" s="361">
        <f>W84*8</f>
        <v>216</v>
      </c>
      <c r="Y84" s="361">
        <f>X84*H84</f>
        <v>1890</v>
      </c>
      <c r="Z84" s="361">
        <f t="shared" si="4"/>
        <v>1890</v>
      </c>
      <c r="AA84" s="149"/>
    </row>
    <row r="85" spans="1:30" s="160" customFormat="1" ht="30" customHeight="1">
      <c r="A85" s="354">
        <v>75</v>
      </c>
      <c r="B85" s="364" t="s">
        <v>280</v>
      </c>
      <c r="C85" s="364" t="s">
        <v>176</v>
      </c>
      <c r="D85" s="364" t="s">
        <v>49</v>
      </c>
      <c r="E85" s="365">
        <v>30</v>
      </c>
      <c r="F85" s="364">
        <v>240</v>
      </c>
      <c r="G85" s="364">
        <v>90</v>
      </c>
      <c r="H85" s="364">
        <f t="shared" si="19"/>
        <v>11.25</v>
      </c>
      <c r="I85" s="361">
        <f t="shared" si="20"/>
        <v>2700</v>
      </c>
      <c r="J85" s="376"/>
      <c r="K85" s="376"/>
      <c r="L85" s="376">
        <v>2</v>
      </c>
      <c r="M85" s="376" t="s">
        <v>157</v>
      </c>
      <c r="N85" s="376"/>
      <c r="O85" s="377"/>
      <c r="P85" s="376"/>
      <c r="Q85" s="376"/>
      <c r="R85" s="376"/>
      <c r="S85" s="376"/>
      <c r="T85" s="376"/>
      <c r="U85" s="376"/>
      <c r="V85" s="355">
        <f t="shared" si="0"/>
        <v>2</v>
      </c>
      <c r="W85" s="365">
        <f t="shared" si="1"/>
        <v>28</v>
      </c>
      <c r="X85" s="361">
        <f t="shared" si="2"/>
        <v>224</v>
      </c>
      <c r="Y85" s="361">
        <f t="shared" si="3"/>
        <v>2520</v>
      </c>
      <c r="Z85" s="361">
        <f t="shared" si="4"/>
        <v>2520</v>
      </c>
      <c r="AA85" s="149"/>
    </row>
    <row r="86" spans="1:30" s="160" customFormat="1" ht="30" customHeight="1">
      <c r="A86" s="354">
        <v>76</v>
      </c>
      <c r="B86" s="364" t="s">
        <v>726</v>
      </c>
      <c r="C86" s="364" t="s">
        <v>18</v>
      </c>
      <c r="D86" s="409" t="s">
        <v>112</v>
      </c>
      <c r="E86" s="365">
        <v>30</v>
      </c>
      <c r="F86" s="364">
        <v>240</v>
      </c>
      <c r="G86" s="364">
        <v>70</v>
      </c>
      <c r="H86" s="364">
        <f t="shared" si="19"/>
        <v>8.75</v>
      </c>
      <c r="I86" s="361">
        <f t="shared" si="20"/>
        <v>2100</v>
      </c>
      <c r="J86" s="376"/>
      <c r="K86" s="819"/>
      <c r="L86" s="376">
        <v>1</v>
      </c>
      <c r="M86" s="376">
        <v>4</v>
      </c>
      <c r="N86" s="376"/>
      <c r="O86" s="377"/>
      <c r="P86" s="376">
        <v>1</v>
      </c>
      <c r="Q86" s="376">
        <v>23</v>
      </c>
      <c r="R86" s="376"/>
      <c r="S86" s="376"/>
      <c r="T86" s="376"/>
      <c r="U86" s="376"/>
      <c r="V86" s="355">
        <f t="shared" si="0"/>
        <v>2</v>
      </c>
      <c r="W86" s="365">
        <f t="shared" si="1"/>
        <v>28</v>
      </c>
      <c r="X86" s="361">
        <f t="shared" si="2"/>
        <v>224</v>
      </c>
      <c r="Y86" s="361">
        <f t="shared" si="3"/>
        <v>1960</v>
      </c>
      <c r="Z86" s="361">
        <f t="shared" si="4"/>
        <v>1960</v>
      </c>
      <c r="AA86" s="149"/>
    </row>
    <row r="87" spans="1:30" s="160" customFormat="1" ht="16.5" customHeight="1">
      <c r="A87" s="250"/>
      <c r="B87" s="461"/>
      <c r="C87" s="334"/>
      <c r="D87" s="334"/>
      <c r="E87" s="250"/>
      <c r="F87" s="334"/>
      <c r="G87" s="334"/>
      <c r="H87" s="334"/>
      <c r="I87" s="334"/>
      <c r="J87" s="335"/>
      <c r="K87" s="335"/>
      <c r="L87" s="335"/>
      <c r="M87" s="335"/>
      <c r="N87" s="335"/>
      <c r="O87" s="336"/>
      <c r="P87" s="335"/>
      <c r="Q87" s="335"/>
      <c r="R87" s="335"/>
      <c r="S87" s="335"/>
      <c r="T87" s="335"/>
      <c r="U87" s="335"/>
      <c r="V87" s="250"/>
      <c r="W87" s="462"/>
      <c r="X87" s="334"/>
      <c r="Y87" s="334"/>
      <c r="Z87" s="334"/>
      <c r="AA87" s="337"/>
    </row>
    <row r="88" spans="1:30" s="160" customFormat="1" ht="36.75" customHeight="1">
      <c r="A88" s="250"/>
      <c r="B88" s="1427" t="s">
        <v>483</v>
      </c>
      <c r="C88" s="1427"/>
      <c r="D88" s="1427"/>
      <c r="E88" s="341"/>
      <c r="F88" s="341"/>
      <c r="G88" s="341"/>
      <c r="H88" s="341"/>
      <c r="I88" s="341"/>
      <c r="J88" s="882"/>
      <c r="K88" s="882"/>
      <c r="L88" s="882"/>
      <c r="M88" s="882"/>
      <c r="N88" s="1427" t="s">
        <v>484</v>
      </c>
      <c r="O88" s="1427"/>
      <c r="P88" s="1427"/>
      <c r="Q88" s="1427"/>
      <c r="R88" s="1427"/>
      <c r="S88" s="882"/>
      <c r="T88" s="882"/>
      <c r="U88" s="882"/>
      <c r="V88" s="341"/>
      <c r="W88" s="776"/>
      <c r="X88" s="1427" t="s">
        <v>485</v>
      </c>
      <c r="Y88" s="1427"/>
      <c r="Z88" s="1427"/>
      <c r="AA88" s="1427"/>
    </row>
    <row r="89" spans="1:30" s="160" customFormat="1" ht="46.5" customHeight="1">
      <c r="A89" s="250"/>
      <c r="B89" s="1427" t="s">
        <v>482</v>
      </c>
      <c r="C89" s="1427"/>
      <c r="D89" s="1427"/>
      <c r="E89" s="341"/>
      <c r="F89" s="341"/>
      <c r="G89" s="341"/>
      <c r="H89" s="341"/>
      <c r="I89" s="341"/>
      <c r="J89" s="882"/>
      <c r="K89" s="882"/>
      <c r="L89" s="882"/>
      <c r="M89" s="882"/>
      <c r="N89" s="1427" t="s">
        <v>482</v>
      </c>
      <c r="O89" s="1427"/>
      <c r="P89" s="1427"/>
      <c r="Q89" s="1427"/>
      <c r="R89" s="882"/>
      <c r="S89" s="882"/>
      <c r="T89" s="882"/>
      <c r="U89" s="882"/>
      <c r="V89" s="341"/>
      <c r="W89" s="776"/>
      <c r="X89" s="1427" t="s">
        <v>482</v>
      </c>
      <c r="Y89" s="1427"/>
      <c r="Z89" s="1427"/>
      <c r="AA89" s="1427"/>
    </row>
    <row r="90" spans="1:30" s="160" customFormat="1" ht="22.5" customHeight="1">
      <c r="A90" s="250"/>
      <c r="B90" s="462"/>
      <c r="C90" s="250"/>
      <c r="D90" s="250"/>
      <c r="E90" s="250"/>
      <c r="F90" s="250"/>
      <c r="G90" s="250"/>
      <c r="H90" s="250"/>
      <c r="I90" s="250"/>
      <c r="J90" s="338"/>
      <c r="K90" s="338"/>
      <c r="L90" s="338"/>
      <c r="M90" s="338"/>
      <c r="N90" s="1427">
        <v>2</v>
      </c>
      <c r="O90" s="1427"/>
      <c r="P90" s="1427"/>
      <c r="Q90" s="1427"/>
      <c r="R90" s="338"/>
      <c r="S90" s="338"/>
      <c r="T90" s="338"/>
      <c r="U90" s="338"/>
      <c r="V90" s="250"/>
      <c r="W90" s="462"/>
      <c r="X90" s="250"/>
      <c r="Y90" s="250"/>
      <c r="Z90" s="250"/>
      <c r="AA90" s="340"/>
      <c r="AD90" s="160">
        <f>60*27</f>
        <v>1620</v>
      </c>
    </row>
    <row r="91" spans="1:30" s="160" customFormat="1" ht="30" customHeight="1">
      <c r="A91" s="354">
        <v>77</v>
      </c>
      <c r="B91" s="118" t="s">
        <v>808</v>
      </c>
      <c r="C91" s="364" t="s">
        <v>18</v>
      </c>
      <c r="D91" s="920" t="s">
        <v>44</v>
      </c>
      <c r="E91" s="365">
        <v>30</v>
      </c>
      <c r="F91" s="364">
        <v>240</v>
      </c>
      <c r="G91" s="364">
        <v>70</v>
      </c>
      <c r="H91" s="364">
        <f t="shared" ref="H91:H120" si="36">G91/8</f>
        <v>8.75</v>
      </c>
      <c r="I91" s="361">
        <f t="shared" ref="I91:I120" si="37">G91*E91</f>
        <v>2100</v>
      </c>
      <c r="J91" s="376"/>
      <c r="K91" s="819"/>
      <c r="L91" s="376">
        <v>3</v>
      </c>
      <c r="M91" s="376" t="s">
        <v>195</v>
      </c>
      <c r="N91" s="376"/>
      <c r="O91" s="377"/>
      <c r="P91" s="376"/>
      <c r="Q91" s="376"/>
      <c r="R91" s="376"/>
      <c r="S91" s="376"/>
      <c r="T91" s="376">
        <v>2</v>
      </c>
      <c r="U91" s="376" t="s">
        <v>841</v>
      </c>
      <c r="V91" s="355">
        <f>J91+L91+N91+P91+R91+T91</f>
        <v>5</v>
      </c>
      <c r="W91" s="365">
        <f>E91-V91</f>
        <v>25</v>
      </c>
      <c r="X91" s="361">
        <f t="shared" ref="X91:X97" si="38">W91*8</f>
        <v>200</v>
      </c>
      <c r="Y91" s="361">
        <f t="shared" ref="Y91:Y97" si="39">X91*H91</f>
        <v>1750</v>
      </c>
      <c r="Z91" s="361">
        <f t="shared" ref="Z91:Z97" si="40">Y91</f>
        <v>1750</v>
      </c>
      <c r="AA91" s="149"/>
    </row>
    <row r="92" spans="1:30" s="160" customFormat="1" ht="30" customHeight="1">
      <c r="A92" s="825">
        <v>78</v>
      </c>
      <c r="B92" s="364" t="s">
        <v>64</v>
      </c>
      <c r="C92" s="364" t="s">
        <v>176</v>
      </c>
      <c r="D92" s="364" t="s">
        <v>65</v>
      </c>
      <c r="E92" s="365">
        <v>30</v>
      </c>
      <c r="F92" s="364">
        <v>240</v>
      </c>
      <c r="G92" s="364">
        <v>90</v>
      </c>
      <c r="H92" s="364">
        <f t="shared" si="36"/>
        <v>11.25</v>
      </c>
      <c r="I92" s="361">
        <f t="shared" si="37"/>
        <v>2700</v>
      </c>
      <c r="J92" s="376"/>
      <c r="K92" s="819"/>
      <c r="L92" s="376">
        <v>1</v>
      </c>
      <c r="M92" s="376">
        <v>4</v>
      </c>
      <c r="N92" s="376"/>
      <c r="O92" s="377"/>
      <c r="P92" s="376"/>
      <c r="Q92" s="376"/>
      <c r="R92" s="376"/>
      <c r="S92" s="376"/>
      <c r="T92" s="376"/>
      <c r="U92" s="376"/>
      <c r="V92" s="355">
        <f>J92+L92+N92+P92+R92+T92</f>
        <v>1</v>
      </c>
      <c r="W92" s="365">
        <f>E92-V92</f>
        <v>29</v>
      </c>
      <c r="X92" s="361">
        <f t="shared" si="38"/>
        <v>232</v>
      </c>
      <c r="Y92" s="361">
        <f t="shared" si="39"/>
        <v>2610</v>
      </c>
      <c r="Z92" s="361">
        <f t="shared" si="40"/>
        <v>2610</v>
      </c>
      <c r="AA92" s="149"/>
    </row>
    <row r="93" spans="1:30" s="160" customFormat="1" ht="35.25" customHeight="1">
      <c r="A93" s="354">
        <v>79</v>
      </c>
      <c r="B93" s="364" t="s">
        <v>817</v>
      </c>
      <c r="C93" s="364" t="s">
        <v>176</v>
      </c>
      <c r="D93" s="364" t="s">
        <v>816</v>
      </c>
      <c r="E93" s="364">
        <v>30</v>
      </c>
      <c r="F93" s="364">
        <v>240</v>
      </c>
      <c r="G93" s="364">
        <v>90</v>
      </c>
      <c r="H93" s="364">
        <f t="shared" si="36"/>
        <v>11.25</v>
      </c>
      <c r="I93" s="361">
        <f t="shared" si="37"/>
        <v>2700</v>
      </c>
      <c r="J93" s="376"/>
      <c r="K93" s="819"/>
      <c r="L93" s="376">
        <v>4</v>
      </c>
      <c r="M93" s="376" t="s">
        <v>190</v>
      </c>
      <c r="N93" s="376"/>
      <c r="O93" s="377"/>
      <c r="P93" s="376">
        <v>1</v>
      </c>
      <c r="Q93" s="376">
        <v>23</v>
      </c>
      <c r="R93" s="362"/>
      <c r="S93" s="362"/>
      <c r="T93" s="362"/>
      <c r="U93" s="362"/>
      <c r="V93" s="361">
        <f t="shared" ref="V93" si="41">J93+L93+N93+P93+R93+T93</f>
        <v>5</v>
      </c>
      <c r="W93" s="364">
        <f>E93-V93</f>
        <v>25</v>
      </c>
      <c r="X93" s="361">
        <f t="shared" si="38"/>
        <v>200</v>
      </c>
      <c r="Y93" s="361">
        <f t="shared" si="39"/>
        <v>2250</v>
      </c>
      <c r="Z93" s="361">
        <f t="shared" si="40"/>
        <v>2250</v>
      </c>
      <c r="AA93" s="363"/>
    </row>
    <row r="94" spans="1:30" s="160" customFormat="1" ht="30" customHeight="1">
      <c r="A94" s="825">
        <v>80</v>
      </c>
      <c r="B94" s="364" t="s">
        <v>188</v>
      </c>
      <c r="C94" s="364" t="s">
        <v>176</v>
      </c>
      <c r="D94" s="364" t="s">
        <v>30</v>
      </c>
      <c r="E94" s="365">
        <v>30</v>
      </c>
      <c r="F94" s="364">
        <v>240</v>
      </c>
      <c r="G94" s="364">
        <v>90</v>
      </c>
      <c r="H94" s="364">
        <f t="shared" si="36"/>
        <v>11.25</v>
      </c>
      <c r="I94" s="361">
        <f t="shared" si="37"/>
        <v>2700</v>
      </c>
      <c r="J94" s="376"/>
      <c r="K94" s="376"/>
      <c r="L94" s="376">
        <v>2</v>
      </c>
      <c r="M94" s="376" t="s">
        <v>191</v>
      </c>
      <c r="N94" s="376"/>
      <c r="O94" s="377"/>
      <c r="P94" s="376">
        <v>1</v>
      </c>
      <c r="Q94" s="376">
        <v>23</v>
      </c>
      <c r="R94" s="376"/>
      <c r="S94" s="376"/>
      <c r="T94" s="376"/>
      <c r="U94" s="376"/>
      <c r="V94" s="355">
        <f>J94+L94+N94+P94+R94+T94</f>
        <v>3</v>
      </c>
      <c r="W94" s="365">
        <f>E94-V94</f>
        <v>27</v>
      </c>
      <c r="X94" s="361">
        <f t="shared" si="38"/>
        <v>216</v>
      </c>
      <c r="Y94" s="361">
        <f t="shared" si="39"/>
        <v>2430</v>
      </c>
      <c r="Z94" s="361">
        <f t="shared" si="40"/>
        <v>2430</v>
      </c>
      <c r="AA94" s="149"/>
    </row>
    <row r="95" spans="1:30" s="160" customFormat="1" ht="30" customHeight="1">
      <c r="A95" s="354">
        <v>81</v>
      </c>
      <c r="B95" s="364" t="s">
        <v>328</v>
      </c>
      <c r="C95" s="364" t="s">
        <v>18</v>
      </c>
      <c r="D95" s="505" t="s">
        <v>149</v>
      </c>
      <c r="E95" s="365">
        <v>30</v>
      </c>
      <c r="F95" s="364">
        <v>240</v>
      </c>
      <c r="G95" s="364">
        <v>70</v>
      </c>
      <c r="H95" s="364">
        <f t="shared" si="36"/>
        <v>8.75</v>
      </c>
      <c r="I95" s="361">
        <f t="shared" si="37"/>
        <v>2100</v>
      </c>
      <c r="J95" s="376"/>
      <c r="K95" s="376"/>
      <c r="L95" s="376">
        <v>1</v>
      </c>
      <c r="M95" s="376">
        <v>25</v>
      </c>
      <c r="N95" s="376">
        <v>1</v>
      </c>
      <c r="O95" s="377" t="s">
        <v>158</v>
      </c>
      <c r="P95" s="376"/>
      <c r="Q95" s="376"/>
      <c r="R95" s="376"/>
      <c r="S95" s="819"/>
      <c r="T95" s="376"/>
      <c r="U95" s="376"/>
      <c r="V95" s="355">
        <f>J95+L95+N95+P95+R95+T95</f>
        <v>2</v>
      </c>
      <c r="W95" s="365">
        <f>E95-V95</f>
        <v>28</v>
      </c>
      <c r="X95" s="361">
        <f t="shared" si="38"/>
        <v>224</v>
      </c>
      <c r="Y95" s="361">
        <f t="shared" si="39"/>
        <v>1960</v>
      </c>
      <c r="Z95" s="361">
        <f t="shared" si="40"/>
        <v>1960</v>
      </c>
      <c r="AA95" s="149"/>
    </row>
    <row r="96" spans="1:30" s="160" customFormat="1" ht="30" customHeight="1">
      <c r="A96" s="825">
        <v>82</v>
      </c>
      <c r="B96" s="364" t="s">
        <v>206</v>
      </c>
      <c r="C96" s="364" t="s">
        <v>176</v>
      </c>
      <c r="D96" s="364" t="s">
        <v>240</v>
      </c>
      <c r="E96" s="365">
        <v>30</v>
      </c>
      <c r="F96" s="364">
        <v>240</v>
      </c>
      <c r="G96" s="364">
        <v>90</v>
      </c>
      <c r="H96" s="364">
        <f t="shared" si="36"/>
        <v>11.25</v>
      </c>
      <c r="I96" s="361">
        <f t="shared" si="37"/>
        <v>2700</v>
      </c>
      <c r="J96" s="376"/>
      <c r="K96" s="376"/>
      <c r="L96" s="376"/>
      <c r="M96" s="376"/>
      <c r="N96" s="376">
        <v>1</v>
      </c>
      <c r="O96" s="377" t="s">
        <v>834</v>
      </c>
      <c r="P96" s="376">
        <v>1</v>
      </c>
      <c r="Q96" s="376">
        <v>23</v>
      </c>
      <c r="R96" s="376"/>
      <c r="S96" s="376"/>
      <c r="T96" s="376"/>
      <c r="U96" s="376"/>
      <c r="V96" s="355">
        <f t="shared" ref="V96:V97" si="42">J96+L96+N96+P96+R96+T96</f>
        <v>2</v>
      </c>
      <c r="W96" s="365">
        <f t="shared" ref="W96:W97" si="43">E96-V96</f>
        <v>28</v>
      </c>
      <c r="X96" s="361">
        <f t="shared" si="38"/>
        <v>224</v>
      </c>
      <c r="Y96" s="361">
        <f t="shared" si="39"/>
        <v>2520</v>
      </c>
      <c r="Z96" s="361">
        <f t="shared" si="40"/>
        <v>2520</v>
      </c>
      <c r="AA96" s="149"/>
    </row>
    <row r="97" spans="1:30" s="160" customFormat="1" ht="30" customHeight="1">
      <c r="A97" s="354">
        <v>83</v>
      </c>
      <c r="B97" s="364" t="s">
        <v>787</v>
      </c>
      <c r="C97" s="364" t="s">
        <v>176</v>
      </c>
      <c r="D97" s="364" t="s">
        <v>116</v>
      </c>
      <c r="E97" s="365">
        <v>30</v>
      </c>
      <c r="F97" s="364">
        <v>240</v>
      </c>
      <c r="G97" s="364">
        <v>90</v>
      </c>
      <c r="H97" s="364">
        <f t="shared" si="36"/>
        <v>11.25</v>
      </c>
      <c r="I97" s="361">
        <f t="shared" si="37"/>
        <v>2700</v>
      </c>
      <c r="J97" s="376"/>
      <c r="K97" s="376"/>
      <c r="L97" s="376">
        <v>2</v>
      </c>
      <c r="M97" s="376" t="s">
        <v>191</v>
      </c>
      <c r="N97" s="376"/>
      <c r="O97" s="377"/>
      <c r="P97" s="376">
        <v>1</v>
      </c>
      <c r="Q97" s="376">
        <v>23</v>
      </c>
      <c r="R97" s="376"/>
      <c r="S97" s="376"/>
      <c r="T97" s="376"/>
      <c r="U97" s="376"/>
      <c r="V97" s="355">
        <f t="shared" si="42"/>
        <v>3</v>
      </c>
      <c r="W97" s="365">
        <f t="shared" si="43"/>
        <v>27</v>
      </c>
      <c r="X97" s="361">
        <f t="shared" si="38"/>
        <v>216</v>
      </c>
      <c r="Y97" s="361">
        <f t="shared" si="39"/>
        <v>2430</v>
      </c>
      <c r="Z97" s="361">
        <f t="shared" si="40"/>
        <v>2430</v>
      </c>
      <c r="AA97" s="149"/>
    </row>
    <row r="98" spans="1:30" s="160" customFormat="1" ht="30" customHeight="1">
      <c r="A98" s="825">
        <v>84</v>
      </c>
      <c r="B98" s="364" t="s">
        <v>828</v>
      </c>
      <c r="C98" s="364" t="s">
        <v>176</v>
      </c>
      <c r="D98" s="364" t="s">
        <v>63</v>
      </c>
      <c r="E98" s="365">
        <v>30</v>
      </c>
      <c r="F98" s="364">
        <v>240</v>
      </c>
      <c r="G98" s="364">
        <v>90</v>
      </c>
      <c r="H98" s="364">
        <f t="shared" si="36"/>
        <v>11.25</v>
      </c>
      <c r="I98" s="361">
        <f t="shared" si="37"/>
        <v>2700</v>
      </c>
      <c r="J98" s="417">
        <v>18</v>
      </c>
      <c r="K98" s="417" t="s">
        <v>831</v>
      </c>
      <c r="L98" s="376"/>
      <c r="M98" s="376"/>
      <c r="N98" s="376"/>
      <c r="O98" s="377"/>
      <c r="P98" s="376"/>
      <c r="Q98" s="376"/>
      <c r="R98" s="376"/>
      <c r="S98" s="376"/>
      <c r="T98" s="376"/>
      <c r="U98" s="376"/>
      <c r="V98" s="355">
        <f t="shared" ref="V98" si="44">J98+L98+N98+P98+R98+T98</f>
        <v>18</v>
      </c>
      <c r="W98" s="365">
        <f t="shared" ref="W98" si="45">E98-V98</f>
        <v>12</v>
      </c>
      <c r="X98" s="361">
        <f t="shared" ref="X98" si="46">W98*8</f>
        <v>96</v>
      </c>
      <c r="Y98" s="361">
        <f t="shared" ref="Y98" si="47">X98*H98</f>
        <v>1080</v>
      </c>
      <c r="Z98" s="361">
        <f t="shared" ref="Z98" si="48">Y98</f>
        <v>1080</v>
      </c>
      <c r="AA98" s="149"/>
    </row>
    <row r="99" spans="1:30" s="160" customFormat="1" ht="30" customHeight="1">
      <c r="A99" s="354">
        <v>85</v>
      </c>
      <c r="B99" s="772" t="s">
        <v>826</v>
      </c>
      <c r="C99" s="364" t="s">
        <v>176</v>
      </c>
      <c r="D99" s="364" t="s">
        <v>20</v>
      </c>
      <c r="E99" s="365">
        <v>30</v>
      </c>
      <c r="F99" s="364">
        <v>240</v>
      </c>
      <c r="G99" s="364">
        <v>90</v>
      </c>
      <c r="H99" s="364">
        <f t="shared" si="36"/>
        <v>11.25</v>
      </c>
      <c r="I99" s="361">
        <f t="shared" si="37"/>
        <v>2700</v>
      </c>
      <c r="J99" s="417">
        <v>3</v>
      </c>
      <c r="K99" s="417" t="s">
        <v>501</v>
      </c>
      <c r="L99" s="376">
        <v>2</v>
      </c>
      <c r="M99" s="376" t="s">
        <v>191</v>
      </c>
      <c r="N99" s="376"/>
      <c r="O99" s="377"/>
      <c r="P99" s="376">
        <v>1</v>
      </c>
      <c r="Q99" s="376">
        <v>23</v>
      </c>
      <c r="R99" s="376"/>
      <c r="S99" s="376"/>
      <c r="T99" s="376"/>
      <c r="U99" s="376"/>
      <c r="V99" s="355">
        <f t="shared" ref="V99" si="49">J99+L99+N99+P99+R99+T99</f>
        <v>6</v>
      </c>
      <c r="W99" s="365">
        <f t="shared" ref="W99" si="50">E99-V99</f>
        <v>24</v>
      </c>
      <c r="X99" s="361">
        <f t="shared" ref="X99" si="51">W99*8</f>
        <v>192</v>
      </c>
      <c r="Y99" s="361">
        <f t="shared" ref="Y99" si="52">X99*H99</f>
        <v>2160</v>
      </c>
      <c r="Z99" s="361">
        <f t="shared" ref="Z99" si="53">Y99</f>
        <v>2160</v>
      </c>
      <c r="AA99" s="149"/>
    </row>
    <row r="100" spans="1:30" s="160" customFormat="1" ht="30" customHeight="1">
      <c r="A100" s="825">
        <v>86</v>
      </c>
      <c r="B100" s="623" t="s">
        <v>369</v>
      </c>
      <c r="C100" s="364" t="s">
        <v>18</v>
      </c>
      <c r="D100" s="921" t="s">
        <v>27</v>
      </c>
      <c r="E100" s="364">
        <v>30</v>
      </c>
      <c r="F100" s="364">
        <v>240</v>
      </c>
      <c r="G100" s="364">
        <v>70</v>
      </c>
      <c r="H100" s="364">
        <f t="shared" si="36"/>
        <v>8.75</v>
      </c>
      <c r="I100" s="361">
        <f t="shared" si="37"/>
        <v>2100</v>
      </c>
      <c r="J100" s="376"/>
      <c r="K100" s="376"/>
      <c r="L100" s="376">
        <v>2</v>
      </c>
      <c r="M100" s="376" t="s">
        <v>192</v>
      </c>
      <c r="N100" s="376"/>
      <c r="O100" s="377"/>
      <c r="P100" s="376"/>
      <c r="Q100" s="376"/>
      <c r="R100" s="376"/>
      <c r="S100" s="376"/>
      <c r="T100" s="376"/>
      <c r="U100" s="376"/>
      <c r="V100" s="355">
        <f>J100+L100+N100+P100+R100+T100</f>
        <v>2</v>
      </c>
      <c r="W100" s="365">
        <f>E100-V100</f>
        <v>28</v>
      </c>
      <c r="X100" s="361">
        <f t="shared" ref="X100:X105" si="54">W100*8</f>
        <v>224</v>
      </c>
      <c r="Y100" s="361">
        <f t="shared" ref="Y100:Y105" si="55">X100*H100</f>
        <v>1960</v>
      </c>
      <c r="Z100" s="361">
        <f>Y100</f>
        <v>1960</v>
      </c>
      <c r="AA100" s="149"/>
    </row>
    <row r="101" spans="1:30" s="160" customFormat="1" ht="30" customHeight="1">
      <c r="A101" s="354">
        <v>87</v>
      </c>
      <c r="B101" s="624" t="s">
        <v>552</v>
      </c>
      <c r="C101" s="365" t="s">
        <v>18</v>
      </c>
      <c r="D101" s="922" t="s">
        <v>19</v>
      </c>
      <c r="E101" s="365">
        <v>30</v>
      </c>
      <c r="F101" s="365">
        <v>240</v>
      </c>
      <c r="G101" s="364">
        <v>70</v>
      </c>
      <c r="H101" s="364">
        <f t="shared" si="36"/>
        <v>8.75</v>
      </c>
      <c r="I101" s="361">
        <f t="shared" si="37"/>
        <v>2100</v>
      </c>
      <c r="J101" s="376"/>
      <c r="K101" s="376"/>
      <c r="L101" s="376">
        <v>4</v>
      </c>
      <c r="M101" s="376" t="s">
        <v>190</v>
      </c>
      <c r="N101" s="376"/>
      <c r="O101" s="377"/>
      <c r="P101" s="376">
        <v>1</v>
      </c>
      <c r="Q101" s="376">
        <v>23</v>
      </c>
      <c r="R101" s="376"/>
      <c r="S101" s="376"/>
      <c r="T101" s="376"/>
      <c r="U101" s="376"/>
      <c r="V101" s="355">
        <f>J101+L101+N101+P101+R101+T101</f>
        <v>5</v>
      </c>
      <c r="W101" s="365">
        <f>E101-V101</f>
        <v>25</v>
      </c>
      <c r="X101" s="361">
        <f t="shared" si="54"/>
        <v>200</v>
      </c>
      <c r="Y101" s="361">
        <f t="shared" si="55"/>
        <v>1750</v>
      </c>
      <c r="Z101" s="361">
        <f>Y101</f>
        <v>1750</v>
      </c>
      <c r="AA101" s="149"/>
    </row>
    <row r="102" spans="1:30" s="160" customFormat="1" ht="30" customHeight="1">
      <c r="A102" s="825">
        <v>88</v>
      </c>
      <c r="B102" s="364" t="s">
        <v>118</v>
      </c>
      <c r="C102" s="364" t="s">
        <v>176</v>
      </c>
      <c r="D102" s="364" t="s">
        <v>59</v>
      </c>
      <c r="E102" s="365">
        <v>30</v>
      </c>
      <c r="F102" s="364">
        <v>240</v>
      </c>
      <c r="G102" s="364">
        <v>90</v>
      </c>
      <c r="H102" s="364">
        <f t="shared" si="36"/>
        <v>11.25</v>
      </c>
      <c r="I102" s="361">
        <f t="shared" si="37"/>
        <v>2700</v>
      </c>
      <c r="J102" s="376"/>
      <c r="K102" s="376"/>
      <c r="L102" s="376">
        <v>3</v>
      </c>
      <c r="M102" s="376" t="s">
        <v>825</v>
      </c>
      <c r="N102" s="376"/>
      <c r="O102" s="377"/>
      <c r="P102" s="376"/>
      <c r="Q102" s="376"/>
      <c r="R102" s="376"/>
      <c r="S102" s="376"/>
      <c r="T102" s="376"/>
      <c r="U102" s="376"/>
      <c r="V102" s="355">
        <f>J102+L102+N102+P102+R102+T102</f>
        <v>3</v>
      </c>
      <c r="W102" s="365">
        <f>E102-V102</f>
        <v>27</v>
      </c>
      <c r="X102" s="361">
        <f t="shared" si="54"/>
        <v>216</v>
      </c>
      <c r="Y102" s="361">
        <f t="shared" si="55"/>
        <v>2430</v>
      </c>
      <c r="Z102" s="361">
        <f>Y102</f>
        <v>2430</v>
      </c>
      <c r="AA102" s="149"/>
    </row>
    <row r="103" spans="1:30" s="160" customFormat="1" ht="30" customHeight="1">
      <c r="A103" s="354">
        <v>89</v>
      </c>
      <c r="B103" s="364" t="s">
        <v>296</v>
      </c>
      <c r="C103" s="364" t="s">
        <v>18</v>
      </c>
      <c r="D103" s="374" t="s">
        <v>149</v>
      </c>
      <c r="E103" s="365">
        <v>30</v>
      </c>
      <c r="F103" s="364">
        <v>240</v>
      </c>
      <c r="G103" s="364">
        <v>70</v>
      </c>
      <c r="H103" s="364">
        <f t="shared" si="36"/>
        <v>8.75</v>
      </c>
      <c r="I103" s="361">
        <f t="shared" si="37"/>
        <v>2100</v>
      </c>
      <c r="J103" s="376"/>
      <c r="K103" s="376"/>
      <c r="L103" s="376">
        <v>2</v>
      </c>
      <c r="M103" s="376" t="s">
        <v>157</v>
      </c>
      <c r="N103" s="376">
        <v>1</v>
      </c>
      <c r="O103" s="377" t="s">
        <v>703</v>
      </c>
      <c r="P103" s="376"/>
      <c r="Q103" s="376"/>
      <c r="R103" s="376"/>
      <c r="S103" s="376"/>
      <c r="T103" s="376"/>
      <c r="U103" s="376"/>
      <c r="V103" s="355">
        <f>J103+L103+N103+P103+R103+T103</f>
        <v>3</v>
      </c>
      <c r="W103" s="365">
        <f>E103-V103</f>
        <v>27</v>
      </c>
      <c r="X103" s="361">
        <f t="shared" si="54"/>
        <v>216</v>
      </c>
      <c r="Y103" s="361">
        <f t="shared" si="55"/>
        <v>1890</v>
      </c>
      <c r="Z103" s="361">
        <f>Y103</f>
        <v>1890</v>
      </c>
      <c r="AA103" s="149"/>
      <c r="AD103" s="353"/>
    </row>
    <row r="104" spans="1:30" s="160" customFormat="1" ht="30" customHeight="1">
      <c r="A104" s="825">
        <v>90</v>
      </c>
      <c r="B104" s="364" t="s">
        <v>444</v>
      </c>
      <c r="C104" s="364" t="s">
        <v>18</v>
      </c>
      <c r="D104" s="364" t="s">
        <v>334</v>
      </c>
      <c r="E104" s="364">
        <v>30</v>
      </c>
      <c r="F104" s="364">
        <v>240</v>
      </c>
      <c r="G104" s="364">
        <v>70</v>
      </c>
      <c r="H104" s="364">
        <f t="shared" si="36"/>
        <v>8.75</v>
      </c>
      <c r="I104" s="361">
        <f t="shared" si="37"/>
        <v>2100</v>
      </c>
      <c r="J104" s="362"/>
      <c r="K104" s="362"/>
      <c r="L104" s="362">
        <v>2</v>
      </c>
      <c r="M104" s="362" t="s">
        <v>157</v>
      </c>
      <c r="N104" s="362"/>
      <c r="O104" s="357"/>
      <c r="P104" s="376"/>
      <c r="Q104" s="376"/>
      <c r="R104" s="362"/>
      <c r="S104" s="362"/>
      <c r="T104" s="362"/>
      <c r="U104" s="362"/>
      <c r="V104" s="361">
        <f t="shared" ref="V104:V120" si="56">J104+L104+N104+P104+R104+T104</f>
        <v>2</v>
      </c>
      <c r="W104" s="364">
        <f t="shared" ref="W104:W120" si="57">E104-V104</f>
        <v>28</v>
      </c>
      <c r="X104" s="361">
        <f t="shared" si="54"/>
        <v>224</v>
      </c>
      <c r="Y104" s="361">
        <f t="shared" si="55"/>
        <v>1960</v>
      </c>
      <c r="Z104" s="361">
        <f t="shared" ref="Z104:Z120" si="58">Y104</f>
        <v>1960</v>
      </c>
      <c r="AA104" s="149"/>
    </row>
    <row r="105" spans="1:30" s="160" customFormat="1" ht="30" customHeight="1">
      <c r="A105" s="354">
        <v>91</v>
      </c>
      <c r="B105" s="364" t="s">
        <v>26</v>
      </c>
      <c r="C105" s="365" t="s">
        <v>31</v>
      </c>
      <c r="D105" s="364" t="s">
        <v>37</v>
      </c>
      <c r="E105" s="365">
        <v>30</v>
      </c>
      <c r="F105" s="364">
        <v>240</v>
      </c>
      <c r="G105" s="364">
        <v>75</v>
      </c>
      <c r="H105" s="364">
        <f t="shared" si="36"/>
        <v>9.375</v>
      </c>
      <c r="I105" s="361">
        <f t="shared" si="37"/>
        <v>2250</v>
      </c>
      <c r="J105" s="376"/>
      <c r="K105" s="376"/>
      <c r="L105" s="376"/>
      <c r="M105" s="376"/>
      <c r="N105" s="376"/>
      <c r="O105" s="377"/>
      <c r="P105" s="376"/>
      <c r="Q105" s="376"/>
      <c r="R105" s="376"/>
      <c r="S105" s="820"/>
      <c r="T105" s="376"/>
      <c r="U105" s="362"/>
      <c r="V105" s="355">
        <f t="shared" si="56"/>
        <v>0</v>
      </c>
      <c r="W105" s="365">
        <f t="shared" si="57"/>
        <v>30</v>
      </c>
      <c r="X105" s="361">
        <f t="shared" si="54"/>
        <v>240</v>
      </c>
      <c r="Y105" s="361">
        <f t="shared" si="55"/>
        <v>2250</v>
      </c>
      <c r="Z105" s="361">
        <f t="shared" si="58"/>
        <v>2250</v>
      </c>
      <c r="AA105" s="149"/>
    </row>
    <row r="106" spans="1:30" s="160" customFormat="1" ht="30" customHeight="1">
      <c r="A106" s="825">
        <v>92</v>
      </c>
      <c r="B106" s="364" t="s">
        <v>140</v>
      </c>
      <c r="C106" s="364" t="s">
        <v>176</v>
      </c>
      <c r="D106" s="364" t="s">
        <v>144</v>
      </c>
      <c r="E106" s="365">
        <v>30</v>
      </c>
      <c r="F106" s="364">
        <v>240</v>
      </c>
      <c r="G106" s="364">
        <v>90</v>
      </c>
      <c r="H106" s="364">
        <f t="shared" si="36"/>
        <v>11.25</v>
      </c>
      <c r="I106" s="361">
        <f t="shared" si="37"/>
        <v>2700</v>
      </c>
      <c r="J106" s="376"/>
      <c r="K106" s="376"/>
      <c r="L106" s="376">
        <v>3</v>
      </c>
      <c r="M106" s="376" t="s">
        <v>195</v>
      </c>
      <c r="N106" s="376"/>
      <c r="O106" s="377"/>
      <c r="P106" s="376">
        <v>1</v>
      </c>
      <c r="Q106" s="376">
        <v>23</v>
      </c>
      <c r="R106" s="376"/>
      <c r="S106" s="376"/>
      <c r="T106" s="376"/>
      <c r="U106" s="362"/>
      <c r="V106" s="355">
        <f t="shared" si="56"/>
        <v>4</v>
      </c>
      <c r="W106" s="365">
        <f t="shared" si="57"/>
        <v>26</v>
      </c>
      <c r="X106" s="361">
        <f t="shared" ref="X106:X120" si="59">W106*8</f>
        <v>208</v>
      </c>
      <c r="Y106" s="361">
        <f t="shared" ref="Y106:Y120" si="60">X106*H106</f>
        <v>2340</v>
      </c>
      <c r="Z106" s="361">
        <f t="shared" si="58"/>
        <v>2340</v>
      </c>
      <c r="AA106" s="149"/>
    </row>
    <row r="107" spans="1:30" s="160" customFormat="1" ht="30" customHeight="1">
      <c r="A107" s="354">
        <v>93</v>
      </c>
      <c r="B107" s="364" t="s">
        <v>51</v>
      </c>
      <c r="C107" s="364" t="s">
        <v>176</v>
      </c>
      <c r="D107" s="364" t="s">
        <v>52</v>
      </c>
      <c r="E107" s="365">
        <v>30</v>
      </c>
      <c r="F107" s="364">
        <v>240</v>
      </c>
      <c r="G107" s="364">
        <v>90</v>
      </c>
      <c r="H107" s="364">
        <f t="shared" si="36"/>
        <v>11.25</v>
      </c>
      <c r="I107" s="361">
        <f t="shared" si="37"/>
        <v>2700</v>
      </c>
      <c r="J107" s="376"/>
      <c r="K107" s="376"/>
      <c r="L107" s="376">
        <v>1</v>
      </c>
      <c r="M107" s="376">
        <v>4</v>
      </c>
      <c r="N107" s="376"/>
      <c r="O107" s="377"/>
      <c r="P107" s="376"/>
      <c r="Q107" s="376"/>
      <c r="R107" s="376"/>
      <c r="S107" s="376"/>
      <c r="T107" s="376"/>
      <c r="U107" s="362"/>
      <c r="V107" s="355">
        <f t="shared" si="56"/>
        <v>1</v>
      </c>
      <c r="W107" s="365">
        <f t="shared" si="57"/>
        <v>29</v>
      </c>
      <c r="X107" s="361">
        <f t="shared" si="59"/>
        <v>232</v>
      </c>
      <c r="Y107" s="361">
        <f t="shared" si="60"/>
        <v>2610</v>
      </c>
      <c r="Z107" s="361">
        <f t="shared" si="58"/>
        <v>2610</v>
      </c>
      <c r="AA107" s="149"/>
    </row>
    <row r="108" spans="1:30" s="160" customFormat="1" ht="30" customHeight="1">
      <c r="A108" s="825">
        <v>94</v>
      </c>
      <c r="B108" s="364" t="s">
        <v>302</v>
      </c>
      <c r="C108" s="364" t="s">
        <v>176</v>
      </c>
      <c r="D108" s="364" t="s">
        <v>55</v>
      </c>
      <c r="E108" s="365">
        <v>30</v>
      </c>
      <c r="F108" s="364">
        <v>240</v>
      </c>
      <c r="G108" s="364">
        <v>90</v>
      </c>
      <c r="H108" s="364">
        <f t="shared" si="36"/>
        <v>11.25</v>
      </c>
      <c r="I108" s="361">
        <f t="shared" si="37"/>
        <v>2700</v>
      </c>
      <c r="J108" s="376"/>
      <c r="K108" s="376"/>
      <c r="L108" s="376">
        <v>3</v>
      </c>
      <c r="M108" s="376" t="s">
        <v>195</v>
      </c>
      <c r="N108" s="376"/>
      <c r="O108" s="377"/>
      <c r="P108" s="376"/>
      <c r="Q108" s="376"/>
      <c r="R108" s="376"/>
      <c r="S108" s="376"/>
      <c r="T108" s="376"/>
      <c r="U108" s="362"/>
      <c r="V108" s="355">
        <f t="shared" si="56"/>
        <v>3</v>
      </c>
      <c r="W108" s="365">
        <f t="shared" si="57"/>
        <v>27</v>
      </c>
      <c r="X108" s="361">
        <f t="shared" si="59"/>
        <v>216</v>
      </c>
      <c r="Y108" s="361">
        <f t="shared" si="60"/>
        <v>2430</v>
      </c>
      <c r="Z108" s="361">
        <f t="shared" si="58"/>
        <v>2430</v>
      </c>
      <c r="AA108" s="149"/>
    </row>
    <row r="109" spans="1:30" s="160" customFormat="1" ht="30" customHeight="1">
      <c r="A109" s="354">
        <v>95</v>
      </c>
      <c r="B109" s="364" t="s">
        <v>281</v>
      </c>
      <c r="C109" s="364" t="s">
        <v>176</v>
      </c>
      <c r="D109" s="364" t="s">
        <v>35</v>
      </c>
      <c r="E109" s="365">
        <v>30</v>
      </c>
      <c r="F109" s="364">
        <v>240</v>
      </c>
      <c r="G109" s="364">
        <v>90</v>
      </c>
      <c r="H109" s="364">
        <f t="shared" si="36"/>
        <v>11.25</v>
      </c>
      <c r="I109" s="361">
        <f t="shared" si="37"/>
        <v>2700</v>
      </c>
      <c r="J109" s="376"/>
      <c r="K109" s="376"/>
      <c r="L109" s="376">
        <v>2</v>
      </c>
      <c r="M109" s="376" t="s">
        <v>157</v>
      </c>
      <c r="N109" s="376"/>
      <c r="O109" s="377"/>
      <c r="P109" s="376">
        <v>1</v>
      </c>
      <c r="Q109" s="376">
        <v>23</v>
      </c>
      <c r="R109" s="376"/>
      <c r="S109" s="376"/>
      <c r="T109" s="376"/>
      <c r="U109" s="362"/>
      <c r="V109" s="355">
        <f t="shared" si="56"/>
        <v>3</v>
      </c>
      <c r="W109" s="365">
        <f t="shared" si="57"/>
        <v>27</v>
      </c>
      <c r="X109" s="361">
        <f t="shared" si="59"/>
        <v>216</v>
      </c>
      <c r="Y109" s="361">
        <f t="shared" si="60"/>
        <v>2430</v>
      </c>
      <c r="Z109" s="361">
        <f t="shared" si="58"/>
        <v>2430</v>
      </c>
      <c r="AA109" s="149"/>
    </row>
    <row r="110" spans="1:30" s="160" customFormat="1" ht="30" customHeight="1">
      <c r="A110" s="825">
        <v>96</v>
      </c>
      <c r="B110" s="364" t="s">
        <v>481</v>
      </c>
      <c r="C110" s="364" t="s">
        <v>267</v>
      </c>
      <c r="D110" s="364" t="s">
        <v>45</v>
      </c>
      <c r="E110" s="365">
        <v>30</v>
      </c>
      <c r="F110" s="364">
        <v>240</v>
      </c>
      <c r="G110" s="364">
        <v>75</v>
      </c>
      <c r="H110" s="364">
        <f t="shared" si="36"/>
        <v>9.375</v>
      </c>
      <c r="I110" s="361">
        <f t="shared" si="37"/>
        <v>2250</v>
      </c>
      <c r="J110" s="376"/>
      <c r="K110" s="376"/>
      <c r="L110" s="376">
        <v>1</v>
      </c>
      <c r="M110" s="376">
        <v>25</v>
      </c>
      <c r="N110" s="376"/>
      <c r="O110" s="377"/>
      <c r="P110" s="376">
        <v>1</v>
      </c>
      <c r="Q110" s="376">
        <v>23</v>
      </c>
      <c r="R110" s="376"/>
      <c r="S110" s="376"/>
      <c r="T110" s="376"/>
      <c r="U110" s="362"/>
      <c r="V110" s="355">
        <f t="shared" si="56"/>
        <v>2</v>
      </c>
      <c r="W110" s="365">
        <f t="shared" si="57"/>
        <v>28</v>
      </c>
      <c r="X110" s="361">
        <f>W110*8</f>
        <v>224</v>
      </c>
      <c r="Y110" s="361">
        <f>X110*H110</f>
        <v>2100</v>
      </c>
      <c r="Z110" s="361">
        <f>Y110</f>
        <v>2100</v>
      </c>
      <c r="AA110" s="149"/>
    </row>
    <row r="111" spans="1:30" s="160" customFormat="1" ht="33.75" customHeight="1">
      <c r="A111" s="354">
        <v>97</v>
      </c>
      <c r="B111" s="364" t="s">
        <v>102</v>
      </c>
      <c r="C111" s="364" t="s">
        <v>176</v>
      </c>
      <c r="D111" s="364" t="s">
        <v>154</v>
      </c>
      <c r="E111" s="365">
        <v>30</v>
      </c>
      <c r="F111" s="364">
        <v>240</v>
      </c>
      <c r="G111" s="364">
        <v>90</v>
      </c>
      <c r="H111" s="364">
        <f t="shared" si="36"/>
        <v>11.25</v>
      </c>
      <c r="I111" s="361">
        <f t="shared" si="37"/>
        <v>2700</v>
      </c>
      <c r="J111" s="376"/>
      <c r="K111" s="376"/>
      <c r="L111" s="376">
        <v>3</v>
      </c>
      <c r="M111" s="376" t="s">
        <v>195</v>
      </c>
      <c r="N111" s="376"/>
      <c r="O111" s="377"/>
      <c r="P111" s="376">
        <v>1</v>
      </c>
      <c r="Q111" s="376">
        <v>23</v>
      </c>
      <c r="R111" s="376"/>
      <c r="S111" s="821"/>
      <c r="T111" s="376"/>
      <c r="U111" s="362"/>
      <c r="V111" s="355">
        <f t="shared" si="56"/>
        <v>4</v>
      </c>
      <c r="W111" s="365">
        <f t="shared" si="57"/>
        <v>26</v>
      </c>
      <c r="X111" s="361">
        <f t="shared" si="59"/>
        <v>208</v>
      </c>
      <c r="Y111" s="361">
        <f t="shared" si="60"/>
        <v>2340</v>
      </c>
      <c r="Z111" s="361">
        <f t="shared" si="58"/>
        <v>2340</v>
      </c>
      <c r="AA111" s="149"/>
    </row>
    <row r="112" spans="1:30" s="160" customFormat="1" ht="30" customHeight="1">
      <c r="A112" s="825">
        <v>98</v>
      </c>
      <c r="B112" s="364" t="s">
        <v>724</v>
      </c>
      <c r="C112" s="364" t="s">
        <v>18</v>
      </c>
      <c r="D112" s="364" t="s">
        <v>175</v>
      </c>
      <c r="E112" s="365">
        <v>30</v>
      </c>
      <c r="F112" s="364">
        <v>240</v>
      </c>
      <c r="G112" s="364">
        <v>70</v>
      </c>
      <c r="H112" s="364">
        <f t="shared" si="36"/>
        <v>8.75</v>
      </c>
      <c r="I112" s="361">
        <f t="shared" si="37"/>
        <v>2100</v>
      </c>
      <c r="J112" s="376"/>
      <c r="K112" s="376"/>
      <c r="L112" s="376"/>
      <c r="M112" s="376"/>
      <c r="N112" s="376"/>
      <c r="O112" s="377"/>
      <c r="P112" s="376"/>
      <c r="Q112" s="376"/>
      <c r="R112" s="376"/>
      <c r="S112" s="376"/>
      <c r="T112" s="376"/>
      <c r="U112" s="362"/>
      <c r="V112" s="355">
        <f t="shared" si="56"/>
        <v>0</v>
      </c>
      <c r="W112" s="365">
        <f t="shared" si="57"/>
        <v>30</v>
      </c>
      <c r="X112" s="361">
        <f>W112*8</f>
        <v>240</v>
      </c>
      <c r="Y112" s="361">
        <f>X112*H112</f>
        <v>2100</v>
      </c>
      <c r="Z112" s="361">
        <f>Y112</f>
        <v>2100</v>
      </c>
      <c r="AA112" s="149"/>
    </row>
    <row r="113" spans="1:35" s="160" customFormat="1" ht="31.5" customHeight="1">
      <c r="A113" s="354">
        <v>99</v>
      </c>
      <c r="B113" s="364" t="s">
        <v>263</v>
      </c>
      <c r="C113" s="364" t="s">
        <v>18</v>
      </c>
      <c r="D113" s="364" t="s">
        <v>848</v>
      </c>
      <c r="E113" s="365">
        <v>30</v>
      </c>
      <c r="F113" s="364">
        <v>240</v>
      </c>
      <c r="G113" s="364">
        <v>70</v>
      </c>
      <c r="H113" s="364">
        <f t="shared" si="36"/>
        <v>8.75</v>
      </c>
      <c r="I113" s="361">
        <f t="shared" si="37"/>
        <v>2100</v>
      </c>
      <c r="J113" s="376"/>
      <c r="K113" s="376"/>
      <c r="L113" s="376">
        <v>3</v>
      </c>
      <c r="M113" s="376" t="s">
        <v>195</v>
      </c>
      <c r="N113" s="376"/>
      <c r="O113" s="377"/>
      <c r="P113" s="376"/>
      <c r="Q113" s="376"/>
      <c r="R113" s="376"/>
      <c r="S113" s="376"/>
      <c r="T113" s="376"/>
      <c r="U113" s="381"/>
      <c r="V113" s="355">
        <f t="shared" si="56"/>
        <v>3</v>
      </c>
      <c r="W113" s="365">
        <f t="shared" si="57"/>
        <v>27</v>
      </c>
      <c r="X113" s="361">
        <f>W113*8</f>
        <v>216</v>
      </c>
      <c r="Y113" s="361">
        <f>X113*H113</f>
        <v>1890</v>
      </c>
      <c r="Z113" s="361">
        <f>Y113</f>
        <v>1890</v>
      </c>
      <c r="AA113" s="149"/>
    </row>
    <row r="114" spans="1:35" s="160" customFormat="1" ht="30" customHeight="1">
      <c r="A114" s="825">
        <v>100</v>
      </c>
      <c r="B114" s="364" t="s">
        <v>278</v>
      </c>
      <c r="C114" s="364" t="s">
        <v>176</v>
      </c>
      <c r="D114" s="364" t="s">
        <v>50</v>
      </c>
      <c r="E114" s="365">
        <v>30</v>
      </c>
      <c r="F114" s="364">
        <v>240</v>
      </c>
      <c r="G114" s="364">
        <v>90</v>
      </c>
      <c r="H114" s="364">
        <f t="shared" si="36"/>
        <v>11.25</v>
      </c>
      <c r="I114" s="361">
        <f t="shared" si="37"/>
        <v>2700</v>
      </c>
      <c r="J114" s="376"/>
      <c r="K114" s="376"/>
      <c r="L114" s="376">
        <v>1</v>
      </c>
      <c r="M114" s="376">
        <v>4</v>
      </c>
      <c r="N114" s="376"/>
      <c r="O114" s="377"/>
      <c r="P114" s="376"/>
      <c r="Q114" s="376"/>
      <c r="R114" s="376"/>
      <c r="S114" s="376"/>
      <c r="T114" s="376"/>
      <c r="U114" s="362"/>
      <c r="V114" s="355">
        <f t="shared" si="56"/>
        <v>1</v>
      </c>
      <c r="W114" s="365">
        <f t="shared" si="57"/>
        <v>29</v>
      </c>
      <c r="X114" s="361">
        <f t="shared" si="59"/>
        <v>232</v>
      </c>
      <c r="Y114" s="361">
        <f t="shared" si="60"/>
        <v>2610</v>
      </c>
      <c r="Z114" s="361">
        <f t="shared" si="58"/>
        <v>2610</v>
      </c>
      <c r="AA114" s="149"/>
    </row>
    <row r="115" spans="1:35" s="160" customFormat="1" ht="30" customHeight="1">
      <c r="A115" s="354">
        <v>101</v>
      </c>
      <c r="B115" s="474" t="s">
        <v>588</v>
      </c>
      <c r="C115" s="364" t="s">
        <v>18</v>
      </c>
      <c r="D115" s="923" t="s">
        <v>185</v>
      </c>
      <c r="E115" s="364">
        <v>30</v>
      </c>
      <c r="F115" s="364">
        <v>240</v>
      </c>
      <c r="G115" s="364">
        <v>70</v>
      </c>
      <c r="H115" s="364">
        <f t="shared" si="36"/>
        <v>8.75</v>
      </c>
      <c r="I115" s="361">
        <f t="shared" si="37"/>
        <v>2100</v>
      </c>
      <c r="J115" s="417">
        <v>10</v>
      </c>
      <c r="K115" s="630" t="s">
        <v>652</v>
      </c>
      <c r="L115" s="362">
        <v>2</v>
      </c>
      <c r="M115" s="362" t="s">
        <v>157</v>
      </c>
      <c r="N115" s="362">
        <v>1</v>
      </c>
      <c r="O115" s="357" t="s">
        <v>364</v>
      </c>
      <c r="P115" s="362"/>
      <c r="Q115" s="362"/>
      <c r="R115" s="362">
        <v>6</v>
      </c>
      <c r="S115" s="362" t="s">
        <v>854</v>
      </c>
      <c r="T115" s="362"/>
      <c r="U115" s="362"/>
      <c r="V115" s="361">
        <f t="shared" si="56"/>
        <v>19</v>
      </c>
      <c r="W115" s="361">
        <f t="shared" si="57"/>
        <v>11</v>
      </c>
      <c r="X115" s="361">
        <f t="shared" si="59"/>
        <v>88</v>
      </c>
      <c r="Y115" s="361">
        <f t="shared" si="60"/>
        <v>770</v>
      </c>
      <c r="Z115" s="361">
        <f t="shared" si="58"/>
        <v>770</v>
      </c>
      <c r="AA115" s="681"/>
    </row>
    <row r="116" spans="1:35" s="160" customFormat="1" ht="30" customHeight="1">
      <c r="A116" s="825">
        <v>102</v>
      </c>
      <c r="B116" s="364" t="s">
        <v>352</v>
      </c>
      <c r="C116" s="364" t="s">
        <v>18</v>
      </c>
      <c r="D116" s="914" t="s">
        <v>853</v>
      </c>
      <c r="E116" s="365">
        <v>30</v>
      </c>
      <c r="F116" s="364">
        <v>240</v>
      </c>
      <c r="G116" s="364">
        <v>70</v>
      </c>
      <c r="H116" s="364">
        <f t="shared" si="36"/>
        <v>8.75</v>
      </c>
      <c r="I116" s="361">
        <f t="shared" si="37"/>
        <v>2100</v>
      </c>
      <c r="J116" s="376"/>
      <c r="K116" s="376"/>
      <c r="L116" s="376">
        <v>3</v>
      </c>
      <c r="M116" s="376" t="s">
        <v>195</v>
      </c>
      <c r="N116" s="376"/>
      <c r="O116" s="377"/>
      <c r="P116" s="376"/>
      <c r="Q116" s="376"/>
      <c r="R116" s="376">
        <v>2</v>
      </c>
      <c r="S116" s="376" t="s">
        <v>201</v>
      </c>
      <c r="T116" s="376"/>
      <c r="U116" s="362"/>
      <c r="V116" s="355">
        <f t="shared" si="56"/>
        <v>5</v>
      </c>
      <c r="W116" s="365">
        <f t="shared" si="57"/>
        <v>25</v>
      </c>
      <c r="X116" s="361">
        <f t="shared" si="59"/>
        <v>200</v>
      </c>
      <c r="Y116" s="361">
        <f t="shared" si="60"/>
        <v>1750</v>
      </c>
      <c r="Z116" s="361">
        <f t="shared" si="58"/>
        <v>1750</v>
      </c>
      <c r="AA116" s="149"/>
    </row>
    <row r="117" spans="1:35" s="160" customFormat="1" ht="30" customHeight="1">
      <c r="A117" s="354">
        <v>103</v>
      </c>
      <c r="B117" s="364" t="s">
        <v>288</v>
      </c>
      <c r="C117" s="364" t="s">
        <v>176</v>
      </c>
      <c r="D117" s="361" t="s">
        <v>91</v>
      </c>
      <c r="E117" s="355">
        <v>30</v>
      </c>
      <c r="F117" s="361">
        <v>240</v>
      </c>
      <c r="G117" s="361">
        <v>90</v>
      </c>
      <c r="H117" s="364">
        <f t="shared" si="36"/>
        <v>11.25</v>
      </c>
      <c r="I117" s="361">
        <f t="shared" si="37"/>
        <v>2700</v>
      </c>
      <c r="J117" s="376"/>
      <c r="K117" s="376"/>
      <c r="L117" s="376">
        <v>2</v>
      </c>
      <c r="M117" s="376" t="s">
        <v>191</v>
      </c>
      <c r="N117" s="376"/>
      <c r="O117" s="377"/>
      <c r="P117" s="376">
        <v>1</v>
      </c>
      <c r="Q117" s="376">
        <v>23</v>
      </c>
      <c r="R117" s="376"/>
      <c r="S117" s="819"/>
      <c r="T117" s="376"/>
      <c r="U117" s="362"/>
      <c r="V117" s="355">
        <f t="shared" si="56"/>
        <v>3</v>
      </c>
      <c r="W117" s="365">
        <f t="shared" si="57"/>
        <v>27</v>
      </c>
      <c r="X117" s="361">
        <f t="shared" si="59"/>
        <v>216</v>
      </c>
      <c r="Y117" s="361">
        <f t="shared" si="60"/>
        <v>2430</v>
      </c>
      <c r="Z117" s="361">
        <f t="shared" si="58"/>
        <v>2430</v>
      </c>
      <c r="AA117" s="149"/>
    </row>
    <row r="118" spans="1:35" s="160" customFormat="1" ht="30" customHeight="1">
      <c r="A118" s="825">
        <v>104</v>
      </c>
      <c r="B118" s="364" t="s">
        <v>664</v>
      </c>
      <c r="C118" s="364" t="s">
        <v>267</v>
      </c>
      <c r="D118" s="364" t="s">
        <v>99</v>
      </c>
      <c r="E118" s="355">
        <v>30</v>
      </c>
      <c r="F118" s="361">
        <v>240</v>
      </c>
      <c r="G118" s="361">
        <v>75</v>
      </c>
      <c r="H118" s="364">
        <f t="shared" si="36"/>
        <v>9.375</v>
      </c>
      <c r="I118" s="361">
        <f t="shared" si="37"/>
        <v>2250</v>
      </c>
      <c r="J118" s="417">
        <v>26</v>
      </c>
      <c r="K118" s="417" t="s">
        <v>658</v>
      </c>
      <c r="L118" s="376"/>
      <c r="M118" s="376"/>
      <c r="N118" s="376"/>
      <c r="O118" s="377"/>
      <c r="P118" s="376"/>
      <c r="Q118" s="376"/>
      <c r="R118" s="376"/>
      <c r="S118" s="376"/>
      <c r="T118" s="376"/>
      <c r="U118" s="362"/>
      <c r="V118" s="355">
        <f t="shared" ref="V118" si="61">J118+L118+N118+P118+R118+T118</f>
        <v>26</v>
      </c>
      <c r="W118" s="365">
        <f t="shared" ref="W118" si="62">E118-V118</f>
        <v>4</v>
      </c>
      <c r="X118" s="361">
        <f>W118*8</f>
        <v>32</v>
      </c>
      <c r="Y118" s="361">
        <f>X118*H118</f>
        <v>300</v>
      </c>
      <c r="Z118" s="361">
        <f>Y118</f>
        <v>300</v>
      </c>
      <c r="AA118" s="149"/>
    </row>
    <row r="119" spans="1:35" s="160" customFormat="1" ht="30" customHeight="1">
      <c r="A119" s="354">
        <v>105</v>
      </c>
      <c r="B119" s="379" t="s">
        <v>295</v>
      </c>
      <c r="C119" s="364" t="s">
        <v>176</v>
      </c>
      <c r="D119" s="364" t="s">
        <v>49</v>
      </c>
      <c r="E119" s="355">
        <v>30</v>
      </c>
      <c r="F119" s="361">
        <v>240</v>
      </c>
      <c r="G119" s="361">
        <v>90</v>
      </c>
      <c r="H119" s="364">
        <f t="shared" si="36"/>
        <v>11.25</v>
      </c>
      <c r="I119" s="361">
        <f t="shared" si="37"/>
        <v>2700</v>
      </c>
      <c r="J119" s="417">
        <v>14</v>
      </c>
      <c r="K119" s="417" t="s">
        <v>565</v>
      </c>
      <c r="L119" s="376">
        <v>4</v>
      </c>
      <c r="M119" s="376" t="s">
        <v>191</v>
      </c>
      <c r="N119" s="376"/>
      <c r="O119" s="377"/>
      <c r="P119" s="376"/>
      <c r="Q119" s="376"/>
      <c r="R119" s="376"/>
      <c r="S119" s="376"/>
      <c r="T119" s="376"/>
      <c r="U119" s="362"/>
      <c r="V119" s="355">
        <f t="shared" si="56"/>
        <v>18</v>
      </c>
      <c r="W119" s="917">
        <f t="shared" si="57"/>
        <v>12</v>
      </c>
      <c r="X119" s="382">
        <f t="shared" si="59"/>
        <v>96</v>
      </c>
      <c r="Y119" s="382">
        <f t="shared" si="60"/>
        <v>1080</v>
      </c>
      <c r="Z119" s="382">
        <f t="shared" si="58"/>
        <v>1080</v>
      </c>
      <c r="AA119" s="149"/>
    </row>
    <row r="120" spans="1:35" s="160" customFormat="1" ht="30" customHeight="1">
      <c r="A120" s="825">
        <v>106</v>
      </c>
      <c r="B120" s="365" t="s">
        <v>695</v>
      </c>
      <c r="C120" s="364" t="s">
        <v>18</v>
      </c>
      <c r="D120" s="361" t="s">
        <v>44</v>
      </c>
      <c r="E120" s="355">
        <v>30</v>
      </c>
      <c r="F120" s="361">
        <v>240</v>
      </c>
      <c r="G120" s="361">
        <v>70</v>
      </c>
      <c r="H120" s="364">
        <f t="shared" si="36"/>
        <v>8.75</v>
      </c>
      <c r="I120" s="361">
        <f t="shared" si="37"/>
        <v>2100</v>
      </c>
      <c r="J120" s="376"/>
      <c r="K120" s="376"/>
      <c r="L120" s="376"/>
      <c r="M120" s="376"/>
      <c r="N120" s="376"/>
      <c r="O120" s="377"/>
      <c r="P120" s="376"/>
      <c r="Q120" s="376"/>
      <c r="R120" s="376"/>
      <c r="S120" s="376"/>
      <c r="T120" s="376"/>
      <c r="U120" s="362"/>
      <c r="V120" s="355">
        <f t="shared" si="56"/>
        <v>0</v>
      </c>
      <c r="W120" s="365">
        <f t="shared" si="57"/>
        <v>30</v>
      </c>
      <c r="X120" s="361">
        <f t="shared" si="59"/>
        <v>240</v>
      </c>
      <c r="Y120" s="361">
        <f t="shared" si="60"/>
        <v>2100</v>
      </c>
      <c r="Z120" s="361">
        <f t="shared" si="58"/>
        <v>2100</v>
      </c>
      <c r="AA120" s="155"/>
    </row>
    <row r="121" spans="1:35" ht="34.5" customHeight="1" thickBot="1">
      <c r="A121" s="383"/>
      <c r="B121" s="416"/>
      <c r="C121" s="384"/>
      <c r="D121" s="384"/>
      <c r="E121" s="384"/>
      <c r="F121" s="384"/>
      <c r="G121" s="384"/>
      <c r="H121" s="384"/>
      <c r="I121" s="384"/>
      <c r="J121" s="385"/>
      <c r="K121" s="385"/>
      <c r="L121" s="385"/>
      <c r="M121" s="385"/>
      <c r="N121" s="385"/>
      <c r="O121" s="385"/>
      <c r="P121" s="385"/>
      <c r="Q121" s="385"/>
      <c r="R121" s="385"/>
      <c r="S121" s="385"/>
      <c r="T121" s="385"/>
      <c r="U121" s="385"/>
      <c r="V121" s="384"/>
      <c r="W121" s="416"/>
      <c r="X121" s="1436" t="s">
        <v>208</v>
      </c>
      <c r="Y121" s="1437"/>
      <c r="Z121" s="770">
        <f>SUM(Z8:Z120)</f>
        <v>220670</v>
      </c>
      <c r="AA121" s="159"/>
      <c r="AB121" s="150"/>
      <c r="AC121" s="150"/>
      <c r="AD121" s="352"/>
      <c r="AE121" s="150"/>
      <c r="AF121" s="150"/>
      <c r="AG121" s="150"/>
      <c r="AH121" s="150"/>
      <c r="AI121" s="150"/>
    </row>
    <row r="122" spans="1:35" ht="37.5" customHeight="1" thickBot="1">
      <c r="A122" s="383"/>
      <c r="B122" s="416" t="s">
        <v>342</v>
      </c>
      <c r="C122" s="119"/>
      <c r="D122" s="384"/>
      <c r="E122" s="384"/>
      <c r="F122" s="384"/>
      <c r="G122" s="384"/>
      <c r="H122" s="384"/>
      <c r="I122" s="384"/>
      <c r="J122" s="385"/>
      <c r="K122" s="385"/>
      <c r="L122" s="385"/>
      <c r="M122" s="385"/>
      <c r="N122" s="385"/>
      <c r="O122" s="385"/>
      <c r="P122" s="385"/>
      <c r="Q122" s="385"/>
      <c r="R122" s="385"/>
      <c r="S122" s="385"/>
      <c r="T122" s="385"/>
      <c r="U122" s="385"/>
      <c r="V122" s="384"/>
      <c r="W122" s="416"/>
      <c r="X122" s="384"/>
      <c r="Y122" s="384"/>
      <c r="Z122" s="384"/>
      <c r="AA122" s="159"/>
      <c r="AB122" s="150"/>
      <c r="AC122" s="150"/>
      <c r="AD122" s="160"/>
      <c r="AE122" s="150"/>
      <c r="AF122" s="150"/>
      <c r="AG122" s="150"/>
      <c r="AH122" s="150"/>
      <c r="AI122" s="150"/>
    </row>
    <row r="123" spans="1:35" s="160" customFormat="1" ht="27.75" customHeight="1">
      <c r="A123" s="250"/>
      <c r="B123" s="461"/>
      <c r="C123" s="334"/>
      <c r="D123" s="334"/>
      <c r="E123" s="250"/>
      <c r="F123" s="334"/>
      <c r="G123" s="334"/>
      <c r="H123" s="334"/>
      <c r="I123" s="334"/>
      <c r="J123" s="335"/>
      <c r="K123" s="335"/>
      <c r="L123" s="335"/>
      <c r="M123" s="335"/>
      <c r="N123" s="335"/>
      <c r="O123" s="336"/>
      <c r="P123" s="335"/>
      <c r="Q123" s="335"/>
      <c r="R123" s="335"/>
      <c r="S123" s="335"/>
      <c r="T123" s="335"/>
      <c r="U123" s="335"/>
      <c r="V123" s="250"/>
      <c r="W123" s="462"/>
      <c r="X123" s="334"/>
      <c r="Y123" s="334"/>
      <c r="Z123" s="334"/>
      <c r="AA123" s="337"/>
    </row>
    <row r="124" spans="1:35" s="160" customFormat="1" ht="27.75" customHeight="1">
      <c r="A124" s="250"/>
      <c r="B124" s="462"/>
      <c r="C124" s="250"/>
      <c r="D124" s="250"/>
      <c r="E124" s="250"/>
      <c r="F124" s="250"/>
      <c r="G124" s="250"/>
      <c r="H124" s="250"/>
      <c r="I124" s="250"/>
      <c r="J124" s="338"/>
      <c r="K124" s="338"/>
      <c r="L124" s="338"/>
      <c r="M124" s="338"/>
      <c r="N124" s="338"/>
      <c r="O124" s="339"/>
      <c r="P124" s="338"/>
      <c r="Q124" s="338"/>
      <c r="R124" s="338"/>
      <c r="S124" s="338"/>
      <c r="T124" s="338"/>
      <c r="U124" s="338"/>
      <c r="V124" s="250"/>
      <c r="W124" s="462"/>
      <c r="X124" s="250"/>
      <c r="Y124" s="250"/>
      <c r="Z124" s="250"/>
      <c r="AA124" s="340"/>
    </row>
    <row r="125" spans="1:35" s="160" customFormat="1" ht="27.75" customHeight="1">
      <c r="A125" s="250"/>
      <c r="B125" s="462"/>
      <c r="C125" s="250"/>
      <c r="D125" s="250"/>
      <c r="E125" s="250"/>
      <c r="F125" s="250"/>
      <c r="G125" s="250"/>
      <c r="H125" s="250"/>
      <c r="I125" s="250"/>
      <c r="J125" s="338"/>
      <c r="K125" s="338"/>
      <c r="L125" s="338"/>
      <c r="M125" s="338"/>
      <c r="N125" s="338"/>
      <c r="O125" s="339"/>
      <c r="P125" s="338"/>
      <c r="Q125" s="338"/>
      <c r="R125" s="338"/>
      <c r="S125" s="338"/>
      <c r="T125" s="338"/>
      <c r="U125" s="338"/>
      <c r="V125" s="250"/>
      <c r="W125" s="462"/>
      <c r="X125" s="250"/>
      <c r="Y125" s="250"/>
      <c r="Z125" s="250"/>
      <c r="AA125" s="340"/>
    </row>
    <row r="126" spans="1:35" s="160" customFormat="1" ht="27.75" customHeight="1">
      <c r="A126" s="250"/>
      <c r="B126" s="462"/>
      <c r="C126" s="250"/>
      <c r="D126" s="250"/>
      <c r="E126" s="250"/>
      <c r="F126" s="250"/>
      <c r="G126" s="250"/>
      <c r="H126" s="250"/>
      <c r="I126" s="250"/>
      <c r="J126" s="338"/>
      <c r="K126" s="338"/>
      <c r="L126" s="338"/>
      <c r="M126" s="338"/>
      <c r="N126" s="338"/>
      <c r="O126" s="339"/>
      <c r="P126" s="338"/>
      <c r="Q126" s="338"/>
      <c r="R126" s="338"/>
      <c r="S126" s="338"/>
      <c r="T126" s="338"/>
      <c r="U126" s="338"/>
      <c r="V126" s="250"/>
      <c r="W126" s="462"/>
      <c r="X126" s="250"/>
      <c r="Y126" s="250"/>
      <c r="Z126" s="250"/>
      <c r="AA126" s="340"/>
    </row>
    <row r="127" spans="1:35" s="160" customFormat="1" ht="54.75" customHeight="1">
      <c r="A127" s="250"/>
      <c r="B127" s="1427" t="s">
        <v>483</v>
      </c>
      <c r="C127" s="1427"/>
      <c r="D127" s="1427"/>
      <c r="E127" s="341"/>
      <c r="F127" s="341"/>
      <c r="G127" s="341"/>
      <c r="H127" s="341"/>
      <c r="I127" s="341"/>
      <c r="J127" s="882"/>
      <c r="K127" s="882"/>
      <c r="L127" s="882"/>
      <c r="M127" s="882"/>
      <c r="N127" s="1427" t="s">
        <v>484</v>
      </c>
      <c r="O127" s="1427"/>
      <c r="P127" s="1427"/>
      <c r="Q127" s="1427"/>
      <c r="R127" s="1427"/>
      <c r="S127" s="882"/>
      <c r="T127" s="882"/>
      <c r="U127" s="882"/>
      <c r="V127" s="341"/>
      <c r="W127" s="776"/>
      <c r="X127" s="1427" t="s">
        <v>485</v>
      </c>
      <c r="Y127" s="1427"/>
      <c r="Z127" s="1427"/>
      <c r="AA127" s="1427"/>
    </row>
    <row r="128" spans="1:35" s="160" customFormat="1" ht="60" customHeight="1">
      <c r="A128" s="250"/>
      <c r="B128" s="1427" t="s">
        <v>482</v>
      </c>
      <c r="C128" s="1427"/>
      <c r="D128" s="1427"/>
      <c r="E128" s="341"/>
      <c r="F128" s="341"/>
      <c r="G128" s="341"/>
      <c r="H128" s="341"/>
      <c r="I128" s="341"/>
      <c r="J128" s="882"/>
      <c r="K128" s="882"/>
      <c r="L128" s="882"/>
      <c r="M128" s="882"/>
      <c r="N128" s="1427" t="s">
        <v>482</v>
      </c>
      <c r="O128" s="1427"/>
      <c r="P128" s="1427"/>
      <c r="Q128" s="1427"/>
      <c r="R128" s="882"/>
      <c r="S128" s="882"/>
      <c r="T128" s="882"/>
      <c r="U128" s="882"/>
      <c r="V128" s="341"/>
      <c r="W128" s="776"/>
      <c r="X128" s="1427" t="s">
        <v>482</v>
      </c>
      <c r="Y128" s="1427"/>
      <c r="Z128" s="1427"/>
      <c r="AA128" s="1427"/>
    </row>
    <row r="129" spans="14:17" ht="45" customHeight="1">
      <c r="N129" s="1435">
        <v>3</v>
      </c>
      <c r="O129" s="1435"/>
      <c r="P129" s="1435"/>
      <c r="Q129" s="1435"/>
    </row>
    <row r="150" ht="30" customHeight="1"/>
    <row r="151" ht="30" customHeight="1"/>
  </sheetData>
  <mergeCells count="45">
    <mergeCell ref="A5:A7"/>
    <mergeCell ref="B5:B7"/>
    <mergeCell ref="C5:C7"/>
    <mergeCell ref="D5:D7"/>
    <mergeCell ref="E5:I6"/>
    <mergeCell ref="A1:AI1"/>
    <mergeCell ref="A2:AI2"/>
    <mergeCell ref="A3:C3"/>
    <mergeCell ref="AF3:AF4"/>
    <mergeCell ref="A4:C4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B48:D48"/>
    <mergeCell ref="N48:R48"/>
    <mergeCell ref="X48:AA48"/>
    <mergeCell ref="B49:D49"/>
    <mergeCell ref="N49:Q49"/>
    <mergeCell ref="X49:AA49"/>
    <mergeCell ref="B50:D50"/>
    <mergeCell ref="N50:Q50"/>
    <mergeCell ref="X50:AA50"/>
    <mergeCell ref="B88:D88"/>
    <mergeCell ref="N88:R88"/>
    <mergeCell ref="X88:AA88"/>
    <mergeCell ref="B128:D128"/>
    <mergeCell ref="N128:Q128"/>
    <mergeCell ref="X128:AA128"/>
    <mergeCell ref="N129:Q129"/>
    <mergeCell ref="B89:D89"/>
    <mergeCell ref="N89:Q89"/>
    <mergeCell ref="X89:AA89"/>
    <mergeCell ref="N90:Q90"/>
    <mergeCell ref="X121:Y121"/>
    <mergeCell ref="B127:D127"/>
    <mergeCell ref="N127:R127"/>
    <mergeCell ref="X127:AA127"/>
  </mergeCells>
  <conditionalFormatting sqref="B1:C4">
    <cfRule type="duplicateValues" dxfId="180" priority="5"/>
  </conditionalFormatting>
  <conditionalFormatting sqref="B100:B101">
    <cfRule type="duplicateValues" dxfId="179" priority="4"/>
  </conditionalFormatting>
  <conditionalFormatting sqref="B73:B76">
    <cfRule type="duplicateValues" dxfId="178" priority="3"/>
  </conditionalFormatting>
  <conditionalFormatting sqref="B38">
    <cfRule type="duplicateValues" dxfId="177" priority="2"/>
  </conditionalFormatting>
  <conditionalFormatting sqref="B91">
    <cfRule type="duplicateValues" dxfId="176" priority="1"/>
  </conditionalFormatting>
  <printOptions horizontalCentered="1" verticalCentered="1"/>
  <pageMargins left="0" right="0" top="0" bottom="0" header="0.23" footer="0"/>
  <pageSetup paperSize="9" scale="35" orientation="landscape" r:id="rId1"/>
  <rowBreaks count="2" manualBreakCount="2">
    <brk id="50" max="26" man="1"/>
    <brk id="90" max="26" man="1"/>
  </rowBreaks>
</worksheet>
</file>

<file path=xl/worksheets/sheet36.xml><?xml version="1.0" encoding="utf-8"?>
<worksheet xmlns="http://schemas.openxmlformats.org/spreadsheetml/2006/main" xmlns:r="http://schemas.openxmlformats.org/officeDocument/2006/relationships">
  <sheetPr>
    <tabColor rgb="FFFF00FF"/>
  </sheetPr>
  <dimension ref="A1:AI59"/>
  <sheetViews>
    <sheetView view="pageBreakPreview" zoomScale="45" zoomScaleNormal="55" zoomScaleSheetLayoutView="45" workbookViewId="0">
      <pane ySplit="7" topLeftCell="A29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2.7109375" style="463" customWidth="1"/>
    <col min="3" max="3" width="13.140625" style="114" customWidth="1"/>
    <col min="4" max="4" width="16.7109375" style="114" customWidth="1"/>
    <col min="5" max="7" width="8.7109375" style="114" customWidth="1"/>
    <col min="8" max="8" width="11.140625" style="114" customWidth="1"/>
    <col min="9" max="9" width="10.5703125" style="114" customWidth="1"/>
    <col min="10" max="10" width="10" style="168" customWidth="1"/>
    <col min="11" max="11" width="14.5703125" style="168" customWidth="1"/>
    <col min="12" max="12" width="11.7109375" style="168" customWidth="1"/>
    <col min="13" max="13" width="23" style="168" customWidth="1"/>
    <col min="14" max="14" width="12.5703125" style="168" customWidth="1"/>
    <col min="15" max="15" width="21.5703125" style="168" customWidth="1"/>
    <col min="16" max="16" width="12" style="168" customWidth="1"/>
    <col min="17" max="17" width="17" style="168" customWidth="1"/>
    <col min="18" max="18" width="13.7109375" style="168" bestFit="1" customWidth="1"/>
    <col min="19" max="19" width="19.85546875" style="168" customWidth="1"/>
    <col min="20" max="20" width="12.28515625" style="168" customWidth="1"/>
    <col min="21" max="21" width="18.5703125" style="168" customWidth="1"/>
    <col min="22" max="22" width="12.28515625" style="114" customWidth="1"/>
    <col min="23" max="24" width="9.7109375" style="114" customWidth="1"/>
    <col min="25" max="25" width="11.140625" style="114" customWidth="1"/>
    <col min="26" max="26" width="19.85546875" style="114" customWidth="1"/>
    <col min="27" max="27" width="24.710937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5" t="s">
        <v>243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5"/>
      <c r="O1" s="1395"/>
      <c r="P1" s="1395"/>
      <c r="Q1" s="1395"/>
      <c r="R1" s="1395"/>
      <c r="S1" s="1395"/>
      <c r="T1" s="1395"/>
      <c r="U1" s="1395"/>
      <c r="V1" s="1395"/>
      <c r="W1" s="1395"/>
      <c r="X1" s="1395"/>
      <c r="Y1" s="1395"/>
      <c r="Z1" s="1395"/>
      <c r="AA1" s="1395"/>
      <c r="AB1" s="1395"/>
      <c r="AC1" s="1395"/>
      <c r="AD1" s="1395"/>
      <c r="AE1" s="1395"/>
      <c r="AF1" s="1395"/>
      <c r="AG1" s="1395"/>
      <c r="AH1" s="1395"/>
      <c r="AI1" s="1395"/>
    </row>
    <row r="2" spans="1:35" s="120" customFormat="1" ht="38.25" customHeight="1" thickBot="1">
      <c r="A2" s="1396" t="s">
        <v>259</v>
      </c>
      <c r="B2" s="1396"/>
      <c r="C2" s="1396"/>
      <c r="D2" s="1396"/>
      <c r="E2" s="1396"/>
      <c r="F2" s="1396"/>
      <c r="G2" s="1396"/>
      <c r="H2" s="1396"/>
      <c r="I2" s="1396"/>
      <c r="J2" s="1396"/>
      <c r="K2" s="1396"/>
      <c r="L2" s="1396"/>
      <c r="M2" s="1396"/>
      <c r="N2" s="1396"/>
      <c r="O2" s="1396"/>
      <c r="P2" s="1396"/>
      <c r="Q2" s="1396"/>
      <c r="R2" s="1396"/>
      <c r="S2" s="1396"/>
      <c r="T2" s="1396"/>
      <c r="U2" s="1396"/>
      <c r="V2" s="1396"/>
      <c r="W2" s="1396"/>
      <c r="X2" s="1396"/>
      <c r="Y2" s="1396"/>
      <c r="Z2" s="1396"/>
      <c r="AA2" s="1396"/>
      <c r="AB2" s="1396"/>
      <c r="AC2" s="1396"/>
      <c r="AD2" s="1396"/>
      <c r="AE2" s="1396"/>
      <c r="AF2" s="1396"/>
      <c r="AG2" s="1396"/>
      <c r="AH2" s="1396"/>
      <c r="AI2" s="1396"/>
    </row>
    <row r="3" spans="1:35" s="120" customFormat="1" ht="38.25" customHeight="1">
      <c r="A3" s="1395" t="s">
        <v>343</v>
      </c>
      <c r="B3" s="1395"/>
      <c r="C3" s="1395"/>
      <c r="D3" s="924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397"/>
      <c r="AG3" s="121"/>
      <c r="AH3" s="122"/>
      <c r="AI3" s="122"/>
    </row>
    <row r="4" spans="1:35" s="120" customFormat="1" ht="38.25" customHeight="1" thickBot="1">
      <c r="A4" s="1596" t="s">
        <v>879</v>
      </c>
      <c r="B4" s="1432"/>
      <c r="C4" s="1432"/>
      <c r="D4" s="1432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595"/>
      <c r="Y4" s="1595"/>
      <c r="Z4" s="1595"/>
      <c r="AA4" s="1595"/>
      <c r="AB4" s="124"/>
      <c r="AC4" s="124"/>
      <c r="AD4" s="124"/>
      <c r="AE4" s="124"/>
      <c r="AF4" s="1398"/>
      <c r="AG4" s="124"/>
      <c r="AH4" s="125"/>
      <c r="AI4" s="125"/>
    </row>
    <row r="5" spans="1:35" ht="33.75" customHeight="1">
      <c r="A5" s="1399" t="s">
        <v>261</v>
      </c>
      <c r="B5" s="1402" t="s">
        <v>244</v>
      </c>
      <c r="C5" s="1405" t="s">
        <v>0</v>
      </c>
      <c r="D5" s="1405" t="s">
        <v>245</v>
      </c>
      <c r="E5" s="1408" t="s">
        <v>1</v>
      </c>
      <c r="F5" s="1409"/>
      <c r="G5" s="1409"/>
      <c r="H5" s="1409"/>
      <c r="I5" s="1410"/>
      <c r="J5" s="1414" t="s">
        <v>2</v>
      </c>
      <c r="K5" s="1414"/>
      <c r="L5" s="1414"/>
      <c r="M5" s="1414"/>
      <c r="N5" s="1414"/>
      <c r="O5" s="1414"/>
      <c r="P5" s="1414"/>
      <c r="Q5" s="1414"/>
      <c r="R5" s="1414"/>
      <c r="S5" s="1414"/>
      <c r="T5" s="1414"/>
      <c r="U5" s="1414"/>
      <c r="V5" s="1415" t="s">
        <v>8</v>
      </c>
      <c r="W5" s="1414" t="s">
        <v>4</v>
      </c>
      <c r="X5" s="1414"/>
      <c r="Y5" s="1414"/>
      <c r="Z5" s="1415" t="s">
        <v>338</v>
      </c>
      <c r="AA5" s="1419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100.5" customHeight="1">
      <c r="A6" s="1400"/>
      <c r="B6" s="1403"/>
      <c r="C6" s="1406"/>
      <c r="D6" s="1406"/>
      <c r="E6" s="1411"/>
      <c r="F6" s="1412"/>
      <c r="G6" s="1412"/>
      <c r="H6" s="1412"/>
      <c r="I6" s="1413"/>
      <c r="J6" s="1422" t="s">
        <v>227</v>
      </c>
      <c r="K6" s="1423"/>
      <c r="L6" s="1418" t="s">
        <v>5</v>
      </c>
      <c r="M6" s="1418"/>
      <c r="N6" s="1424" t="s">
        <v>223</v>
      </c>
      <c r="O6" s="1425"/>
      <c r="P6" s="1418" t="s">
        <v>6</v>
      </c>
      <c r="Q6" s="1418"/>
      <c r="R6" s="1418" t="s">
        <v>7</v>
      </c>
      <c r="S6" s="1418"/>
      <c r="T6" s="1418" t="s">
        <v>219</v>
      </c>
      <c r="U6" s="1418"/>
      <c r="V6" s="1416"/>
      <c r="W6" s="1418"/>
      <c r="X6" s="1418"/>
      <c r="Y6" s="1418"/>
      <c r="Z6" s="1416"/>
      <c r="AA6" s="1420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1"/>
      <c r="B7" s="1404"/>
      <c r="C7" s="1407"/>
      <c r="D7" s="1407"/>
      <c r="E7" s="240" t="s">
        <v>9</v>
      </c>
      <c r="F7" s="240" t="s">
        <v>10</v>
      </c>
      <c r="G7" s="925" t="s">
        <v>11</v>
      </c>
      <c r="H7" s="925" t="s">
        <v>12</v>
      </c>
      <c r="I7" s="925" t="s">
        <v>13</v>
      </c>
      <c r="J7" s="925" t="s">
        <v>14</v>
      </c>
      <c r="K7" s="925" t="s">
        <v>15</v>
      </c>
      <c r="L7" s="925" t="s">
        <v>14</v>
      </c>
      <c r="M7" s="925" t="s">
        <v>16</v>
      </c>
      <c r="N7" s="925" t="s">
        <v>14</v>
      </c>
      <c r="O7" s="925" t="s">
        <v>16</v>
      </c>
      <c r="P7" s="925" t="s">
        <v>14</v>
      </c>
      <c r="Q7" s="925" t="s">
        <v>16</v>
      </c>
      <c r="R7" s="925" t="s">
        <v>14</v>
      </c>
      <c r="S7" s="925" t="s">
        <v>220</v>
      </c>
      <c r="T7" s="925" t="s">
        <v>221</v>
      </c>
      <c r="U7" s="925" t="s">
        <v>3</v>
      </c>
      <c r="V7" s="1417"/>
      <c r="W7" s="153" t="s">
        <v>17</v>
      </c>
      <c r="X7" s="153" t="s">
        <v>218</v>
      </c>
      <c r="Y7" s="153" t="s">
        <v>13</v>
      </c>
      <c r="Z7" s="1417"/>
      <c r="AA7" s="1421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5.1" customHeight="1">
      <c r="A8" s="360">
        <v>1</v>
      </c>
      <c r="B8" s="364" t="s">
        <v>856</v>
      </c>
      <c r="C8" s="361" t="s">
        <v>176</v>
      </c>
      <c r="D8" s="361" t="s">
        <v>23</v>
      </c>
      <c r="E8" s="361">
        <v>30</v>
      </c>
      <c r="F8" s="361">
        <v>240</v>
      </c>
      <c r="G8" s="361">
        <v>15</v>
      </c>
      <c r="H8" s="361">
        <f>G8/8</f>
        <v>1.875</v>
      </c>
      <c r="I8" s="361">
        <f>G8*E8</f>
        <v>450</v>
      </c>
      <c r="J8" s="362"/>
      <c r="K8" s="362"/>
      <c r="L8" s="362"/>
      <c r="M8" s="362"/>
      <c r="N8" s="362">
        <v>2</v>
      </c>
      <c r="O8" s="357" t="s">
        <v>229</v>
      </c>
      <c r="P8" s="362"/>
      <c r="Q8" s="362"/>
      <c r="R8" s="362"/>
      <c r="S8" s="362"/>
      <c r="T8" s="362">
        <v>4</v>
      </c>
      <c r="U8" s="164" t="s">
        <v>868</v>
      </c>
      <c r="V8" s="361">
        <f t="shared" ref="V8" si="0">J8+L8+N8+P8+R8+T8</f>
        <v>6</v>
      </c>
      <c r="W8" s="364">
        <f t="shared" ref="W8" si="1">E8-V8</f>
        <v>24</v>
      </c>
      <c r="X8" s="361">
        <f>W8*8</f>
        <v>192</v>
      </c>
      <c r="Y8" s="361">
        <f t="shared" ref="Y8" si="2">X8*H8</f>
        <v>360</v>
      </c>
      <c r="Z8" s="361">
        <f t="shared" ref="Z8" si="3">Y8</f>
        <v>360</v>
      </c>
      <c r="AA8" s="363"/>
    </row>
    <row r="9" spans="1:35" s="160" customFormat="1" ht="35.1" customHeight="1">
      <c r="A9" s="360">
        <v>2</v>
      </c>
      <c r="B9" s="364" t="s">
        <v>253</v>
      </c>
      <c r="C9" s="361" t="s">
        <v>176</v>
      </c>
      <c r="D9" s="361" t="s">
        <v>96</v>
      </c>
      <c r="E9" s="361">
        <v>30</v>
      </c>
      <c r="F9" s="361">
        <v>240</v>
      </c>
      <c r="G9" s="361">
        <v>15</v>
      </c>
      <c r="H9" s="361">
        <f t="shared" ref="H9:H31" si="4">G9/8</f>
        <v>1.875</v>
      </c>
      <c r="I9" s="361">
        <f t="shared" ref="I9:I31" si="5">G9*E9</f>
        <v>450</v>
      </c>
      <c r="J9" s="362"/>
      <c r="K9" s="362"/>
      <c r="L9" s="362"/>
      <c r="M9" s="362"/>
      <c r="N9" s="362">
        <v>2</v>
      </c>
      <c r="O9" s="357" t="s">
        <v>229</v>
      </c>
      <c r="P9" s="362"/>
      <c r="Q9" s="362"/>
      <c r="R9" s="362"/>
      <c r="S9" s="362"/>
      <c r="T9" s="362"/>
      <c r="U9" s="362"/>
      <c r="V9" s="361">
        <f t="shared" ref="V9:V11" si="6">J9+L9+N9+P9+R9+T9</f>
        <v>2</v>
      </c>
      <c r="W9" s="364">
        <f t="shared" ref="W9:W11" si="7">E9-V9</f>
        <v>28</v>
      </c>
      <c r="X9" s="361">
        <f t="shared" ref="X9:X31" si="8">W9*8</f>
        <v>224</v>
      </c>
      <c r="Y9" s="361">
        <f t="shared" ref="Y9:Y11" si="9">X9*H9</f>
        <v>420</v>
      </c>
      <c r="Z9" s="361">
        <f t="shared" ref="Z9:Z11" si="10">Y9</f>
        <v>420</v>
      </c>
      <c r="AA9" s="363"/>
    </row>
    <row r="10" spans="1:35" s="160" customFormat="1" ht="35.1" customHeight="1">
      <c r="A10" s="360">
        <v>3</v>
      </c>
      <c r="B10" s="364" t="s">
        <v>857</v>
      </c>
      <c r="C10" s="361" t="s">
        <v>176</v>
      </c>
      <c r="D10" s="361" t="s">
        <v>66</v>
      </c>
      <c r="E10" s="361">
        <v>30</v>
      </c>
      <c r="F10" s="361">
        <v>240</v>
      </c>
      <c r="G10" s="361">
        <v>15</v>
      </c>
      <c r="H10" s="361">
        <f t="shared" si="4"/>
        <v>1.875</v>
      </c>
      <c r="I10" s="361">
        <f t="shared" si="5"/>
        <v>450</v>
      </c>
      <c r="J10" s="362"/>
      <c r="K10" s="362"/>
      <c r="L10" s="362"/>
      <c r="M10" s="362"/>
      <c r="N10" s="362">
        <v>2</v>
      </c>
      <c r="O10" s="357" t="s">
        <v>229</v>
      </c>
      <c r="P10" s="362"/>
      <c r="Q10" s="362"/>
      <c r="R10" s="362"/>
      <c r="S10" s="362"/>
      <c r="T10" s="362"/>
      <c r="U10" s="362"/>
      <c r="V10" s="361">
        <f t="shared" si="6"/>
        <v>2</v>
      </c>
      <c r="W10" s="364">
        <f t="shared" si="7"/>
        <v>28</v>
      </c>
      <c r="X10" s="361">
        <f t="shared" si="8"/>
        <v>224</v>
      </c>
      <c r="Y10" s="361">
        <f t="shared" si="9"/>
        <v>420</v>
      </c>
      <c r="Z10" s="361">
        <f t="shared" si="10"/>
        <v>420</v>
      </c>
      <c r="AA10" s="363"/>
    </row>
    <row r="11" spans="1:35" s="160" customFormat="1" ht="35.1" customHeight="1">
      <c r="A11" s="360">
        <v>4</v>
      </c>
      <c r="B11" s="364" t="s">
        <v>858</v>
      </c>
      <c r="C11" s="361" t="s">
        <v>176</v>
      </c>
      <c r="D11" s="361" t="s">
        <v>93</v>
      </c>
      <c r="E11" s="361">
        <v>30</v>
      </c>
      <c r="F11" s="361">
        <v>240</v>
      </c>
      <c r="G11" s="361">
        <v>15</v>
      </c>
      <c r="H11" s="361">
        <f t="shared" si="4"/>
        <v>1.875</v>
      </c>
      <c r="I11" s="361">
        <f t="shared" si="5"/>
        <v>450</v>
      </c>
      <c r="J11" s="362">
        <v>6</v>
      </c>
      <c r="K11" s="362" t="s">
        <v>573</v>
      </c>
      <c r="L11" s="362"/>
      <c r="M11" s="362"/>
      <c r="N11" s="362">
        <v>5</v>
      </c>
      <c r="O11" s="161" t="s">
        <v>869</v>
      </c>
      <c r="P11" s="362"/>
      <c r="Q11" s="362"/>
      <c r="R11" s="362"/>
      <c r="S11" s="362"/>
      <c r="T11" s="362"/>
      <c r="U11" s="362"/>
      <c r="V11" s="361">
        <f t="shared" si="6"/>
        <v>11</v>
      </c>
      <c r="W11" s="364">
        <f t="shared" si="7"/>
        <v>19</v>
      </c>
      <c r="X11" s="361">
        <f t="shared" si="8"/>
        <v>152</v>
      </c>
      <c r="Y11" s="361">
        <f t="shared" si="9"/>
        <v>285</v>
      </c>
      <c r="Z11" s="361">
        <f t="shared" si="10"/>
        <v>285</v>
      </c>
      <c r="AA11" s="363"/>
    </row>
    <row r="12" spans="1:35" s="160" customFormat="1" ht="35.1" customHeight="1">
      <c r="A12" s="360">
        <v>5</v>
      </c>
      <c r="B12" s="364" t="s">
        <v>819</v>
      </c>
      <c r="C12" s="361" t="s">
        <v>176</v>
      </c>
      <c r="D12" s="361" t="s">
        <v>101</v>
      </c>
      <c r="E12" s="361">
        <v>30</v>
      </c>
      <c r="F12" s="361">
        <v>240</v>
      </c>
      <c r="G12" s="361">
        <v>15</v>
      </c>
      <c r="H12" s="361">
        <f t="shared" si="4"/>
        <v>1.875</v>
      </c>
      <c r="I12" s="361">
        <f t="shared" si="5"/>
        <v>450</v>
      </c>
      <c r="J12" s="362">
        <v>19</v>
      </c>
      <c r="K12" s="362" t="s">
        <v>870</v>
      </c>
      <c r="L12" s="362"/>
      <c r="M12" s="362"/>
      <c r="N12" s="362">
        <v>1</v>
      </c>
      <c r="O12" s="357" t="s">
        <v>747</v>
      </c>
      <c r="P12" s="362"/>
      <c r="Q12" s="362"/>
      <c r="R12" s="362"/>
      <c r="S12" s="362"/>
      <c r="T12" s="362"/>
      <c r="U12" s="362"/>
      <c r="V12" s="361">
        <f t="shared" ref="V12:V16" si="11">J12+L12+N12+P12+R12+T12</f>
        <v>20</v>
      </c>
      <c r="W12" s="364">
        <f t="shared" ref="W12:W16" si="12">E12-V12</f>
        <v>10</v>
      </c>
      <c r="X12" s="361">
        <f t="shared" si="8"/>
        <v>80</v>
      </c>
      <c r="Y12" s="361">
        <f t="shared" ref="Y12:Y16" si="13">X12*H12</f>
        <v>150</v>
      </c>
      <c r="Z12" s="361">
        <f t="shared" ref="Z12:Z16" si="14">Y12</f>
        <v>150</v>
      </c>
      <c r="AA12" s="363"/>
    </row>
    <row r="13" spans="1:35" s="160" customFormat="1" ht="35.1" customHeight="1">
      <c r="A13" s="360">
        <v>6</v>
      </c>
      <c r="B13" s="364" t="s">
        <v>859</v>
      </c>
      <c r="C13" s="361" t="s">
        <v>176</v>
      </c>
      <c r="D13" s="361" t="s">
        <v>100</v>
      </c>
      <c r="E13" s="361">
        <v>30</v>
      </c>
      <c r="F13" s="361">
        <v>240</v>
      </c>
      <c r="G13" s="361">
        <v>15</v>
      </c>
      <c r="H13" s="361">
        <f t="shared" si="4"/>
        <v>1.875</v>
      </c>
      <c r="I13" s="361">
        <f t="shared" si="5"/>
        <v>450</v>
      </c>
      <c r="J13" s="362">
        <v>7</v>
      </c>
      <c r="K13" s="362" t="s">
        <v>580</v>
      </c>
      <c r="L13" s="362"/>
      <c r="M13" s="362"/>
      <c r="N13" s="362">
        <v>2</v>
      </c>
      <c r="O13" s="357" t="s">
        <v>229</v>
      </c>
      <c r="P13" s="362"/>
      <c r="Q13" s="362"/>
      <c r="R13" s="362"/>
      <c r="S13" s="362"/>
      <c r="T13" s="362"/>
      <c r="U13" s="362"/>
      <c r="V13" s="361">
        <f t="shared" si="11"/>
        <v>9</v>
      </c>
      <c r="W13" s="364">
        <f t="shared" si="12"/>
        <v>21</v>
      </c>
      <c r="X13" s="361">
        <f t="shared" si="8"/>
        <v>168</v>
      </c>
      <c r="Y13" s="361">
        <f t="shared" si="13"/>
        <v>315</v>
      </c>
      <c r="Z13" s="361">
        <f t="shared" si="14"/>
        <v>315</v>
      </c>
      <c r="AA13" s="363"/>
    </row>
    <row r="14" spans="1:35" s="160" customFormat="1" ht="35.1" customHeight="1">
      <c r="A14" s="360">
        <v>7</v>
      </c>
      <c r="B14" s="364" t="s">
        <v>251</v>
      </c>
      <c r="C14" s="361" t="s">
        <v>176</v>
      </c>
      <c r="D14" s="361" t="s">
        <v>103</v>
      </c>
      <c r="E14" s="361">
        <v>30</v>
      </c>
      <c r="F14" s="361">
        <v>240</v>
      </c>
      <c r="G14" s="361">
        <v>15</v>
      </c>
      <c r="H14" s="361">
        <f t="shared" si="4"/>
        <v>1.875</v>
      </c>
      <c r="I14" s="361">
        <f t="shared" si="5"/>
        <v>450</v>
      </c>
      <c r="J14" s="362"/>
      <c r="K14" s="362"/>
      <c r="L14" s="362"/>
      <c r="M14" s="362"/>
      <c r="N14" s="362"/>
      <c r="O14" s="357"/>
      <c r="P14" s="362"/>
      <c r="Q14" s="362"/>
      <c r="R14" s="362"/>
      <c r="S14" s="362"/>
      <c r="T14" s="362"/>
      <c r="U14" s="362"/>
      <c r="V14" s="361">
        <f t="shared" si="11"/>
        <v>0</v>
      </c>
      <c r="W14" s="364">
        <f t="shared" si="12"/>
        <v>30</v>
      </c>
      <c r="X14" s="361">
        <f t="shared" si="8"/>
        <v>240</v>
      </c>
      <c r="Y14" s="361">
        <f t="shared" si="13"/>
        <v>450</v>
      </c>
      <c r="Z14" s="361">
        <f t="shared" si="14"/>
        <v>450</v>
      </c>
      <c r="AA14" s="363"/>
    </row>
    <row r="15" spans="1:35" s="160" customFormat="1" ht="35.1" customHeight="1">
      <c r="A15" s="360">
        <v>8</v>
      </c>
      <c r="B15" s="364" t="s">
        <v>586</v>
      </c>
      <c r="C15" s="361" t="s">
        <v>176</v>
      </c>
      <c r="D15" s="361" t="s">
        <v>80</v>
      </c>
      <c r="E15" s="361">
        <v>30</v>
      </c>
      <c r="F15" s="361">
        <v>240</v>
      </c>
      <c r="G15" s="361">
        <v>15</v>
      </c>
      <c r="H15" s="361">
        <f t="shared" si="4"/>
        <v>1.875</v>
      </c>
      <c r="I15" s="361">
        <f t="shared" si="5"/>
        <v>450</v>
      </c>
      <c r="J15" s="362">
        <v>19</v>
      </c>
      <c r="K15" s="362" t="s">
        <v>870</v>
      </c>
      <c r="L15" s="362"/>
      <c r="M15" s="362"/>
      <c r="N15" s="362">
        <v>1</v>
      </c>
      <c r="O15" s="357" t="s">
        <v>747</v>
      </c>
      <c r="P15" s="362"/>
      <c r="Q15" s="362"/>
      <c r="R15" s="362"/>
      <c r="S15" s="362"/>
      <c r="T15" s="362"/>
      <c r="U15" s="362"/>
      <c r="V15" s="361">
        <f t="shared" si="11"/>
        <v>20</v>
      </c>
      <c r="W15" s="364">
        <f t="shared" si="12"/>
        <v>10</v>
      </c>
      <c r="X15" s="361">
        <f t="shared" si="8"/>
        <v>80</v>
      </c>
      <c r="Y15" s="361">
        <f t="shared" si="13"/>
        <v>150</v>
      </c>
      <c r="Z15" s="361">
        <f t="shared" si="14"/>
        <v>150</v>
      </c>
      <c r="AA15" s="363"/>
    </row>
    <row r="16" spans="1:35" s="160" customFormat="1" ht="35.1" customHeight="1">
      <c r="A16" s="360">
        <v>9</v>
      </c>
      <c r="B16" s="364" t="s">
        <v>246</v>
      </c>
      <c r="C16" s="361" t="s">
        <v>176</v>
      </c>
      <c r="D16" s="361" t="s">
        <v>25</v>
      </c>
      <c r="E16" s="361">
        <v>30</v>
      </c>
      <c r="F16" s="361">
        <v>240</v>
      </c>
      <c r="G16" s="361">
        <v>15</v>
      </c>
      <c r="H16" s="361">
        <f t="shared" si="4"/>
        <v>1.875</v>
      </c>
      <c r="I16" s="361">
        <f t="shared" si="5"/>
        <v>450</v>
      </c>
      <c r="J16" s="362"/>
      <c r="K16" s="362"/>
      <c r="L16" s="362">
        <v>2</v>
      </c>
      <c r="M16" s="362" t="s">
        <v>194</v>
      </c>
      <c r="N16" s="362">
        <v>2</v>
      </c>
      <c r="O16" s="357" t="s">
        <v>871</v>
      </c>
      <c r="P16" s="362"/>
      <c r="Q16" s="362"/>
      <c r="R16" s="362"/>
      <c r="S16" s="362"/>
      <c r="T16" s="362"/>
      <c r="U16" s="362"/>
      <c r="V16" s="361">
        <f t="shared" si="11"/>
        <v>4</v>
      </c>
      <c r="W16" s="364">
        <f t="shared" si="12"/>
        <v>26</v>
      </c>
      <c r="X16" s="361">
        <f t="shared" si="8"/>
        <v>208</v>
      </c>
      <c r="Y16" s="361">
        <f t="shared" si="13"/>
        <v>390</v>
      </c>
      <c r="Z16" s="361">
        <f t="shared" si="14"/>
        <v>390</v>
      </c>
      <c r="AA16" s="363"/>
    </row>
    <row r="17" spans="1:35" s="160" customFormat="1" ht="35.1" customHeight="1">
      <c r="A17" s="360">
        <v>10</v>
      </c>
      <c r="B17" s="364" t="s">
        <v>282</v>
      </c>
      <c r="C17" s="364" t="s">
        <v>267</v>
      </c>
      <c r="D17" s="364" t="s">
        <v>43</v>
      </c>
      <c r="E17" s="361">
        <v>30</v>
      </c>
      <c r="F17" s="361">
        <v>240</v>
      </c>
      <c r="G17" s="361">
        <v>15</v>
      </c>
      <c r="H17" s="361">
        <f t="shared" si="4"/>
        <v>1.875</v>
      </c>
      <c r="I17" s="361">
        <f t="shared" si="5"/>
        <v>450</v>
      </c>
      <c r="J17" s="362">
        <v>18</v>
      </c>
      <c r="K17" s="362" t="s">
        <v>870</v>
      </c>
      <c r="L17" s="362"/>
      <c r="M17" s="362"/>
      <c r="N17" s="362">
        <v>2</v>
      </c>
      <c r="O17" s="357" t="s">
        <v>229</v>
      </c>
      <c r="P17" s="362"/>
      <c r="Q17" s="362"/>
      <c r="R17" s="362"/>
      <c r="S17" s="362"/>
      <c r="T17" s="362">
        <v>4</v>
      </c>
      <c r="U17" s="362" t="s">
        <v>505</v>
      </c>
      <c r="V17" s="361">
        <f t="shared" ref="V17:V18" si="15">J17+L17+N17+P17+R17+T17</f>
        <v>24</v>
      </c>
      <c r="W17" s="364">
        <f t="shared" ref="W17:W18" si="16">E17-V17</f>
        <v>6</v>
      </c>
      <c r="X17" s="361">
        <f t="shared" si="8"/>
        <v>48</v>
      </c>
      <c r="Y17" s="361">
        <f t="shared" ref="Y17:Y18" si="17">X17*H17</f>
        <v>90</v>
      </c>
      <c r="Z17" s="361">
        <f t="shared" ref="Z17:Z18" si="18">Y17</f>
        <v>90</v>
      </c>
      <c r="AA17" s="363"/>
    </row>
    <row r="18" spans="1:35" s="160" customFormat="1" ht="34.5" customHeight="1">
      <c r="A18" s="360">
        <v>11</v>
      </c>
      <c r="B18" s="364" t="s">
        <v>74</v>
      </c>
      <c r="C18" s="364" t="s">
        <v>267</v>
      </c>
      <c r="D18" s="364" t="s">
        <v>82</v>
      </c>
      <c r="E18" s="361">
        <v>30</v>
      </c>
      <c r="F18" s="361">
        <v>240</v>
      </c>
      <c r="G18" s="361">
        <v>15</v>
      </c>
      <c r="H18" s="361">
        <f t="shared" si="4"/>
        <v>1.875</v>
      </c>
      <c r="I18" s="361">
        <f t="shared" si="5"/>
        <v>450</v>
      </c>
      <c r="J18" s="362"/>
      <c r="K18" s="362"/>
      <c r="L18" s="362"/>
      <c r="M18" s="362"/>
      <c r="N18" s="362">
        <v>6</v>
      </c>
      <c r="O18" s="357" t="s">
        <v>872</v>
      </c>
      <c r="P18" s="362"/>
      <c r="Q18" s="362"/>
      <c r="R18" s="362"/>
      <c r="S18" s="362"/>
      <c r="T18" s="362"/>
      <c r="U18" s="362"/>
      <c r="V18" s="361">
        <f t="shared" si="15"/>
        <v>6</v>
      </c>
      <c r="W18" s="364">
        <f t="shared" si="16"/>
        <v>24</v>
      </c>
      <c r="X18" s="361">
        <f t="shared" si="8"/>
        <v>192</v>
      </c>
      <c r="Y18" s="361">
        <f t="shared" si="17"/>
        <v>360</v>
      </c>
      <c r="Z18" s="361">
        <f t="shared" si="18"/>
        <v>360</v>
      </c>
      <c r="AA18" s="363"/>
    </row>
    <row r="19" spans="1:35" s="160" customFormat="1" ht="35.1" customHeight="1">
      <c r="A19" s="360">
        <v>12</v>
      </c>
      <c r="B19" s="364" t="s">
        <v>664</v>
      </c>
      <c r="C19" s="364" t="s">
        <v>267</v>
      </c>
      <c r="D19" s="364" t="s">
        <v>99</v>
      </c>
      <c r="E19" s="361">
        <v>30</v>
      </c>
      <c r="F19" s="361">
        <v>240</v>
      </c>
      <c r="G19" s="361">
        <v>15</v>
      </c>
      <c r="H19" s="361">
        <f t="shared" si="4"/>
        <v>1.875</v>
      </c>
      <c r="I19" s="361">
        <f t="shared" si="5"/>
        <v>450</v>
      </c>
      <c r="J19" s="362">
        <v>5</v>
      </c>
      <c r="K19" s="362" t="s">
        <v>874</v>
      </c>
      <c r="L19" s="362">
        <v>1</v>
      </c>
      <c r="M19" s="362">
        <v>4</v>
      </c>
      <c r="N19" s="362">
        <v>3</v>
      </c>
      <c r="O19" s="357" t="s">
        <v>873</v>
      </c>
      <c r="P19" s="362"/>
      <c r="Q19" s="362"/>
      <c r="R19" s="362"/>
      <c r="S19" s="362"/>
      <c r="T19" s="362"/>
      <c r="U19" s="362"/>
      <c r="V19" s="361">
        <f t="shared" ref="V19" si="19">J19+L19+N19+P19+R19+T19</f>
        <v>9</v>
      </c>
      <c r="W19" s="364">
        <f t="shared" ref="W19" si="20">E19-V19</f>
        <v>21</v>
      </c>
      <c r="X19" s="361">
        <f t="shared" si="8"/>
        <v>168</v>
      </c>
      <c r="Y19" s="361">
        <f t="shared" ref="Y19" si="21">X19*H19</f>
        <v>315</v>
      </c>
      <c r="Z19" s="361">
        <f t="shared" ref="Z19" si="22">Y19</f>
        <v>315</v>
      </c>
      <c r="AA19" s="363"/>
    </row>
    <row r="20" spans="1:35" s="160" customFormat="1" ht="35.1" customHeight="1">
      <c r="A20" s="360">
        <v>13</v>
      </c>
      <c r="B20" s="364" t="s">
        <v>587</v>
      </c>
      <c r="C20" s="361" t="s">
        <v>18</v>
      </c>
      <c r="D20" s="361" t="s">
        <v>105</v>
      </c>
      <c r="E20" s="361">
        <v>30</v>
      </c>
      <c r="F20" s="361">
        <v>240</v>
      </c>
      <c r="G20" s="361">
        <v>15</v>
      </c>
      <c r="H20" s="361">
        <f t="shared" si="4"/>
        <v>1.875</v>
      </c>
      <c r="I20" s="361">
        <f t="shared" si="5"/>
        <v>450</v>
      </c>
      <c r="J20" s="362"/>
      <c r="K20" s="362"/>
      <c r="L20" s="362"/>
      <c r="M20" s="362"/>
      <c r="N20" s="362">
        <v>2</v>
      </c>
      <c r="O20" s="357" t="s">
        <v>229</v>
      </c>
      <c r="P20" s="362"/>
      <c r="Q20" s="362"/>
      <c r="R20" s="362"/>
      <c r="S20" s="362"/>
      <c r="T20" s="362"/>
      <c r="U20" s="362"/>
      <c r="V20" s="361">
        <f t="shared" ref="V20" si="23">J20+L20+N20+P20+R20+T20</f>
        <v>2</v>
      </c>
      <c r="W20" s="364">
        <f t="shared" ref="W20" si="24">E20-V20</f>
        <v>28</v>
      </c>
      <c r="X20" s="361">
        <f t="shared" si="8"/>
        <v>224</v>
      </c>
      <c r="Y20" s="361">
        <f t="shared" ref="Y20" si="25">X20*H20</f>
        <v>420</v>
      </c>
      <c r="Z20" s="361">
        <f t="shared" ref="Z20" si="26">Y20</f>
        <v>420</v>
      </c>
      <c r="AA20" s="363"/>
    </row>
    <row r="21" spans="1:35" s="160" customFormat="1" ht="35.1" customHeight="1">
      <c r="A21" s="360">
        <v>14</v>
      </c>
      <c r="B21" s="364" t="s">
        <v>860</v>
      </c>
      <c r="C21" s="361" t="s">
        <v>18</v>
      </c>
      <c r="D21" s="361" t="s">
        <v>81</v>
      </c>
      <c r="E21" s="361">
        <v>30</v>
      </c>
      <c r="F21" s="361">
        <v>240</v>
      </c>
      <c r="G21" s="361">
        <v>15</v>
      </c>
      <c r="H21" s="361">
        <f t="shared" si="4"/>
        <v>1.875</v>
      </c>
      <c r="I21" s="361">
        <f t="shared" si="5"/>
        <v>450</v>
      </c>
      <c r="J21" s="362">
        <v>20</v>
      </c>
      <c r="K21" s="362" t="s">
        <v>603</v>
      </c>
      <c r="L21" s="362"/>
      <c r="M21" s="362"/>
      <c r="N21" s="362">
        <v>6</v>
      </c>
      <c r="O21" s="357" t="s">
        <v>875</v>
      </c>
      <c r="P21" s="362"/>
      <c r="Q21" s="362"/>
      <c r="R21" s="362"/>
      <c r="S21" s="362"/>
      <c r="T21" s="362"/>
      <c r="U21" s="362"/>
      <c r="V21" s="361">
        <f t="shared" ref="V21:V25" si="27">J21+L21+N21+P21+R21+T21</f>
        <v>26</v>
      </c>
      <c r="W21" s="364">
        <f t="shared" ref="W21:W25" si="28">E21-V21</f>
        <v>4</v>
      </c>
      <c r="X21" s="361">
        <f t="shared" si="8"/>
        <v>32</v>
      </c>
      <c r="Y21" s="361">
        <f t="shared" ref="Y21:Y25" si="29">X21*H21</f>
        <v>60</v>
      </c>
      <c r="Z21" s="361">
        <f t="shared" ref="Z21:Z25" si="30">Y21</f>
        <v>60</v>
      </c>
      <c r="AA21" s="363"/>
    </row>
    <row r="22" spans="1:35" s="160" customFormat="1" ht="35.1" customHeight="1">
      <c r="A22" s="360">
        <v>15</v>
      </c>
      <c r="B22" s="364" t="s">
        <v>861</v>
      </c>
      <c r="C22" s="361" t="s">
        <v>18</v>
      </c>
      <c r="D22" s="361" t="s">
        <v>107</v>
      </c>
      <c r="E22" s="361">
        <v>30</v>
      </c>
      <c r="F22" s="361">
        <v>240</v>
      </c>
      <c r="G22" s="361">
        <v>15</v>
      </c>
      <c r="H22" s="361">
        <f t="shared" si="4"/>
        <v>1.875</v>
      </c>
      <c r="I22" s="361">
        <f t="shared" si="5"/>
        <v>450</v>
      </c>
      <c r="J22" s="362"/>
      <c r="K22" s="362"/>
      <c r="L22" s="362"/>
      <c r="M22" s="362"/>
      <c r="N22" s="362">
        <v>2</v>
      </c>
      <c r="O22" s="357" t="s">
        <v>229</v>
      </c>
      <c r="P22" s="362"/>
      <c r="Q22" s="362"/>
      <c r="R22" s="362"/>
      <c r="S22" s="362"/>
      <c r="T22" s="362"/>
      <c r="U22" s="362"/>
      <c r="V22" s="361">
        <f t="shared" si="27"/>
        <v>2</v>
      </c>
      <c r="W22" s="364">
        <f t="shared" si="28"/>
        <v>28</v>
      </c>
      <c r="X22" s="361">
        <f t="shared" si="8"/>
        <v>224</v>
      </c>
      <c r="Y22" s="361">
        <f t="shared" si="29"/>
        <v>420</v>
      </c>
      <c r="Z22" s="361">
        <f t="shared" si="30"/>
        <v>420</v>
      </c>
      <c r="AA22" s="363"/>
    </row>
    <row r="23" spans="1:35" s="160" customFormat="1" ht="35.1" customHeight="1">
      <c r="A23" s="360">
        <v>16</v>
      </c>
      <c r="B23" s="364" t="s">
        <v>862</v>
      </c>
      <c r="C23" s="361" t="s">
        <v>18</v>
      </c>
      <c r="D23" s="361" t="s">
        <v>106</v>
      </c>
      <c r="E23" s="361">
        <v>30</v>
      </c>
      <c r="F23" s="361">
        <v>240</v>
      </c>
      <c r="G23" s="361">
        <v>15</v>
      </c>
      <c r="H23" s="361">
        <f t="shared" si="4"/>
        <v>1.875</v>
      </c>
      <c r="I23" s="361">
        <f t="shared" si="5"/>
        <v>450</v>
      </c>
      <c r="J23" s="362">
        <v>16</v>
      </c>
      <c r="K23" s="362" t="s">
        <v>565</v>
      </c>
      <c r="L23" s="362"/>
      <c r="M23" s="362"/>
      <c r="N23" s="362">
        <v>2</v>
      </c>
      <c r="O23" s="357" t="s">
        <v>229</v>
      </c>
      <c r="P23" s="362"/>
      <c r="Q23" s="362"/>
      <c r="R23" s="362"/>
      <c r="S23" s="362"/>
      <c r="T23" s="362"/>
      <c r="U23" s="362"/>
      <c r="V23" s="361">
        <f t="shared" si="27"/>
        <v>18</v>
      </c>
      <c r="W23" s="364">
        <f t="shared" si="28"/>
        <v>12</v>
      </c>
      <c r="X23" s="361">
        <f t="shared" si="8"/>
        <v>96</v>
      </c>
      <c r="Y23" s="361">
        <f t="shared" si="29"/>
        <v>180</v>
      </c>
      <c r="Z23" s="361">
        <f t="shared" si="30"/>
        <v>180</v>
      </c>
      <c r="AA23" s="363"/>
    </row>
    <row r="24" spans="1:35" s="160" customFormat="1" ht="35.1" customHeight="1">
      <c r="A24" s="360">
        <v>17</v>
      </c>
      <c r="B24" s="364" t="s">
        <v>264</v>
      </c>
      <c r="C24" s="361" t="s">
        <v>18</v>
      </c>
      <c r="D24" s="361" t="s">
        <v>113</v>
      </c>
      <c r="E24" s="361">
        <v>30</v>
      </c>
      <c r="F24" s="361">
        <v>240</v>
      </c>
      <c r="G24" s="361">
        <v>15</v>
      </c>
      <c r="H24" s="361">
        <f t="shared" si="4"/>
        <v>1.875</v>
      </c>
      <c r="I24" s="361">
        <f t="shared" si="5"/>
        <v>450</v>
      </c>
      <c r="J24" s="362"/>
      <c r="K24" s="362"/>
      <c r="L24" s="362"/>
      <c r="M24" s="362"/>
      <c r="N24" s="362"/>
      <c r="O24" s="357"/>
      <c r="P24" s="362"/>
      <c r="Q24" s="362"/>
      <c r="R24" s="362"/>
      <c r="S24" s="362"/>
      <c r="T24" s="362"/>
      <c r="U24" s="362"/>
      <c r="V24" s="361">
        <f t="shared" si="27"/>
        <v>0</v>
      </c>
      <c r="W24" s="364">
        <f t="shared" si="28"/>
        <v>30</v>
      </c>
      <c r="X24" s="361">
        <f t="shared" si="8"/>
        <v>240</v>
      </c>
      <c r="Y24" s="361">
        <f t="shared" si="29"/>
        <v>450</v>
      </c>
      <c r="Z24" s="361">
        <f t="shared" si="30"/>
        <v>450</v>
      </c>
      <c r="AA24" s="363"/>
    </row>
    <row r="25" spans="1:35" s="160" customFormat="1" ht="35.1" customHeight="1">
      <c r="A25" s="360">
        <v>18</v>
      </c>
      <c r="B25" s="364" t="s">
        <v>863</v>
      </c>
      <c r="C25" s="361" t="s">
        <v>18</v>
      </c>
      <c r="D25" s="361" t="s">
        <v>109</v>
      </c>
      <c r="E25" s="361">
        <v>30</v>
      </c>
      <c r="F25" s="361">
        <v>240</v>
      </c>
      <c r="G25" s="361">
        <v>15</v>
      </c>
      <c r="H25" s="361">
        <f t="shared" si="4"/>
        <v>1.875</v>
      </c>
      <c r="I25" s="361">
        <f t="shared" si="5"/>
        <v>450</v>
      </c>
      <c r="J25" s="362"/>
      <c r="K25" s="362"/>
      <c r="L25" s="362"/>
      <c r="M25" s="362"/>
      <c r="N25" s="362">
        <v>2</v>
      </c>
      <c r="O25" s="357" t="s">
        <v>229</v>
      </c>
      <c r="P25" s="362"/>
      <c r="Q25" s="362"/>
      <c r="R25" s="362"/>
      <c r="S25" s="362"/>
      <c r="T25" s="362"/>
      <c r="U25" s="362"/>
      <c r="V25" s="361">
        <f t="shared" si="27"/>
        <v>2</v>
      </c>
      <c r="W25" s="364">
        <f t="shared" si="28"/>
        <v>28</v>
      </c>
      <c r="X25" s="361">
        <f t="shared" si="8"/>
        <v>224</v>
      </c>
      <c r="Y25" s="361">
        <f t="shared" si="29"/>
        <v>420</v>
      </c>
      <c r="Z25" s="361">
        <f t="shared" si="30"/>
        <v>420</v>
      </c>
      <c r="AA25" s="363"/>
    </row>
    <row r="26" spans="1:35" s="160" customFormat="1" ht="35.1" customHeight="1">
      <c r="A26" s="360">
        <v>19</v>
      </c>
      <c r="B26" s="364" t="s">
        <v>864</v>
      </c>
      <c r="C26" s="361" t="s">
        <v>18</v>
      </c>
      <c r="D26" s="361" t="s">
        <v>237</v>
      </c>
      <c r="E26" s="361">
        <v>30</v>
      </c>
      <c r="F26" s="361">
        <v>240</v>
      </c>
      <c r="G26" s="361">
        <v>15</v>
      </c>
      <c r="H26" s="361">
        <f t="shared" si="4"/>
        <v>1.875</v>
      </c>
      <c r="I26" s="361">
        <f t="shared" si="5"/>
        <v>450</v>
      </c>
      <c r="J26" s="362">
        <v>14</v>
      </c>
      <c r="K26" s="362" t="s">
        <v>877</v>
      </c>
      <c r="L26" s="362"/>
      <c r="M26" s="362"/>
      <c r="N26" s="362">
        <v>3</v>
      </c>
      <c r="O26" s="357" t="s">
        <v>876</v>
      </c>
      <c r="P26" s="362"/>
      <c r="Q26" s="362"/>
      <c r="R26" s="362"/>
      <c r="S26" s="362"/>
      <c r="T26" s="362"/>
      <c r="U26" s="362"/>
      <c r="V26" s="361">
        <f t="shared" ref="V26:V31" si="31">J26+L26+N26+P26+R26+T26</f>
        <v>17</v>
      </c>
      <c r="W26" s="364">
        <f t="shared" ref="W26:W31" si="32">E26-V26</f>
        <v>13</v>
      </c>
      <c r="X26" s="361">
        <f t="shared" si="8"/>
        <v>104</v>
      </c>
      <c r="Y26" s="361">
        <f t="shared" ref="Y26:Y31" si="33">X26*H26</f>
        <v>195</v>
      </c>
      <c r="Z26" s="361">
        <f t="shared" ref="Z26:Z31" si="34">Y26</f>
        <v>195</v>
      </c>
      <c r="AA26" s="363"/>
    </row>
    <row r="27" spans="1:35" s="160" customFormat="1" ht="35.1" customHeight="1">
      <c r="A27" s="360">
        <v>20</v>
      </c>
      <c r="B27" s="364" t="s">
        <v>252</v>
      </c>
      <c r="C27" s="361" t="s">
        <v>18</v>
      </c>
      <c r="D27" s="361" t="s">
        <v>76</v>
      </c>
      <c r="E27" s="361">
        <v>30</v>
      </c>
      <c r="F27" s="361">
        <v>240</v>
      </c>
      <c r="G27" s="361">
        <v>15</v>
      </c>
      <c r="H27" s="361">
        <f t="shared" si="4"/>
        <v>1.875</v>
      </c>
      <c r="I27" s="361">
        <f t="shared" si="5"/>
        <v>450</v>
      </c>
      <c r="J27" s="362"/>
      <c r="K27" s="362"/>
      <c r="L27" s="362"/>
      <c r="M27" s="362"/>
      <c r="N27" s="362">
        <v>2</v>
      </c>
      <c r="O27" s="357" t="s">
        <v>229</v>
      </c>
      <c r="P27" s="362"/>
      <c r="Q27" s="362"/>
      <c r="R27" s="362"/>
      <c r="S27" s="362"/>
      <c r="T27" s="362"/>
      <c r="U27" s="362"/>
      <c r="V27" s="361">
        <f t="shared" si="31"/>
        <v>2</v>
      </c>
      <c r="W27" s="364">
        <f t="shared" si="32"/>
        <v>28</v>
      </c>
      <c r="X27" s="361">
        <f t="shared" si="8"/>
        <v>224</v>
      </c>
      <c r="Y27" s="361">
        <f t="shared" si="33"/>
        <v>420</v>
      </c>
      <c r="Z27" s="361">
        <f t="shared" si="34"/>
        <v>420</v>
      </c>
      <c r="AA27" s="363"/>
    </row>
    <row r="28" spans="1:35" s="160" customFormat="1" ht="35.1" customHeight="1">
      <c r="A28" s="360">
        <v>21</v>
      </c>
      <c r="B28" s="364" t="s">
        <v>865</v>
      </c>
      <c r="C28" s="361" t="s">
        <v>18</v>
      </c>
      <c r="D28" s="361" t="s">
        <v>86</v>
      </c>
      <c r="E28" s="361">
        <v>30</v>
      </c>
      <c r="F28" s="361">
        <v>240</v>
      </c>
      <c r="G28" s="361">
        <v>15</v>
      </c>
      <c r="H28" s="361">
        <f t="shared" si="4"/>
        <v>1.875</v>
      </c>
      <c r="I28" s="361">
        <f t="shared" si="5"/>
        <v>450</v>
      </c>
      <c r="J28" s="362"/>
      <c r="K28" s="362"/>
      <c r="L28" s="362"/>
      <c r="M28" s="362"/>
      <c r="N28" s="362">
        <v>2</v>
      </c>
      <c r="O28" s="357" t="s">
        <v>229</v>
      </c>
      <c r="P28" s="362"/>
      <c r="Q28" s="362"/>
      <c r="R28" s="362"/>
      <c r="S28" s="362"/>
      <c r="T28" s="362"/>
      <c r="U28" s="362"/>
      <c r="V28" s="361">
        <f t="shared" si="31"/>
        <v>2</v>
      </c>
      <c r="W28" s="364">
        <f t="shared" si="32"/>
        <v>28</v>
      </c>
      <c r="X28" s="361">
        <f t="shared" si="8"/>
        <v>224</v>
      </c>
      <c r="Y28" s="361">
        <f t="shared" si="33"/>
        <v>420</v>
      </c>
      <c r="Z28" s="361">
        <f t="shared" si="34"/>
        <v>420</v>
      </c>
      <c r="AA28" s="363"/>
    </row>
    <row r="29" spans="1:35" s="160" customFormat="1" ht="35.1" customHeight="1">
      <c r="A29" s="360">
        <v>22</v>
      </c>
      <c r="B29" s="364" t="s">
        <v>866</v>
      </c>
      <c r="C29" s="361" t="s">
        <v>18</v>
      </c>
      <c r="D29" s="361" t="s">
        <v>115</v>
      </c>
      <c r="E29" s="361">
        <v>30</v>
      </c>
      <c r="F29" s="361">
        <v>240</v>
      </c>
      <c r="G29" s="361">
        <v>15</v>
      </c>
      <c r="H29" s="361">
        <f t="shared" si="4"/>
        <v>1.875</v>
      </c>
      <c r="I29" s="361">
        <f t="shared" si="5"/>
        <v>450</v>
      </c>
      <c r="J29" s="362"/>
      <c r="K29" s="362"/>
      <c r="L29" s="362"/>
      <c r="M29" s="362"/>
      <c r="N29" s="362">
        <v>2</v>
      </c>
      <c r="O29" s="357" t="s">
        <v>229</v>
      </c>
      <c r="P29" s="362"/>
      <c r="Q29" s="362"/>
      <c r="R29" s="362"/>
      <c r="S29" s="362"/>
      <c r="T29" s="362"/>
      <c r="U29" s="362"/>
      <c r="V29" s="361">
        <f t="shared" si="31"/>
        <v>2</v>
      </c>
      <c r="W29" s="364">
        <f t="shared" si="32"/>
        <v>28</v>
      </c>
      <c r="X29" s="361">
        <f t="shared" si="8"/>
        <v>224</v>
      </c>
      <c r="Y29" s="361">
        <f t="shared" si="33"/>
        <v>420</v>
      </c>
      <c r="Z29" s="361">
        <f t="shared" si="34"/>
        <v>420</v>
      </c>
      <c r="AA29" s="363"/>
    </row>
    <row r="30" spans="1:35" s="160" customFormat="1" ht="35.1" customHeight="1">
      <c r="A30" s="360">
        <v>23</v>
      </c>
      <c r="B30" s="364" t="s">
        <v>867</v>
      </c>
      <c r="C30" s="361" t="s">
        <v>18</v>
      </c>
      <c r="D30" s="361" t="s">
        <v>75</v>
      </c>
      <c r="E30" s="361">
        <v>30</v>
      </c>
      <c r="F30" s="361">
        <v>240</v>
      </c>
      <c r="G30" s="361">
        <v>15</v>
      </c>
      <c r="H30" s="361">
        <f t="shared" si="4"/>
        <v>1.875</v>
      </c>
      <c r="I30" s="361">
        <f t="shared" si="5"/>
        <v>450</v>
      </c>
      <c r="J30" s="362"/>
      <c r="K30" s="362"/>
      <c r="L30" s="362"/>
      <c r="M30" s="362"/>
      <c r="N30" s="362">
        <v>2</v>
      </c>
      <c r="O30" s="357" t="s">
        <v>229</v>
      </c>
      <c r="P30" s="362"/>
      <c r="Q30" s="362"/>
      <c r="R30" s="362"/>
      <c r="S30" s="362"/>
      <c r="T30" s="362"/>
      <c r="U30" s="362"/>
      <c r="V30" s="361">
        <f t="shared" si="31"/>
        <v>2</v>
      </c>
      <c r="W30" s="364">
        <f t="shared" si="32"/>
        <v>28</v>
      </c>
      <c r="X30" s="361">
        <f t="shared" si="8"/>
        <v>224</v>
      </c>
      <c r="Y30" s="361">
        <f t="shared" si="33"/>
        <v>420</v>
      </c>
      <c r="Z30" s="361">
        <f t="shared" si="34"/>
        <v>420</v>
      </c>
      <c r="AA30" s="363"/>
    </row>
    <row r="31" spans="1:35" s="160" customFormat="1" ht="35.1" customHeight="1">
      <c r="A31" s="360">
        <v>24</v>
      </c>
      <c r="B31" s="364" t="s">
        <v>591</v>
      </c>
      <c r="C31" s="361" t="s">
        <v>18</v>
      </c>
      <c r="D31" s="361" t="s">
        <v>108</v>
      </c>
      <c r="E31" s="361">
        <v>30</v>
      </c>
      <c r="F31" s="361">
        <v>240</v>
      </c>
      <c r="G31" s="361">
        <v>15</v>
      </c>
      <c r="H31" s="361">
        <f t="shared" si="4"/>
        <v>1.875</v>
      </c>
      <c r="I31" s="361">
        <f t="shared" si="5"/>
        <v>450</v>
      </c>
      <c r="J31" s="362">
        <v>14</v>
      </c>
      <c r="K31" s="362" t="s">
        <v>878</v>
      </c>
      <c r="L31" s="362"/>
      <c r="M31" s="362"/>
      <c r="N31" s="362"/>
      <c r="O31" s="357"/>
      <c r="P31" s="362"/>
      <c r="Q31" s="362"/>
      <c r="R31" s="362"/>
      <c r="S31" s="362"/>
      <c r="T31" s="362"/>
      <c r="U31" s="362"/>
      <c r="V31" s="361">
        <f t="shared" si="31"/>
        <v>14</v>
      </c>
      <c r="W31" s="364">
        <f t="shared" si="32"/>
        <v>16</v>
      </c>
      <c r="X31" s="361">
        <f t="shared" si="8"/>
        <v>128</v>
      </c>
      <c r="Y31" s="361">
        <f t="shared" si="33"/>
        <v>240</v>
      </c>
      <c r="Z31" s="361">
        <f t="shared" si="34"/>
        <v>240</v>
      </c>
      <c r="AA31" s="363"/>
    </row>
    <row r="32" spans="1:35" ht="51" customHeight="1" thickBot="1">
      <c r="A32" s="383"/>
      <c r="B32" s="416"/>
      <c r="C32" s="384"/>
      <c r="D32" s="384"/>
      <c r="E32" s="384"/>
      <c r="F32" s="384"/>
      <c r="G32" s="384"/>
      <c r="H32" s="384"/>
      <c r="I32" s="384"/>
      <c r="J32" s="385"/>
      <c r="K32" s="385"/>
      <c r="L32" s="385"/>
      <c r="M32" s="385"/>
      <c r="N32" s="385"/>
      <c r="O32" s="385"/>
      <c r="P32" s="385"/>
      <c r="Q32" s="385"/>
      <c r="R32" s="385"/>
      <c r="S32" s="385"/>
      <c r="T32" s="385"/>
      <c r="U32" s="385"/>
      <c r="V32" s="384"/>
      <c r="W32" s="384"/>
      <c r="X32" s="1430" t="s">
        <v>208</v>
      </c>
      <c r="Y32" s="1431"/>
      <c r="Z32" s="835">
        <f>SUM(Z8:Z31)</f>
        <v>7770</v>
      </c>
      <c r="AA32" s="159"/>
      <c r="AB32" s="150"/>
      <c r="AC32" s="150"/>
      <c r="AD32" s="352"/>
      <c r="AE32" s="150"/>
      <c r="AF32" s="150"/>
      <c r="AG32" s="150"/>
      <c r="AH32" s="150"/>
      <c r="AI32" s="150"/>
    </row>
    <row r="33" spans="1:35" ht="37.5" customHeight="1" thickBot="1">
      <c r="A33" s="383"/>
      <c r="B33" s="416" t="s">
        <v>342</v>
      </c>
      <c r="C33" s="119"/>
      <c r="D33" s="384"/>
      <c r="E33" s="384"/>
      <c r="F33" s="384"/>
      <c r="G33" s="384"/>
      <c r="H33" s="384"/>
      <c r="I33" s="384"/>
      <c r="J33" s="385"/>
      <c r="K33" s="385"/>
      <c r="L33" s="385"/>
      <c r="M33" s="385"/>
      <c r="N33" s="385"/>
      <c r="O33" s="385"/>
      <c r="P33" s="385"/>
      <c r="Q33" s="385"/>
      <c r="R33" s="385"/>
      <c r="S33" s="385"/>
      <c r="T33" s="385"/>
      <c r="U33" s="385"/>
      <c r="V33" s="384"/>
      <c r="W33" s="384"/>
      <c r="X33" s="384"/>
      <c r="Y33" s="384"/>
      <c r="Z33" s="384"/>
      <c r="AA33" s="159"/>
      <c r="AB33" s="150"/>
      <c r="AC33" s="150"/>
      <c r="AD33" s="160"/>
      <c r="AE33" s="150"/>
      <c r="AF33" s="150"/>
      <c r="AG33" s="150"/>
      <c r="AH33" s="150"/>
      <c r="AI33" s="150"/>
    </row>
    <row r="34" spans="1:35" s="160" customFormat="1" ht="27.75" customHeight="1">
      <c r="A34" s="636"/>
      <c r="B34" s="637"/>
      <c r="C34" s="636"/>
      <c r="D34" s="636"/>
      <c r="E34" s="636"/>
      <c r="F34" s="636"/>
      <c r="G34" s="636"/>
      <c r="H34" s="636"/>
      <c r="I34" s="636"/>
      <c r="J34" s="638"/>
      <c r="K34" s="638"/>
      <c r="L34" s="638"/>
      <c r="M34" s="638"/>
      <c r="N34" s="638"/>
      <c r="O34" s="639"/>
      <c r="P34" s="638"/>
      <c r="Q34" s="638"/>
      <c r="R34" s="638"/>
      <c r="S34" s="638"/>
      <c r="T34" s="638"/>
      <c r="U34" s="638"/>
      <c r="V34" s="636"/>
      <c r="W34" s="636"/>
      <c r="X34" s="636"/>
      <c r="Y34" s="636"/>
      <c r="Z34" s="636"/>
      <c r="AA34" s="640"/>
    </row>
    <row r="35" spans="1:35" s="160" customFormat="1" ht="27.75" customHeight="1">
      <c r="A35" s="250"/>
      <c r="B35" s="462"/>
      <c r="C35" s="250"/>
      <c r="D35" s="250"/>
      <c r="E35" s="250"/>
      <c r="F35" s="250"/>
      <c r="G35" s="250"/>
      <c r="H35" s="250"/>
      <c r="I35" s="250"/>
      <c r="J35" s="338"/>
      <c r="K35" s="338"/>
      <c r="L35" s="338"/>
      <c r="M35" s="338"/>
      <c r="N35" s="338"/>
      <c r="O35" s="339"/>
      <c r="P35" s="338"/>
      <c r="Q35" s="338"/>
      <c r="R35" s="338"/>
      <c r="S35" s="338"/>
      <c r="T35" s="338"/>
      <c r="U35" s="338"/>
      <c r="V35" s="250"/>
      <c r="W35" s="250"/>
      <c r="X35" s="250"/>
      <c r="Y35" s="250"/>
      <c r="Z35" s="250"/>
      <c r="AA35" s="340"/>
    </row>
    <row r="36" spans="1:35" s="160" customFormat="1" ht="27.75" customHeight="1">
      <c r="A36" s="250"/>
      <c r="B36" s="462"/>
      <c r="C36" s="250"/>
      <c r="D36" s="250"/>
      <c r="E36" s="250"/>
      <c r="F36" s="250"/>
      <c r="G36" s="250"/>
      <c r="H36" s="250"/>
      <c r="I36" s="250"/>
      <c r="J36" s="338"/>
      <c r="K36" s="338"/>
      <c r="L36" s="338"/>
      <c r="M36" s="338"/>
      <c r="N36" s="338"/>
      <c r="O36" s="339"/>
      <c r="P36" s="338"/>
      <c r="Q36" s="338"/>
      <c r="R36" s="338"/>
      <c r="S36" s="338"/>
      <c r="T36" s="338"/>
      <c r="U36" s="338"/>
      <c r="V36" s="250"/>
      <c r="W36" s="250"/>
      <c r="X36" s="250"/>
      <c r="Y36" s="250"/>
      <c r="Z36" s="250"/>
      <c r="AA36" s="340"/>
    </row>
    <row r="37" spans="1:35" s="160" customFormat="1" ht="27.75" customHeight="1">
      <c r="A37" s="250"/>
      <c r="B37" s="462"/>
      <c r="C37" s="250"/>
      <c r="D37" s="250"/>
      <c r="E37" s="250"/>
      <c r="F37" s="250"/>
      <c r="G37" s="250"/>
      <c r="H37" s="250"/>
      <c r="I37" s="250"/>
      <c r="J37" s="338"/>
      <c r="K37" s="338"/>
      <c r="L37" s="338"/>
      <c r="M37" s="338"/>
      <c r="N37" s="338"/>
      <c r="O37" s="339"/>
      <c r="P37" s="338"/>
      <c r="Q37" s="338"/>
      <c r="R37" s="338"/>
      <c r="S37" s="338"/>
      <c r="T37" s="338"/>
      <c r="U37" s="338"/>
      <c r="V37" s="250"/>
      <c r="W37" s="250"/>
      <c r="X37" s="250"/>
      <c r="Y37" s="250"/>
      <c r="Z37" s="250"/>
      <c r="AA37" s="340"/>
    </row>
    <row r="38" spans="1:35" s="160" customFormat="1" ht="54.75" customHeight="1">
      <c r="A38" s="250"/>
      <c r="B38" s="1427" t="s">
        <v>483</v>
      </c>
      <c r="C38" s="1427"/>
      <c r="D38" s="1427"/>
      <c r="E38" s="341"/>
      <c r="F38" s="341"/>
      <c r="G38" s="341"/>
      <c r="H38" s="341"/>
      <c r="I38" s="341"/>
      <c r="J38" s="926"/>
      <c r="K38" s="926"/>
      <c r="L38" s="926"/>
      <c r="M38" s="926"/>
      <c r="N38" s="1427" t="s">
        <v>484</v>
      </c>
      <c r="O38" s="1427"/>
      <c r="P38" s="1427"/>
      <c r="Q38" s="1427"/>
      <c r="R38" s="1427"/>
      <c r="S38" s="926"/>
      <c r="T38" s="926"/>
      <c r="U38" s="926"/>
      <c r="V38" s="341"/>
      <c r="W38" s="1427" t="s">
        <v>485</v>
      </c>
      <c r="X38" s="1427"/>
      <c r="Y38" s="1427"/>
      <c r="Z38" s="1427"/>
      <c r="AA38" s="1427"/>
    </row>
    <row r="39" spans="1:35" s="160" customFormat="1" ht="60" customHeight="1">
      <c r="A39" s="250"/>
      <c r="B39" s="1427" t="s">
        <v>482</v>
      </c>
      <c r="C39" s="1427"/>
      <c r="D39" s="1427"/>
      <c r="E39" s="341"/>
      <c r="F39" s="341"/>
      <c r="G39" s="341"/>
      <c r="H39" s="341"/>
      <c r="I39" s="341"/>
      <c r="J39" s="926"/>
      <c r="K39" s="926"/>
      <c r="L39" s="926"/>
      <c r="M39" s="926"/>
      <c r="N39" s="1427" t="s">
        <v>482</v>
      </c>
      <c r="O39" s="1427"/>
      <c r="P39" s="1427"/>
      <c r="Q39" s="1427"/>
      <c r="R39" s="926"/>
      <c r="S39" s="926"/>
      <c r="T39" s="926"/>
      <c r="U39" s="926"/>
      <c r="V39" s="341"/>
      <c r="W39" s="341"/>
      <c r="X39" s="1427" t="s">
        <v>482</v>
      </c>
      <c r="Y39" s="1427"/>
      <c r="Z39" s="1427"/>
      <c r="AA39" s="1427"/>
    </row>
    <row r="40" spans="1:35" ht="45" customHeight="1">
      <c r="A40" s="634"/>
      <c r="B40" s="633"/>
      <c r="C40" s="634"/>
      <c r="D40" s="634"/>
      <c r="E40" s="634"/>
      <c r="F40" s="634"/>
      <c r="G40" s="634"/>
      <c r="H40" s="634"/>
      <c r="I40" s="634"/>
      <c r="J40" s="635"/>
      <c r="K40" s="635"/>
      <c r="L40" s="635"/>
      <c r="M40" s="635"/>
      <c r="N40" s="1426"/>
      <c r="O40" s="1426"/>
      <c r="P40" s="1426"/>
      <c r="Q40" s="1426"/>
      <c r="R40" s="635"/>
      <c r="S40" s="635"/>
      <c r="T40" s="635"/>
      <c r="U40" s="635"/>
      <c r="V40" s="634"/>
      <c r="W40" s="634"/>
      <c r="X40" s="634"/>
      <c r="Y40" s="634"/>
      <c r="Z40" s="634"/>
      <c r="AA40" s="641"/>
    </row>
    <row r="41" spans="1:35">
      <c r="A41" s="634"/>
      <c r="B41" s="633"/>
      <c r="C41" s="634"/>
      <c r="D41" s="634"/>
      <c r="E41" s="634"/>
      <c r="F41" s="634"/>
      <c r="G41" s="634"/>
      <c r="H41" s="634"/>
      <c r="I41" s="634"/>
      <c r="J41" s="635"/>
      <c r="K41" s="635"/>
      <c r="L41" s="635"/>
      <c r="M41" s="635"/>
      <c r="N41" s="635"/>
      <c r="O41" s="635"/>
      <c r="P41" s="635"/>
      <c r="Q41" s="635"/>
      <c r="R41" s="635"/>
      <c r="S41" s="635"/>
      <c r="T41" s="635"/>
      <c r="U41" s="635"/>
      <c r="V41" s="634"/>
      <c r="W41" s="634"/>
      <c r="X41" s="634"/>
      <c r="Y41" s="634"/>
      <c r="Z41" s="634"/>
      <c r="AA41" s="641"/>
    </row>
    <row r="42" spans="1:35">
      <c r="A42" s="634"/>
      <c r="B42" s="633"/>
      <c r="C42" s="634"/>
      <c r="D42" s="634"/>
      <c r="E42" s="634"/>
      <c r="F42" s="634"/>
      <c r="G42" s="634"/>
      <c r="H42" s="634"/>
      <c r="I42" s="634"/>
      <c r="J42" s="635"/>
      <c r="K42" s="635"/>
      <c r="L42" s="635"/>
      <c r="M42" s="635"/>
      <c r="N42" s="635"/>
      <c r="O42" s="635"/>
      <c r="P42" s="635"/>
      <c r="Q42" s="635"/>
      <c r="R42" s="635"/>
      <c r="S42" s="635"/>
      <c r="T42" s="635"/>
      <c r="U42" s="635"/>
      <c r="V42" s="634"/>
      <c r="W42" s="634"/>
      <c r="X42" s="634"/>
      <c r="Y42" s="634"/>
      <c r="Z42" s="634"/>
      <c r="AA42" s="641"/>
    </row>
    <row r="43" spans="1:35">
      <c r="A43" s="634"/>
      <c r="B43" s="633"/>
      <c r="C43" s="634"/>
      <c r="D43" s="634"/>
      <c r="E43" s="634"/>
      <c r="F43" s="634"/>
      <c r="G43" s="634"/>
      <c r="H43" s="634"/>
      <c r="I43" s="634"/>
      <c r="J43" s="635"/>
      <c r="K43" s="635"/>
      <c r="L43" s="635"/>
      <c r="M43" s="635"/>
      <c r="N43" s="635"/>
      <c r="O43" s="635"/>
      <c r="P43" s="635"/>
      <c r="Q43" s="635"/>
      <c r="R43" s="635"/>
      <c r="S43" s="635"/>
      <c r="T43" s="635"/>
      <c r="U43" s="635"/>
      <c r="V43" s="634"/>
      <c r="W43" s="634"/>
      <c r="X43" s="634"/>
      <c r="Y43" s="634"/>
      <c r="Z43" s="634"/>
      <c r="AA43" s="641"/>
    </row>
    <row r="44" spans="1:35">
      <c r="A44" s="634"/>
      <c r="B44" s="633"/>
      <c r="C44" s="634"/>
      <c r="D44" s="634"/>
      <c r="E44" s="634"/>
      <c r="F44" s="634"/>
      <c r="G44" s="634"/>
      <c r="H44" s="634"/>
      <c r="I44" s="634"/>
      <c r="J44" s="635"/>
      <c r="K44" s="635"/>
      <c r="L44" s="635"/>
      <c r="M44" s="635"/>
      <c r="N44" s="635"/>
      <c r="O44" s="635"/>
      <c r="P44" s="635"/>
      <c r="Q44" s="635"/>
      <c r="R44" s="635"/>
      <c r="S44" s="635"/>
      <c r="T44" s="635"/>
      <c r="U44" s="635"/>
      <c r="V44" s="634"/>
      <c r="W44" s="634"/>
      <c r="X44" s="634"/>
      <c r="Y44" s="634"/>
      <c r="Z44" s="634"/>
      <c r="AA44" s="641"/>
    </row>
    <row r="45" spans="1:35">
      <c r="A45" s="634"/>
      <c r="B45" s="633"/>
      <c r="C45" s="634"/>
      <c r="D45" s="634"/>
      <c r="E45" s="634"/>
      <c r="F45" s="634"/>
      <c r="G45" s="634"/>
      <c r="H45" s="634"/>
      <c r="I45" s="634"/>
      <c r="J45" s="635"/>
      <c r="K45" s="635"/>
      <c r="L45" s="635"/>
      <c r="M45" s="635"/>
      <c r="N45" s="635"/>
      <c r="O45" s="635"/>
      <c r="P45" s="635"/>
      <c r="Q45" s="635"/>
      <c r="R45" s="635"/>
      <c r="S45" s="635"/>
      <c r="T45" s="635"/>
      <c r="U45" s="635"/>
      <c r="V45" s="634"/>
      <c r="W45" s="634"/>
      <c r="X45" s="634"/>
      <c r="Y45" s="634"/>
      <c r="Z45" s="634"/>
      <c r="AA45" s="641"/>
    </row>
    <row r="46" spans="1:35">
      <c r="A46" s="634"/>
      <c r="B46" s="633"/>
      <c r="C46" s="634"/>
      <c r="D46" s="634"/>
      <c r="E46" s="634"/>
      <c r="F46" s="634"/>
      <c r="G46" s="634"/>
      <c r="H46" s="634"/>
      <c r="I46" s="634"/>
      <c r="J46" s="635"/>
      <c r="K46" s="635"/>
      <c r="L46" s="635"/>
      <c r="M46" s="635"/>
      <c r="N46" s="635"/>
      <c r="O46" s="635"/>
      <c r="P46" s="635"/>
      <c r="Q46" s="635"/>
      <c r="R46" s="635"/>
      <c r="S46" s="635"/>
      <c r="T46" s="635"/>
      <c r="U46" s="635"/>
      <c r="V46" s="634"/>
      <c r="W46" s="634"/>
      <c r="X46" s="634"/>
      <c r="Y46" s="634"/>
      <c r="Z46" s="634"/>
      <c r="AA46" s="641"/>
    </row>
    <row r="47" spans="1:35">
      <c r="A47" s="634"/>
      <c r="B47" s="633"/>
      <c r="C47" s="634"/>
      <c r="D47" s="634"/>
      <c r="E47" s="634"/>
      <c r="F47" s="634"/>
      <c r="G47" s="634"/>
      <c r="H47" s="634"/>
      <c r="I47" s="634"/>
      <c r="J47" s="635"/>
      <c r="K47" s="635"/>
      <c r="L47" s="635"/>
      <c r="M47" s="635"/>
      <c r="N47" s="635"/>
      <c r="O47" s="635"/>
      <c r="P47" s="635"/>
      <c r="Q47" s="635"/>
      <c r="R47" s="635"/>
      <c r="S47" s="635"/>
      <c r="T47" s="635"/>
      <c r="U47" s="635"/>
      <c r="V47" s="634"/>
      <c r="W47" s="634"/>
      <c r="X47" s="634"/>
      <c r="Y47" s="634"/>
      <c r="Z47" s="634"/>
      <c r="AA47" s="641"/>
    </row>
    <row r="48" spans="1:35">
      <c r="A48" s="634"/>
      <c r="B48" s="633"/>
      <c r="C48" s="634"/>
      <c r="D48" s="634"/>
      <c r="E48" s="634"/>
      <c r="F48" s="634"/>
      <c r="G48" s="634"/>
      <c r="H48" s="634"/>
      <c r="I48" s="634"/>
      <c r="J48" s="635"/>
      <c r="K48" s="635"/>
      <c r="L48" s="635"/>
      <c r="M48" s="635"/>
      <c r="N48" s="635"/>
      <c r="O48" s="635"/>
      <c r="P48" s="635"/>
      <c r="Q48" s="635"/>
      <c r="R48" s="635"/>
      <c r="S48" s="635"/>
      <c r="T48" s="635"/>
      <c r="U48" s="635"/>
      <c r="V48" s="634"/>
      <c r="W48" s="634"/>
      <c r="X48" s="634"/>
      <c r="Y48" s="634"/>
      <c r="Z48" s="634"/>
      <c r="AA48" s="641"/>
    </row>
    <row r="49" spans="1:27">
      <c r="A49" s="634"/>
      <c r="B49" s="633"/>
      <c r="C49" s="634"/>
      <c r="D49" s="634"/>
      <c r="E49" s="634"/>
      <c r="F49" s="634"/>
      <c r="G49" s="634"/>
      <c r="H49" s="634"/>
      <c r="I49" s="634"/>
      <c r="J49" s="635"/>
      <c r="K49" s="635"/>
      <c r="L49" s="635"/>
      <c r="M49" s="635"/>
      <c r="N49" s="635"/>
      <c r="O49" s="635"/>
      <c r="P49" s="635"/>
      <c r="Q49" s="635"/>
      <c r="R49" s="635"/>
      <c r="S49" s="635"/>
      <c r="T49" s="635"/>
      <c r="U49" s="635"/>
      <c r="V49" s="634"/>
      <c r="W49" s="634"/>
      <c r="X49" s="634"/>
      <c r="Y49" s="634"/>
      <c r="Z49" s="634"/>
      <c r="AA49" s="641"/>
    </row>
    <row r="50" spans="1:27">
      <c r="A50" s="634"/>
      <c r="B50" s="633"/>
      <c r="C50" s="634"/>
      <c r="D50" s="634"/>
      <c r="E50" s="634"/>
      <c r="F50" s="634"/>
      <c r="G50" s="634"/>
      <c r="H50" s="634"/>
      <c r="I50" s="634"/>
      <c r="J50" s="635"/>
      <c r="K50" s="635"/>
      <c r="L50" s="635"/>
      <c r="M50" s="635"/>
      <c r="N50" s="635"/>
      <c r="O50" s="635"/>
      <c r="P50" s="635"/>
      <c r="Q50" s="635"/>
      <c r="R50" s="635"/>
      <c r="S50" s="635"/>
      <c r="T50" s="635"/>
      <c r="U50" s="635"/>
      <c r="V50" s="634"/>
      <c r="W50" s="634"/>
      <c r="X50" s="634"/>
      <c r="Y50" s="634"/>
      <c r="Z50" s="634"/>
      <c r="AA50" s="641"/>
    </row>
    <row r="51" spans="1:27">
      <c r="A51" s="634"/>
      <c r="B51" s="633"/>
      <c r="C51" s="634"/>
      <c r="D51" s="634"/>
      <c r="E51" s="634"/>
      <c r="F51" s="634"/>
      <c r="G51" s="634"/>
      <c r="H51" s="634"/>
      <c r="I51" s="634"/>
      <c r="J51" s="635"/>
      <c r="K51" s="635"/>
      <c r="L51" s="635"/>
      <c r="M51" s="635"/>
      <c r="N51" s="635"/>
      <c r="O51" s="635"/>
      <c r="P51" s="635"/>
      <c r="Q51" s="635"/>
      <c r="R51" s="635"/>
      <c r="S51" s="635"/>
      <c r="T51" s="635"/>
      <c r="U51" s="635"/>
      <c r="V51" s="634"/>
      <c r="W51" s="634"/>
      <c r="X51" s="634"/>
      <c r="Y51" s="634"/>
      <c r="Z51" s="634"/>
      <c r="AA51" s="641"/>
    </row>
    <row r="52" spans="1:27">
      <c r="A52" s="634"/>
      <c r="B52" s="633"/>
      <c r="C52" s="634"/>
      <c r="D52" s="634"/>
      <c r="E52" s="634"/>
      <c r="F52" s="634"/>
      <c r="G52" s="634"/>
      <c r="H52" s="634"/>
      <c r="I52" s="634"/>
      <c r="J52" s="635"/>
      <c r="K52" s="635"/>
      <c r="L52" s="635"/>
      <c r="M52" s="635"/>
      <c r="N52" s="635"/>
      <c r="O52" s="635"/>
      <c r="P52" s="635"/>
      <c r="Q52" s="635"/>
      <c r="R52" s="635"/>
      <c r="S52" s="635"/>
      <c r="T52" s="635"/>
      <c r="U52" s="635"/>
      <c r="V52" s="634"/>
      <c r="W52" s="634"/>
      <c r="X52" s="634"/>
      <c r="Y52" s="634"/>
      <c r="Z52" s="634"/>
      <c r="AA52" s="641"/>
    </row>
    <row r="53" spans="1:27">
      <c r="A53" s="634"/>
      <c r="B53" s="633"/>
      <c r="C53" s="634"/>
      <c r="D53" s="634"/>
      <c r="E53" s="634"/>
      <c r="F53" s="634"/>
      <c r="G53" s="634"/>
      <c r="H53" s="634"/>
      <c r="I53" s="634"/>
      <c r="J53" s="635"/>
      <c r="K53" s="635"/>
      <c r="L53" s="635"/>
      <c r="M53" s="635"/>
      <c r="N53" s="635"/>
      <c r="O53" s="635"/>
      <c r="P53" s="635"/>
      <c r="Q53" s="635"/>
      <c r="R53" s="635"/>
      <c r="S53" s="635"/>
      <c r="T53" s="635"/>
      <c r="U53" s="635"/>
      <c r="V53" s="634"/>
      <c r="W53" s="634"/>
      <c r="X53" s="634"/>
      <c r="Y53" s="634"/>
      <c r="Z53" s="634"/>
      <c r="AA53" s="641"/>
    </row>
    <row r="54" spans="1:27">
      <c r="A54" s="634"/>
      <c r="B54" s="633"/>
      <c r="C54" s="634"/>
      <c r="D54" s="634"/>
      <c r="E54" s="634"/>
      <c r="F54" s="634"/>
      <c r="G54" s="634"/>
      <c r="H54" s="634"/>
      <c r="I54" s="634"/>
      <c r="J54" s="635"/>
      <c r="K54" s="635"/>
      <c r="L54" s="635"/>
      <c r="M54" s="635"/>
      <c r="N54" s="635"/>
      <c r="O54" s="635"/>
      <c r="P54" s="635"/>
      <c r="Q54" s="635"/>
      <c r="R54" s="635"/>
      <c r="S54" s="635"/>
      <c r="T54" s="635"/>
      <c r="U54" s="635"/>
      <c r="V54" s="634"/>
      <c r="W54" s="634"/>
      <c r="X54" s="634"/>
      <c r="Y54" s="634"/>
      <c r="Z54" s="634"/>
      <c r="AA54" s="641"/>
    </row>
    <row r="55" spans="1:27" ht="30" customHeight="1">
      <c r="A55" s="634"/>
      <c r="B55" s="633"/>
      <c r="C55" s="634"/>
      <c r="D55" s="634"/>
      <c r="E55" s="634"/>
      <c r="F55" s="634"/>
      <c r="G55" s="634"/>
      <c r="H55" s="634"/>
      <c r="I55" s="634"/>
      <c r="J55" s="635"/>
      <c r="K55" s="635"/>
      <c r="L55" s="635"/>
      <c r="M55" s="635"/>
      <c r="N55" s="635"/>
      <c r="O55" s="635"/>
      <c r="P55" s="635"/>
      <c r="Q55" s="635"/>
      <c r="R55" s="635"/>
      <c r="S55" s="635"/>
      <c r="T55" s="635"/>
      <c r="U55" s="635"/>
      <c r="V55" s="634"/>
      <c r="W55" s="634"/>
      <c r="X55" s="634"/>
      <c r="Y55" s="634"/>
      <c r="Z55" s="634"/>
      <c r="AA55" s="641"/>
    </row>
    <row r="56" spans="1:27" ht="30" customHeight="1">
      <c r="A56" s="634"/>
      <c r="B56" s="633"/>
      <c r="C56" s="634"/>
      <c r="D56" s="634"/>
      <c r="E56" s="634"/>
      <c r="F56" s="634"/>
      <c r="G56" s="634"/>
      <c r="H56" s="634"/>
      <c r="I56" s="634"/>
      <c r="J56" s="635"/>
      <c r="K56" s="635"/>
      <c r="L56" s="635"/>
      <c r="M56" s="635"/>
      <c r="N56" s="635"/>
      <c r="O56" s="635"/>
      <c r="P56" s="635"/>
      <c r="Q56" s="635"/>
      <c r="R56" s="635"/>
      <c r="S56" s="635"/>
      <c r="T56" s="635"/>
      <c r="U56" s="635"/>
      <c r="V56" s="634"/>
      <c r="W56" s="634"/>
      <c r="X56" s="634"/>
      <c r="Y56" s="634"/>
      <c r="Z56" s="634"/>
      <c r="AA56" s="641"/>
    </row>
    <row r="57" spans="1:27" ht="30" customHeight="1">
      <c r="A57" s="634"/>
      <c r="B57" s="633"/>
      <c r="C57" s="634"/>
      <c r="D57" s="634"/>
      <c r="E57" s="634"/>
      <c r="F57" s="634"/>
      <c r="G57" s="634"/>
      <c r="H57" s="634"/>
      <c r="I57" s="634"/>
      <c r="J57" s="635"/>
      <c r="K57" s="635"/>
      <c r="L57" s="635"/>
      <c r="M57" s="635"/>
      <c r="N57" s="635"/>
      <c r="O57" s="635"/>
      <c r="P57" s="635"/>
      <c r="Q57" s="635"/>
      <c r="R57" s="635"/>
      <c r="S57" s="635"/>
      <c r="T57" s="635"/>
      <c r="U57" s="635"/>
      <c r="V57" s="634"/>
      <c r="W57" s="634"/>
      <c r="X57" s="634"/>
      <c r="Y57" s="634"/>
      <c r="Z57" s="634"/>
      <c r="AA57" s="641"/>
    </row>
    <row r="58" spans="1:27" ht="30" customHeight="1"/>
    <row r="59" spans="1:27" ht="30" customHeight="1"/>
  </sheetData>
  <mergeCells count="30">
    <mergeCell ref="N6:O6"/>
    <mergeCell ref="P6:Q6"/>
    <mergeCell ref="R6:S6"/>
    <mergeCell ref="T6:U6"/>
    <mergeCell ref="A1:AI1"/>
    <mergeCell ref="A2:AI2"/>
    <mergeCell ref="A3:C3"/>
    <mergeCell ref="AF3:AF4"/>
    <mergeCell ref="A5:A7"/>
    <mergeCell ref="B5:B7"/>
    <mergeCell ref="C5:C7"/>
    <mergeCell ref="D5:D7"/>
    <mergeCell ref="E5:I6"/>
    <mergeCell ref="J5:U5"/>
    <mergeCell ref="N40:Q40"/>
    <mergeCell ref="X4:AA4"/>
    <mergeCell ref="A4:D4"/>
    <mergeCell ref="X32:Y32"/>
    <mergeCell ref="B38:D38"/>
    <mergeCell ref="N38:R38"/>
    <mergeCell ref="W38:AA38"/>
    <mergeCell ref="B39:D39"/>
    <mergeCell ref="N39:Q39"/>
    <mergeCell ref="X39:AA39"/>
    <mergeCell ref="V5:V7"/>
    <mergeCell ref="W5:Y6"/>
    <mergeCell ref="Z5:Z7"/>
    <mergeCell ref="AA5:AA7"/>
    <mergeCell ref="J6:K6"/>
    <mergeCell ref="L6:M6"/>
  </mergeCells>
  <conditionalFormatting sqref="B1:C3">
    <cfRule type="duplicateValues" dxfId="175" priority="1"/>
  </conditionalFormatting>
  <printOptions horizontalCentered="1" verticalCentered="1"/>
  <pageMargins left="0" right="0" top="0" bottom="0" header="0.23" footer="0"/>
  <pageSetup paperSize="9" scale="36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>
  <sheetPr>
    <tabColor rgb="FF00FF99"/>
  </sheetPr>
  <dimension ref="A1:AK143"/>
  <sheetViews>
    <sheetView view="pageBreakPreview" zoomScale="70" zoomScaleSheetLayoutView="70" workbookViewId="0">
      <pane ySplit="6" topLeftCell="A7" activePane="bottomLeft" state="frozen"/>
      <selection activeCell="AL23" sqref="AL23"/>
      <selection pane="bottomLeft" activeCell="AL23" sqref="AL23"/>
    </sheetView>
  </sheetViews>
  <sheetFormatPr defaultRowHeight="15.75"/>
  <cols>
    <col min="1" max="1" width="6.140625" style="23" customWidth="1"/>
    <col min="2" max="2" width="32.42578125" style="24" customWidth="1"/>
    <col min="3" max="3" width="14.28515625" style="24" customWidth="1"/>
    <col min="4" max="4" width="17.5703125" style="24" customWidth="1"/>
    <col min="5" max="34" width="6" style="84" customWidth="1"/>
    <col min="35" max="35" width="6.85546875" style="113" customWidth="1"/>
    <col min="36" max="36" width="14.140625" style="113" customWidth="1"/>
    <col min="37" max="16384" width="9.140625" style="22"/>
  </cols>
  <sheetData>
    <row r="1" spans="1:36" s="8" customFormat="1" ht="23.25" customHeight="1">
      <c r="A1" s="1455" t="s">
        <v>243</v>
      </c>
      <c r="B1" s="1455"/>
      <c r="C1" s="1455"/>
      <c r="D1" s="1455"/>
      <c r="E1" s="1455"/>
      <c r="F1" s="1455"/>
      <c r="G1" s="1455"/>
      <c r="H1" s="1455"/>
      <c r="I1" s="1455"/>
      <c r="J1" s="1455"/>
      <c r="K1" s="1455"/>
      <c r="L1" s="1455"/>
      <c r="M1" s="1455"/>
      <c r="N1" s="1455"/>
      <c r="O1" s="1455"/>
      <c r="P1" s="1455"/>
      <c r="Q1" s="1455"/>
      <c r="R1" s="1455"/>
      <c r="S1" s="1455"/>
      <c r="T1" s="1455"/>
      <c r="U1" s="1455"/>
      <c r="V1" s="1455"/>
      <c r="W1" s="1455"/>
      <c r="X1" s="1455"/>
      <c r="Y1" s="1455"/>
      <c r="Z1" s="1455"/>
      <c r="AA1" s="1455"/>
      <c r="AB1" s="1455"/>
      <c r="AC1" s="1455"/>
      <c r="AD1" s="1455"/>
      <c r="AE1" s="1455"/>
      <c r="AF1" s="1455"/>
      <c r="AG1" s="1455"/>
      <c r="AH1" s="1455"/>
      <c r="AI1" s="1455"/>
      <c r="AJ1" s="1455"/>
    </row>
    <row r="2" spans="1:36" s="8" customFormat="1" ht="18" customHeight="1">
      <c r="A2" s="1455" t="s">
        <v>259</v>
      </c>
      <c r="B2" s="1455"/>
      <c r="C2" s="1455"/>
      <c r="D2" s="1455"/>
      <c r="E2" s="1455"/>
      <c r="F2" s="1455"/>
      <c r="G2" s="1455"/>
      <c r="H2" s="1455"/>
      <c r="I2" s="1455"/>
      <c r="J2" s="1455"/>
      <c r="K2" s="1455"/>
      <c r="L2" s="1455"/>
      <c r="M2" s="1455"/>
      <c r="N2" s="1455"/>
      <c r="O2" s="1455"/>
      <c r="P2" s="1455"/>
      <c r="Q2" s="1455"/>
      <c r="R2" s="1455"/>
      <c r="S2" s="1455"/>
      <c r="T2" s="1455"/>
      <c r="U2" s="1455"/>
      <c r="V2" s="1455"/>
      <c r="W2" s="1455"/>
      <c r="X2" s="1455"/>
      <c r="Y2" s="1455"/>
      <c r="Z2" s="1455"/>
      <c r="AA2" s="1455"/>
      <c r="AB2" s="1455"/>
      <c r="AC2" s="1455"/>
      <c r="AD2" s="1455"/>
      <c r="AE2" s="1455"/>
      <c r="AF2" s="1455"/>
      <c r="AG2" s="1455"/>
      <c r="AH2" s="1455"/>
      <c r="AI2" s="1455"/>
      <c r="AJ2" s="1455"/>
    </row>
    <row r="3" spans="1:36" s="8" customFormat="1" ht="18" customHeight="1">
      <c r="A3" s="1455" t="s">
        <v>260</v>
      </c>
      <c r="B3" s="1455"/>
      <c r="C3" s="9"/>
      <c r="D3" s="927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87"/>
      <c r="AJ3" s="87"/>
    </row>
    <row r="4" spans="1:36" s="8" customFormat="1" ht="18" customHeight="1" thickBot="1">
      <c r="A4" s="1474" t="s">
        <v>767</v>
      </c>
      <c r="B4" s="1474"/>
      <c r="C4" s="10"/>
      <c r="D4" s="931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88"/>
      <c r="AJ4" s="88"/>
    </row>
    <row r="5" spans="1:36" s="12" customFormat="1" ht="17.25" thickTop="1">
      <c r="A5" s="1456" t="s">
        <v>261</v>
      </c>
      <c r="B5" s="1458" t="s">
        <v>244</v>
      </c>
      <c r="C5" s="928"/>
      <c r="D5" s="1460" t="s">
        <v>245</v>
      </c>
      <c r="E5" s="349" t="s">
        <v>310</v>
      </c>
      <c r="F5" s="235" t="s">
        <v>311</v>
      </c>
      <c r="G5" s="349" t="s">
        <v>312</v>
      </c>
      <c r="H5" s="349" t="s">
        <v>313</v>
      </c>
      <c r="I5" s="349" t="s">
        <v>314</v>
      </c>
      <c r="J5" s="349" t="s">
        <v>315</v>
      </c>
      <c r="K5" s="349" t="s">
        <v>316</v>
      </c>
      <c r="L5" s="349" t="s">
        <v>310</v>
      </c>
      <c r="M5" s="235" t="s">
        <v>311</v>
      </c>
      <c r="N5" s="349" t="s">
        <v>312</v>
      </c>
      <c r="O5" s="349" t="s">
        <v>313</v>
      </c>
      <c r="P5" s="349" t="s">
        <v>314</v>
      </c>
      <c r="Q5" s="349" t="s">
        <v>315</v>
      </c>
      <c r="R5" s="349" t="s">
        <v>316</v>
      </c>
      <c r="S5" s="349" t="s">
        <v>310</v>
      </c>
      <c r="T5" s="235" t="s">
        <v>311</v>
      </c>
      <c r="U5" s="349" t="s">
        <v>312</v>
      </c>
      <c r="V5" s="349" t="s">
        <v>313</v>
      </c>
      <c r="W5" s="349" t="s">
        <v>314</v>
      </c>
      <c r="X5" s="349" t="s">
        <v>315</v>
      </c>
      <c r="Y5" s="349" t="s">
        <v>316</v>
      </c>
      <c r="Z5" s="349" t="s">
        <v>310</v>
      </c>
      <c r="AA5" s="235" t="s">
        <v>311</v>
      </c>
      <c r="AB5" s="349" t="s">
        <v>312</v>
      </c>
      <c r="AC5" s="349" t="s">
        <v>313</v>
      </c>
      <c r="AD5" s="349" t="s">
        <v>314</v>
      </c>
      <c r="AE5" s="349" t="s">
        <v>315</v>
      </c>
      <c r="AF5" s="899" t="s">
        <v>316</v>
      </c>
      <c r="AG5" s="349" t="s">
        <v>310</v>
      </c>
      <c r="AH5" s="235" t="s">
        <v>311</v>
      </c>
      <c r="AI5" s="793"/>
      <c r="AJ5" s="1462" t="s">
        <v>210</v>
      </c>
    </row>
    <row r="6" spans="1:36" s="13" customFormat="1" ht="16.5">
      <c r="A6" s="1457"/>
      <c r="B6" s="1459"/>
      <c r="C6" s="203"/>
      <c r="D6" s="1461"/>
      <c r="E6" s="227">
        <v>1</v>
      </c>
      <c r="F6" s="185">
        <v>2</v>
      </c>
      <c r="G6" s="227">
        <v>3</v>
      </c>
      <c r="H6" s="227">
        <v>4</v>
      </c>
      <c r="I6" s="227">
        <v>5</v>
      </c>
      <c r="J6" s="227">
        <v>6</v>
      </c>
      <c r="K6" s="227">
        <v>7</v>
      </c>
      <c r="L6" s="227">
        <v>8</v>
      </c>
      <c r="M6" s="185">
        <v>9</v>
      </c>
      <c r="N6" s="227">
        <v>10</v>
      </c>
      <c r="O6" s="227">
        <v>11</v>
      </c>
      <c r="P6" s="227">
        <v>12</v>
      </c>
      <c r="Q6" s="227">
        <v>13</v>
      </c>
      <c r="R6" s="227">
        <v>14</v>
      </c>
      <c r="S6" s="227">
        <v>15</v>
      </c>
      <c r="T6" s="185">
        <v>16</v>
      </c>
      <c r="U6" s="227">
        <v>17</v>
      </c>
      <c r="V6" s="227">
        <v>18</v>
      </c>
      <c r="W6" s="227">
        <v>19</v>
      </c>
      <c r="X6" s="227">
        <v>20</v>
      </c>
      <c r="Y6" s="227">
        <v>21</v>
      </c>
      <c r="Z6" s="227">
        <v>22</v>
      </c>
      <c r="AA6" s="185">
        <v>23</v>
      </c>
      <c r="AB6" s="227">
        <v>24</v>
      </c>
      <c r="AC6" s="227">
        <v>25</v>
      </c>
      <c r="AD6" s="227">
        <v>26</v>
      </c>
      <c r="AE6" s="227">
        <v>27</v>
      </c>
      <c r="AF6" s="900">
        <v>28</v>
      </c>
      <c r="AG6" s="227">
        <v>29</v>
      </c>
      <c r="AH6" s="185">
        <v>30</v>
      </c>
      <c r="AI6" s="90" t="s">
        <v>208</v>
      </c>
      <c r="AJ6" s="1463"/>
    </row>
    <row r="7" spans="1:36" s="12" customFormat="1" ht="18">
      <c r="A7" s="1571" t="s">
        <v>276</v>
      </c>
      <c r="B7" s="1572"/>
      <c r="C7" s="744" t="s">
        <v>550</v>
      </c>
      <c r="D7" s="744"/>
      <c r="E7" s="350"/>
      <c r="F7" s="351"/>
      <c r="G7" s="351"/>
      <c r="H7" s="351"/>
      <c r="I7" s="351"/>
      <c r="J7" s="351"/>
      <c r="K7" s="351"/>
      <c r="L7" s="351"/>
      <c r="M7" s="351"/>
      <c r="N7" s="351"/>
      <c r="O7" s="351"/>
      <c r="P7" s="351"/>
      <c r="Q7" s="351"/>
      <c r="R7" s="351"/>
      <c r="S7" s="351"/>
      <c r="T7" s="351"/>
      <c r="U7" s="351"/>
      <c r="V7" s="351"/>
      <c r="W7" s="351"/>
      <c r="X7" s="351"/>
      <c r="Y7" s="351"/>
      <c r="Z7" s="351"/>
      <c r="AA7" s="351"/>
      <c r="AB7" s="351"/>
      <c r="AC7" s="351"/>
      <c r="AD7" s="351"/>
      <c r="AE7" s="351"/>
      <c r="AF7" s="351"/>
      <c r="AG7" s="78"/>
      <c r="AH7" s="78"/>
      <c r="AI7" s="91"/>
      <c r="AJ7" s="92"/>
    </row>
    <row r="8" spans="1:36" s="12" customFormat="1" ht="16.5">
      <c r="A8" s="46">
        <v>1</v>
      </c>
      <c r="B8" s="720" t="s">
        <v>472</v>
      </c>
      <c r="C8" s="36" t="s">
        <v>399</v>
      </c>
      <c r="D8" s="198" t="s">
        <v>470</v>
      </c>
      <c r="E8" s="178"/>
      <c r="F8" s="180"/>
      <c r="G8" s="178"/>
      <c r="H8" s="178"/>
      <c r="I8" s="178"/>
      <c r="J8" s="178"/>
      <c r="K8" s="178"/>
      <c r="L8" s="178"/>
      <c r="M8" s="180"/>
      <c r="N8" s="178"/>
      <c r="O8" s="178"/>
      <c r="P8" s="178"/>
      <c r="Q8" s="178"/>
      <c r="R8" s="178"/>
      <c r="S8" s="178"/>
      <c r="T8" s="185"/>
      <c r="U8" s="227"/>
      <c r="V8" s="227"/>
      <c r="W8" s="227"/>
      <c r="X8" s="227"/>
      <c r="Y8" s="227"/>
      <c r="Z8" s="227"/>
      <c r="AA8" s="185"/>
      <c r="AB8" s="227"/>
      <c r="AC8" s="227"/>
      <c r="AD8" s="227"/>
      <c r="AE8" s="229"/>
      <c r="AF8" s="953"/>
      <c r="AG8" s="229"/>
      <c r="AH8" s="180"/>
      <c r="AI8" s="14">
        <f t="shared" ref="AI8:AI18" si="0">SUM(E8:AH8)</f>
        <v>0</v>
      </c>
      <c r="AJ8" s="103"/>
    </row>
    <row r="9" spans="1:36" s="12" customFormat="1" ht="16.5">
      <c r="A9" s="46"/>
      <c r="B9" s="951" t="s">
        <v>883</v>
      </c>
      <c r="C9" s="30" t="s">
        <v>381</v>
      </c>
      <c r="D9" s="32" t="s">
        <v>32</v>
      </c>
      <c r="E9" s="1490" t="s">
        <v>375</v>
      </c>
      <c r="F9" s="1491"/>
      <c r="G9" s="1491"/>
      <c r="H9" s="1491"/>
      <c r="I9" s="1491"/>
      <c r="J9" s="1491"/>
      <c r="K9" s="1491"/>
      <c r="L9" s="1491"/>
      <c r="M9" s="1491"/>
      <c r="N9" s="1492"/>
      <c r="O9" s="178">
        <v>1</v>
      </c>
      <c r="P9" s="178">
        <v>1</v>
      </c>
      <c r="Q9" s="178">
        <v>1</v>
      </c>
      <c r="R9" s="178">
        <v>1</v>
      </c>
      <c r="S9" s="178">
        <v>1</v>
      </c>
      <c r="T9" s="185">
        <v>1</v>
      </c>
      <c r="U9" s="227">
        <v>1</v>
      </c>
      <c r="V9" s="227">
        <v>1</v>
      </c>
      <c r="W9" s="227">
        <v>1</v>
      </c>
      <c r="X9" s="227">
        <v>1</v>
      </c>
      <c r="Y9" s="227">
        <v>1</v>
      </c>
      <c r="Z9" s="227">
        <v>1</v>
      </c>
      <c r="AA9" s="185"/>
      <c r="AB9" s="227">
        <v>1</v>
      </c>
      <c r="AC9" s="227">
        <v>1</v>
      </c>
      <c r="AD9" s="227">
        <v>1</v>
      </c>
      <c r="AE9" s="229">
        <v>1</v>
      </c>
      <c r="AF9" s="953" t="s">
        <v>257</v>
      </c>
      <c r="AG9" s="229"/>
      <c r="AH9" s="180"/>
      <c r="AI9" s="14"/>
      <c r="AJ9" s="281"/>
    </row>
    <row r="10" spans="1:36" s="12" customFormat="1" ht="16.5">
      <c r="A10" s="46">
        <v>3</v>
      </c>
      <c r="B10" s="952"/>
      <c r="C10" s="30" t="s">
        <v>381</v>
      </c>
      <c r="D10" s="800" t="s">
        <v>90</v>
      </c>
      <c r="E10" s="178"/>
      <c r="F10" s="180"/>
      <c r="G10" s="178"/>
      <c r="H10" s="178"/>
      <c r="I10" s="178"/>
      <c r="J10" s="178"/>
      <c r="K10" s="178"/>
      <c r="L10" s="178"/>
      <c r="M10" s="180"/>
      <c r="N10" s="178"/>
      <c r="O10" s="178"/>
      <c r="P10" s="178"/>
      <c r="Q10" s="178"/>
      <c r="R10" s="178"/>
      <c r="S10" s="178"/>
      <c r="T10" s="185"/>
      <c r="U10" s="227"/>
      <c r="V10" s="227"/>
      <c r="W10" s="227"/>
      <c r="X10" s="227"/>
      <c r="Y10" s="227"/>
      <c r="Z10" s="227"/>
      <c r="AA10" s="185"/>
      <c r="AB10" s="227"/>
      <c r="AC10" s="227"/>
      <c r="AD10" s="227"/>
      <c r="AE10" s="229"/>
      <c r="AF10" s="953"/>
      <c r="AG10" s="229"/>
      <c r="AH10" s="180"/>
      <c r="AI10" s="14">
        <f t="shared" si="0"/>
        <v>0</v>
      </c>
      <c r="AJ10" s="281"/>
    </row>
    <row r="11" spans="1:36" s="12" customFormat="1" ht="16.5">
      <c r="A11" s="745"/>
      <c r="B11" s="30" t="s">
        <v>282</v>
      </c>
      <c r="C11" s="30" t="s">
        <v>830</v>
      </c>
      <c r="D11" s="800" t="s">
        <v>43</v>
      </c>
      <c r="E11" s="178"/>
      <c r="F11" s="180"/>
      <c r="G11" s="178"/>
      <c r="H11" s="178"/>
      <c r="I11" s="178"/>
      <c r="J11" s="178"/>
      <c r="K11" s="178"/>
      <c r="L11" s="178"/>
      <c r="M11" s="180"/>
      <c r="N11" s="178"/>
      <c r="O11" s="178"/>
      <c r="P11" s="178"/>
      <c r="Q11" s="178"/>
      <c r="R11" s="178"/>
      <c r="S11" s="178"/>
      <c r="T11" s="185"/>
      <c r="U11" s="227"/>
      <c r="V11" s="227"/>
      <c r="W11" s="227"/>
      <c r="X11" s="227"/>
      <c r="Y11" s="227"/>
      <c r="Z11" s="227"/>
      <c r="AA11" s="185"/>
      <c r="AB11" s="227"/>
      <c r="AC11" s="227"/>
      <c r="AD11" s="227"/>
      <c r="AE11" s="229"/>
      <c r="AF11" s="953"/>
      <c r="AG11" s="229"/>
      <c r="AH11" s="180"/>
      <c r="AI11" s="14">
        <f t="shared" si="0"/>
        <v>0</v>
      </c>
      <c r="AJ11" s="281"/>
    </row>
    <row r="12" spans="1:36" s="12" customFormat="1" ht="17.25" customHeight="1">
      <c r="A12" s="745">
        <v>4</v>
      </c>
      <c r="B12" s="260" t="s">
        <v>279</v>
      </c>
      <c r="C12" s="30" t="s">
        <v>381</v>
      </c>
      <c r="D12" s="293" t="s">
        <v>79</v>
      </c>
      <c r="E12" s="535"/>
      <c r="F12" s="537"/>
      <c r="G12" s="535"/>
      <c r="H12" s="535"/>
      <c r="I12" s="178"/>
      <c r="J12" s="535"/>
      <c r="K12" s="178"/>
      <c r="L12" s="535"/>
      <c r="M12" s="537"/>
      <c r="N12" s="535"/>
      <c r="O12" s="178"/>
      <c r="P12" s="178"/>
      <c r="Q12" s="178"/>
      <c r="R12" s="178"/>
      <c r="S12" s="178"/>
      <c r="T12" s="180"/>
      <c r="U12" s="178"/>
      <c r="V12" s="178"/>
      <c r="W12" s="178"/>
      <c r="X12" s="178"/>
      <c r="Y12" s="178"/>
      <c r="Z12" s="178"/>
      <c r="AA12" s="180"/>
      <c r="AB12" s="178"/>
      <c r="AC12" s="178"/>
      <c r="AD12" s="178"/>
      <c r="AE12" s="178"/>
      <c r="AF12" s="954"/>
      <c r="AG12" s="178"/>
      <c r="AH12" s="180"/>
      <c r="AI12" s="14">
        <f t="shared" si="0"/>
        <v>0</v>
      </c>
      <c r="AJ12" s="103"/>
    </row>
    <row r="13" spans="1:36" s="12" customFormat="1" ht="17.25" customHeight="1">
      <c r="A13" s="46">
        <v>7</v>
      </c>
      <c r="B13" s="746" t="s">
        <v>277</v>
      </c>
      <c r="C13" s="36" t="s">
        <v>399</v>
      </c>
      <c r="D13" s="43" t="s">
        <v>211</v>
      </c>
      <c r="E13" s="535"/>
      <c r="F13" s="537"/>
      <c r="G13" s="535"/>
      <c r="H13" s="535"/>
      <c r="I13" s="178"/>
      <c r="J13" s="535"/>
      <c r="K13" s="178"/>
      <c r="L13" s="535"/>
      <c r="M13" s="537"/>
      <c r="N13" s="535"/>
      <c r="O13" s="178"/>
      <c r="P13" s="178"/>
      <c r="Q13" s="178"/>
      <c r="R13" s="178"/>
      <c r="S13" s="178"/>
      <c r="T13" s="180"/>
      <c r="U13" s="178"/>
      <c r="V13" s="178"/>
      <c r="W13" s="178"/>
      <c r="X13" s="178"/>
      <c r="Y13" s="178"/>
      <c r="Z13" s="178"/>
      <c r="AA13" s="180"/>
      <c r="AB13" s="178"/>
      <c r="AC13" s="178"/>
      <c r="AD13" s="178"/>
      <c r="AE13" s="178"/>
      <c r="AF13" s="954"/>
      <c r="AG13" s="178"/>
      <c r="AH13" s="180"/>
      <c r="AI13" s="14">
        <f t="shared" si="0"/>
        <v>0</v>
      </c>
      <c r="AJ13" s="103"/>
    </row>
    <row r="14" spans="1:36" s="12" customFormat="1" ht="16.5">
      <c r="A14" s="745">
        <v>8</v>
      </c>
      <c r="B14" s="252" t="s">
        <v>248</v>
      </c>
      <c r="C14" s="30" t="s">
        <v>381</v>
      </c>
      <c r="D14" s="31" t="s">
        <v>53</v>
      </c>
      <c r="E14" s="178"/>
      <c r="F14" s="180"/>
      <c r="G14" s="178"/>
      <c r="H14" s="178"/>
      <c r="I14" s="178"/>
      <c r="J14" s="178"/>
      <c r="K14" s="178"/>
      <c r="L14" s="178"/>
      <c r="M14" s="180"/>
      <c r="N14" s="178"/>
      <c r="O14" s="178"/>
      <c r="P14" s="178"/>
      <c r="Q14" s="178"/>
      <c r="R14" s="178"/>
      <c r="S14" s="178"/>
      <c r="T14" s="180"/>
      <c r="U14" s="178"/>
      <c r="V14" s="178"/>
      <c r="W14" s="837"/>
      <c r="X14" s="837"/>
      <c r="Y14" s="837"/>
      <c r="Z14" s="837"/>
      <c r="AA14" s="838"/>
      <c r="AB14" s="837"/>
      <c r="AC14" s="837"/>
      <c r="AD14" s="837"/>
      <c r="AE14" s="837"/>
      <c r="AF14" s="955"/>
      <c r="AG14" s="837"/>
      <c r="AH14" s="838"/>
      <c r="AI14" s="14">
        <f>SUM(E14:AH14)</f>
        <v>0</v>
      </c>
      <c r="AJ14" s="103"/>
    </row>
    <row r="15" spans="1:36" s="12" customFormat="1" ht="18" customHeight="1">
      <c r="A15" s="46">
        <v>9</v>
      </c>
      <c r="B15" s="412" t="s">
        <v>64</v>
      </c>
      <c r="C15" s="49" t="s">
        <v>381</v>
      </c>
      <c r="D15" s="31" t="s">
        <v>65</v>
      </c>
      <c r="E15" s="535"/>
      <c r="F15" s="537"/>
      <c r="G15" s="535"/>
      <c r="H15" s="535"/>
      <c r="I15" s="178"/>
      <c r="J15" s="535"/>
      <c r="K15" s="178"/>
      <c r="L15" s="535"/>
      <c r="M15" s="537"/>
      <c r="N15" s="535"/>
      <c r="O15" s="178"/>
      <c r="P15" s="178"/>
      <c r="Q15" s="178"/>
      <c r="R15" s="178"/>
      <c r="S15" s="178"/>
      <c r="T15" s="180"/>
      <c r="U15" s="178"/>
      <c r="V15" s="178"/>
      <c r="W15" s="178"/>
      <c r="X15" s="178"/>
      <c r="Y15" s="178"/>
      <c r="Z15" s="178"/>
      <c r="AA15" s="180"/>
      <c r="AB15" s="178"/>
      <c r="AC15" s="178"/>
      <c r="AD15" s="178"/>
      <c r="AE15" s="178"/>
      <c r="AF15" s="954"/>
      <c r="AG15" s="178"/>
      <c r="AH15" s="180"/>
      <c r="AI15" s="14">
        <f t="shared" si="0"/>
        <v>0</v>
      </c>
      <c r="AJ15" s="103"/>
    </row>
    <row r="16" spans="1:36" s="12" customFormat="1" ht="16.5">
      <c r="A16" s="745">
        <v>10</v>
      </c>
      <c r="B16" s="30" t="s">
        <v>206</v>
      </c>
      <c r="C16" s="33" t="s">
        <v>381</v>
      </c>
      <c r="D16" s="32" t="s">
        <v>91</v>
      </c>
      <c r="E16" s="178"/>
      <c r="F16" s="180"/>
      <c r="G16" s="178"/>
      <c r="H16" s="178"/>
      <c r="I16" s="178"/>
      <c r="J16" s="178"/>
      <c r="K16" s="178"/>
      <c r="L16" s="178"/>
      <c r="M16" s="180"/>
      <c r="N16" s="178"/>
      <c r="O16" s="178"/>
      <c r="P16" s="178"/>
      <c r="Q16" s="178"/>
      <c r="R16" s="178"/>
      <c r="S16" s="178"/>
      <c r="T16" s="185"/>
      <c r="U16" s="227"/>
      <c r="V16" s="227"/>
      <c r="W16" s="227"/>
      <c r="X16" s="227"/>
      <c r="Y16" s="227"/>
      <c r="Z16" s="227"/>
      <c r="AA16" s="185"/>
      <c r="AB16" s="227"/>
      <c r="AC16" s="178"/>
      <c r="AD16" s="178"/>
      <c r="AE16" s="178"/>
      <c r="AF16" s="953"/>
      <c r="AG16" s="229"/>
      <c r="AH16" s="180"/>
      <c r="AI16" s="14">
        <f t="shared" si="0"/>
        <v>0</v>
      </c>
      <c r="AJ16" s="284"/>
    </row>
    <row r="17" spans="1:37" s="12" customFormat="1" ht="18" customHeight="1">
      <c r="A17" s="46">
        <v>11</v>
      </c>
      <c r="B17" s="217" t="s">
        <v>369</v>
      </c>
      <c r="C17" s="797" t="s">
        <v>385</v>
      </c>
      <c r="D17" s="222" t="s">
        <v>27</v>
      </c>
      <c r="E17" s="178"/>
      <c r="F17" s="180"/>
      <c r="G17" s="178"/>
      <c r="H17" s="178"/>
      <c r="I17" s="178"/>
      <c r="J17" s="178"/>
      <c r="K17" s="178"/>
      <c r="L17" s="178"/>
      <c r="M17" s="180"/>
      <c r="N17" s="178"/>
      <c r="O17" s="178"/>
      <c r="P17" s="178"/>
      <c r="Q17" s="178"/>
      <c r="R17" s="178"/>
      <c r="S17" s="178"/>
      <c r="T17" s="180"/>
      <c r="U17" s="178"/>
      <c r="V17" s="178"/>
      <c r="W17" s="178"/>
      <c r="X17" s="178"/>
      <c r="Y17" s="178"/>
      <c r="Z17" s="178"/>
      <c r="AA17" s="180"/>
      <c r="AB17" s="178"/>
      <c r="AC17" s="178"/>
      <c r="AD17" s="178"/>
      <c r="AE17" s="178"/>
      <c r="AF17" s="954"/>
      <c r="AG17" s="178"/>
      <c r="AH17" s="180"/>
      <c r="AI17" s="14">
        <f t="shared" si="0"/>
        <v>0</v>
      </c>
      <c r="AJ17" s="104"/>
    </row>
    <row r="18" spans="1:37" s="12" customFormat="1" ht="17.25" customHeight="1">
      <c r="A18" s="896"/>
      <c r="B18" s="434" t="s">
        <v>772</v>
      </c>
      <c r="C18" s="30" t="s">
        <v>381</v>
      </c>
      <c r="D18" s="32" t="s">
        <v>32</v>
      </c>
      <c r="E18" s="178"/>
      <c r="F18" s="180"/>
      <c r="G18" s="178"/>
      <c r="H18" s="178"/>
      <c r="I18" s="178"/>
      <c r="J18" s="178"/>
      <c r="K18" s="178"/>
      <c r="L18" s="178"/>
      <c r="M18" s="180"/>
      <c r="N18" s="178"/>
      <c r="O18" s="178"/>
      <c r="P18" s="178"/>
      <c r="Q18" s="178"/>
      <c r="R18" s="178"/>
      <c r="S18" s="178"/>
      <c r="T18" s="180"/>
      <c r="U18" s="178"/>
      <c r="V18" s="178"/>
      <c r="W18" s="178"/>
      <c r="X18" s="178"/>
      <c r="Y18" s="178"/>
      <c r="Z18" s="178"/>
      <c r="AA18" s="180"/>
      <c r="AB18" s="178"/>
      <c r="AC18" s="178"/>
      <c r="AD18" s="178"/>
      <c r="AE18" s="178"/>
      <c r="AF18" s="954"/>
      <c r="AG18" s="178"/>
      <c r="AH18" s="180"/>
      <c r="AI18" s="897">
        <f t="shared" si="0"/>
        <v>0</v>
      </c>
      <c r="AJ18" s="103"/>
    </row>
    <row r="19" spans="1:37" s="12" customFormat="1" ht="17.25" customHeight="1">
      <c r="A19" s="46">
        <v>13</v>
      </c>
      <c r="B19" s="273" t="s">
        <v>51</v>
      </c>
      <c r="C19" s="30" t="s">
        <v>381</v>
      </c>
      <c r="D19" s="222" t="s">
        <v>52</v>
      </c>
      <c r="E19" s="535"/>
      <c r="F19" s="537"/>
      <c r="G19" s="535"/>
      <c r="H19" s="535"/>
      <c r="I19" s="178"/>
      <c r="J19" s="535"/>
      <c r="K19" s="178"/>
      <c r="L19" s="535"/>
      <c r="M19" s="537"/>
      <c r="N19" s="535"/>
      <c r="O19" s="178"/>
      <c r="P19" s="178"/>
      <c r="Q19" s="178"/>
      <c r="R19" s="178"/>
      <c r="S19" s="178"/>
      <c r="T19" s="180"/>
      <c r="U19" s="178"/>
      <c r="V19" s="178"/>
      <c r="W19" s="178"/>
      <c r="X19" s="178"/>
      <c r="Y19" s="178"/>
      <c r="Z19" s="178"/>
      <c r="AA19" s="180"/>
      <c r="AB19" s="178"/>
      <c r="AC19" s="178"/>
      <c r="AD19" s="178"/>
      <c r="AE19" s="178"/>
      <c r="AF19" s="954"/>
      <c r="AG19" s="178"/>
      <c r="AH19" s="180"/>
      <c r="AI19" s="14">
        <f>SUM(E19:AH19)</f>
        <v>0</v>
      </c>
      <c r="AJ19" s="104"/>
    </row>
    <row r="20" spans="1:37" s="12" customFormat="1" ht="17.25" customHeight="1">
      <c r="A20" s="559">
        <v>14</v>
      </c>
      <c r="B20" s="252" t="s">
        <v>278</v>
      </c>
      <c r="C20" s="49" t="s">
        <v>381</v>
      </c>
      <c r="D20" s="43" t="s">
        <v>50</v>
      </c>
      <c r="E20" s="231"/>
      <c r="F20" s="181"/>
      <c r="G20" s="231"/>
      <c r="H20" s="231"/>
      <c r="I20" s="227"/>
      <c r="J20" s="231"/>
      <c r="K20" s="227"/>
      <c r="L20" s="231"/>
      <c r="M20" s="181"/>
      <c r="N20" s="231"/>
      <c r="O20" s="227"/>
      <c r="P20" s="231"/>
      <c r="Q20" s="227"/>
      <c r="R20" s="227"/>
      <c r="S20" s="227"/>
      <c r="T20" s="185"/>
      <c r="U20" s="227"/>
      <c r="V20" s="227"/>
      <c r="W20" s="227"/>
      <c r="X20" s="227"/>
      <c r="Y20" s="227"/>
      <c r="Z20" s="227"/>
      <c r="AA20" s="185"/>
      <c r="AB20" s="227"/>
      <c r="AC20" s="227"/>
      <c r="AD20" s="227"/>
      <c r="AE20" s="227"/>
      <c r="AF20" s="900"/>
      <c r="AG20" s="227"/>
      <c r="AH20" s="185"/>
      <c r="AI20" s="107">
        <f>SUM(E20:AH20)</f>
        <v>0</v>
      </c>
      <c r="AJ20" s="103"/>
    </row>
    <row r="21" spans="1:37" s="12" customFormat="1" ht="17.25" customHeight="1">
      <c r="A21" s="905"/>
      <c r="B21" s="906" t="s">
        <v>828</v>
      </c>
      <c r="C21" s="49" t="s">
        <v>381</v>
      </c>
      <c r="D21" s="906" t="s">
        <v>829</v>
      </c>
      <c r="E21" s="535"/>
      <c r="F21" s="537"/>
      <c r="G21" s="535"/>
      <c r="H21" s="535"/>
      <c r="I21" s="178"/>
      <c r="J21" s="535"/>
      <c r="K21" s="178"/>
      <c r="L21" s="535"/>
      <c r="M21" s="537"/>
      <c r="N21" s="535"/>
      <c r="O21" s="178"/>
      <c r="P21" s="535"/>
      <c r="Q21" s="178"/>
      <c r="R21" s="178"/>
      <c r="S21" s="178"/>
      <c r="T21" s="180"/>
      <c r="U21" s="178"/>
      <c r="V21" s="178"/>
      <c r="W21" s="178"/>
      <c r="X21" s="178"/>
      <c r="Y21" s="178"/>
      <c r="Z21" s="178"/>
      <c r="AA21" s="180"/>
      <c r="AB21" s="178"/>
      <c r="AC21" s="178"/>
      <c r="AD21" s="178"/>
      <c r="AE21" s="178"/>
      <c r="AF21" s="954"/>
      <c r="AG21" s="178"/>
      <c r="AH21" s="180"/>
      <c r="AI21" s="107">
        <f t="shared" ref="AI21:AI22" si="1">SUM(E21:AH21)</f>
        <v>0</v>
      </c>
      <c r="AJ21" s="103"/>
    </row>
    <row r="22" spans="1:37" s="12" customFormat="1" ht="17.25" customHeight="1" thickBot="1">
      <c r="A22" s="567"/>
      <c r="B22" s="52"/>
      <c r="C22" s="52"/>
      <c r="D22" s="568"/>
      <c r="E22" s="569"/>
      <c r="F22" s="570"/>
      <c r="G22" s="570"/>
      <c r="H22" s="570"/>
      <c r="I22" s="570"/>
      <c r="J22" s="570"/>
      <c r="K22" s="570"/>
      <c r="L22" s="570"/>
      <c r="M22" s="571"/>
      <c r="N22" s="226"/>
      <c r="O22" s="226"/>
      <c r="P22" s="226"/>
      <c r="Q22" s="226"/>
      <c r="R22" s="226"/>
      <c r="S22" s="226"/>
      <c r="T22" s="226"/>
      <c r="U22" s="226"/>
      <c r="V22" s="226"/>
      <c r="W22" s="226"/>
      <c r="X22" s="226"/>
      <c r="Y22" s="226"/>
      <c r="Z22" s="226"/>
      <c r="AA22" s="901"/>
      <c r="AB22" s="226"/>
      <c r="AC22" s="226"/>
      <c r="AD22" s="226"/>
      <c r="AE22" s="226"/>
      <c r="AF22" s="226"/>
      <c r="AG22" s="226"/>
      <c r="AH22" s="226"/>
      <c r="AI22" s="107">
        <f t="shared" si="1"/>
        <v>0</v>
      </c>
      <c r="AJ22" s="108"/>
    </row>
    <row r="23" spans="1:37" s="12" customFormat="1" ht="17.25" thickBot="1">
      <c r="A23" s="1573" t="s">
        <v>524</v>
      </c>
      <c r="B23" s="1574"/>
      <c r="C23" s="1574"/>
      <c r="D23" s="1575"/>
      <c r="E23" s="265" t="s">
        <v>523</v>
      </c>
      <c r="F23" s="266"/>
      <c r="G23" s="266"/>
      <c r="H23" s="266"/>
      <c r="I23" s="266"/>
      <c r="J23" s="266"/>
      <c r="K23" s="266"/>
      <c r="L23" s="266"/>
      <c r="M23" s="267"/>
      <c r="N23" s="574"/>
      <c r="O23" s="574"/>
      <c r="P23" s="574"/>
      <c r="Q23" s="574"/>
      <c r="R23" s="574"/>
      <c r="S23" s="574"/>
      <c r="T23" s="574"/>
      <c r="U23" s="574"/>
      <c r="V23" s="574"/>
      <c r="W23" s="574"/>
      <c r="X23" s="574"/>
      <c r="Y23" s="574"/>
      <c r="Z23" s="574"/>
      <c r="AA23" s="902"/>
      <c r="AB23" s="574"/>
      <c r="AC23" s="574"/>
      <c r="AD23" s="574"/>
      <c r="AE23" s="574"/>
      <c r="AF23" s="574"/>
      <c r="AG23" s="574"/>
      <c r="AH23" s="574"/>
      <c r="AI23" s="575"/>
      <c r="AJ23" s="576"/>
    </row>
    <row r="24" spans="1:37" s="12" customFormat="1" ht="16.5">
      <c r="A24" s="46">
        <v>1</v>
      </c>
      <c r="B24" s="142" t="s">
        <v>641</v>
      </c>
      <c r="C24" s="41" t="s">
        <v>381</v>
      </c>
      <c r="D24" s="816" t="s">
        <v>47</v>
      </c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  <c r="AH24" s="177"/>
      <c r="AI24" s="815">
        <f>SUM(E24:AH24)</f>
        <v>0</v>
      </c>
      <c r="AJ24" s="103"/>
    </row>
    <row r="25" spans="1:37" s="12" customFormat="1" ht="16.5">
      <c r="A25" s="499"/>
      <c r="B25" s="500"/>
      <c r="C25" s="500"/>
      <c r="D25" s="500"/>
      <c r="E25" s="599"/>
      <c r="F25" s="599"/>
      <c r="G25" s="599"/>
      <c r="H25" s="599"/>
      <c r="I25" s="599"/>
      <c r="J25" s="599"/>
      <c r="K25" s="599"/>
      <c r="L25" s="599"/>
      <c r="M25" s="599"/>
      <c r="N25" s="214"/>
      <c r="O25" s="214"/>
      <c r="P25" s="214"/>
      <c r="Q25" s="214"/>
      <c r="R25" s="214"/>
      <c r="S25" s="214"/>
      <c r="T25" s="214"/>
      <c r="U25" s="214"/>
      <c r="V25" s="214"/>
      <c r="W25" s="214"/>
      <c r="X25" s="214"/>
      <c r="Y25" s="214"/>
      <c r="Z25" s="214"/>
      <c r="AA25" s="175"/>
      <c r="AB25" s="214"/>
      <c r="AC25" s="214"/>
      <c r="AD25" s="214"/>
      <c r="AE25" s="214"/>
      <c r="AF25" s="214"/>
      <c r="AG25" s="214"/>
      <c r="AH25" s="214"/>
      <c r="AI25" s="96"/>
      <c r="AJ25" s="96"/>
      <c r="AK25" s="600"/>
    </row>
    <row r="26" spans="1:37" s="12" customFormat="1" ht="18" customHeight="1" thickBot="1">
      <c r="A26" s="1576" t="s">
        <v>686</v>
      </c>
      <c r="B26" s="1577"/>
      <c r="C26" s="716"/>
      <c r="D26" s="1528" t="s">
        <v>631</v>
      </c>
      <c r="E26" s="1529"/>
      <c r="F26" s="1529"/>
      <c r="G26" s="1529"/>
      <c r="H26" s="1529"/>
      <c r="I26" s="1530"/>
      <c r="J26" s="226"/>
      <c r="K26" s="226"/>
      <c r="L26" s="226"/>
      <c r="M26" s="226"/>
      <c r="N26" s="226"/>
      <c r="O26" s="226"/>
      <c r="P26" s="226"/>
      <c r="Q26" s="226"/>
      <c r="R26" s="226"/>
      <c r="S26" s="226"/>
      <c r="T26" s="226"/>
      <c r="U26" s="226"/>
      <c r="V26" s="226"/>
      <c r="W26" s="226"/>
      <c r="X26" s="226"/>
      <c r="Y26" s="226"/>
      <c r="Z26" s="226"/>
      <c r="AA26" s="901"/>
      <c r="AB26" s="226"/>
      <c r="AC26" s="226"/>
      <c r="AD26" s="226"/>
      <c r="AE26" s="226"/>
      <c r="AF26" s="226"/>
      <c r="AG26" s="226"/>
      <c r="AH26" s="226"/>
      <c r="AI26" s="96"/>
      <c r="AJ26" s="102"/>
    </row>
    <row r="27" spans="1:37" s="12" customFormat="1" ht="18">
      <c r="A27" s="941">
        <v>1</v>
      </c>
      <c r="B27" s="750" t="s">
        <v>691</v>
      </c>
      <c r="C27" s="41" t="s">
        <v>381</v>
      </c>
      <c r="D27" s="749" t="s">
        <v>78</v>
      </c>
      <c r="E27" s="808"/>
      <c r="F27" s="808"/>
      <c r="G27" s="808"/>
      <c r="H27" s="808"/>
      <c r="I27" s="177"/>
      <c r="J27" s="808"/>
      <c r="K27" s="177"/>
      <c r="L27" s="808"/>
      <c r="M27" s="808"/>
      <c r="N27" s="808"/>
      <c r="O27" s="177"/>
      <c r="P27" s="808"/>
      <c r="Q27" s="808"/>
      <c r="R27" s="808"/>
      <c r="S27" s="808"/>
      <c r="T27" s="808"/>
      <c r="U27" s="808"/>
      <c r="V27" s="808"/>
      <c r="W27" s="177"/>
      <c r="X27" s="808"/>
      <c r="Y27" s="177"/>
      <c r="Z27" s="808"/>
      <c r="AA27" s="177"/>
      <c r="AB27" s="177"/>
      <c r="AC27" s="177"/>
      <c r="AD27" s="808"/>
      <c r="AE27" s="808"/>
      <c r="AF27" s="808"/>
      <c r="AG27" s="177"/>
      <c r="AH27" s="808"/>
      <c r="AI27" s="105">
        <f t="shared" ref="AI27:AI38" si="2">SUM(E27:AH27)</f>
        <v>0</v>
      </c>
      <c r="AJ27" s="305"/>
    </row>
    <row r="28" spans="1:37" s="12" customFormat="1" ht="18" customHeight="1">
      <c r="A28" s="559">
        <v>2</v>
      </c>
      <c r="B28" s="412" t="s">
        <v>283</v>
      </c>
      <c r="C28" s="601" t="s">
        <v>381</v>
      </c>
      <c r="D28" s="31" t="s">
        <v>242</v>
      </c>
      <c r="E28" s="535"/>
      <c r="F28" s="535"/>
      <c r="G28" s="535"/>
      <c r="H28" s="535"/>
      <c r="I28" s="178"/>
      <c r="J28" s="535"/>
      <c r="K28" s="178"/>
      <c r="L28" s="535"/>
      <c r="M28" s="535"/>
      <c r="N28" s="535"/>
      <c r="O28" s="178"/>
      <c r="P28" s="535"/>
      <c r="Q28" s="535"/>
      <c r="R28" s="535"/>
      <c r="S28" s="535"/>
      <c r="T28" s="535"/>
      <c r="U28" s="535"/>
      <c r="V28" s="535"/>
      <c r="W28" s="535"/>
      <c r="X28" s="535"/>
      <c r="Y28" s="535"/>
      <c r="Z28" s="535"/>
      <c r="AA28" s="178"/>
      <c r="AB28" s="535"/>
      <c r="AC28" s="535"/>
      <c r="AD28" s="535"/>
      <c r="AE28" s="535"/>
      <c r="AF28" s="535"/>
      <c r="AG28" s="535"/>
      <c r="AH28" s="535"/>
      <c r="AI28" s="14">
        <f t="shared" si="2"/>
        <v>0</v>
      </c>
      <c r="AJ28" s="104"/>
    </row>
    <row r="29" spans="1:37" s="12" customFormat="1" ht="17.25" customHeight="1">
      <c r="A29" s="46">
        <v>3</v>
      </c>
      <c r="B29" s="30" t="s">
        <v>320</v>
      </c>
      <c r="C29" s="541" t="s">
        <v>381</v>
      </c>
      <c r="D29" s="612" t="s">
        <v>98</v>
      </c>
      <c r="E29" s="535"/>
      <c r="F29" s="535"/>
      <c r="G29" s="535"/>
      <c r="H29" s="535"/>
      <c r="I29" s="178"/>
      <c r="J29" s="535"/>
      <c r="K29" s="178"/>
      <c r="L29" s="535"/>
      <c r="M29" s="535"/>
      <c r="N29" s="535"/>
      <c r="O29" s="178"/>
      <c r="P29" s="535"/>
      <c r="Q29" s="535"/>
      <c r="R29" s="535"/>
      <c r="S29" s="535"/>
      <c r="T29" s="535"/>
      <c r="U29" s="535"/>
      <c r="V29" s="535"/>
      <c r="W29" s="535"/>
      <c r="X29" s="535"/>
      <c r="Y29" s="535"/>
      <c r="Z29" s="535"/>
      <c r="AA29" s="178"/>
      <c r="AB29" s="535"/>
      <c r="AC29" s="535"/>
      <c r="AD29" s="535"/>
      <c r="AE29" s="535"/>
      <c r="AF29" s="535"/>
      <c r="AG29" s="535"/>
      <c r="AH29" s="535"/>
      <c r="AI29" s="14">
        <f t="shared" si="2"/>
        <v>0</v>
      </c>
      <c r="AJ29" s="103"/>
    </row>
    <row r="30" spans="1:37" s="12" customFormat="1" ht="16.5">
      <c r="A30" s="559">
        <v>4</v>
      </c>
      <c r="B30" s="30" t="s">
        <v>46</v>
      </c>
      <c r="C30" s="49" t="s">
        <v>381</v>
      </c>
      <c r="D30" s="390" t="s">
        <v>20</v>
      </c>
      <c r="E30" s="535"/>
      <c r="F30" s="535"/>
      <c r="G30" s="535"/>
      <c r="H30" s="535"/>
      <c r="I30" s="178"/>
      <c r="J30" s="535"/>
      <c r="K30" s="178"/>
      <c r="L30" s="535"/>
      <c r="M30" s="535"/>
      <c r="N30" s="535"/>
      <c r="O30" s="178"/>
      <c r="P30" s="535"/>
      <c r="Q30" s="535"/>
      <c r="R30" s="535"/>
      <c r="S30" s="535"/>
      <c r="T30" s="535"/>
      <c r="U30" s="535"/>
      <c r="V30" s="535"/>
      <c r="W30" s="535"/>
      <c r="X30" s="535"/>
      <c r="Y30" s="535"/>
      <c r="Z30" s="535"/>
      <c r="AA30" s="178"/>
      <c r="AB30" s="535"/>
      <c r="AC30" s="535"/>
      <c r="AD30" s="535"/>
      <c r="AE30" s="535"/>
      <c r="AF30" s="535"/>
      <c r="AG30" s="535"/>
      <c r="AH30" s="535"/>
      <c r="AI30" s="14">
        <f t="shared" si="2"/>
        <v>0</v>
      </c>
      <c r="AJ30" s="103"/>
    </row>
    <row r="31" spans="1:37" s="12" customFormat="1" ht="16.5">
      <c r="A31" s="46">
        <v>5</v>
      </c>
      <c r="B31" s="30" t="s">
        <v>28</v>
      </c>
      <c r="C31" s="30" t="s">
        <v>381</v>
      </c>
      <c r="D31" s="32" t="s">
        <v>95</v>
      </c>
      <c r="E31" s="178"/>
      <c r="F31" s="178"/>
      <c r="G31" s="178"/>
      <c r="H31" s="178"/>
      <c r="I31" s="178"/>
      <c r="J31" s="178"/>
      <c r="K31" s="178"/>
      <c r="L31" s="178"/>
      <c r="M31" s="178"/>
      <c r="N31" s="178"/>
      <c r="O31" s="178"/>
      <c r="P31" s="178"/>
      <c r="Q31" s="178"/>
      <c r="R31" s="535"/>
      <c r="S31" s="178"/>
      <c r="T31" s="535"/>
      <c r="U31" s="178"/>
      <c r="V31" s="535"/>
      <c r="W31" s="178"/>
      <c r="X31" s="535"/>
      <c r="Y31" s="178"/>
      <c r="Z31" s="535"/>
      <c r="AA31" s="227"/>
      <c r="AB31" s="227"/>
      <c r="AC31" s="227"/>
      <c r="AD31" s="227"/>
      <c r="AE31" s="229"/>
      <c r="AF31" s="229"/>
      <c r="AG31" s="229"/>
      <c r="AH31" s="178"/>
      <c r="AI31" s="14">
        <f>SUM(E31:AH31)</f>
        <v>0</v>
      </c>
      <c r="AJ31" s="103"/>
    </row>
    <row r="32" spans="1:37" s="12" customFormat="1" ht="16.5">
      <c r="A32" s="559">
        <v>6</v>
      </c>
      <c r="B32" s="30" t="s">
        <v>446</v>
      </c>
      <c r="C32" s="739" t="s">
        <v>381</v>
      </c>
      <c r="D32" s="31" t="s">
        <v>34</v>
      </c>
      <c r="E32" s="178"/>
      <c r="F32" s="178"/>
      <c r="G32" s="178"/>
      <c r="H32" s="178"/>
      <c r="I32" s="178"/>
      <c r="J32" s="178"/>
      <c r="K32" s="178"/>
      <c r="L32" s="178"/>
      <c r="M32" s="178"/>
      <c r="N32" s="178"/>
      <c r="O32" s="178"/>
      <c r="P32" s="178"/>
      <c r="Q32" s="178"/>
      <c r="R32" s="178"/>
      <c r="S32" s="178"/>
      <c r="T32" s="535"/>
      <c r="U32" s="178"/>
      <c r="V32" s="535"/>
      <c r="W32" s="178"/>
      <c r="X32" s="535"/>
      <c r="Y32" s="178"/>
      <c r="Z32" s="535"/>
      <c r="AA32" s="178"/>
      <c r="AB32" s="178"/>
      <c r="AC32" s="178"/>
      <c r="AD32" s="535"/>
      <c r="AE32" s="178"/>
      <c r="AF32" s="535"/>
      <c r="AG32" s="178"/>
      <c r="AH32" s="535"/>
      <c r="AI32" s="14">
        <f>SUM(E32:AH32)</f>
        <v>0</v>
      </c>
      <c r="AJ32" s="103"/>
    </row>
    <row r="33" spans="1:36" s="12" customFormat="1" ht="16.5">
      <c r="A33" s="46">
        <v>7</v>
      </c>
      <c r="B33" s="30" t="s">
        <v>262</v>
      </c>
      <c r="C33" s="260" t="s">
        <v>381</v>
      </c>
      <c r="D33" s="31" t="s">
        <v>241</v>
      </c>
      <c r="E33" s="535"/>
      <c r="F33" s="535"/>
      <c r="G33" s="535"/>
      <c r="H33" s="535"/>
      <c r="I33" s="178"/>
      <c r="J33" s="535"/>
      <c r="K33" s="178"/>
      <c r="L33" s="535"/>
      <c r="M33" s="535"/>
      <c r="N33" s="535"/>
      <c r="O33" s="178"/>
      <c r="P33" s="535"/>
      <c r="Q33" s="535"/>
      <c r="R33" s="535"/>
      <c r="S33" s="535"/>
      <c r="T33" s="535"/>
      <c r="U33" s="535"/>
      <c r="V33" s="535"/>
      <c r="W33" s="535"/>
      <c r="X33" s="535"/>
      <c r="Y33" s="535"/>
      <c r="Z33" s="535"/>
      <c r="AA33" s="178"/>
      <c r="AB33" s="535"/>
      <c r="AC33" s="535"/>
      <c r="AD33" s="535"/>
      <c r="AE33" s="535"/>
      <c r="AF33" s="535"/>
      <c r="AG33" s="535"/>
      <c r="AH33" s="535"/>
      <c r="AI33" s="14">
        <f t="shared" si="2"/>
        <v>0</v>
      </c>
      <c r="AJ33" s="103"/>
    </row>
    <row r="34" spans="1:36" s="12" customFormat="1" ht="17.25" customHeight="1">
      <c r="A34" s="559">
        <v>8</v>
      </c>
      <c r="B34" s="30" t="s">
        <v>188</v>
      </c>
      <c r="C34" s="33" t="s">
        <v>381</v>
      </c>
      <c r="D34" s="32" t="s">
        <v>30</v>
      </c>
      <c r="E34" s="535"/>
      <c r="F34" s="535"/>
      <c r="G34" s="535"/>
      <c r="H34" s="535"/>
      <c r="I34" s="178"/>
      <c r="J34" s="535"/>
      <c r="K34" s="178"/>
      <c r="L34" s="535"/>
      <c r="M34" s="535"/>
      <c r="N34" s="535"/>
      <c r="O34" s="178"/>
      <c r="P34" s="535"/>
      <c r="Q34" s="535"/>
      <c r="R34" s="535"/>
      <c r="S34" s="535"/>
      <c r="T34" s="535"/>
      <c r="U34" s="535"/>
      <c r="V34" s="535"/>
      <c r="W34" s="535"/>
      <c r="X34" s="535"/>
      <c r="Y34" s="535"/>
      <c r="Z34" s="535"/>
      <c r="AA34" s="178"/>
      <c r="AB34" s="535"/>
      <c r="AC34" s="535"/>
      <c r="AD34" s="535"/>
      <c r="AE34" s="535"/>
      <c r="AF34" s="535"/>
      <c r="AG34" s="535"/>
      <c r="AH34" s="535"/>
      <c r="AI34" s="14">
        <f t="shared" si="2"/>
        <v>0</v>
      </c>
      <c r="AJ34" s="104"/>
    </row>
    <row r="35" spans="1:36" s="12" customFormat="1" ht="17.25" customHeight="1">
      <c r="A35" s="46">
        <v>9</v>
      </c>
      <c r="B35" s="30" t="s">
        <v>776</v>
      </c>
      <c r="C35" s="33" t="s">
        <v>381</v>
      </c>
      <c r="D35" s="256" t="s">
        <v>827</v>
      </c>
      <c r="E35" s="535"/>
      <c r="F35" s="535"/>
      <c r="G35" s="535"/>
      <c r="H35" s="535"/>
      <c r="I35" s="178"/>
      <c r="J35" s="535"/>
      <c r="K35" s="178"/>
      <c r="L35" s="535"/>
      <c r="M35" s="535"/>
      <c r="N35" s="535"/>
      <c r="O35" s="178"/>
      <c r="P35" s="535"/>
      <c r="Q35" s="535"/>
      <c r="R35" s="535"/>
      <c r="S35" s="535"/>
      <c r="T35" s="535"/>
      <c r="U35" s="535"/>
      <c r="V35" s="535"/>
      <c r="W35" s="535"/>
      <c r="X35" s="535"/>
      <c r="Y35" s="535"/>
      <c r="Z35" s="535"/>
      <c r="AA35" s="178"/>
      <c r="AB35" s="535"/>
      <c r="AC35" s="535"/>
      <c r="AD35" s="535"/>
      <c r="AE35" s="535"/>
      <c r="AF35" s="535"/>
      <c r="AG35" s="535"/>
      <c r="AH35" s="535"/>
      <c r="AI35" s="14">
        <f t="shared" si="2"/>
        <v>0</v>
      </c>
      <c r="AJ35" s="104"/>
    </row>
    <row r="36" spans="1:36" s="12" customFormat="1" ht="18" customHeight="1">
      <c r="A36" s="559">
        <v>10</v>
      </c>
      <c r="B36" s="30" t="s">
        <v>552</v>
      </c>
      <c r="C36" s="252" t="s">
        <v>385</v>
      </c>
      <c r="D36" s="140" t="s">
        <v>111</v>
      </c>
      <c r="E36" s="535"/>
      <c r="F36" s="535"/>
      <c r="G36" s="535"/>
      <c r="H36" s="535"/>
      <c r="I36" s="178"/>
      <c r="J36" s="535"/>
      <c r="K36" s="178"/>
      <c r="L36" s="535"/>
      <c r="M36" s="535"/>
      <c r="N36" s="535"/>
      <c r="O36" s="178"/>
      <c r="P36" s="535"/>
      <c r="Q36" s="178"/>
      <c r="R36" s="535"/>
      <c r="S36" s="178"/>
      <c r="T36" s="535"/>
      <c r="U36" s="178"/>
      <c r="V36" s="535"/>
      <c r="W36" s="178"/>
      <c r="X36" s="535"/>
      <c r="Y36" s="178"/>
      <c r="Z36" s="535"/>
      <c r="AA36" s="178"/>
      <c r="AB36" s="178"/>
      <c r="AC36" s="178"/>
      <c r="AD36" s="535"/>
      <c r="AE36" s="178"/>
      <c r="AF36" s="535"/>
      <c r="AG36" s="178"/>
      <c r="AH36" s="535"/>
      <c r="AI36" s="14">
        <f t="shared" si="2"/>
        <v>0</v>
      </c>
      <c r="AJ36" s="103"/>
    </row>
    <row r="37" spans="1:36" s="12" customFormat="1" ht="18" customHeight="1">
      <c r="A37" s="46">
        <v>11</v>
      </c>
      <c r="B37" s="30" t="s">
        <v>826</v>
      </c>
      <c r="C37" s="33" t="s">
        <v>381</v>
      </c>
      <c r="D37" s="898" t="s">
        <v>20</v>
      </c>
      <c r="E37" s="535"/>
      <c r="F37" s="535"/>
      <c r="G37" s="535"/>
      <c r="H37" s="535"/>
      <c r="I37" s="178"/>
      <c r="J37" s="535"/>
      <c r="K37" s="178"/>
      <c r="L37" s="535"/>
      <c r="M37" s="535"/>
      <c r="N37" s="535"/>
      <c r="O37" s="178"/>
      <c r="P37" s="535"/>
      <c r="Q37" s="178"/>
      <c r="R37" s="535"/>
      <c r="S37" s="178"/>
      <c r="T37" s="535"/>
      <c r="U37" s="178"/>
      <c r="V37" s="535"/>
      <c r="W37" s="933"/>
      <c r="X37" s="939"/>
      <c r="Y37" s="934"/>
      <c r="Z37" s="535"/>
      <c r="AA37" s="178"/>
      <c r="AB37" s="178"/>
      <c r="AC37" s="178"/>
      <c r="AD37" s="535"/>
      <c r="AE37" s="178"/>
      <c r="AF37" s="535"/>
      <c r="AG37" s="178"/>
      <c r="AH37" s="535"/>
      <c r="AI37" s="14">
        <f t="shared" si="2"/>
        <v>0</v>
      </c>
      <c r="AJ37" s="104"/>
    </row>
    <row r="38" spans="1:36" s="12" customFormat="1" ht="18" customHeight="1">
      <c r="A38" s="559">
        <v>12</v>
      </c>
      <c r="B38" s="30" t="s">
        <v>777</v>
      </c>
      <c r="C38" s="252" t="s">
        <v>385</v>
      </c>
      <c r="D38" s="140" t="s">
        <v>111</v>
      </c>
      <c r="E38" s="535"/>
      <c r="F38" s="535"/>
      <c r="G38" s="535"/>
      <c r="H38" s="535"/>
      <c r="I38" s="178"/>
      <c r="J38" s="535"/>
      <c r="K38" s="178"/>
      <c r="L38" s="535"/>
      <c r="M38" s="535"/>
      <c r="N38" s="535"/>
      <c r="O38" s="178"/>
      <c r="P38" s="535"/>
      <c r="Q38" s="535"/>
      <c r="R38" s="535"/>
      <c r="S38" s="535"/>
      <c r="T38" s="535"/>
      <c r="U38" s="535"/>
      <c r="V38" s="535"/>
      <c r="W38" s="535"/>
      <c r="X38" s="535"/>
      <c r="Y38" s="535"/>
      <c r="Z38" s="535"/>
      <c r="AA38" s="178"/>
      <c r="AB38" s="535"/>
      <c r="AC38" s="535"/>
      <c r="AD38" s="535"/>
      <c r="AE38" s="535"/>
      <c r="AF38" s="535"/>
      <c r="AG38" s="535"/>
      <c r="AH38" s="535"/>
      <c r="AI38" s="14">
        <f t="shared" si="2"/>
        <v>0</v>
      </c>
      <c r="AJ38" s="104"/>
    </row>
    <row r="39" spans="1:36" s="12" customFormat="1" ht="18" customHeight="1">
      <c r="A39" s="46">
        <v>15</v>
      </c>
      <c r="B39" s="30" t="s">
        <v>288</v>
      </c>
      <c r="C39" s="30" t="s">
        <v>381</v>
      </c>
      <c r="D39" s="32" t="s">
        <v>372</v>
      </c>
      <c r="E39" s="535"/>
      <c r="F39" s="535"/>
      <c r="G39" s="535"/>
      <c r="H39" s="535"/>
      <c r="I39" s="178"/>
      <c r="J39" s="535"/>
      <c r="K39" s="178"/>
      <c r="L39" s="535"/>
      <c r="M39" s="535"/>
      <c r="N39" s="535"/>
      <c r="O39" s="178"/>
      <c r="P39" s="535"/>
      <c r="Q39" s="178"/>
      <c r="R39" s="535"/>
      <c r="S39" s="178"/>
      <c r="T39" s="535"/>
      <c r="U39" s="178"/>
      <c r="V39" s="535"/>
      <c r="W39" s="178"/>
      <c r="X39" s="535"/>
      <c r="Y39" s="178"/>
      <c r="Z39" s="535"/>
      <c r="AA39" s="178"/>
      <c r="AB39" s="178"/>
      <c r="AC39" s="178"/>
      <c r="AD39" s="535"/>
      <c r="AE39" s="178"/>
      <c r="AF39" s="535"/>
      <c r="AG39" s="178"/>
      <c r="AH39" s="535"/>
      <c r="AI39" s="14">
        <f>SUM(E39:AH39)</f>
        <v>0</v>
      </c>
      <c r="AJ39" s="104"/>
    </row>
    <row r="40" spans="1:36" s="127" customFormat="1" ht="16.5">
      <c r="A40" s="559">
        <v>16</v>
      </c>
      <c r="B40" s="904" t="s">
        <v>295</v>
      </c>
      <c r="C40" s="33" t="s">
        <v>381</v>
      </c>
      <c r="D40" s="143" t="s">
        <v>49</v>
      </c>
      <c r="E40" s="535"/>
      <c r="F40" s="535"/>
      <c r="G40" s="535"/>
      <c r="H40" s="535"/>
      <c r="I40" s="178"/>
      <c r="J40" s="535"/>
      <c r="K40" s="178"/>
      <c r="L40" s="535"/>
      <c r="M40" s="535"/>
      <c r="N40" s="535"/>
      <c r="O40" s="178"/>
      <c r="P40" s="535"/>
      <c r="Q40" s="178"/>
      <c r="R40" s="535"/>
      <c r="S40" s="178"/>
      <c r="T40" s="535"/>
      <c r="U40" s="178"/>
      <c r="V40" s="535"/>
      <c r="W40" s="178"/>
      <c r="X40" s="535"/>
      <c r="Y40" s="178"/>
      <c r="Z40" s="535"/>
      <c r="AA40" s="178"/>
      <c r="AB40" s="178"/>
      <c r="AC40" s="178"/>
      <c r="AD40" s="535"/>
      <c r="AE40" s="178"/>
      <c r="AF40" s="535"/>
      <c r="AG40" s="178"/>
      <c r="AH40" s="535"/>
      <c r="AI40" s="14">
        <f>SUM(E40:AH40)</f>
        <v>0</v>
      </c>
      <c r="AJ40" s="104"/>
    </row>
    <row r="41" spans="1:36" s="12" customFormat="1" ht="18" customHeight="1">
      <c r="A41" s="1557" t="s">
        <v>687</v>
      </c>
      <c r="B41" s="1558"/>
      <c r="C41" s="30"/>
      <c r="D41" s="1586" t="s">
        <v>688</v>
      </c>
      <c r="E41" s="1587"/>
      <c r="F41" s="1587"/>
      <c r="G41" s="1587"/>
      <c r="H41" s="1587"/>
      <c r="I41" s="1587"/>
      <c r="J41" s="1587"/>
      <c r="K41" s="1587"/>
      <c r="L41" s="1587"/>
      <c r="M41" s="1587"/>
      <c r="N41" s="1587"/>
      <c r="O41" s="1587"/>
      <c r="P41" s="1587"/>
      <c r="Q41" s="1587"/>
      <c r="R41" s="1587"/>
      <c r="S41" s="1587"/>
      <c r="T41" s="1587"/>
      <c r="U41" s="1587"/>
      <c r="V41" s="1587"/>
      <c r="W41" s="1587"/>
      <c r="X41" s="1587"/>
      <c r="Y41" s="1587"/>
      <c r="Z41" s="1587"/>
      <c r="AA41" s="1587"/>
      <c r="AB41" s="1587"/>
      <c r="AC41" s="1587"/>
      <c r="AD41" s="1587"/>
      <c r="AE41" s="1587"/>
      <c r="AF41" s="1587"/>
      <c r="AG41" s="1587"/>
      <c r="AH41" s="1587"/>
      <c r="AI41" s="1588"/>
      <c r="AJ41" s="104"/>
    </row>
    <row r="42" spans="1:36" ht="16.5">
      <c r="A42" s="46">
        <v>1</v>
      </c>
      <c r="B42" s="611" t="s">
        <v>473</v>
      </c>
      <c r="C42" s="30"/>
      <c r="D42" s="31" t="s">
        <v>239</v>
      </c>
      <c r="E42" s="535"/>
      <c r="F42" s="535"/>
      <c r="G42" s="535"/>
      <c r="H42" s="535"/>
      <c r="I42" s="178"/>
      <c r="J42" s="535"/>
      <c r="K42" s="535"/>
      <c r="L42" s="535"/>
      <c r="M42" s="535"/>
      <c r="N42" s="535"/>
      <c r="O42" s="178"/>
      <c r="P42" s="535"/>
      <c r="Q42" s="178"/>
      <c r="R42" s="535"/>
      <c r="S42" s="178"/>
      <c r="T42" s="535"/>
      <c r="U42" s="178"/>
      <c r="V42" s="535"/>
      <c r="W42" s="178"/>
      <c r="X42" s="535"/>
      <c r="Y42" s="178"/>
      <c r="Z42" s="535"/>
      <c r="AA42" s="178"/>
      <c r="AB42" s="178"/>
      <c r="AC42" s="178"/>
      <c r="AD42" s="535"/>
      <c r="AE42" s="178"/>
      <c r="AF42" s="535"/>
      <c r="AG42" s="178"/>
      <c r="AH42" s="535"/>
      <c r="AI42" s="14">
        <f>SUM(E42:AH42)</f>
        <v>0</v>
      </c>
      <c r="AJ42" s="104"/>
    </row>
    <row r="43" spans="1:36" s="12" customFormat="1" ht="16.5">
      <c r="A43" s="560">
        <v>2</v>
      </c>
      <c r="B43" s="49" t="s">
        <v>21</v>
      </c>
      <c r="C43" s="49" t="s">
        <v>381</v>
      </c>
      <c r="D43" s="31" t="s">
        <v>450</v>
      </c>
      <c r="E43" s="535"/>
      <c r="F43" s="535"/>
      <c r="G43" s="535"/>
      <c r="H43" s="535"/>
      <c r="I43" s="178"/>
      <c r="J43" s="535"/>
      <c r="K43" s="535"/>
      <c r="L43" s="535"/>
      <c r="M43" s="535"/>
      <c r="N43" s="535"/>
      <c r="O43" s="178"/>
      <c r="P43" s="535"/>
      <c r="Q43" s="178"/>
      <c r="R43" s="535"/>
      <c r="S43" s="178"/>
      <c r="T43" s="535"/>
      <c r="U43" s="178"/>
      <c r="V43" s="535"/>
      <c r="W43" s="178"/>
      <c r="X43" s="535"/>
      <c r="Y43" s="178"/>
      <c r="Z43" s="535"/>
      <c r="AA43" s="178"/>
      <c r="AB43" s="178"/>
      <c r="AC43" s="178"/>
      <c r="AD43" s="535"/>
      <c r="AE43" s="178"/>
      <c r="AF43" s="535"/>
      <c r="AG43" s="178"/>
      <c r="AH43" s="535"/>
      <c r="AI43" s="107">
        <f>SUM(E43:AH43)</f>
        <v>0</v>
      </c>
      <c r="AJ43" s="104"/>
    </row>
    <row r="44" spans="1:36" ht="16.5">
      <c r="A44" s="23">
        <v>3</v>
      </c>
      <c r="B44" s="412" t="s">
        <v>726</v>
      </c>
      <c r="C44" s="735" t="s">
        <v>600</v>
      </c>
      <c r="D44" s="454" t="s">
        <v>112</v>
      </c>
      <c r="E44" s="535"/>
      <c r="F44" s="535"/>
      <c r="G44" s="535"/>
      <c r="H44" s="535"/>
      <c r="I44" s="178"/>
      <c r="J44" s="535"/>
      <c r="K44" s="178"/>
      <c r="L44" s="535"/>
      <c r="M44" s="535"/>
      <c r="N44" s="535"/>
      <c r="O44" s="178"/>
      <c r="P44" s="535"/>
      <c r="Q44" s="178"/>
      <c r="R44" s="535"/>
      <c r="S44" s="178"/>
      <c r="T44" s="535"/>
      <c r="U44" s="178"/>
      <c r="V44" s="535"/>
      <c r="W44" s="178"/>
      <c r="X44" s="535"/>
      <c r="Y44" s="178"/>
      <c r="Z44" s="535"/>
      <c r="AA44" s="178"/>
      <c r="AB44" s="178"/>
      <c r="AC44" s="178"/>
      <c r="AD44" s="535"/>
      <c r="AE44" s="178"/>
      <c r="AF44" s="535"/>
      <c r="AG44" s="178"/>
      <c r="AH44" s="535"/>
      <c r="AI44" s="107">
        <f t="shared" ref="AI44" si="3">SUM(E44:AH44)</f>
        <v>0</v>
      </c>
      <c r="AJ44" s="104"/>
    </row>
    <row r="45" spans="1:36" s="12" customFormat="1" ht="17.25" thickBot="1">
      <c r="A45" s="48"/>
      <c r="B45" s="58"/>
      <c r="C45" s="204"/>
      <c r="D45" s="47"/>
      <c r="E45" s="228"/>
      <c r="F45" s="228"/>
      <c r="G45" s="228"/>
      <c r="H45" s="228"/>
      <c r="I45" s="228"/>
      <c r="J45" s="228"/>
      <c r="K45" s="228"/>
      <c r="L45" s="228"/>
      <c r="M45" s="228"/>
      <c r="N45" s="228"/>
      <c r="O45" s="229"/>
      <c r="P45" s="227"/>
      <c r="Q45" s="227"/>
      <c r="R45" s="227"/>
      <c r="S45" s="227"/>
      <c r="T45" s="227"/>
      <c r="U45" s="227"/>
      <c r="V45" s="227"/>
      <c r="W45" s="227"/>
      <c r="X45" s="227"/>
      <c r="Y45" s="227"/>
      <c r="Z45" s="227"/>
      <c r="AA45" s="227"/>
      <c r="AB45" s="227"/>
      <c r="AC45" s="227"/>
      <c r="AD45" s="227"/>
      <c r="AE45" s="227"/>
      <c r="AF45" s="227"/>
      <c r="AG45" s="227"/>
      <c r="AH45" s="227"/>
      <c r="AI45" s="16"/>
      <c r="AJ45" s="104"/>
    </row>
    <row r="46" spans="1:36" s="12" customFormat="1" ht="18" customHeight="1">
      <c r="A46" s="1562" t="s">
        <v>289</v>
      </c>
      <c r="B46" s="1563"/>
      <c r="C46" s="717"/>
      <c r="D46" s="1511" t="s">
        <v>630</v>
      </c>
      <c r="E46" s="1511"/>
      <c r="F46" s="1511"/>
      <c r="G46" s="1511"/>
      <c r="H46" s="1511"/>
      <c r="I46" s="1511"/>
      <c r="J46" s="1511"/>
      <c r="K46" s="1511"/>
      <c r="L46" s="1511"/>
      <c r="M46" s="230"/>
      <c r="N46" s="230"/>
      <c r="O46" s="230"/>
      <c r="P46" s="230"/>
      <c r="Q46" s="230"/>
      <c r="R46" s="230"/>
      <c r="S46" s="230"/>
      <c r="T46" s="230"/>
      <c r="U46" s="230"/>
      <c r="V46" s="230"/>
      <c r="W46" s="230"/>
      <c r="X46" s="230"/>
      <c r="Y46" s="230"/>
      <c r="Z46" s="230"/>
      <c r="AA46" s="230"/>
      <c r="AB46" s="230"/>
      <c r="AC46" s="230"/>
      <c r="AD46" s="230"/>
      <c r="AE46" s="230"/>
      <c r="AF46" s="230"/>
      <c r="AG46" s="230"/>
      <c r="AH46" s="230"/>
      <c r="AI46" s="105"/>
      <c r="AJ46" s="298"/>
    </row>
    <row r="47" spans="1:36" s="12" customFormat="1" ht="17.25" customHeight="1">
      <c r="A47" s="292">
        <v>1</v>
      </c>
      <c r="B47" s="30" t="s">
        <v>291</v>
      </c>
      <c r="C47" s="49" t="s">
        <v>381</v>
      </c>
      <c r="D47" s="32" t="s">
        <v>88</v>
      </c>
      <c r="E47" s="178"/>
      <c r="F47" s="178"/>
      <c r="G47" s="178"/>
      <c r="H47" s="178"/>
      <c r="I47" s="178"/>
      <c r="J47" s="178"/>
      <c r="K47" s="178"/>
      <c r="L47" s="178"/>
      <c r="M47" s="178"/>
      <c r="N47" s="178"/>
      <c r="O47" s="178"/>
      <c r="P47" s="178"/>
      <c r="Q47" s="178"/>
      <c r="R47" s="178"/>
      <c r="S47" s="178"/>
      <c r="T47" s="178"/>
      <c r="U47" s="178"/>
      <c r="V47" s="178"/>
      <c r="W47" s="178"/>
      <c r="X47" s="178"/>
      <c r="Y47" s="178"/>
      <c r="Z47" s="178"/>
      <c r="AA47" s="178"/>
      <c r="AB47" s="178"/>
      <c r="AC47" s="178"/>
      <c r="AD47" s="178"/>
      <c r="AE47" s="178"/>
      <c r="AF47" s="178"/>
      <c r="AG47" s="178"/>
      <c r="AH47" s="178"/>
      <c r="AI47" s="14">
        <f>SUM(E47:AH47)</f>
        <v>0</v>
      </c>
      <c r="AJ47" s="103"/>
    </row>
    <row r="48" spans="1:36" s="12" customFormat="1" ht="16.5">
      <c r="A48" s="287">
        <v>2</v>
      </c>
      <c r="B48" s="30" t="s">
        <v>294</v>
      </c>
      <c r="C48" s="49" t="s">
        <v>395</v>
      </c>
      <c r="D48" s="31" t="s">
        <v>199</v>
      </c>
      <c r="E48" s="178"/>
      <c r="F48" s="178"/>
      <c r="G48" s="178"/>
      <c r="H48" s="178"/>
      <c r="I48" s="178"/>
      <c r="J48" s="178"/>
      <c r="K48" s="178"/>
      <c r="L48" s="178"/>
      <c r="M48" s="178"/>
      <c r="N48" s="178"/>
      <c r="O48" s="178"/>
      <c r="P48" s="178"/>
      <c r="Q48" s="178"/>
      <c r="R48" s="178"/>
      <c r="S48" s="178"/>
      <c r="T48" s="178"/>
      <c r="U48" s="178"/>
      <c r="V48" s="178"/>
      <c r="W48" s="178"/>
      <c r="X48" s="178"/>
      <c r="Y48" s="178"/>
      <c r="Z48" s="178"/>
      <c r="AA48" s="178"/>
      <c r="AB48" s="178"/>
      <c r="AC48" s="178"/>
      <c r="AD48" s="178"/>
      <c r="AE48" s="178"/>
      <c r="AF48" s="178"/>
      <c r="AG48" s="178"/>
      <c r="AH48" s="178"/>
      <c r="AI48" s="101">
        <f t="shared" ref="AI48:AI62" si="4">SUM(E48:AH48)</f>
        <v>0</v>
      </c>
      <c r="AJ48" s="103"/>
    </row>
    <row r="49" spans="1:36" s="12" customFormat="1" ht="16.5">
      <c r="A49" s="287"/>
      <c r="B49" s="907" t="s">
        <v>835</v>
      </c>
      <c r="C49" s="907" t="s">
        <v>836</v>
      </c>
      <c r="D49" s="390" t="s">
        <v>96</v>
      </c>
      <c r="E49" s="178"/>
      <c r="F49" s="178"/>
      <c r="G49" s="178"/>
      <c r="H49" s="178"/>
      <c r="I49" s="178"/>
      <c r="J49" s="178"/>
      <c r="K49" s="178"/>
      <c r="L49" s="178"/>
      <c r="M49" s="178"/>
      <c r="N49" s="178"/>
      <c r="O49" s="178"/>
      <c r="P49" s="178"/>
      <c r="Q49" s="178"/>
      <c r="R49" s="178"/>
      <c r="S49" s="178"/>
      <c r="T49" s="178"/>
      <c r="U49" s="178"/>
      <c r="V49" s="178"/>
      <c r="W49" s="178"/>
      <c r="X49" s="178"/>
      <c r="Y49" s="178"/>
      <c r="Z49" s="178"/>
      <c r="AA49" s="178"/>
      <c r="AB49" s="178"/>
      <c r="AC49" s="178"/>
      <c r="AD49" s="178"/>
      <c r="AE49" s="178"/>
      <c r="AF49" s="178"/>
      <c r="AG49" s="178"/>
      <c r="AH49" s="178"/>
      <c r="AI49" s="908">
        <f t="shared" si="4"/>
        <v>0</v>
      </c>
      <c r="AJ49" s="103"/>
    </row>
    <row r="50" spans="1:36" s="12" customFormat="1" ht="16.5">
      <c r="A50" s="287"/>
      <c r="B50" s="396" t="s">
        <v>819</v>
      </c>
      <c r="C50" s="909" t="s">
        <v>376</v>
      </c>
      <c r="D50" s="390" t="s">
        <v>101</v>
      </c>
      <c r="E50" s="178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8"/>
      <c r="T50" s="178"/>
      <c r="U50" s="178"/>
      <c r="V50" s="178"/>
      <c r="W50" s="178"/>
      <c r="X50" s="178"/>
      <c r="Y50" s="178"/>
      <c r="Z50" s="178"/>
      <c r="AA50" s="178"/>
      <c r="AB50" s="178"/>
      <c r="AC50" s="178"/>
      <c r="AD50" s="178"/>
      <c r="AE50" s="178"/>
      <c r="AF50" s="178"/>
      <c r="AG50" s="178"/>
      <c r="AH50" s="178"/>
      <c r="AI50" s="908">
        <f t="shared" si="4"/>
        <v>0</v>
      </c>
      <c r="AJ50" s="103"/>
    </row>
    <row r="51" spans="1:36" s="12" customFormat="1" ht="16.5">
      <c r="A51" s="287"/>
      <c r="B51" s="910" t="s">
        <v>748</v>
      </c>
      <c r="C51" s="909" t="s">
        <v>376</v>
      </c>
      <c r="D51" s="390" t="s">
        <v>101</v>
      </c>
      <c r="E51" s="178"/>
      <c r="F51" s="178"/>
      <c r="G51" s="178"/>
      <c r="H51" s="178"/>
      <c r="I51" s="178"/>
      <c r="J51" s="178"/>
      <c r="K51" s="178"/>
      <c r="L51" s="178"/>
      <c r="M51" s="178"/>
      <c r="N51" s="178"/>
      <c r="O51" s="178"/>
      <c r="P51" s="178"/>
      <c r="Q51" s="178"/>
      <c r="R51" s="178"/>
      <c r="S51" s="178"/>
      <c r="T51" s="178"/>
      <c r="U51" s="178"/>
      <c r="V51" s="178"/>
      <c r="W51" s="178"/>
      <c r="X51" s="178"/>
      <c r="Y51" s="178"/>
      <c r="Z51" s="178"/>
      <c r="AA51" s="178"/>
      <c r="AB51" s="178"/>
      <c r="AC51" s="178"/>
      <c r="AD51" s="178"/>
      <c r="AE51" s="178"/>
      <c r="AF51" s="178"/>
      <c r="AG51" s="178"/>
      <c r="AH51" s="178"/>
      <c r="AI51" s="908">
        <f t="shared" si="4"/>
        <v>0</v>
      </c>
      <c r="AJ51" s="103"/>
    </row>
    <row r="52" spans="1:36" s="12" customFormat="1" ht="16.5">
      <c r="A52" s="287"/>
      <c r="B52" s="911" t="s">
        <v>837</v>
      </c>
      <c r="C52" s="909" t="s">
        <v>376</v>
      </c>
      <c r="D52" s="390" t="s">
        <v>93</v>
      </c>
      <c r="E52" s="178"/>
      <c r="F52" s="178"/>
      <c r="G52" s="178"/>
      <c r="H52" s="178"/>
      <c r="I52" s="178"/>
      <c r="J52" s="178"/>
      <c r="K52" s="178"/>
      <c r="L52" s="178"/>
      <c r="M52" s="178"/>
      <c r="N52" s="178"/>
      <c r="O52" s="178"/>
      <c r="P52" s="178"/>
      <c r="Q52" s="178"/>
      <c r="R52" s="178"/>
      <c r="S52" s="178"/>
      <c r="T52" s="178"/>
      <c r="U52" s="178"/>
      <c r="V52" s="178"/>
      <c r="W52" s="178"/>
      <c r="X52" s="178"/>
      <c r="Y52" s="178"/>
      <c r="Z52" s="178"/>
      <c r="AA52" s="178"/>
      <c r="AB52" s="178"/>
      <c r="AC52" s="178"/>
      <c r="AD52" s="178"/>
      <c r="AE52" s="178"/>
      <c r="AF52" s="178"/>
      <c r="AG52" s="178"/>
      <c r="AH52" s="178"/>
      <c r="AI52" s="908">
        <f t="shared" si="4"/>
        <v>0</v>
      </c>
      <c r="AJ52" s="103"/>
    </row>
    <row r="53" spans="1:36" s="12" customFormat="1" ht="16.5">
      <c r="A53" s="287"/>
      <c r="B53" s="913" t="s">
        <v>529</v>
      </c>
      <c r="C53" s="33" t="s">
        <v>381</v>
      </c>
      <c r="D53" s="390" t="s">
        <v>35</v>
      </c>
      <c r="E53" s="178"/>
      <c r="F53" s="178"/>
      <c r="G53" s="178"/>
      <c r="H53" s="178"/>
      <c r="I53" s="178"/>
      <c r="J53" s="178"/>
      <c r="K53" s="178"/>
      <c r="L53" s="178"/>
      <c r="M53" s="178"/>
      <c r="N53" s="178"/>
      <c r="O53" s="178"/>
      <c r="P53" s="178"/>
      <c r="Q53" s="178"/>
      <c r="R53" s="178"/>
      <c r="S53" s="178"/>
      <c r="T53" s="178"/>
      <c r="U53" s="178"/>
      <c r="V53" s="178"/>
      <c r="W53" s="178"/>
      <c r="X53" s="178"/>
      <c r="Y53" s="178"/>
      <c r="Z53" s="178"/>
      <c r="AA53" s="178"/>
      <c r="AB53" s="178"/>
      <c r="AC53" s="178"/>
      <c r="AD53" s="178"/>
      <c r="AE53" s="178"/>
      <c r="AF53" s="178"/>
      <c r="AG53" s="178"/>
      <c r="AH53" s="178"/>
      <c r="AI53" s="908">
        <f t="shared" si="4"/>
        <v>0</v>
      </c>
      <c r="AJ53" s="103"/>
    </row>
    <row r="54" spans="1:36" s="12" customFormat="1" ht="17.25" customHeight="1">
      <c r="A54" s="292">
        <v>3</v>
      </c>
      <c r="B54" s="30" t="s">
        <v>441</v>
      </c>
      <c r="C54" s="30" t="s">
        <v>682</v>
      </c>
      <c r="D54" s="222" t="s">
        <v>73</v>
      </c>
      <c r="E54" s="178"/>
      <c r="F54" s="178"/>
      <c r="G54" s="178"/>
      <c r="H54" s="178"/>
      <c r="I54" s="178"/>
      <c r="J54" s="178"/>
      <c r="K54" s="178"/>
      <c r="L54" s="178"/>
      <c r="M54" s="178"/>
      <c r="N54" s="178"/>
      <c r="O54" s="178"/>
      <c r="P54" s="178"/>
      <c r="Q54" s="178"/>
      <c r="R54" s="178"/>
      <c r="S54" s="178"/>
      <c r="T54" s="178"/>
      <c r="U54" s="178"/>
      <c r="V54" s="178"/>
      <c r="W54" s="178"/>
      <c r="X54" s="178"/>
      <c r="Y54" s="178"/>
      <c r="Z54" s="178"/>
      <c r="AA54" s="178"/>
      <c r="AB54" s="178"/>
      <c r="AC54" s="178"/>
      <c r="AD54" s="178"/>
      <c r="AE54" s="178"/>
      <c r="AF54" s="178"/>
      <c r="AG54" s="178"/>
      <c r="AH54" s="178"/>
      <c r="AI54" s="14">
        <f t="shared" si="4"/>
        <v>0</v>
      </c>
      <c r="AJ54" s="103"/>
    </row>
    <row r="55" spans="1:36" s="12" customFormat="1" ht="18" customHeight="1">
      <c r="A55" s="287">
        <v>4</v>
      </c>
      <c r="B55" s="612" t="s">
        <v>24</v>
      </c>
      <c r="C55" s="49" t="s">
        <v>376</v>
      </c>
      <c r="D55" s="32" t="s">
        <v>41</v>
      </c>
      <c r="E55" s="178"/>
      <c r="F55" s="178"/>
      <c r="G55" s="178"/>
      <c r="H55" s="178"/>
      <c r="I55" s="178"/>
      <c r="J55" s="178"/>
      <c r="K55" s="178"/>
      <c r="L55" s="178"/>
      <c r="M55" s="178"/>
      <c r="N55" s="178"/>
      <c r="O55" s="178"/>
      <c r="P55" s="178"/>
      <c r="Q55" s="178"/>
      <c r="R55" s="178"/>
      <c r="S55" s="178"/>
      <c r="T55" s="178"/>
      <c r="U55" s="178"/>
      <c r="V55" s="178"/>
      <c r="W55" s="178"/>
      <c r="X55" s="178"/>
      <c r="Y55" s="178"/>
      <c r="Z55" s="178"/>
      <c r="AA55" s="178"/>
      <c r="AB55" s="178"/>
      <c r="AC55" s="178"/>
      <c r="AD55" s="178"/>
      <c r="AE55" s="178"/>
      <c r="AF55" s="178"/>
      <c r="AG55" s="178"/>
      <c r="AH55" s="178"/>
      <c r="AI55" s="107">
        <f t="shared" si="4"/>
        <v>0</v>
      </c>
      <c r="AJ55" s="104"/>
    </row>
    <row r="56" spans="1:36" s="12" customFormat="1" ht="16.5">
      <c r="A56" s="292">
        <v>5</v>
      </c>
      <c r="B56" s="30" t="s">
        <v>347</v>
      </c>
      <c r="C56" s="252" t="s">
        <v>380</v>
      </c>
      <c r="D56" s="31" t="s">
        <v>162</v>
      </c>
      <c r="E56" s="178"/>
      <c r="F56" s="178"/>
      <c r="G56" s="178"/>
      <c r="H56" s="178"/>
      <c r="I56" s="178"/>
      <c r="J56" s="178"/>
      <c r="K56" s="178"/>
      <c r="L56" s="178"/>
      <c r="M56" s="178"/>
      <c r="N56" s="178"/>
      <c r="O56" s="178"/>
      <c r="P56" s="178"/>
      <c r="Q56" s="178"/>
      <c r="R56" s="178"/>
      <c r="S56" s="178"/>
      <c r="T56" s="178"/>
      <c r="U56" s="178"/>
      <c r="V56" s="178"/>
      <c r="W56" s="178"/>
      <c r="X56" s="178"/>
      <c r="Y56" s="178"/>
      <c r="Z56" s="178"/>
      <c r="AA56" s="178"/>
      <c r="AB56" s="178"/>
      <c r="AC56" s="178"/>
      <c r="AD56" s="178"/>
      <c r="AE56" s="178"/>
      <c r="AF56" s="178"/>
      <c r="AG56" s="178"/>
      <c r="AH56" s="178"/>
      <c r="AI56" s="14">
        <f>SUM(E56:AH56)</f>
        <v>0</v>
      </c>
      <c r="AJ56" s="103"/>
    </row>
    <row r="57" spans="1:36" ht="19.5" customHeight="1">
      <c r="A57" s="287">
        <v>6</v>
      </c>
      <c r="B57" s="30" t="s">
        <v>329</v>
      </c>
      <c r="C57" s="30" t="s">
        <v>385</v>
      </c>
      <c r="D57" s="213" t="s">
        <v>334</v>
      </c>
      <c r="E57" s="178"/>
      <c r="F57" s="178"/>
      <c r="G57" s="178"/>
      <c r="H57" s="178"/>
      <c r="I57" s="178"/>
      <c r="J57" s="178"/>
      <c r="K57" s="178"/>
      <c r="L57" s="178"/>
      <c r="M57" s="178"/>
      <c r="N57" s="178"/>
      <c r="O57" s="178"/>
      <c r="P57" s="178"/>
      <c r="Q57" s="178"/>
      <c r="R57" s="178"/>
      <c r="S57" s="178"/>
      <c r="T57" s="178"/>
      <c r="U57" s="178"/>
      <c r="V57" s="178"/>
      <c r="W57" s="178"/>
      <c r="X57" s="178"/>
      <c r="Y57" s="178"/>
      <c r="Z57" s="178"/>
      <c r="AA57" s="178"/>
      <c r="AB57" s="178"/>
      <c r="AC57" s="178"/>
      <c r="AD57" s="178"/>
      <c r="AE57" s="178"/>
      <c r="AF57" s="535"/>
      <c r="AG57" s="178"/>
      <c r="AH57" s="535"/>
      <c r="AI57" s="14">
        <f t="shared" si="4"/>
        <v>0</v>
      </c>
      <c r="AJ57" s="284"/>
    </row>
    <row r="58" spans="1:36" s="12" customFormat="1" ht="17.25" customHeight="1">
      <c r="A58" s="292">
        <v>7</v>
      </c>
      <c r="B58" s="912" t="s">
        <v>281</v>
      </c>
      <c r="C58" s="33" t="s">
        <v>381</v>
      </c>
      <c r="D58" s="198" t="s">
        <v>35</v>
      </c>
      <c r="E58" s="178"/>
      <c r="F58" s="178"/>
      <c r="G58" s="178"/>
      <c r="H58" s="178"/>
      <c r="I58" s="178"/>
      <c r="J58" s="178"/>
      <c r="K58" s="178"/>
      <c r="L58" s="178"/>
      <c r="M58" s="178"/>
      <c r="N58" s="178"/>
      <c r="O58" s="178"/>
      <c r="P58" s="178"/>
      <c r="Q58" s="178"/>
      <c r="R58" s="178"/>
      <c r="S58" s="178"/>
      <c r="T58" s="178"/>
      <c r="U58" s="178"/>
      <c r="V58" s="178"/>
      <c r="W58" s="178"/>
      <c r="X58" s="178"/>
      <c r="Y58" s="178"/>
      <c r="Z58" s="178"/>
      <c r="AA58" s="178"/>
      <c r="AB58" s="178"/>
      <c r="AC58" s="178"/>
      <c r="AD58" s="178"/>
      <c r="AE58" s="178"/>
      <c r="AF58" s="535"/>
      <c r="AG58" s="178"/>
      <c r="AH58" s="535"/>
      <c r="AI58" s="14">
        <f t="shared" si="4"/>
        <v>0</v>
      </c>
      <c r="AJ58" s="103"/>
    </row>
    <row r="59" spans="1:36" s="12" customFormat="1" ht="16.5">
      <c r="A59" s="287">
        <v>8</v>
      </c>
      <c r="B59" s="260" t="s">
        <v>280</v>
      </c>
      <c r="C59" s="30" t="s">
        <v>381</v>
      </c>
      <c r="D59" s="43" t="s">
        <v>116</v>
      </c>
      <c r="E59" s="178"/>
      <c r="F59" s="178"/>
      <c r="G59" s="178"/>
      <c r="H59" s="178"/>
      <c r="I59" s="178"/>
      <c r="J59" s="178"/>
      <c r="K59" s="178"/>
      <c r="L59" s="178"/>
      <c r="M59" s="178"/>
      <c r="N59" s="178"/>
      <c r="O59" s="178"/>
      <c r="P59" s="178"/>
      <c r="Q59" s="178"/>
      <c r="R59" s="178"/>
      <c r="S59" s="178"/>
      <c r="T59" s="178"/>
      <c r="U59" s="178"/>
      <c r="V59" s="178"/>
      <c r="W59" s="178"/>
      <c r="X59" s="178"/>
      <c r="Y59" s="178"/>
      <c r="Z59" s="178"/>
      <c r="AA59" s="178"/>
      <c r="AB59" s="178"/>
      <c r="AC59" s="178"/>
      <c r="AD59" s="178"/>
      <c r="AE59" s="178"/>
      <c r="AF59" s="535"/>
      <c r="AG59" s="178"/>
      <c r="AH59" s="535"/>
      <c r="AI59" s="14">
        <f t="shared" si="4"/>
        <v>0</v>
      </c>
      <c r="AJ59" s="104"/>
    </row>
    <row r="60" spans="1:36" ht="19.5" customHeight="1">
      <c r="A60" s="292">
        <v>11</v>
      </c>
      <c r="B60" s="30" t="s">
        <v>352</v>
      </c>
      <c r="C60" s="30" t="s">
        <v>385</v>
      </c>
      <c r="D60" s="213" t="s">
        <v>236</v>
      </c>
      <c r="E60" s="178"/>
      <c r="F60" s="178"/>
      <c r="G60" s="178"/>
      <c r="H60" s="178"/>
      <c r="I60" s="178"/>
      <c r="J60" s="178"/>
      <c r="K60" s="178"/>
      <c r="L60" s="178"/>
      <c r="M60" s="178"/>
      <c r="N60" s="178"/>
      <c r="O60" s="178"/>
      <c r="P60" s="178"/>
      <c r="Q60" s="178"/>
      <c r="R60" s="178"/>
      <c r="S60" s="178"/>
      <c r="T60" s="178"/>
      <c r="U60" s="178"/>
      <c r="V60" s="178"/>
      <c r="W60" s="178"/>
      <c r="X60" s="178"/>
      <c r="Y60" s="178"/>
      <c r="Z60" s="178"/>
      <c r="AA60" s="178"/>
      <c r="AB60" s="178"/>
      <c r="AC60" s="178"/>
      <c r="AD60" s="178"/>
      <c r="AE60" s="178"/>
      <c r="AF60" s="535"/>
      <c r="AG60" s="178"/>
      <c r="AH60" s="535"/>
      <c r="AI60" s="715">
        <f>SUM(E60:AH60)</f>
        <v>0</v>
      </c>
      <c r="AJ60" s="284"/>
    </row>
    <row r="61" spans="1:36" s="12" customFormat="1" ht="16.5" customHeight="1">
      <c r="A61" s="46">
        <v>12</v>
      </c>
      <c r="B61" s="30"/>
      <c r="C61" s="30" t="s">
        <v>376</v>
      </c>
      <c r="D61" s="31" t="s">
        <v>41</v>
      </c>
      <c r="E61" s="178"/>
      <c r="F61" s="178"/>
      <c r="G61" s="178"/>
      <c r="H61" s="178"/>
      <c r="I61" s="178"/>
      <c r="J61" s="178"/>
      <c r="K61" s="178"/>
      <c r="L61" s="178"/>
      <c r="M61" s="178"/>
      <c r="N61" s="178"/>
      <c r="O61" s="178"/>
      <c r="P61" s="178"/>
      <c r="Q61" s="178"/>
      <c r="R61" s="178"/>
      <c r="S61" s="178"/>
      <c r="T61" s="178"/>
      <c r="U61" s="535"/>
      <c r="V61" s="178"/>
      <c r="W61" s="178"/>
      <c r="X61" s="178"/>
      <c r="Y61" s="178"/>
      <c r="Z61" s="178"/>
      <c r="AA61" s="178"/>
      <c r="AB61" s="178"/>
      <c r="AC61" s="178"/>
      <c r="AD61" s="178"/>
      <c r="AE61" s="178"/>
      <c r="AF61" s="934"/>
      <c r="AG61" s="934"/>
      <c r="AH61" s="934"/>
      <c r="AI61" s="14">
        <f>SUM(E61:AH61)</f>
        <v>0</v>
      </c>
      <c r="AJ61" s="104"/>
    </row>
    <row r="62" spans="1:36" s="127" customFormat="1" ht="11.25" customHeight="1">
      <c r="A62" s="46">
        <v>11</v>
      </c>
      <c r="B62" s="30"/>
      <c r="C62" s="133" t="s">
        <v>381</v>
      </c>
      <c r="D62" s="135" t="s">
        <v>106</v>
      </c>
      <c r="E62" s="178"/>
      <c r="F62" s="178"/>
      <c r="G62" s="178"/>
      <c r="H62" s="178"/>
      <c r="I62" s="178"/>
      <c r="J62" s="178"/>
      <c r="K62" s="178"/>
      <c r="L62" s="178"/>
      <c r="M62" s="178"/>
      <c r="N62" s="178"/>
      <c r="O62" s="178"/>
      <c r="P62" s="178"/>
      <c r="Q62" s="178"/>
      <c r="R62" s="178"/>
      <c r="S62" s="178"/>
      <c r="T62" s="178"/>
      <c r="U62" s="214"/>
      <c r="V62" s="178"/>
      <c r="W62" s="178"/>
      <c r="X62" s="214"/>
      <c r="Y62" s="214"/>
      <c r="Z62" s="214"/>
      <c r="AA62" s="214"/>
      <c r="AB62" s="214"/>
      <c r="AC62" s="178"/>
      <c r="AD62" s="214"/>
      <c r="AE62" s="214"/>
      <c r="AF62" s="214"/>
      <c r="AG62" s="214"/>
      <c r="AH62" s="214"/>
      <c r="AI62" s="14">
        <f t="shared" si="4"/>
        <v>0</v>
      </c>
      <c r="AJ62" s="300"/>
    </row>
    <row r="63" spans="1:36" s="12" customFormat="1" ht="22.5" customHeight="1">
      <c r="A63" s="1564" t="s">
        <v>634</v>
      </c>
      <c r="B63" s="1565"/>
      <c r="C63" s="1566"/>
      <c r="D63" s="1580" t="s">
        <v>733</v>
      </c>
      <c r="E63" s="1581"/>
      <c r="F63" s="1581"/>
      <c r="G63" s="1581"/>
      <c r="H63" s="1581"/>
      <c r="I63" s="1581"/>
      <c r="J63" s="1581"/>
      <c r="K63" s="515"/>
      <c r="L63" s="515"/>
      <c r="M63" s="515"/>
      <c r="N63" s="515"/>
      <c r="O63" s="515"/>
      <c r="P63" s="515"/>
      <c r="Q63" s="515"/>
      <c r="R63" s="515"/>
      <c r="S63" s="515"/>
      <c r="T63" s="515"/>
      <c r="U63" s="515"/>
      <c r="V63" s="515"/>
      <c r="W63" s="515"/>
      <c r="X63" s="515"/>
      <c r="Y63" s="515"/>
      <c r="Z63" s="515"/>
      <c r="AA63" s="515"/>
      <c r="AB63" s="515"/>
      <c r="AC63" s="515"/>
      <c r="AD63" s="515"/>
      <c r="AE63" s="515"/>
      <c r="AF63" s="515"/>
      <c r="AG63" s="515"/>
      <c r="AH63" s="515"/>
      <c r="AI63" s="515"/>
      <c r="AJ63" s="581"/>
    </row>
    <row r="64" spans="1:36" s="127" customFormat="1" ht="16.5">
      <c r="A64" s="292">
        <v>1</v>
      </c>
      <c r="B64" s="30" t="s">
        <v>456</v>
      </c>
      <c r="C64" s="49" t="s">
        <v>396</v>
      </c>
      <c r="D64" s="31" t="s">
        <v>45</v>
      </c>
      <c r="E64" s="178"/>
      <c r="F64" s="178"/>
      <c r="G64" s="178"/>
      <c r="H64" s="178"/>
      <c r="I64" s="178"/>
      <c r="J64" s="178"/>
      <c r="K64" s="178"/>
      <c r="L64" s="178"/>
      <c r="M64" s="178"/>
      <c r="N64" s="178"/>
      <c r="O64" s="178"/>
      <c r="P64" s="231"/>
      <c r="Q64" s="178"/>
      <c r="R64" s="178"/>
      <c r="S64" s="178"/>
      <c r="T64" s="227"/>
      <c r="U64" s="227"/>
      <c r="V64" s="227"/>
      <c r="W64" s="227"/>
      <c r="X64" s="227"/>
      <c r="Y64" s="227"/>
      <c r="Z64" s="227"/>
      <c r="AA64" s="227"/>
      <c r="AB64" s="227"/>
      <c r="AC64" s="227"/>
      <c r="AD64" s="227"/>
      <c r="AE64" s="229"/>
      <c r="AF64" s="229"/>
      <c r="AG64" s="229"/>
      <c r="AH64" s="178"/>
      <c r="AI64" s="107">
        <f>SUM(E64:AH64)</f>
        <v>0</v>
      </c>
      <c r="AJ64" s="301"/>
    </row>
    <row r="65" spans="1:36" s="12" customFormat="1" ht="17.25" customHeight="1">
      <c r="A65" s="48">
        <v>2</v>
      </c>
      <c r="B65" s="49" t="s">
        <v>519</v>
      </c>
      <c r="C65" s="252" t="s">
        <v>385</v>
      </c>
      <c r="D65" s="43" t="s">
        <v>373</v>
      </c>
      <c r="E65" s="178"/>
      <c r="F65" s="178"/>
      <c r="G65" s="178"/>
      <c r="H65" s="178"/>
      <c r="I65" s="178"/>
      <c r="J65" s="178"/>
      <c r="K65" s="178"/>
      <c r="L65" s="178"/>
      <c r="M65" s="178"/>
      <c r="N65" s="178"/>
      <c r="O65" s="178"/>
      <c r="P65" s="231"/>
      <c r="Q65" s="178"/>
      <c r="R65" s="178"/>
      <c r="S65" s="178"/>
      <c r="T65" s="227"/>
      <c r="U65" s="227"/>
      <c r="V65" s="227"/>
      <c r="W65" s="227"/>
      <c r="X65" s="227"/>
      <c r="Y65" s="227"/>
      <c r="Z65" s="227"/>
      <c r="AA65" s="227"/>
      <c r="AB65" s="227"/>
      <c r="AC65" s="227"/>
      <c r="AD65" s="227"/>
      <c r="AE65" s="229"/>
      <c r="AF65" s="229"/>
      <c r="AG65" s="229"/>
      <c r="AH65" s="178"/>
      <c r="AI65" s="107">
        <f>SUM(E65:AH65)</f>
        <v>0</v>
      </c>
      <c r="AJ65" s="104"/>
    </row>
    <row r="66" spans="1:36" s="12" customFormat="1" ht="16.5">
      <c r="A66" s="46">
        <v>4</v>
      </c>
      <c r="B66" s="260" t="s">
        <v>275</v>
      </c>
      <c r="C66" s="30" t="s">
        <v>381</v>
      </c>
      <c r="D66" s="198" t="s">
        <v>63</v>
      </c>
      <c r="E66" s="178"/>
      <c r="F66" s="178"/>
      <c r="G66" s="178"/>
      <c r="H66" s="178"/>
      <c r="I66" s="178"/>
      <c r="J66" s="178"/>
      <c r="K66" s="178"/>
      <c r="L66" s="178"/>
      <c r="M66" s="178"/>
      <c r="N66" s="178"/>
      <c r="O66" s="178"/>
      <c r="P66" s="231"/>
      <c r="Q66" s="178"/>
      <c r="R66" s="178"/>
      <c r="S66" s="178"/>
      <c r="T66" s="227"/>
      <c r="U66" s="227"/>
      <c r="V66" s="227"/>
      <c r="W66" s="227"/>
      <c r="X66" s="227"/>
      <c r="Y66" s="227"/>
      <c r="Z66" s="227"/>
      <c r="AA66" s="227"/>
      <c r="AB66" s="227"/>
      <c r="AC66" s="227"/>
      <c r="AD66" s="227"/>
      <c r="AE66" s="229"/>
      <c r="AF66" s="229"/>
      <c r="AG66" s="229"/>
      <c r="AH66" s="178"/>
      <c r="AI66" s="14">
        <f>SUM(E66:AH66)</f>
        <v>0</v>
      </c>
      <c r="AJ66" s="103"/>
    </row>
    <row r="67" spans="1:36" s="12" customFormat="1" ht="16.5">
      <c r="A67" s="46">
        <v>3</v>
      </c>
      <c r="B67" s="30" t="s">
        <v>525</v>
      </c>
      <c r="C67" s="49" t="s">
        <v>381</v>
      </c>
      <c r="D67" s="31" t="s">
        <v>47</v>
      </c>
      <c r="E67" s="535"/>
      <c r="F67" s="535"/>
      <c r="G67" s="535"/>
      <c r="H67" s="535"/>
      <c r="I67" s="227"/>
      <c r="J67" s="535"/>
      <c r="K67" s="535"/>
      <c r="L67" s="535"/>
      <c r="M67" s="535"/>
      <c r="N67" s="227"/>
      <c r="O67" s="178"/>
      <c r="P67" s="231"/>
      <c r="Q67" s="178"/>
      <c r="R67" s="178"/>
      <c r="S67" s="178"/>
      <c r="T67" s="178"/>
      <c r="U67" s="178"/>
      <c r="V67" s="178"/>
      <c r="W67" s="178"/>
      <c r="X67" s="231"/>
      <c r="Y67" s="231"/>
      <c r="Z67" s="231"/>
      <c r="AA67" s="231"/>
      <c r="AB67" s="231"/>
      <c r="AC67" s="231"/>
      <c r="AD67" s="231"/>
      <c r="AE67" s="231"/>
      <c r="AF67" s="231"/>
      <c r="AG67" s="231"/>
      <c r="AH67" s="231"/>
      <c r="AI67" s="101">
        <f>SUM(E67:AH67)</f>
        <v>0</v>
      </c>
      <c r="AJ67" s="103"/>
    </row>
    <row r="68" spans="1:36" s="12" customFormat="1" ht="11.25" customHeight="1">
      <c r="A68" s="48"/>
      <c r="B68" s="49"/>
      <c r="C68" s="49"/>
      <c r="D68" s="31"/>
      <c r="E68" s="231"/>
      <c r="F68" s="231"/>
      <c r="G68" s="231"/>
      <c r="H68" s="231"/>
      <c r="I68" s="227"/>
      <c r="J68" s="231"/>
      <c r="K68" s="231"/>
      <c r="L68" s="231"/>
      <c r="M68" s="231"/>
      <c r="N68" s="227"/>
      <c r="O68" s="227"/>
      <c r="P68" s="231"/>
      <c r="Q68" s="227"/>
      <c r="R68" s="227"/>
      <c r="S68" s="227"/>
      <c r="T68" s="227"/>
      <c r="U68" s="178"/>
      <c r="V68" s="227"/>
      <c r="W68" s="227"/>
      <c r="X68" s="231"/>
      <c r="Y68" s="231"/>
      <c r="Z68" s="231"/>
      <c r="AA68" s="231"/>
      <c r="AB68" s="231"/>
      <c r="AC68" s="231"/>
      <c r="AD68" s="231"/>
      <c r="AE68" s="231"/>
      <c r="AF68" s="231"/>
      <c r="AG68" s="231"/>
      <c r="AH68" s="231"/>
      <c r="AI68" s="765"/>
      <c r="AJ68" s="104"/>
    </row>
    <row r="69" spans="1:36" s="12" customFormat="1" ht="10.5" customHeight="1" thickBot="1">
      <c r="A69" s="302"/>
      <c r="B69" s="39"/>
      <c r="C69" s="39"/>
      <c r="D69" s="40"/>
      <c r="E69" s="219"/>
      <c r="F69" s="219"/>
      <c r="G69" s="219"/>
      <c r="H69" s="219"/>
      <c r="I69" s="219"/>
      <c r="J69" s="219"/>
      <c r="K69" s="219"/>
      <c r="L69" s="219"/>
      <c r="M69" s="219"/>
      <c r="N69" s="219"/>
      <c r="O69" s="219"/>
      <c r="P69" s="219"/>
      <c r="Q69" s="219"/>
      <c r="R69" s="219"/>
      <c r="S69" s="219"/>
      <c r="T69" s="219"/>
      <c r="U69" s="535"/>
      <c r="V69" s="219"/>
      <c r="W69" s="219"/>
      <c r="X69" s="219"/>
      <c r="Y69" s="219"/>
      <c r="Z69" s="219"/>
      <c r="AA69" s="219"/>
      <c r="AB69" s="219"/>
      <c r="AC69" s="219"/>
      <c r="AD69" s="219"/>
      <c r="AE69" s="219"/>
      <c r="AF69" s="219"/>
      <c r="AG69" s="219"/>
      <c r="AH69" s="219"/>
      <c r="AI69" s="15"/>
      <c r="AJ69" s="294"/>
    </row>
    <row r="70" spans="1:36" s="12" customFormat="1" ht="18">
      <c r="A70" s="1562" t="s">
        <v>693</v>
      </c>
      <c r="B70" s="1563"/>
      <c r="C70" s="717"/>
      <c r="D70" s="719"/>
      <c r="E70" s="936"/>
      <c r="F70" s="936" t="s">
        <v>632</v>
      </c>
      <c r="G70" s="936"/>
      <c r="H70" s="936"/>
      <c r="I70" s="230"/>
      <c r="J70" s="230"/>
      <c r="K70" s="230"/>
      <c r="L70" s="230"/>
      <c r="M70" s="230"/>
      <c r="N70" s="230"/>
      <c r="O70" s="230"/>
      <c r="P70" s="230"/>
      <c r="Q70" s="230"/>
      <c r="R70" s="230"/>
      <c r="S70" s="230"/>
      <c r="T70" s="230"/>
      <c r="U70" s="230"/>
      <c r="V70" s="230"/>
      <c r="W70" s="230"/>
      <c r="X70" s="230"/>
      <c r="Y70" s="230"/>
      <c r="Z70" s="230"/>
      <c r="AA70" s="230"/>
      <c r="AB70" s="230"/>
      <c r="AC70" s="230"/>
      <c r="AD70" s="230"/>
      <c r="AE70" s="230"/>
      <c r="AF70" s="230"/>
      <c r="AG70" s="230"/>
      <c r="AH70" s="230"/>
      <c r="AI70" s="20"/>
      <c r="AJ70" s="298"/>
    </row>
    <row r="71" spans="1:36" s="12" customFormat="1" ht="16.5">
      <c r="A71" s="292">
        <v>1</v>
      </c>
      <c r="B71" s="30" t="s">
        <v>718</v>
      </c>
      <c r="C71" s="30" t="s">
        <v>600</v>
      </c>
      <c r="D71" s="138" t="s">
        <v>186</v>
      </c>
      <c r="E71" s="178"/>
      <c r="F71" s="178"/>
      <c r="G71" s="178"/>
      <c r="H71" s="178"/>
      <c r="I71" s="178"/>
      <c r="J71" s="178"/>
      <c r="K71" s="178"/>
      <c r="L71" s="178"/>
      <c r="M71" s="178"/>
      <c r="N71" s="178"/>
      <c r="O71" s="178"/>
      <c r="P71" s="178"/>
      <c r="Q71" s="178"/>
      <c r="R71" s="178"/>
      <c r="S71" s="178"/>
      <c r="T71" s="178"/>
      <c r="U71" s="178"/>
      <c r="V71" s="178"/>
      <c r="W71" s="178"/>
      <c r="X71" s="178"/>
      <c r="Y71" s="178"/>
      <c r="Z71" s="178"/>
      <c r="AA71" s="178"/>
      <c r="AB71" s="178"/>
      <c r="AC71" s="178"/>
      <c r="AD71" s="178"/>
      <c r="AE71" s="178"/>
      <c r="AF71" s="214"/>
      <c r="AG71" s="214"/>
      <c r="AH71" s="214"/>
      <c r="AI71" s="842">
        <f t="shared" ref="AI71:AI77" si="5">SUM(E71:AH71)</f>
        <v>0</v>
      </c>
      <c r="AJ71" s="103"/>
    </row>
    <row r="72" spans="1:36" s="12" customFormat="1" ht="16.5">
      <c r="A72" s="292">
        <v>2</v>
      </c>
      <c r="B72" s="30" t="s">
        <v>198</v>
      </c>
      <c r="C72" s="137" t="s">
        <v>380</v>
      </c>
      <c r="D72" s="138" t="s">
        <v>181</v>
      </c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8"/>
      <c r="Q72" s="178"/>
      <c r="R72" s="178"/>
      <c r="S72" s="178"/>
      <c r="T72" s="178"/>
      <c r="U72" s="178"/>
      <c r="V72" s="178"/>
      <c r="W72" s="178"/>
      <c r="X72" s="178"/>
      <c r="Y72" s="178"/>
      <c r="Z72" s="178"/>
      <c r="AA72" s="178"/>
      <c r="AB72" s="178"/>
      <c r="AC72" s="178"/>
      <c r="AD72" s="178"/>
      <c r="AE72" s="178"/>
      <c r="AF72" s="214"/>
      <c r="AG72" s="214"/>
      <c r="AH72" s="214"/>
      <c r="AI72" s="14">
        <f t="shared" si="5"/>
        <v>0</v>
      </c>
      <c r="AJ72" s="103"/>
    </row>
    <row r="73" spans="1:36" s="12" customFormat="1" ht="16.5">
      <c r="A73" s="292">
        <v>3</v>
      </c>
      <c r="B73" s="36" t="s">
        <v>250</v>
      </c>
      <c r="C73" s="36" t="s">
        <v>376</v>
      </c>
      <c r="D73" s="54" t="s">
        <v>84</v>
      </c>
      <c r="E73" s="178"/>
      <c r="F73" s="178"/>
      <c r="G73" s="178"/>
      <c r="H73" s="178"/>
      <c r="I73" s="178"/>
      <c r="J73" s="178"/>
      <c r="K73" s="178"/>
      <c r="L73" s="178"/>
      <c r="M73" s="178"/>
      <c r="N73" s="178"/>
      <c r="O73" s="178"/>
      <c r="P73" s="178"/>
      <c r="Q73" s="178"/>
      <c r="R73" s="178"/>
      <c r="S73" s="178"/>
      <c r="T73" s="178"/>
      <c r="U73" s="178"/>
      <c r="V73" s="178"/>
      <c r="W73" s="178"/>
      <c r="X73" s="178"/>
      <c r="Y73" s="178"/>
      <c r="Z73" s="178"/>
      <c r="AA73" s="178"/>
      <c r="AB73" s="178"/>
      <c r="AC73" s="178"/>
      <c r="AD73" s="178"/>
      <c r="AE73" s="178"/>
      <c r="AF73" s="178"/>
      <c r="AG73" s="214"/>
      <c r="AH73" s="214"/>
      <c r="AI73" s="14">
        <f>SUM(E73:AH73)</f>
        <v>0</v>
      </c>
      <c r="AJ73" s="284"/>
    </row>
    <row r="74" spans="1:36" s="12" customFormat="1" ht="16.5">
      <c r="A74" s="292">
        <v>4</v>
      </c>
      <c r="B74" s="260" t="s">
        <v>732</v>
      </c>
      <c r="C74" s="33" t="s">
        <v>381</v>
      </c>
      <c r="D74" s="805" t="s">
        <v>769</v>
      </c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  <c r="T74" s="178"/>
      <c r="U74" s="178"/>
      <c r="V74" s="178"/>
      <c r="W74" s="178"/>
      <c r="X74" s="178"/>
      <c r="Y74" s="178"/>
      <c r="Z74" s="178"/>
      <c r="AA74" s="178"/>
      <c r="AB74" s="178"/>
      <c r="AC74" s="178"/>
      <c r="AD74" s="178"/>
      <c r="AE74" s="178"/>
      <c r="AF74" s="214"/>
      <c r="AG74" s="214"/>
      <c r="AH74" s="214"/>
      <c r="AI74" s="14">
        <f>SUM(E74:AH74)</f>
        <v>0</v>
      </c>
      <c r="AJ74" s="304"/>
    </row>
    <row r="75" spans="1:36" s="12" customFormat="1" ht="16.5">
      <c r="A75" s="292">
        <v>5</v>
      </c>
      <c r="B75" s="30" t="s">
        <v>263</v>
      </c>
      <c r="C75" s="30" t="s">
        <v>600</v>
      </c>
      <c r="D75" s="32" t="s">
        <v>42</v>
      </c>
      <c r="E75" s="178"/>
      <c r="F75" s="178"/>
      <c r="G75" s="178"/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78"/>
      <c r="S75" s="178"/>
      <c r="T75" s="178"/>
      <c r="U75" s="178"/>
      <c r="V75" s="178"/>
      <c r="W75" s="178"/>
      <c r="X75" s="178"/>
      <c r="Y75" s="178"/>
      <c r="Z75" s="178"/>
      <c r="AA75" s="178"/>
      <c r="AB75" s="178"/>
      <c r="AC75" s="178"/>
      <c r="AD75" s="178"/>
      <c r="AE75" s="178"/>
      <c r="AF75" s="214"/>
      <c r="AG75" s="214"/>
      <c r="AH75" s="214"/>
      <c r="AI75" s="14">
        <f t="shared" si="5"/>
        <v>0</v>
      </c>
      <c r="AJ75" s="102"/>
    </row>
    <row r="76" spans="1:36" s="12" customFormat="1" ht="16.5">
      <c r="A76" s="292">
        <v>6</v>
      </c>
      <c r="B76" s="30" t="s">
        <v>768</v>
      </c>
      <c r="C76" s="30" t="s">
        <v>600</v>
      </c>
      <c r="D76" s="32" t="s">
        <v>42</v>
      </c>
      <c r="E76" s="514"/>
      <c r="F76" s="515"/>
      <c r="G76" s="515"/>
      <c r="H76" s="515"/>
      <c r="I76" s="515"/>
      <c r="J76" s="515"/>
      <c r="K76" s="515"/>
      <c r="L76" s="515"/>
      <c r="M76" s="515"/>
      <c r="N76" s="515"/>
      <c r="O76" s="515"/>
      <c r="P76" s="515"/>
      <c r="Q76" s="515"/>
      <c r="R76" s="515"/>
      <c r="S76" s="515"/>
      <c r="T76" s="515"/>
      <c r="U76" s="515"/>
      <c r="V76" s="515"/>
      <c r="W76" s="515"/>
      <c r="X76" s="515"/>
      <c r="Y76" s="515"/>
      <c r="Z76" s="516"/>
      <c r="AA76" s="178"/>
      <c r="AB76" s="178"/>
      <c r="AC76" s="178"/>
      <c r="AD76" s="178"/>
      <c r="AE76" s="178"/>
      <c r="AF76" s="214"/>
      <c r="AG76" s="214"/>
      <c r="AH76" s="214"/>
      <c r="AI76" s="14">
        <f t="shared" si="5"/>
        <v>0</v>
      </c>
      <c r="AJ76" s="108"/>
    </row>
    <row r="77" spans="1:36" s="127" customFormat="1" ht="16.5">
      <c r="A77" s="292">
        <v>8</v>
      </c>
      <c r="B77" s="30" t="s">
        <v>770</v>
      </c>
      <c r="C77" s="33" t="s">
        <v>381</v>
      </c>
      <c r="D77" s="32" t="s">
        <v>29</v>
      </c>
      <c r="E77" s="1490"/>
      <c r="F77" s="1491"/>
      <c r="G77" s="1491"/>
      <c r="H77" s="1491"/>
      <c r="I77" s="1491"/>
      <c r="J77" s="1491"/>
      <c r="K77" s="1491"/>
      <c r="L77" s="1491"/>
      <c r="M77" s="1491"/>
      <c r="N77" s="1491"/>
      <c r="O77" s="1491"/>
      <c r="P77" s="1491"/>
      <c r="Q77" s="1491"/>
      <c r="R77" s="1491"/>
      <c r="S77" s="1492"/>
      <c r="T77" s="214"/>
      <c r="U77" s="214"/>
      <c r="V77" s="214"/>
      <c r="W77" s="214"/>
      <c r="X77" s="214"/>
      <c r="Y77" s="214"/>
      <c r="Z77" s="214"/>
      <c r="AA77" s="214"/>
      <c r="AB77" s="214"/>
      <c r="AC77" s="214"/>
      <c r="AD77" s="214"/>
      <c r="AE77" s="214"/>
      <c r="AF77" s="214"/>
      <c r="AG77" s="214"/>
      <c r="AH77" s="214"/>
      <c r="AI77" s="14">
        <f t="shared" si="5"/>
        <v>0</v>
      </c>
      <c r="AJ77" s="604"/>
    </row>
    <row r="78" spans="1:36" s="12" customFormat="1" ht="9.75" customHeight="1" thickBot="1">
      <c r="A78" s="57"/>
      <c r="B78" s="58"/>
      <c r="C78" s="58"/>
      <c r="D78" s="59"/>
      <c r="E78" s="226"/>
      <c r="F78" s="226"/>
      <c r="G78" s="226"/>
      <c r="H78" s="226"/>
      <c r="I78" s="226"/>
      <c r="J78" s="226"/>
      <c r="K78" s="226"/>
      <c r="L78" s="226"/>
      <c r="M78" s="226"/>
      <c r="N78" s="226"/>
      <c r="O78" s="226"/>
      <c r="P78" s="226"/>
      <c r="Q78" s="226"/>
      <c r="R78" s="226"/>
      <c r="S78" s="226"/>
      <c r="T78" s="226"/>
      <c r="U78" s="214"/>
      <c r="V78" s="226"/>
      <c r="W78" s="226"/>
      <c r="X78" s="226"/>
      <c r="Y78" s="226"/>
      <c r="Z78" s="226"/>
      <c r="AA78" s="226"/>
      <c r="AB78" s="226"/>
      <c r="AC78" s="226"/>
      <c r="AD78" s="226"/>
      <c r="AE78" s="226"/>
      <c r="AF78" s="226"/>
      <c r="AG78" s="226"/>
      <c r="AH78" s="226"/>
      <c r="AI78" s="96"/>
      <c r="AJ78" s="108"/>
    </row>
    <row r="79" spans="1:36" s="12" customFormat="1" ht="18.75">
      <c r="A79" s="1567" t="s">
        <v>299</v>
      </c>
      <c r="B79" s="1568"/>
      <c r="C79" s="937"/>
      <c r="D79" s="1483" t="s">
        <v>531</v>
      </c>
      <c r="E79" s="1484"/>
      <c r="F79" s="1484"/>
      <c r="G79" s="1484"/>
      <c r="H79" s="1484"/>
      <c r="I79" s="1485"/>
      <c r="J79" s="177"/>
      <c r="K79" s="177"/>
      <c r="L79" s="177"/>
      <c r="M79" s="177"/>
      <c r="N79" s="177"/>
      <c r="O79" s="177"/>
      <c r="P79" s="177"/>
      <c r="Q79" s="177"/>
      <c r="R79" s="177"/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  <c r="AH79" s="177"/>
      <c r="AI79" s="105"/>
      <c r="AJ79" s="305"/>
    </row>
    <row r="80" spans="1:36" s="12" customFormat="1" ht="16.5">
      <c r="A80" s="299">
        <v>1</v>
      </c>
      <c r="B80" s="30" t="s">
        <v>33</v>
      </c>
      <c r="C80" s="30" t="s">
        <v>378</v>
      </c>
      <c r="D80" s="62" t="s">
        <v>153</v>
      </c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214"/>
      <c r="S80" s="214"/>
      <c r="T80" s="214"/>
      <c r="U80" s="214"/>
      <c r="V80" s="214"/>
      <c r="W80" s="214"/>
      <c r="X80" s="214"/>
      <c r="Y80" s="214"/>
      <c r="Z80" s="214"/>
      <c r="AA80" s="214"/>
      <c r="AB80" s="214"/>
      <c r="AC80" s="214"/>
      <c r="AD80" s="214"/>
      <c r="AE80" s="214"/>
      <c r="AF80" s="214"/>
      <c r="AG80" s="214"/>
      <c r="AH80" s="214"/>
      <c r="AI80" s="14">
        <f>SUM(E80:AH80)</f>
        <v>0</v>
      </c>
      <c r="AJ80" s="284"/>
    </row>
    <row r="81" spans="1:36" s="12" customFormat="1" ht="16.5">
      <c r="A81" s="299">
        <v>2</v>
      </c>
      <c r="B81" s="30" t="s">
        <v>169</v>
      </c>
      <c r="C81" s="30" t="s">
        <v>379</v>
      </c>
      <c r="D81" s="32" t="s">
        <v>83</v>
      </c>
      <c r="E81" s="214"/>
      <c r="F81" s="214"/>
      <c r="G81" s="214"/>
      <c r="H81" s="214"/>
      <c r="I81" s="214"/>
      <c r="J81" s="214"/>
      <c r="K81" s="214"/>
      <c r="L81" s="214"/>
      <c r="M81" s="214"/>
      <c r="N81" s="214"/>
      <c r="O81" s="214"/>
      <c r="P81" s="214"/>
      <c r="Q81" s="214"/>
      <c r="R81" s="214"/>
      <c r="S81" s="214"/>
      <c r="T81" s="214"/>
      <c r="U81" s="214"/>
      <c r="V81" s="214"/>
      <c r="W81" s="214"/>
      <c r="X81" s="214"/>
      <c r="Y81" s="214"/>
      <c r="Z81" s="214"/>
      <c r="AA81" s="214"/>
      <c r="AB81" s="214"/>
      <c r="AC81" s="214"/>
      <c r="AD81" s="214"/>
      <c r="AE81" s="214"/>
      <c r="AF81" s="214"/>
      <c r="AG81" s="214"/>
      <c r="AH81" s="214"/>
      <c r="AI81" s="14">
        <f>SUM(E81:AH81)</f>
        <v>0</v>
      </c>
      <c r="AJ81" s="284"/>
    </row>
    <row r="82" spans="1:36" s="12" customFormat="1" ht="16.5">
      <c r="A82" s="299">
        <v>3</v>
      </c>
      <c r="B82" s="30" t="s">
        <v>476</v>
      </c>
      <c r="C82" s="30" t="s">
        <v>378</v>
      </c>
      <c r="D82" s="32" t="s">
        <v>56</v>
      </c>
      <c r="E82" s="214"/>
      <c r="F82" s="214"/>
      <c r="G82" s="214"/>
      <c r="H82" s="214"/>
      <c r="I82" s="214"/>
      <c r="J82" s="214"/>
      <c r="K82" s="214"/>
      <c r="L82" s="214"/>
      <c r="M82" s="214"/>
      <c r="N82" s="214"/>
      <c r="O82" s="214"/>
      <c r="P82" s="214"/>
      <c r="Q82" s="214"/>
      <c r="R82" s="214"/>
      <c r="S82" s="214"/>
      <c r="T82" s="214"/>
      <c r="U82" s="214"/>
      <c r="V82" s="214"/>
      <c r="W82" s="214"/>
      <c r="X82" s="214"/>
      <c r="Y82" s="214"/>
      <c r="Z82" s="214"/>
      <c r="AA82" s="214"/>
      <c r="AB82" s="214"/>
      <c r="AC82" s="214"/>
      <c r="AD82" s="214"/>
      <c r="AE82" s="214"/>
      <c r="AF82" s="214"/>
      <c r="AG82" s="214"/>
      <c r="AH82" s="214"/>
      <c r="AI82" s="14">
        <f t="shared" ref="AI82:AI98" si="6">SUM(E82:AH82)</f>
        <v>0</v>
      </c>
      <c r="AJ82" s="284"/>
    </row>
    <row r="83" spans="1:36" s="12" customFormat="1" ht="16.5">
      <c r="A83" s="299">
        <v>4</v>
      </c>
      <c r="B83" s="30" t="s">
        <v>94</v>
      </c>
      <c r="C83" s="30" t="s">
        <v>378</v>
      </c>
      <c r="D83" s="62" t="s">
        <v>138</v>
      </c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214"/>
      <c r="S83" s="214"/>
      <c r="T83" s="214"/>
      <c r="U83" s="214"/>
      <c r="V83" s="214"/>
      <c r="W83" s="214"/>
      <c r="X83" s="214"/>
      <c r="Y83" s="214"/>
      <c r="Z83" s="214"/>
      <c r="AA83" s="214"/>
      <c r="AB83" s="214"/>
      <c r="AC83" s="214"/>
      <c r="AD83" s="214"/>
      <c r="AE83" s="214"/>
      <c r="AF83" s="214"/>
      <c r="AG83" s="214"/>
      <c r="AH83" s="214"/>
      <c r="AI83" s="14">
        <f t="shared" si="6"/>
        <v>0</v>
      </c>
      <c r="AJ83" s="284"/>
    </row>
    <row r="84" spans="1:36" s="12" customFormat="1" ht="16.5">
      <c r="A84" s="299">
        <v>6</v>
      </c>
      <c r="B84" s="30" t="s">
        <v>345</v>
      </c>
      <c r="C84" s="30" t="s">
        <v>378</v>
      </c>
      <c r="D84" s="62" t="s">
        <v>57</v>
      </c>
      <c r="E84" s="214"/>
      <c r="F84" s="214"/>
      <c r="G84" s="214"/>
      <c r="H84" s="214"/>
      <c r="I84" s="214"/>
      <c r="J84" s="214"/>
      <c r="K84" s="214"/>
      <c r="L84" s="214"/>
      <c r="M84" s="214"/>
      <c r="N84" s="214"/>
      <c r="O84" s="214"/>
      <c r="P84" s="214"/>
      <c r="Q84" s="214"/>
      <c r="R84" s="214"/>
      <c r="S84" s="214"/>
      <c r="T84" s="214"/>
      <c r="U84" s="214"/>
      <c r="V84" s="214"/>
      <c r="W84" s="214"/>
      <c r="X84" s="214"/>
      <c r="Y84" s="214"/>
      <c r="Z84" s="214"/>
      <c r="AA84" s="214"/>
      <c r="AB84" s="214"/>
      <c r="AC84" s="214"/>
      <c r="AD84" s="214"/>
      <c r="AE84" s="214"/>
      <c r="AF84" s="214"/>
      <c r="AG84" s="214"/>
      <c r="AH84" s="214"/>
      <c r="AI84" s="14">
        <f t="shared" si="6"/>
        <v>0</v>
      </c>
      <c r="AJ84" s="284"/>
    </row>
    <row r="85" spans="1:36" s="12" customFormat="1" ht="16.5">
      <c r="A85" s="299">
        <v>7</v>
      </c>
      <c r="B85" s="30" t="s">
        <v>97</v>
      </c>
      <c r="C85" s="30" t="s">
        <v>390</v>
      </c>
      <c r="D85" s="62" t="s">
        <v>160</v>
      </c>
      <c r="E85" s="214"/>
      <c r="F85" s="214"/>
      <c r="G85" s="214"/>
      <c r="H85" s="214"/>
      <c r="I85" s="214"/>
      <c r="J85" s="214"/>
      <c r="K85" s="214"/>
      <c r="L85" s="214"/>
      <c r="M85" s="214"/>
      <c r="N85" s="214"/>
      <c r="O85" s="214"/>
      <c r="P85" s="214"/>
      <c r="Q85" s="214"/>
      <c r="R85" s="214"/>
      <c r="S85" s="214"/>
      <c r="T85" s="214"/>
      <c r="U85" s="214"/>
      <c r="V85" s="214"/>
      <c r="W85" s="214"/>
      <c r="X85" s="214"/>
      <c r="Y85" s="214"/>
      <c r="Z85" s="214"/>
      <c r="AA85" s="214"/>
      <c r="AB85" s="214"/>
      <c r="AC85" s="214"/>
      <c r="AD85" s="214"/>
      <c r="AE85" s="214"/>
      <c r="AF85" s="214"/>
      <c r="AG85" s="214"/>
      <c r="AH85" s="214"/>
      <c r="AI85" s="715">
        <f t="shared" si="6"/>
        <v>0</v>
      </c>
      <c r="AJ85" s="714"/>
    </row>
    <row r="86" spans="1:36" s="12" customFormat="1" ht="16.5">
      <c r="A86" s="299">
        <v>9</v>
      </c>
      <c r="B86" s="30" t="s">
        <v>305</v>
      </c>
      <c r="C86" s="30" t="s">
        <v>378</v>
      </c>
      <c r="D86" s="62" t="s">
        <v>159</v>
      </c>
      <c r="E86" s="214"/>
      <c r="F86" s="214"/>
      <c r="G86" s="214"/>
      <c r="H86" s="214"/>
      <c r="I86" s="214"/>
      <c r="J86" s="214"/>
      <c r="K86" s="214"/>
      <c r="L86" s="214"/>
      <c r="M86" s="214"/>
      <c r="N86" s="214"/>
      <c r="O86" s="214"/>
      <c r="P86" s="214"/>
      <c r="Q86" s="214"/>
      <c r="R86" s="214"/>
      <c r="S86" s="214"/>
      <c r="T86" s="214"/>
      <c r="U86" s="214"/>
      <c r="V86" s="214"/>
      <c r="W86" s="214"/>
      <c r="X86" s="214"/>
      <c r="Y86" s="214"/>
      <c r="Z86" s="214"/>
      <c r="AA86" s="214"/>
      <c r="AB86" s="214"/>
      <c r="AC86" s="214"/>
      <c r="AD86" s="214"/>
      <c r="AE86" s="214"/>
      <c r="AF86" s="214"/>
      <c r="AG86" s="214"/>
      <c r="AH86" s="214"/>
      <c r="AI86" s="14">
        <f t="shared" si="6"/>
        <v>0</v>
      </c>
      <c r="AJ86" s="284"/>
    </row>
    <row r="87" spans="1:36" s="12" customFormat="1" ht="16.5">
      <c r="A87" s="299">
        <v>10</v>
      </c>
      <c r="B87" s="30" t="s">
        <v>360</v>
      </c>
      <c r="C87" s="30" t="s">
        <v>379</v>
      </c>
      <c r="D87" s="32" t="s">
        <v>151</v>
      </c>
      <c r="E87" s="214"/>
      <c r="F87" s="214"/>
      <c r="G87" s="214"/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214"/>
      <c r="S87" s="214"/>
      <c r="T87" s="214"/>
      <c r="U87" s="214"/>
      <c r="V87" s="214"/>
      <c r="W87" s="214"/>
      <c r="X87" s="214"/>
      <c r="Y87" s="214"/>
      <c r="Z87" s="214"/>
      <c r="AA87" s="214"/>
      <c r="AB87" s="214"/>
      <c r="AC87" s="214"/>
      <c r="AD87" s="214"/>
      <c r="AE87" s="214"/>
      <c r="AF87" s="214"/>
      <c r="AG87" s="214"/>
      <c r="AH87" s="214"/>
      <c r="AI87" s="14">
        <f t="shared" si="6"/>
        <v>0</v>
      </c>
      <c r="AJ87" s="284"/>
    </row>
    <row r="88" spans="1:36" s="12" customFormat="1" ht="16.5">
      <c r="A88" s="299">
        <v>11</v>
      </c>
      <c r="B88" s="30" t="s">
        <v>285</v>
      </c>
      <c r="C88" s="30" t="s">
        <v>377</v>
      </c>
      <c r="D88" s="32" t="s">
        <v>39</v>
      </c>
      <c r="E88" s="214"/>
      <c r="F88" s="214"/>
      <c r="G88" s="214"/>
      <c r="H88" s="214"/>
      <c r="I88" s="214"/>
      <c r="J88" s="214"/>
      <c r="K88" s="214"/>
      <c r="L88" s="214"/>
      <c r="M88" s="214"/>
      <c r="N88" s="214"/>
      <c r="O88" s="214"/>
      <c r="P88" s="214"/>
      <c r="Q88" s="214"/>
      <c r="R88" s="214"/>
      <c r="S88" s="214"/>
      <c r="T88" s="214"/>
      <c r="U88" s="214"/>
      <c r="V88" s="214"/>
      <c r="W88" s="214"/>
      <c r="X88" s="214"/>
      <c r="Y88" s="214"/>
      <c r="Z88" s="214"/>
      <c r="AA88" s="214"/>
      <c r="AB88" s="214"/>
      <c r="AC88" s="214"/>
      <c r="AD88" s="214"/>
      <c r="AE88" s="214"/>
      <c r="AF88" s="214"/>
      <c r="AG88" s="214"/>
      <c r="AH88" s="214"/>
      <c r="AI88" s="14">
        <f t="shared" si="6"/>
        <v>0</v>
      </c>
      <c r="AJ88" s="284"/>
    </row>
    <row r="89" spans="1:36" s="12" customFormat="1" ht="16.5">
      <c r="A89" s="299">
        <v>12</v>
      </c>
      <c r="B89" s="30" t="s">
        <v>300</v>
      </c>
      <c r="C89" s="30" t="s">
        <v>389</v>
      </c>
      <c r="D89" s="62" t="s">
        <v>62</v>
      </c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214"/>
      <c r="S89" s="214"/>
      <c r="T89" s="214"/>
      <c r="U89" s="214"/>
      <c r="V89" s="214"/>
      <c r="W89" s="214"/>
      <c r="X89" s="214"/>
      <c r="Y89" s="214"/>
      <c r="Z89" s="214"/>
      <c r="AA89" s="214"/>
      <c r="AB89" s="214"/>
      <c r="AC89" s="214"/>
      <c r="AD89" s="214"/>
      <c r="AE89" s="214"/>
      <c r="AF89" s="214"/>
      <c r="AG89" s="214"/>
      <c r="AH89" s="214"/>
      <c r="AI89" s="14">
        <f t="shared" si="6"/>
        <v>0</v>
      </c>
      <c r="AJ89" s="284"/>
    </row>
    <row r="90" spans="1:36" s="12" customFormat="1" ht="16.5">
      <c r="A90" s="299">
        <v>13</v>
      </c>
      <c r="B90" s="30" t="s">
        <v>301</v>
      </c>
      <c r="C90" s="30" t="s">
        <v>378</v>
      </c>
      <c r="D90" s="62" t="s">
        <v>54</v>
      </c>
      <c r="E90" s="214"/>
      <c r="F90" s="214"/>
      <c r="G90" s="214"/>
      <c r="H90" s="214"/>
      <c r="I90" s="214"/>
      <c r="J90" s="214"/>
      <c r="K90" s="214"/>
      <c r="L90" s="214"/>
      <c r="M90" s="214"/>
      <c r="N90" s="214"/>
      <c r="O90" s="214"/>
      <c r="P90" s="214"/>
      <c r="Q90" s="214"/>
      <c r="R90" s="214"/>
      <c r="S90" s="214"/>
      <c r="T90" s="214"/>
      <c r="U90" s="214"/>
      <c r="V90" s="214"/>
      <c r="W90" s="214"/>
      <c r="X90" s="214"/>
      <c r="Y90" s="214"/>
      <c r="Z90" s="214"/>
      <c r="AA90" s="214"/>
      <c r="AB90" s="214"/>
      <c r="AC90" s="214"/>
      <c r="AD90" s="214"/>
      <c r="AE90" s="214"/>
      <c r="AF90" s="214"/>
      <c r="AG90" s="214"/>
      <c r="AH90" s="214"/>
      <c r="AI90" s="14">
        <f t="shared" si="6"/>
        <v>0</v>
      </c>
      <c r="AJ90" s="284"/>
    </row>
    <row r="91" spans="1:36" s="12" customFormat="1" ht="16.5">
      <c r="A91" s="299">
        <v>14</v>
      </c>
      <c r="B91" s="30" t="s">
        <v>40</v>
      </c>
      <c r="C91" s="30" t="s">
        <v>390</v>
      </c>
      <c r="D91" s="32" t="s">
        <v>161</v>
      </c>
      <c r="E91" s="214"/>
      <c r="F91" s="214"/>
      <c r="G91" s="214"/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214"/>
      <c r="S91" s="214"/>
      <c r="T91" s="214"/>
      <c r="U91" s="214"/>
      <c r="V91" s="214"/>
      <c r="W91" s="214"/>
      <c r="X91" s="214"/>
      <c r="Y91" s="214"/>
      <c r="Z91" s="214"/>
      <c r="AA91" s="214"/>
      <c r="AB91" s="214"/>
      <c r="AC91" s="214"/>
      <c r="AD91" s="214"/>
      <c r="AE91" s="214"/>
      <c r="AF91" s="214"/>
      <c r="AG91" s="214"/>
      <c r="AH91" s="214"/>
      <c r="AI91" s="715">
        <f t="shared" si="6"/>
        <v>0</v>
      </c>
      <c r="AJ91" s="714">
        <v>23</v>
      </c>
    </row>
    <row r="92" spans="1:36" s="12" customFormat="1" ht="16.5">
      <c r="A92" s="299">
        <v>16</v>
      </c>
      <c r="B92" s="30" t="s">
        <v>306</v>
      </c>
      <c r="C92" s="30" t="s">
        <v>378</v>
      </c>
      <c r="D92" s="62" t="s">
        <v>154</v>
      </c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214"/>
      <c r="S92" s="214"/>
      <c r="T92" s="214"/>
      <c r="U92" s="214"/>
      <c r="V92" s="214"/>
      <c r="W92" s="214"/>
      <c r="X92" s="214"/>
      <c r="Y92" s="214"/>
      <c r="Z92" s="214"/>
      <c r="AA92" s="214"/>
      <c r="AB92" s="214"/>
      <c r="AC92" s="214"/>
      <c r="AD92" s="214"/>
      <c r="AE92" s="214"/>
      <c r="AF92" s="214"/>
      <c r="AG92" s="214"/>
      <c r="AH92" s="214"/>
      <c r="AI92" s="14">
        <f t="shared" si="6"/>
        <v>0</v>
      </c>
      <c r="AJ92" s="284"/>
    </row>
    <row r="93" spans="1:36" s="12" customFormat="1" ht="17.25" customHeight="1">
      <c r="A93" s="299">
        <v>17</v>
      </c>
      <c r="B93" s="573" t="s">
        <v>203</v>
      </c>
      <c r="C93" s="30" t="s">
        <v>389</v>
      </c>
      <c r="D93" s="62" t="s">
        <v>62</v>
      </c>
      <c r="E93" s="214"/>
      <c r="F93" s="214"/>
      <c r="G93" s="214"/>
      <c r="H93" s="214"/>
      <c r="I93" s="214"/>
      <c r="J93" s="214"/>
      <c r="K93" s="214"/>
      <c r="L93" s="214"/>
      <c r="M93" s="214"/>
      <c r="N93" s="214"/>
      <c r="O93" s="214"/>
      <c r="P93" s="214"/>
      <c r="Q93" s="214"/>
      <c r="R93" s="214"/>
      <c r="S93" s="214"/>
      <c r="T93" s="214"/>
      <c r="U93" s="214"/>
      <c r="V93" s="214"/>
      <c r="W93" s="214"/>
      <c r="X93" s="214"/>
      <c r="Y93" s="214"/>
      <c r="Z93" s="214"/>
      <c r="AA93" s="214"/>
      <c r="AB93" s="214"/>
      <c r="AC93" s="214"/>
      <c r="AD93" s="214"/>
      <c r="AE93" s="214"/>
      <c r="AF93" s="214"/>
      <c r="AG93" s="214"/>
      <c r="AH93" s="214"/>
      <c r="AI93" s="14">
        <f t="shared" si="6"/>
        <v>0</v>
      </c>
      <c r="AJ93" s="102"/>
    </row>
    <row r="94" spans="1:36" s="12" customFormat="1" ht="16.5">
      <c r="A94" s="299">
        <v>18</v>
      </c>
      <c r="B94" s="30" t="s">
        <v>118</v>
      </c>
      <c r="C94" s="30" t="s">
        <v>378</v>
      </c>
      <c r="D94" s="62" t="s">
        <v>59</v>
      </c>
      <c r="E94" s="214"/>
      <c r="F94" s="214"/>
      <c r="G94" s="214"/>
      <c r="H94" s="214"/>
      <c r="I94" s="214"/>
      <c r="J94" s="214"/>
      <c r="K94" s="214"/>
      <c r="L94" s="214"/>
      <c r="M94" s="214"/>
      <c r="N94" s="214"/>
      <c r="O94" s="214"/>
      <c r="P94" s="214"/>
      <c r="Q94" s="214"/>
      <c r="R94" s="214"/>
      <c r="S94" s="214"/>
      <c r="T94" s="214"/>
      <c r="U94" s="214"/>
      <c r="V94" s="214"/>
      <c r="W94" s="214"/>
      <c r="X94" s="214"/>
      <c r="Y94" s="214"/>
      <c r="Z94" s="214"/>
      <c r="AA94" s="214"/>
      <c r="AB94" s="214"/>
      <c r="AC94" s="214"/>
      <c r="AD94" s="214"/>
      <c r="AE94" s="214"/>
      <c r="AF94" s="214"/>
      <c r="AG94" s="214"/>
      <c r="AH94" s="214"/>
      <c r="AI94" s="14">
        <f t="shared" si="6"/>
        <v>0</v>
      </c>
      <c r="AJ94" s="284"/>
    </row>
    <row r="95" spans="1:36" s="12" customFormat="1" ht="16.5">
      <c r="A95" s="299">
        <v>19</v>
      </c>
      <c r="B95" s="30" t="s">
        <v>140</v>
      </c>
      <c r="C95" s="30" t="s">
        <v>378</v>
      </c>
      <c r="D95" s="62" t="s">
        <v>144</v>
      </c>
      <c r="E95" s="214"/>
      <c r="F95" s="214"/>
      <c r="G95" s="214"/>
      <c r="H95" s="214"/>
      <c r="I95" s="214"/>
      <c r="J95" s="214"/>
      <c r="K95" s="214"/>
      <c r="L95" s="214"/>
      <c r="M95" s="214"/>
      <c r="N95" s="214"/>
      <c r="O95" s="214"/>
      <c r="P95" s="214"/>
      <c r="Q95" s="214"/>
      <c r="R95" s="214"/>
      <c r="S95" s="214"/>
      <c r="T95" s="214"/>
      <c r="U95" s="214"/>
      <c r="V95" s="214"/>
      <c r="W95" s="214"/>
      <c r="X95" s="214"/>
      <c r="Y95" s="214"/>
      <c r="Z95" s="214"/>
      <c r="AA95" s="214"/>
      <c r="AB95" s="214"/>
      <c r="AC95" s="214"/>
      <c r="AD95" s="214"/>
      <c r="AE95" s="214"/>
      <c r="AF95" s="214"/>
      <c r="AG95" s="214"/>
      <c r="AH95" s="214"/>
      <c r="AI95" s="14">
        <f t="shared" si="6"/>
        <v>0</v>
      </c>
      <c r="AJ95" s="306"/>
    </row>
    <row r="96" spans="1:36" s="12" customFormat="1" ht="16.5">
      <c r="A96" s="299">
        <v>20</v>
      </c>
      <c r="B96" s="30" t="s">
        <v>302</v>
      </c>
      <c r="C96" s="30" t="s">
        <v>378</v>
      </c>
      <c r="D96" s="62" t="s">
        <v>55</v>
      </c>
      <c r="E96" s="214"/>
      <c r="F96" s="214"/>
      <c r="G96" s="214"/>
      <c r="H96" s="214"/>
      <c r="I96" s="214"/>
      <c r="J96" s="214"/>
      <c r="K96" s="214"/>
      <c r="L96" s="214"/>
      <c r="M96" s="214"/>
      <c r="N96" s="214"/>
      <c r="O96" s="214"/>
      <c r="P96" s="214"/>
      <c r="Q96" s="214"/>
      <c r="R96" s="214"/>
      <c r="S96" s="214"/>
      <c r="T96" s="214"/>
      <c r="U96" s="214"/>
      <c r="V96" s="214"/>
      <c r="W96" s="214"/>
      <c r="X96" s="214"/>
      <c r="Y96" s="214"/>
      <c r="Z96" s="214"/>
      <c r="AA96" s="214"/>
      <c r="AB96" s="214"/>
      <c r="AC96" s="214"/>
      <c r="AD96" s="214"/>
      <c r="AE96" s="214"/>
      <c r="AF96" s="214"/>
      <c r="AG96" s="214"/>
      <c r="AH96" s="214"/>
      <c r="AI96" s="14">
        <f t="shared" si="6"/>
        <v>0</v>
      </c>
      <c r="AJ96" s="306"/>
    </row>
    <row r="97" spans="1:36" s="12" customFormat="1" ht="16.5">
      <c r="A97" s="299">
        <v>21</v>
      </c>
      <c r="B97" s="30" t="s">
        <v>102</v>
      </c>
      <c r="C97" s="30" t="s">
        <v>378</v>
      </c>
      <c r="D97" s="246" t="s">
        <v>447</v>
      </c>
      <c r="E97" s="214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214"/>
      <c r="S97" s="214"/>
      <c r="T97" s="214"/>
      <c r="U97" s="214"/>
      <c r="V97" s="214"/>
      <c r="W97" s="214"/>
      <c r="X97" s="214"/>
      <c r="Y97" s="214"/>
      <c r="Z97" s="214"/>
      <c r="AA97" s="214"/>
      <c r="AB97" s="214"/>
      <c r="AC97" s="214"/>
      <c r="AD97" s="214"/>
      <c r="AE97" s="214"/>
      <c r="AF97" s="214"/>
      <c r="AG97" s="214"/>
      <c r="AH97" s="214"/>
      <c r="AI97" s="715">
        <f t="shared" si="6"/>
        <v>0</v>
      </c>
      <c r="AJ97" s="714">
        <v>15</v>
      </c>
    </row>
    <row r="98" spans="1:36" s="12" customFormat="1" ht="16.5">
      <c r="A98" s="299"/>
      <c r="B98" s="30" t="s">
        <v>774</v>
      </c>
      <c r="C98" s="30" t="s">
        <v>377</v>
      </c>
      <c r="D98" s="938" t="s">
        <v>39</v>
      </c>
      <c r="E98" s="214"/>
      <c r="F98" s="1583"/>
      <c r="G98" s="1584"/>
      <c r="H98" s="1584"/>
      <c r="I98" s="1584"/>
      <c r="J98" s="1584"/>
      <c r="K98" s="1584"/>
      <c r="L98" s="1584"/>
      <c r="M98" s="1584"/>
      <c r="N98" s="1584"/>
      <c r="O98" s="1584"/>
      <c r="P98" s="1584"/>
      <c r="Q98" s="1584"/>
      <c r="R98" s="1584"/>
      <c r="S98" s="1584"/>
      <c r="T98" s="1584"/>
      <c r="U98" s="1584"/>
      <c r="V98" s="1584"/>
      <c r="W98" s="1584"/>
      <c r="X98" s="1584"/>
      <c r="Y98" s="1584"/>
      <c r="Z98" s="1584"/>
      <c r="AA98" s="1585"/>
      <c r="AB98" s="214"/>
      <c r="AC98" s="214"/>
      <c r="AD98" s="214"/>
      <c r="AE98" s="214"/>
      <c r="AF98" s="214"/>
      <c r="AG98" s="214"/>
      <c r="AH98" s="214"/>
      <c r="AI98" s="752">
        <f t="shared" si="6"/>
        <v>0</v>
      </c>
      <c r="AJ98" s="714"/>
    </row>
    <row r="99" spans="1:36" s="12" customFormat="1" ht="16.5">
      <c r="A99" s="299">
        <v>5</v>
      </c>
      <c r="B99" s="30" t="s">
        <v>60</v>
      </c>
      <c r="C99" s="252" t="s">
        <v>380</v>
      </c>
      <c r="D99" s="390" t="s">
        <v>61</v>
      </c>
      <c r="E99" s="214"/>
      <c r="F99" s="214"/>
      <c r="G99" s="214"/>
      <c r="H99" s="214"/>
      <c r="I99" s="214"/>
      <c r="J99" s="214"/>
      <c r="K99" s="214"/>
      <c r="L99" s="214"/>
      <c r="M99" s="214"/>
      <c r="N99" s="214"/>
      <c r="O99" s="214"/>
      <c r="P99" s="214"/>
      <c r="Q99" s="214"/>
      <c r="R99" s="214"/>
      <c r="S99" s="214"/>
      <c r="T99" s="214"/>
      <c r="U99" s="214"/>
      <c r="V99" s="214"/>
      <c r="W99" s="214"/>
      <c r="X99" s="214"/>
      <c r="Y99" s="214"/>
      <c r="Z99" s="214"/>
      <c r="AA99" s="214"/>
      <c r="AB99" s="214"/>
      <c r="AC99" s="214"/>
      <c r="AD99" s="214"/>
      <c r="AE99" s="214"/>
      <c r="AF99" s="214"/>
      <c r="AG99" s="214"/>
      <c r="AH99" s="214"/>
      <c r="AI99" s="14">
        <f>SUM(E99:AH99)</f>
        <v>0</v>
      </c>
      <c r="AJ99" s="103"/>
    </row>
    <row r="100" spans="1:36" s="12" customFormat="1" ht="14.25" customHeight="1" thickBot="1">
      <c r="A100" s="307"/>
      <c r="B100" s="52"/>
      <c r="C100" s="52"/>
      <c r="D100" s="53"/>
      <c r="E100" s="232"/>
      <c r="F100" s="232"/>
      <c r="G100" s="232"/>
      <c r="H100" s="232"/>
      <c r="I100" s="232"/>
      <c r="J100" s="232"/>
      <c r="K100" s="232"/>
      <c r="L100" s="1582"/>
      <c r="M100" s="1582"/>
      <c r="N100" s="1582"/>
      <c r="O100" s="1582"/>
      <c r="P100" s="1582"/>
      <c r="Q100" s="1582"/>
      <c r="R100" s="232"/>
      <c r="S100" s="1582"/>
      <c r="T100" s="1582"/>
      <c r="U100" s="1582"/>
      <c r="V100" s="1582"/>
      <c r="W100" s="1582"/>
      <c r="X100" s="1582"/>
      <c r="Y100" s="232"/>
      <c r="Z100" s="232"/>
      <c r="AA100" s="232"/>
      <c r="AB100" s="232"/>
      <c r="AC100" s="232"/>
      <c r="AD100" s="232"/>
      <c r="AE100" s="232"/>
      <c r="AF100" s="232"/>
      <c r="AG100" s="232"/>
      <c r="AH100" s="232"/>
      <c r="AI100" s="14"/>
      <c r="AJ100" s="308"/>
    </row>
    <row r="101" spans="1:36" s="12" customFormat="1" ht="18.75">
      <c r="A101" s="1567" t="s">
        <v>308</v>
      </c>
      <c r="B101" s="1568"/>
      <c r="C101" s="937"/>
      <c r="D101" s="1483" t="s">
        <v>467</v>
      </c>
      <c r="E101" s="1484"/>
      <c r="F101" s="1484"/>
      <c r="G101" s="1485"/>
      <c r="H101" s="177"/>
      <c r="I101" s="177"/>
      <c r="J101" s="177"/>
      <c r="K101" s="177"/>
      <c r="L101" s="177"/>
      <c r="M101" s="177"/>
      <c r="N101" s="177"/>
      <c r="O101" s="177"/>
      <c r="P101" s="177"/>
      <c r="Q101" s="177"/>
      <c r="R101" s="177"/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  <c r="AH101" s="177"/>
      <c r="AI101" s="105"/>
      <c r="AJ101" s="305"/>
    </row>
    <row r="102" spans="1:36" s="12" customFormat="1" ht="16.5">
      <c r="A102" s="299">
        <v>1</v>
      </c>
      <c r="B102" s="30" t="s">
        <v>68</v>
      </c>
      <c r="C102" s="30" t="s">
        <v>680</v>
      </c>
      <c r="D102" s="32" t="s">
        <v>69</v>
      </c>
      <c r="E102" s="214"/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214"/>
      <c r="S102" s="214"/>
      <c r="T102" s="214"/>
      <c r="U102" s="214"/>
      <c r="V102" s="214"/>
      <c r="W102" s="214"/>
      <c r="X102" s="214"/>
      <c r="Y102" s="214"/>
      <c r="Z102" s="214"/>
      <c r="AA102" s="214"/>
      <c r="AB102" s="214"/>
      <c r="AC102" s="214"/>
      <c r="AD102" s="214"/>
      <c r="AE102" s="214"/>
      <c r="AF102" s="214"/>
      <c r="AG102" s="214"/>
      <c r="AH102" s="214"/>
      <c r="AI102" s="14">
        <f>SUM(E102:AH102)</f>
        <v>0</v>
      </c>
      <c r="AJ102" s="284"/>
    </row>
    <row r="103" spans="1:36" s="12" customFormat="1" ht="16.5">
      <c r="A103" s="299">
        <v>3</v>
      </c>
      <c r="B103" s="30" t="s">
        <v>71</v>
      </c>
      <c r="C103" s="30" t="s">
        <v>394</v>
      </c>
      <c r="D103" s="32" t="s">
        <v>72</v>
      </c>
      <c r="E103" s="214"/>
      <c r="F103" s="214"/>
      <c r="G103" s="214"/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  <c r="R103" s="214"/>
      <c r="S103" s="214"/>
      <c r="T103" s="214"/>
      <c r="U103" s="214"/>
      <c r="V103" s="214"/>
      <c r="W103" s="214"/>
      <c r="X103" s="214"/>
      <c r="Y103" s="214"/>
      <c r="Z103" s="214"/>
      <c r="AA103" s="214"/>
      <c r="AB103" s="214"/>
      <c r="AC103" s="214"/>
      <c r="AD103" s="214"/>
      <c r="AE103" s="214"/>
      <c r="AF103" s="214"/>
      <c r="AG103" s="214"/>
      <c r="AH103" s="214"/>
      <c r="AI103" s="14">
        <f>SUM(E103:AH103)</f>
        <v>0</v>
      </c>
      <c r="AJ103" s="284"/>
    </row>
    <row r="104" spans="1:36" s="12" customFormat="1" ht="16.5">
      <c r="A104" s="299">
        <v>4</v>
      </c>
      <c r="B104" s="30" t="s">
        <v>684</v>
      </c>
      <c r="C104" s="30" t="s">
        <v>387</v>
      </c>
      <c r="D104" s="32" t="s">
        <v>70</v>
      </c>
      <c r="E104" s="214"/>
      <c r="F104" s="214"/>
      <c r="G104" s="214"/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  <c r="R104" s="214"/>
      <c r="S104" s="214"/>
      <c r="T104" s="214"/>
      <c r="U104" s="214"/>
      <c r="V104" s="214"/>
      <c r="W104" s="214"/>
      <c r="X104" s="214"/>
      <c r="Y104" s="214"/>
      <c r="Z104" s="214"/>
      <c r="AA104" s="214"/>
      <c r="AB104" s="214"/>
      <c r="AC104" s="214"/>
      <c r="AD104" s="214"/>
      <c r="AE104" s="214"/>
      <c r="AF104" s="214"/>
      <c r="AG104" s="214"/>
      <c r="AH104" s="214"/>
      <c r="AI104" s="752">
        <f t="shared" ref="AI104" si="7">SUM(E104:AH104)</f>
        <v>0</v>
      </c>
      <c r="AJ104" s="714"/>
    </row>
    <row r="105" spans="1:36" s="12" customFormat="1" ht="17.25" thickBot="1">
      <c r="A105" s="311"/>
      <c r="B105" s="58"/>
      <c r="C105" s="52"/>
      <c r="D105" s="53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2"/>
      <c r="S105" s="232"/>
      <c r="T105" s="232"/>
      <c r="U105" s="942"/>
      <c r="V105" s="232"/>
      <c r="W105" s="232"/>
      <c r="X105" s="232"/>
      <c r="Y105" s="232"/>
      <c r="Z105" s="232"/>
      <c r="AA105" s="232"/>
      <c r="AB105" s="232"/>
      <c r="AC105" s="232"/>
      <c r="AD105" s="232"/>
      <c r="AE105" s="232"/>
      <c r="AF105" s="232"/>
      <c r="AG105" s="232"/>
      <c r="AH105" s="232"/>
      <c r="AI105" s="16"/>
      <c r="AJ105" s="308"/>
    </row>
    <row r="106" spans="1:36" s="12" customFormat="1" ht="18.75">
      <c r="A106" s="1569" t="s">
        <v>367</v>
      </c>
      <c r="B106" s="1570"/>
      <c r="C106" s="491"/>
      <c r="D106" s="270" t="s">
        <v>516</v>
      </c>
      <c r="E106" s="935"/>
      <c r="F106" s="935"/>
      <c r="G106" s="935"/>
      <c r="H106" s="935"/>
      <c r="I106" s="935"/>
      <c r="J106" s="935"/>
      <c r="K106" s="935"/>
      <c r="L106" s="935"/>
      <c r="M106" s="935"/>
      <c r="N106" s="935"/>
      <c r="O106" s="935"/>
      <c r="P106" s="935"/>
      <c r="Q106" s="935"/>
      <c r="R106" s="935"/>
      <c r="S106" s="935"/>
      <c r="T106" s="935"/>
      <c r="U106" s="232"/>
      <c r="V106" s="935"/>
      <c r="W106" s="935"/>
      <c r="X106" s="935"/>
      <c r="Y106" s="935"/>
      <c r="Z106" s="935"/>
      <c r="AA106" s="935"/>
      <c r="AB106" s="935"/>
      <c r="AC106" s="935"/>
      <c r="AD106" s="935"/>
      <c r="AE106" s="935"/>
      <c r="AF106" s="935"/>
      <c r="AG106" s="935"/>
      <c r="AH106" s="935"/>
      <c r="AI106" s="20"/>
      <c r="AJ106" s="310"/>
    </row>
    <row r="107" spans="1:36" s="12" customFormat="1" ht="16.5">
      <c r="A107" s="299">
        <v>1</v>
      </c>
      <c r="B107" s="30" t="s">
        <v>321</v>
      </c>
      <c r="C107" s="30" t="s">
        <v>599</v>
      </c>
      <c r="D107" s="795" t="s">
        <v>38</v>
      </c>
      <c r="E107" s="178">
        <v>1</v>
      </c>
      <c r="F107" s="180">
        <v>1</v>
      </c>
      <c r="G107" s="178">
        <v>1</v>
      </c>
      <c r="H107" s="178">
        <v>1</v>
      </c>
      <c r="I107" s="178">
        <v>1</v>
      </c>
      <c r="J107" s="178">
        <v>1</v>
      </c>
      <c r="K107" s="178">
        <v>1</v>
      </c>
      <c r="L107" s="178">
        <v>1</v>
      </c>
      <c r="M107" s="180">
        <v>1</v>
      </c>
      <c r="N107" s="178">
        <v>1</v>
      </c>
      <c r="O107" s="178">
        <v>1</v>
      </c>
      <c r="P107" s="178">
        <v>1</v>
      </c>
      <c r="Q107" s="178">
        <v>1</v>
      </c>
      <c r="R107" s="178">
        <v>1</v>
      </c>
      <c r="S107" s="178">
        <v>1</v>
      </c>
      <c r="T107" s="180">
        <v>1</v>
      </c>
      <c r="U107" s="178">
        <v>1</v>
      </c>
      <c r="V107" s="178">
        <v>1</v>
      </c>
      <c r="W107" s="178">
        <v>1</v>
      </c>
      <c r="X107" s="178">
        <v>1</v>
      </c>
      <c r="Y107" s="178">
        <v>1</v>
      </c>
      <c r="Z107" s="178">
        <v>1</v>
      </c>
      <c r="AA107" s="180">
        <v>1</v>
      </c>
      <c r="AB107" s="178">
        <v>1</v>
      </c>
      <c r="AC107" s="178">
        <v>1</v>
      </c>
      <c r="AD107" s="178">
        <v>1</v>
      </c>
      <c r="AE107" s="178">
        <v>1</v>
      </c>
      <c r="AF107" s="943" t="s">
        <v>257</v>
      </c>
      <c r="AG107" s="178">
        <v>1</v>
      </c>
      <c r="AH107" s="180" t="s">
        <v>257</v>
      </c>
      <c r="AI107" s="14">
        <f>SUM(E107:AH107)</f>
        <v>28</v>
      </c>
      <c r="AJ107" s="284"/>
    </row>
    <row r="108" spans="1:36" s="12" customFormat="1" ht="16.5">
      <c r="A108" s="311">
        <v>2</v>
      </c>
      <c r="B108" s="137" t="s">
        <v>286</v>
      </c>
      <c r="C108" s="49" t="s">
        <v>599</v>
      </c>
      <c r="D108" s="171" t="s">
        <v>368</v>
      </c>
      <c r="E108" s="178"/>
      <c r="F108" s="178"/>
      <c r="G108" s="178"/>
      <c r="H108" s="178"/>
      <c r="I108" s="178"/>
      <c r="J108" s="178"/>
      <c r="K108" s="178"/>
      <c r="L108" s="178"/>
      <c r="M108" s="178"/>
      <c r="N108" s="178"/>
      <c r="O108" s="178"/>
      <c r="P108" s="178"/>
      <c r="Q108" s="178"/>
      <c r="R108" s="178"/>
      <c r="S108" s="178"/>
      <c r="T108" s="178"/>
      <c r="U108" s="178"/>
      <c r="V108" s="178"/>
      <c r="W108" s="178"/>
      <c r="X108" s="178"/>
      <c r="Y108" s="178"/>
      <c r="Z108" s="178"/>
      <c r="AA108" s="178"/>
      <c r="AB108" s="178"/>
      <c r="AC108" s="178"/>
      <c r="AD108" s="178"/>
      <c r="AE108" s="178"/>
      <c r="AF108" s="178"/>
      <c r="AG108" s="178"/>
      <c r="AH108" s="535"/>
      <c r="AI108" s="107">
        <f>SUM(E108:AH108)</f>
        <v>0</v>
      </c>
      <c r="AJ108" s="308"/>
    </row>
    <row r="109" spans="1:36" s="12" customFormat="1" ht="16.5">
      <c r="A109" s="299">
        <v>3</v>
      </c>
      <c r="B109" s="137" t="s">
        <v>781</v>
      </c>
      <c r="C109" s="49" t="s">
        <v>599</v>
      </c>
      <c r="D109" s="171" t="s">
        <v>368</v>
      </c>
      <c r="E109" s="1490"/>
      <c r="F109" s="1491"/>
      <c r="G109" s="1491"/>
      <c r="H109" s="1491"/>
      <c r="I109" s="1491"/>
      <c r="J109" s="1491"/>
      <c r="K109" s="1491"/>
      <c r="L109" s="1491"/>
      <c r="M109" s="1491"/>
      <c r="N109" s="1491"/>
      <c r="O109" s="1491"/>
      <c r="P109" s="1491"/>
      <c r="Q109" s="1491"/>
      <c r="R109" s="1491"/>
      <c r="S109" s="1491"/>
      <c r="T109" s="1491"/>
      <c r="U109" s="1491"/>
      <c r="V109" s="1491"/>
      <c r="W109" s="1491"/>
      <c r="X109" s="1491"/>
      <c r="Y109" s="1491"/>
      <c r="Z109" s="1491"/>
      <c r="AA109" s="1491"/>
      <c r="AB109" s="178"/>
      <c r="AC109" s="178"/>
      <c r="AD109" s="178"/>
      <c r="AE109" s="178"/>
      <c r="AF109" s="178"/>
      <c r="AG109" s="178"/>
      <c r="AH109" s="535"/>
      <c r="AI109" s="107">
        <f>SUM(E109:AH109)</f>
        <v>0</v>
      </c>
      <c r="AJ109" s="308"/>
    </row>
    <row r="110" spans="1:36" s="12" customFormat="1" ht="18" customHeight="1">
      <c r="A110" s="1548" t="s">
        <v>697</v>
      </c>
      <c r="B110" s="1549"/>
      <c r="C110" s="1549"/>
      <c r="D110" s="1549"/>
      <c r="E110" s="839"/>
      <c r="F110" s="178"/>
      <c r="G110" s="178"/>
      <c r="H110" s="178"/>
      <c r="I110" s="178"/>
      <c r="J110" s="178"/>
      <c r="K110" s="178"/>
      <c r="L110" s="225"/>
      <c r="M110" s="178"/>
      <c r="N110" s="178"/>
      <c r="O110" s="178"/>
      <c r="P110" s="178"/>
      <c r="Q110" s="178"/>
      <c r="R110" s="178"/>
      <c r="S110" s="178"/>
      <c r="T110" s="178"/>
      <c r="U110" s="178"/>
      <c r="V110" s="178"/>
      <c r="W110" s="178"/>
      <c r="X110" s="178"/>
      <c r="Y110" s="178"/>
      <c r="Z110" s="178"/>
      <c r="AA110" s="178"/>
      <c r="AB110" s="178"/>
      <c r="AC110" s="178"/>
      <c r="AD110" s="178"/>
      <c r="AE110" s="178"/>
      <c r="AF110" s="178"/>
      <c r="AG110" s="178"/>
      <c r="AH110" s="178"/>
      <c r="AI110" s="107"/>
      <c r="AJ110" s="284"/>
    </row>
    <row r="111" spans="1:36" s="12" customFormat="1" ht="16.5">
      <c r="A111" s="299">
        <v>1</v>
      </c>
      <c r="B111" s="30" t="s">
        <v>401</v>
      </c>
      <c r="C111" s="49" t="s">
        <v>411</v>
      </c>
      <c r="D111" s="47" t="s">
        <v>37</v>
      </c>
      <c r="E111" s="178"/>
      <c r="F111" s="178"/>
      <c r="G111" s="178"/>
      <c r="H111" s="178"/>
      <c r="I111" s="178"/>
      <c r="J111" s="178"/>
      <c r="K111" s="178"/>
      <c r="L111" s="178"/>
      <c r="M111" s="178"/>
      <c r="N111" s="178"/>
      <c r="O111" s="178"/>
      <c r="P111" s="178"/>
      <c r="Q111" s="178"/>
      <c r="R111" s="178"/>
      <c r="S111" s="178"/>
      <c r="T111" s="178"/>
      <c r="U111" s="178"/>
      <c r="V111" s="178"/>
      <c r="W111" s="178"/>
      <c r="X111" s="178"/>
      <c r="Y111" s="178"/>
      <c r="Z111" s="178"/>
      <c r="AA111" s="178"/>
      <c r="AB111" s="178"/>
      <c r="AC111" s="178"/>
      <c r="AD111" s="178"/>
      <c r="AE111" s="178"/>
      <c r="AF111" s="178"/>
      <c r="AG111" s="178"/>
      <c r="AH111" s="535"/>
      <c r="AI111" s="107">
        <f t="shared" ref="AI111" si="8">SUM(E111:AH111)</f>
        <v>0</v>
      </c>
      <c r="AJ111" s="103"/>
    </row>
    <row r="112" spans="1:36" ht="16.5">
      <c r="A112" s="299">
        <v>2</v>
      </c>
      <c r="B112" s="30" t="s">
        <v>452</v>
      </c>
      <c r="C112" s="30" t="s">
        <v>599</v>
      </c>
      <c r="D112" s="412" t="s">
        <v>506</v>
      </c>
      <c r="E112" s="178"/>
      <c r="F112" s="178"/>
      <c r="G112" s="178"/>
      <c r="H112" s="178"/>
      <c r="I112" s="178"/>
      <c r="J112" s="178"/>
      <c r="K112" s="178"/>
      <c r="L112" s="178"/>
      <c r="M112" s="178"/>
      <c r="N112" s="178"/>
      <c r="O112" s="178"/>
      <c r="P112" s="178"/>
      <c r="Q112" s="178"/>
      <c r="R112" s="178"/>
      <c r="S112" s="178"/>
      <c r="T112" s="178"/>
      <c r="U112" s="178"/>
      <c r="V112" s="178"/>
      <c r="W112" s="178"/>
      <c r="X112" s="178"/>
      <c r="Y112" s="178"/>
      <c r="Z112" s="178"/>
      <c r="AA112" s="178"/>
      <c r="AB112" s="178"/>
      <c r="AC112" s="178"/>
      <c r="AD112" s="178"/>
      <c r="AE112" s="178"/>
      <c r="AF112" s="178"/>
      <c r="AG112" s="178"/>
      <c r="AH112" s="535"/>
      <c r="AI112" s="14">
        <f>SUM(E112:AH112)</f>
        <v>0</v>
      </c>
      <c r="AJ112" s="284"/>
    </row>
    <row r="113" spans="1:36" s="12" customFormat="1" ht="6.75" customHeight="1" thickBot="1">
      <c r="A113" s="762"/>
      <c r="B113" s="763"/>
      <c r="C113" s="39"/>
      <c r="D113" s="66"/>
      <c r="E113" s="219"/>
      <c r="F113" s="219"/>
      <c r="G113" s="219"/>
      <c r="H113" s="219"/>
      <c r="I113" s="219"/>
      <c r="J113" s="219"/>
      <c r="K113" s="219"/>
      <c r="L113" s="219"/>
      <c r="M113" s="219"/>
      <c r="N113" s="219"/>
      <c r="O113" s="219"/>
      <c r="P113" s="219"/>
      <c r="Q113" s="219"/>
      <c r="R113" s="219"/>
      <c r="S113" s="219"/>
      <c r="T113" s="219"/>
      <c r="U113" s="219"/>
      <c r="V113" s="219"/>
      <c r="W113" s="219"/>
      <c r="X113" s="219"/>
      <c r="Y113" s="219"/>
      <c r="Z113" s="219"/>
      <c r="AA113" s="219"/>
      <c r="AB113" s="219"/>
      <c r="AC113" s="219"/>
      <c r="AD113" s="219"/>
      <c r="AE113" s="219"/>
      <c r="AF113" s="219"/>
      <c r="AG113" s="219"/>
      <c r="AH113" s="219"/>
      <c r="AI113" s="15"/>
      <c r="AJ113" s="764"/>
    </row>
    <row r="114" spans="1:36" s="12" customFormat="1" ht="18">
      <c r="A114" s="1569" t="s">
        <v>335</v>
      </c>
      <c r="B114" s="1570"/>
      <c r="C114" s="721"/>
      <c r="D114" s="65"/>
      <c r="E114" s="935"/>
      <c r="F114" s="935"/>
      <c r="G114" s="935"/>
      <c r="H114" s="935"/>
      <c r="I114" s="935"/>
      <c r="J114" s="935"/>
      <c r="K114" s="935"/>
      <c r="L114" s="935"/>
      <c r="M114" s="935"/>
      <c r="N114" s="935"/>
      <c r="O114" s="935"/>
      <c r="P114" s="935"/>
      <c r="Q114" s="935"/>
      <c r="R114" s="935"/>
      <c r="S114" s="935"/>
      <c r="T114" s="935"/>
      <c r="U114" s="935"/>
      <c r="V114" s="935"/>
      <c r="W114" s="935"/>
      <c r="X114" s="935"/>
      <c r="Y114" s="935"/>
      <c r="Z114" s="935"/>
      <c r="AA114" s="935"/>
      <c r="AB114" s="935"/>
      <c r="AC114" s="935"/>
      <c r="AD114" s="935"/>
      <c r="AE114" s="935"/>
      <c r="AF114" s="935"/>
      <c r="AG114" s="935"/>
      <c r="AH114" s="935"/>
      <c r="AI114" s="20"/>
      <c r="AJ114" s="310"/>
    </row>
    <row r="115" spans="1:36" ht="16.5">
      <c r="A115" s="299">
        <v>1</v>
      </c>
      <c r="B115" s="30" t="s">
        <v>319</v>
      </c>
      <c r="C115" s="30" t="s">
        <v>680</v>
      </c>
      <c r="D115" s="62" t="s">
        <v>77</v>
      </c>
      <c r="E115" s="178"/>
      <c r="F115" s="180"/>
      <c r="G115" s="178"/>
      <c r="H115" s="178"/>
      <c r="I115" s="178"/>
      <c r="J115" s="178"/>
      <c r="K115" s="178"/>
      <c r="L115" s="178"/>
      <c r="M115" s="180"/>
      <c r="N115" s="178"/>
      <c r="O115" s="178"/>
      <c r="P115" s="178"/>
      <c r="Q115" s="178"/>
      <c r="R115" s="178"/>
      <c r="S115" s="178"/>
      <c r="T115" s="180"/>
      <c r="U115" s="178"/>
      <c r="V115" s="178"/>
      <c r="W115" s="178"/>
      <c r="X115" s="178"/>
      <c r="Y115" s="178"/>
      <c r="Z115" s="178"/>
      <c r="AA115" s="180"/>
      <c r="AB115" s="178"/>
      <c r="AC115" s="178"/>
      <c r="AD115" s="178"/>
      <c r="AE115" s="178"/>
      <c r="AF115" s="943"/>
      <c r="AG115" s="178"/>
      <c r="AH115" s="180"/>
      <c r="AI115" s="14">
        <f>SUM(E115:AH115)</f>
        <v>0</v>
      </c>
      <c r="AJ115" s="284"/>
    </row>
    <row r="116" spans="1:36" ht="16.5">
      <c r="A116" s="299"/>
      <c r="B116" s="30" t="s">
        <v>783</v>
      </c>
      <c r="C116" s="30" t="s">
        <v>680</v>
      </c>
      <c r="D116" s="62" t="s">
        <v>77</v>
      </c>
      <c r="E116" s="178"/>
      <c r="F116" s="180"/>
      <c r="G116" s="178"/>
      <c r="H116" s="178"/>
      <c r="I116" s="178"/>
      <c r="J116" s="178"/>
      <c r="K116" s="178"/>
      <c r="L116" s="178"/>
      <c r="M116" s="180"/>
      <c r="N116" s="178"/>
      <c r="O116" s="178"/>
      <c r="P116" s="178"/>
      <c r="Q116" s="178"/>
      <c r="R116" s="178"/>
      <c r="S116" s="178"/>
      <c r="T116" s="180"/>
      <c r="U116" s="178"/>
      <c r="V116" s="178"/>
      <c r="W116" s="178"/>
      <c r="X116" s="178"/>
      <c r="Y116" s="178"/>
      <c r="Z116" s="178"/>
      <c r="AA116" s="180"/>
      <c r="AB116" s="178"/>
      <c r="AC116" s="178"/>
      <c r="AD116" s="178"/>
      <c r="AE116" s="178"/>
      <c r="AF116" s="943"/>
      <c r="AG116" s="178"/>
      <c r="AH116" s="180"/>
      <c r="AI116" s="14">
        <f t="shared" ref="AI116:AI136" si="9">SUM(E116:AH116)</f>
        <v>0</v>
      </c>
      <c r="AJ116" s="284"/>
    </row>
    <row r="117" spans="1:36" ht="17.25" customHeight="1">
      <c r="A117" s="299">
        <v>2</v>
      </c>
      <c r="B117" s="30" t="s">
        <v>780</v>
      </c>
      <c r="C117" s="217" t="s">
        <v>682</v>
      </c>
      <c r="D117" s="412" t="s">
        <v>764</v>
      </c>
      <c r="E117" s="178"/>
      <c r="F117" s="180"/>
      <c r="G117" s="178"/>
      <c r="H117" s="178"/>
      <c r="I117" s="178"/>
      <c r="J117" s="178"/>
      <c r="K117" s="178"/>
      <c r="L117" s="178"/>
      <c r="M117" s="180"/>
      <c r="N117" s="178"/>
      <c r="O117" s="178"/>
      <c r="P117" s="178"/>
      <c r="Q117" s="178"/>
      <c r="R117" s="178"/>
      <c r="S117" s="178"/>
      <c r="T117" s="180"/>
      <c r="U117" s="178"/>
      <c r="V117" s="178"/>
      <c r="W117" s="178"/>
      <c r="X117" s="178"/>
      <c r="Y117" s="178"/>
      <c r="Z117" s="178"/>
      <c r="AA117" s="180"/>
      <c r="AB117" s="178"/>
      <c r="AC117" s="178"/>
      <c r="AD117" s="178"/>
      <c r="AE117" s="178"/>
      <c r="AF117" s="943"/>
      <c r="AG117" s="178"/>
      <c r="AH117" s="180"/>
      <c r="AI117" s="14">
        <f t="shared" si="9"/>
        <v>0</v>
      </c>
      <c r="AJ117" s="284"/>
    </row>
    <row r="118" spans="1:36" ht="16.5">
      <c r="A118" s="299">
        <v>3</v>
      </c>
      <c r="B118" s="30" t="s">
        <v>734</v>
      </c>
      <c r="C118" s="30" t="s">
        <v>398</v>
      </c>
      <c r="D118" s="138" t="s">
        <v>166</v>
      </c>
      <c r="E118" s="178">
        <v>1</v>
      </c>
      <c r="F118" s="180" t="s">
        <v>258</v>
      </c>
      <c r="G118" s="214">
        <v>1</v>
      </c>
      <c r="H118" s="214">
        <v>1</v>
      </c>
      <c r="I118" s="214">
        <v>1</v>
      </c>
      <c r="J118" s="214">
        <v>1</v>
      </c>
      <c r="K118" s="214">
        <v>1</v>
      </c>
      <c r="L118" s="214">
        <v>1</v>
      </c>
      <c r="M118" s="182">
        <v>1</v>
      </c>
      <c r="N118" s="214">
        <v>1</v>
      </c>
      <c r="O118" s="214">
        <v>1</v>
      </c>
      <c r="P118" s="214">
        <v>1</v>
      </c>
      <c r="Q118" s="214">
        <v>1</v>
      </c>
      <c r="R118" s="214">
        <v>1</v>
      </c>
      <c r="S118" s="214">
        <v>1</v>
      </c>
      <c r="T118" s="182">
        <v>1</v>
      </c>
      <c r="U118" s="214">
        <v>1</v>
      </c>
      <c r="V118" s="214">
        <v>1</v>
      </c>
      <c r="W118" s="214">
        <v>1</v>
      </c>
      <c r="X118" s="214">
        <v>1</v>
      </c>
      <c r="Y118" s="214">
        <v>1</v>
      </c>
      <c r="Z118" s="214">
        <v>1</v>
      </c>
      <c r="AA118" s="182">
        <v>1</v>
      </c>
      <c r="AB118" s="214">
        <v>1</v>
      </c>
      <c r="AC118" s="214">
        <v>1</v>
      </c>
      <c r="AD118" s="214">
        <v>1</v>
      </c>
      <c r="AE118" s="214">
        <v>1</v>
      </c>
      <c r="AF118" s="946">
        <v>1</v>
      </c>
      <c r="AG118" s="214">
        <v>1</v>
      </c>
      <c r="AH118" s="182">
        <v>1</v>
      </c>
      <c r="AI118" s="14">
        <f t="shared" si="9"/>
        <v>29</v>
      </c>
      <c r="AJ118" s="284"/>
    </row>
    <row r="119" spans="1:36" s="12" customFormat="1" ht="16.5">
      <c r="A119" s="299">
        <v>4</v>
      </c>
      <c r="B119" s="30" t="s">
        <v>320</v>
      </c>
      <c r="C119" s="30" t="s">
        <v>600</v>
      </c>
      <c r="D119" s="62"/>
      <c r="E119" s="178"/>
      <c r="F119" s="180"/>
      <c r="G119" s="178"/>
      <c r="H119" s="178"/>
      <c r="I119" s="178"/>
      <c r="J119" s="178"/>
      <c r="K119" s="178"/>
      <c r="L119" s="178"/>
      <c r="M119" s="180"/>
      <c r="N119" s="178"/>
      <c r="O119" s="178"/>
      <c r="P119" s="178"/>
      <c r="Q119" s="178"/>
      <c r="R119" s="178"/>
      <c r="S119" s="178"/>
      <c r="T119" s="180"/>
      <c r="U119" s="178"/>
      <c r="V119" s="178"/>
      <c r="W119" s="178"/>
      <c r="X119" s="178"/>
      <c r="Y119" s="178"/>
      <c r="Z119" s="178"/>
      <c r="AA119" s="180"/>
      <c r="AB119" s="178"/>
      <c r="AC119" s="178"/>
      <c r="AD119" s="535"/>
      <c r="AE119" s="178"/>
      <c r="AF119" s="944"/>
      <c r="AG119" s="178"/>
      <c r="AH119" s="537"/>
      <c r="AI119" s="14">
        <f t="shared" si="9"/>
        <v>0</v>
      </c>
      <c r="AJ119" s="284"/>
    </row>
    <row r="120" spans="1:36" ht="19.5" customHeight="1">
      <c r="A120" s="299">
        <v>5</v>
      </c>
      <c r="B120" s="30" t="s">
        <v>408</v>
      </c>
      <c r="C120" s="30" t="s">
        <v>599</v>
      </c>
      <c r="D120" s="62" t="s">
        <v>114</v>
      </c>
      <c r="E120" s="214">
        <v>1</v>
      </c>
      <c r="F120" s="182">
        <v>1</v>
      </c>
      <c r="G120" s="214">
        <v>1</v>
      </c>
      <c r="H120" s="214">
        <v>1</v>
      </c>
      <c r="I120" s="214">
        <v>1</v>
      </c>
      <c r="J120" s="214">
        <v>1</v>
      </c>
      <c r="K120" s="214">
        <v>1</v>
      </c>
      <c r="L120" s="214">
        <v>1</v>
      </c>
      <c r="M120" s="182">
        <v>1</v>
      </c>
      <c r="N120" s="214">
        <v>1</v>
      </c>
      <c r="O120" s="214">
        <v>1</v>
      </c>
      <c r="P120" s="214">
        <v>1</v>
      </c>
      <c r="Q120" s="214">
        <v>1</v>
      </c>
      <c r="R120" s="214">
        <v>1</v>
      </c>
      <c r="S120" s="214">
        <v>1</v>
      </c>
      <c r="T120" s="182">
        <v>1</v>
      </c>
      <c r="U120" s="214">
        <v>1</v>
      </c>
      <c r="V120" s="214">
        <v>1</v>
      </c>
      <c r="W120" s="214">
        <v>1</v>
      </c>
      <c r="X120" s="214">
        <v>1</v>
      </c>
      <c r="Y120" s="214">
        <v>1</v>
      </c>
      <c r="Z120" s="214">
        <v>1</v>
      </c>
      <c r="AA120" s="182">
        <v>1</v>
      </c>
      <c r="AB120" s="214">
        <v>1</v>
      </c>
      <c r="AC120" s="214">
        <v>1</v>
      </c>
      <c r="AD120" s="214">
        <v>1</v>
      </c>
      <c r="AE120" s="214">
        <v>1</v>
      </c>
      <c r="AF120" s="946" t="s">
        <v>257</v>
      </c>
      <c r="AG120" s="214" t="s">
        <v>257</v>
      </c>
      <c r="AH120" s="182" t="s">
        <v>257</v>
      </c>
      <c r="AI120" s="14">
        <f t="shared" si="9"/>
        <v>27</v>
      </c>
      <c r="AJ120" s="312"/>
    </row>
    <row r="121" spans="1:36" s="12" customFormat="1" ht="16.5">
      <c r="A121" s="299">
        <v>6</v>
      </c>
      <c r="B121" s="49" t="s">
        <v>407</v>
      </c>
      <c r="C121" s="30" t="s">
        <v>599</v>
      </c>
      <c r="D121" s="693" t="s">
        <v>117</v>
      </c>
      <c r="E121" s="178"/>
      <c r="F121" s="180"/>
      <c r="G121" s="178"/>
      <c r="H121" s="178"/>
      <c r="I121" s="178"/>
      <c r="J121" s="178"/>
      <c r="K121" s="178"/>
      <c r="L121" s="178"/>
      <c r="M121" s="180"/>
      <c r="N121" s="178"/>
      <c r="O121" s="178"/>
      <c r="P121" s="178"/>
      <c r="Q121" s="178"/>
      <c r="R121" s="178"/>
      <c r="S121" s="178"/>
      <c r="T121" s="180"/>
      <c r="U121" s="178"/>
      <c r="V121" s="178"/>
      <c r="W121" s="178"/>
      <c r="X121" s="178"/>
      <c r="Y121" s="178"/>
      <c r="Z121" s="178"/>
      <c r="AA121" s="180"/>
      <c r="AB121" s="178"/>
      <c r="AC121" s="178"/>
      <c r="AD121" s="178"/>
      <c r="AE121" s="178"/>
      <c r="AF121" s="943"/>
      <c r="AG121" s="178"/>
      <c r="AH121" s="537"/>
      <c r="AI121" s="14">
        <f t="shared" si="9"/>
        <v>0</v>
      </c>
      <c r="AJ121" s="103"/>
    </row>
    <row r="122" spans="1:36" s="12" customFormat="1" ht="19.5" customHeight="1">
      <c r="A122" s="299">
        <v>7</v>
      </c>
      <c r="B122" s="854" t="s">
        <v>867</v>
      </c>
      <c r="C122" s="411" t="s">
        <v>599</v>
      </c>
      <c r="D122" s="950" t="s">
        <v>75</v>
      </c>
      <c r="E122" s="698">
        <v>1</v>
      </c>
      <c r="F122" s="182">
        <v>1</v>
      </c>
      <c r="G122" s="214">
        <v>1</v>
      </c>
      <c r="H122" s="214">
        <v>1</v>
      </c>
      <c r="I122" s="214">
        <v>1</v>
      </c>
      <c r="J122" s="214">
        <v>1</v>
      </c>
      <c r="K122" s="214">
        <v>1</v>
      </c>
      <c r="L122" s="214">
        <v>1</v>
      </c>
      <c r="M122" s="182">
        <v>1</v>
      </c>
      <c r="N122" s="214">
        <v>1</v>
      </c>
      <c r="O122" s="214">
        <v>1</v>
      </c>
      <c r="P122" s="214">
        <v>1</v>
      </c>
      <c r="Q122" s="214">
        <v>1</v>
      </c>
      <c r="R122" s="214">
        <v>1</v>
      </c>
      <c r="S122" s="214">
        <v>1</v>
      </c>
      <c r="T122" s="182">
        <v>1</v>
      </c>
      <c r="U122" s="214">
        <v>1</v>
      </c>
      <c r="V122" s="214">
        <v>1</v>
      </c>
      <c r="W122" s="214">
        <v>1</v>
      </c>
      <c r="X122" s="214">
        <v>1</v>
      </c>
      <c r="Y122" s="214">
        <v>1</v>
      </c>
      <c r="Z122" s="178"/>
      <c r="AA122" s="180"/>
      <c r="AB122" s="178"/>
      <c r="AC122" s="178"/>
      <c r="AD122" s="178"/>
      <c r="AE122" s="178"/>
      <c r="AF122" s="943"/>
      <c r="AG122" s="178"/>
      <c r="AH122" s="180"/>
      <c r="AI122" s="14">
        <f t="shared" si="9"/>
        <v>21</v>
      </c>
      <c r="AJ122" s="103"/>
    </row>
    <row r="123" spans="1:36" s="12" customFormat="1" ht="16.5">
      <c r="A123" s="299">
        <v>2</v>
      </c>
      <c r="B123" s="49" t="s">
        <v>309</v>
      </c>
      <c r="C123" s="49" t="s">
        <v>388</v>
      </c>
      <c r="D123" s="59" t="s">
        <v>165</v>
      </c>
      <c r="E123" s="214">
        <v>1</v>
      </c>
      <c r="F123" s="182" t="s">
        <v>258</v>
      </c>
      <c r="G123" s="214">
        <v>1</v>
      </c>
      <c r="H123" s="214">
        <v>1</v>
      </c>
      <c r="I123" s="214">
        <v>1</v>
      </c>
      <c r="J123" s="214">
        <v>1</v>
      </c>
      <c r="K123" s="214">
        <v>1</v>
      </c>
      <c r="L123" s="214">
        <v>1</v>
      </c>
      <c r="M123" s="182" t="s">
        <v>258</v>
      </c>
      <c r="N123" s="214">
        <v>1</v>
      </c>
      <c r="O123" s="214">
        <v>1</v>
      </c>
      <c r="P123" s="214">
        <v>1</v>
      </c>
      <c r="Q123" s="214">
        <v>1</v>
      </c>
      <c r="R123" s="214">
        <v>1</v>
      </c>
      <c r="S123" s="214">
        <v>1</v>
      </c>
      <c r="T123" s="182" t="s">
        <v>258</v>
      </c>
      <c r="U123" s="214">
        <v>1</v>
      </c>
      <c r="V123" s="214">
        <v>1</v>
      </c>
      <c r="W123" s="214">
        <v>1</v>
      </c>
      <c r="X123" s="214">
        <v>1</v>
      </c>
      <c r="Y123" s="214">
        <v>1</v>
      </c>
      <c r="Z123" s="214">
        <v>1</v>
      </c>
      <c r="AA123" s="182" t="s">
        <v>258</v>
      </c>
      <c r="AB123" s="214">
        <v>1</v>
      </c>
      <c r="AC123" s="214">
        <v>1</v>
      </c>
      <c r="AD123" s="214">
        <v>1</v>
      </c>
      <c r="AE123" s="214">
        <v>1</v>
      </c>
      <c r="AF123" s="946" t="s">
        <v>257</v>
      </c>
      <c r="AG123" s="214" t="s">
        <v>257</v>
      </c>
      <c r="AH123" s="182" t="s">
        <v>257</v>
      </c>
      <c r="AI123" s="14">
        <f>SUM(E123:AH123)</f>
        <v>23</v>
      </c>
      <c r="AJ123" s="284"/>
    </row>
    <row r="124" spans="1:36" s="12" customFormat="1" ht="16.5">
      <c r="A124" s="949"/>
      <c r="B124" s="412" t="s">
        <v>821</v>
      </c>
      <c r="C124" s="412" t="s">
        <v>18</v>
      </c>
      <c r="D124" s="412" t="s">
        <v>106</v>
      </c>
      <c r="E124" s="698">
        <v>1</v>
      </c>
      <c r="F124" s="182">
        <v>1</v>
      </c>
      <c r="G124" s="214">
        <v>1</v>
      </c>
      <c r="H124" s="214">
        <v>1</v>
      </c>
      <c r="I124" s="214">
        <v>1</v>
      </c>
      <c r="J124" s="214">
        <v>1</v>
      </c>
      <c r="K124" s="214">
        <v>1</v>
      </c>
      <c r="L124" s="214">
        <v>1</v>
      </c>
      <c r="M124" s="182">
        <v>1</v>
      </c>
      <c r="N124" s="214">
        <v>1</v>
      </c>
      <c r="O124" s="214">
        <v>1</v>
      </c>
      <c r="P124" s="214">
        <v>1</v>
      </c>
      <c r="Q124" s="214">
        <v>1</v>
      </c>
      <c r="R124" s="214">
        <v>1</v>
      </c>
      <c r="S124" s="214">
        <v>1</v>
      </c>
      <c r="T124" s="182" t="s">
        <v>258</v>
      </c>
      <c r="U124" s="214">
        <v>1</v>
      </c>
      <c r="V124" s="214">
        <v>1</v>
      </c>
      <c r="W124" s="214">
        <v>1</v>
      </c>
      <c r="X124" s="214">
        <v>1</v>
      </c>
      <c r="Y124" s="214">
        <v>1</v>
      </c>
      <c r="Z124" s="214">
        <v>1</v>
      </c>
      <c r="AA124" s="182">
        <v>1</v>
      </c>
      <c r="AB124" s="214">
        <v>1</v>
      </c>
      <c r="AC124" s="214">
        <v>1</v>
      </c>
      <c r="AD124" s="214">
        <v>1</v>
      </c>
      <c r="AE124" s="214">
        <v>1</v>
      </c>
      <c r="AF124" s="946">
        <v>1</v>
      </c>
      <c r="AG124" s="214">
        <v>1</v>
      </c>
      <c r="AH124" s="182">
        <v>1</v>
      </c>
      <c r="AI124" s="14">
        <f>SUM(E124:AH124)</f>
        <v>29</v>
      </c>
      <c r="AJ124" s="284"/>
    </row>
    <row r="125" spans="1:36" s="12" customFormat="1" ht="17.25" customHeight="1">
      <c r="A125" s="299">
        <v>9</v>
      </c>
      <c r="B125" s="247" t="s">
        <v>779</v>
      </c>
      <c r="C125" s="217" t="s">
        <v>599</v>
      </c>
      <c r="D125" s="605" t="s">
        <v>44</v>
      </c>
      <c r="E125" s="178"/>
      <c r="F125" s="180"/>
      <c r="G125" s="178"/>
      <c r="H125" s="178"/>
      <c r="I125" s="178"/>
      <c r="J125" s="178"/>
      <c r="K125" s="178"/>
      <c r="L125" s="178"/>
      <c r="M125" s="180"/>
      <c r="N125" s="178"/>
      <c r="O125" s="178"/>
      <c r="P125" s="178"/>
      <c r="Q125" s="178"/>
      <c r="R125" s="178"/>
      <c r="S125" s="178"/>
      <c r="T125" s="180"/>
      <c r="U125" s="178"/>
      <c r="V125" s="178"/>
      <c r="W125" s="178"/>
      <c r="X125" s="178"/>
      <c r="Y125" s="178"/>
      <c r="Z125" s="178"/>
      <c r="AA125" s="180"/>
      <c r="AB125" s="178"/>
      <c r="AC125" s="178"/>
      <c r="AD125" s="178"/>
      <c r="AE125" s="178"/>
      <c r="AF125" s="943"/>
      <c r="AG125" s="178"/>
      <c r="AH125" s="180"/>
      <c r="AI125" s="14">
        <f t="shared" si="9"/>
        <v>0</v>
      </c>
      <c r="AJ125" s="284"/>
    </row>
    <row r="126" spans="1:36" s="12" customFormat="1" ht="17.25" customHeight="1">
      <c r="A126" s="299"/>
      <c r="B126" s="247" t="s">
        <v>860</v>
      </c>
      <c r="C126" s="30" t="s">
        <v>404</v>
      </c>
      <c r="D126" s="693" t="s">
        <v>167</v>
      </c>
      <c r="E126" s="178"/>
      <c r="F126" s="180"/>
      <c r="G126" s="178"/>
      <c r="H126" s="178"/>
      <c r="I126" s="178"/>
      <c r="J126" s="178"/>
      <c r="K126" s="178"/>
      <c r="L126" s="178"/>
      <c r="M126" s="180"/>
      <c r="N126" s="178"/>
      <c r="O126" s="178"/>
      <c r="P126" s="178"/>
      <c r="Q126" s="178"/>
      <c r="R126" s="178"/>
      <c r="S126" s="178"/>
      <c r="T126" s="180"/>
      <c r="U126" s="178"/>
      <c r="V126" s="178"/>
      <c r="W126" s="178"/>
      <c r="X126" s="178"/>
      <c r="Y126" s="178"/>
      <c r="Z126" s="178"/>
      <c r="AA126" s="180"/>
      <c r="AB126" s="178"/>
      <c r="AC126" s="178"/>
      <c r="AD126" s="178"/>
      <c r="AE126" s="178"/>
      <c r="AF126" s="943"/>
      <c r="AG126" s="178"/>
      <c r="AH126" s="180"/>
      <c r="AI126" s="14">
        <f t="shared" si="9"/>
        <v>0</v>
      </c>
      <c r="AJ126" s="284"/>
    </row>
    <row r="127" spans="1:36" s="12" customFormat="1" ht="17.25" customHeight="1">
      <c r="A127" s="299"/>
      <c r="B127" s="217" t="s">
        <v>880</v>
      </c>
      <c r="C127" s="30" t="s">
        <v>404</v>
      </c>
      <c r="D127" s="693" t="s">
        <v>185</v>
      </c>
      <c r="E127" s="214" t="s">
        <v>354</v>
      </c>
      <c r="F127" s="182" t="s">
        <v>354</v>
      </c>
      <c r="G127" s="214" t="s">
        <v>354</v>
      </c>
      <c r="H127" s="214" t="s">
        <v>354</v>
      </c>
      <c r="I127" s="214">
        <v>1</v>
      </c>
      <c r="J127" s="214">
        <v>1</v>
      </c>
      <c r="K127" s="214">
        <v>1</v>
      </c>
      <c r="L127" s="214">
        <v>1</v>
      </c>
      <c r="M127" s="182">
        <v>1</v>
      </c>
      <c r="N127" s="214">
        <v>1</v>
      </c>
      <c r="O127" s="214">
        <v>1</v>
      </c>
      <c r="P127" s="214">
        <v>1</v>
      </c>
      <c r="Q127" s="214">
        <v>1</v>
      </c>
      <c r="R127" s="214">
        <v>1</v>
      </c>
      <c r="S127" s="214">
        <v>1</v>
      </c>
      <c r="T127" s="182">
        <v>1</v>
      </c>
      <c r="U127" s="214">
        <v>1</v>
      </c>
      <c r="V127" s="214">
        <v>1</v>
      </c>
      <c r="W127" s="214">
        <v>1</v>
      </c>
      <c r="X127" s="214">
        <v>1</v>
      </c>
      <c r="Y127" s="214" t="s">
        <v>254</v>
      </c>
      <c r="Z127" s="214" t="s">
        <v>254</v>
      </c>
      <c r="AA127" s="180" t="s">
        <v>258</v>
      </c>
      <c r="AB127" s="214" t="s">
        <v>254</v>
      </c>
      <c r="AC127" s="214" t="s">
        <v>254</v>
      </c>
      <c r="AD127" s="214" t="s">
        <v>254</v>
      </c>
      <c r="AE127" s="214">
        <v>1</v>
      </c>
      <c r="AF127" s="946" t="s">
        <v>257</v>
      </c>
      <c r="AG127" s="214" t="s">
        <v>257</v>
      </c>
      <c r="AH127" s="182" t="s">
        <v>257</v>
      </c>
      <c r="AI127" s="14">
        <f t="shared" si="9"/>
        <v>17</v>
      </c>
      <c r="AJ127" s="284"/>
    </row>
    <row r="128" spans="1:36" ht="16.5">
      <c r="A128" s="299">
        <v>10</v>
      </c>
      <c r="B128" s="30" t="s">
        <v>355</v>
      </c>
      <c r="C128" s="30" t="s">
        <v>681</v>
      </c>
      <c r="D128" s="412" t="s">
        <v>679</v>
      </c>
      <c r="E128" s="214">
        <v>1</v>
      </c>
      <c r="F128" s="182" t="s">
        <v>258</v>
      </c>
      <c r="G128" s="214">
        <v>1</v>
      </c>
      <c r="H128" s="214">
        <v>1</v>
      </c>
      <c r="I128" s="214">
        <v>1</v>
      </c>
      <c r="J128" s="214">
        <v>1</v>
      </c>
      <c r="K128" s="214">
        <v>1</v>
      </c>
      <c r="L128" s="214">
        <v>1</v>
      </c>
      <c r="M128" s="182">
        <v>1</v>
      </c>
      <c r="N128" s="214">
        <v>1</v>
      </c>
      <c r="O128" s="214">
        <v>1</v>
      </c>
      <c r="P128" s="214">
        <v>1</v>
      </c>
      <c r="Q128" s="214">
        <v>1</v>
      </c>
      <c r="R128" s="214">
        <v>1</v>
      </c>
      <c r="S128" s="214">
        <v>1</v>
      </c>
      <c r="T128" s="182">
        <v>1</v>
      </c>
      <c r="U128" s="214">
        <v>1</v>
      </c>
      <c r="V128" s="214">
        <v>1</v>
      </c>
      <c r="W128" s="214">
        <v>1</v>
      </c>
      <c r="X128" s="214">
        <v>1</v>
      </c>
      <c r="Y128" s="214">
        <v>1</v>
      </c>
      <c r="Z128" s="214">
        <v>1</v>
      </c>
      <c r="AA128" s="182" t="s">
        <v>258</v>
      </c>
      <c r="AB128" s="214">
        <v>1</v>
      </c>
      <c r="AC128" s="214">
        <v>1</v>
      </c>
      <c r="AD128" s="214">
        <v>1</v>
      </c>
      <c r="AE128" s="214">
        <v>1</v>
      </c>
      <c r="AF128" s="946" t="s">
        <v>257</v>
      </c>
      <c r="AG128" s="214" t="s">
        <v>257</v>
      </c>
      <c r="AH128" s="182" t="s">
        <v>257</v>
      </c>
      <c r="AI128" s="14">
        <f t="shared" si="9"/>
        <v>25</v>
      </c>
      <c r="AJ128" s="284"/>
    </row>
    <row r="129" spans="1:37" ht="16.5">
      <c r="A129" s="299">
        <v>11</v>
      </c>
      <c r="B129" s="30" t="s">
        <v>326</v>
      </c>
      <c r="C129" s="30" t="s">
        <v>404</v>
      </c>
      <c r="D129" s="62" t="s">
        <v>185</v>
      </c>
      <c r="E129" s="178"/>
      <c r="F129" s="180"/>
      <c r="G129" s="178"/>
      <c r="H129" s="178"/>
      <c r="I129" s="178"/>
      <c r="J129" s="178"/>
      <c r="K129" s="178"/>
      <c r="L129" s="178"/>
      <c r="M129" s="180"/>
      <c r="N129" s="178"/>
      <c r="O129" s="178"/>
      <c r="P129" s="178"/>
      <c r="Q129" s="178"/>
      <c r="R129" s="178"/>
      <c r="S129" s="178"/>
      <c r="T129" s="180"/>
      <c r="U129" s="178"/>
      <c r="V129" s="178"/>
      <c r="W129" s="178"/>
      <c r="X129" s="178"/>
      <c r="Y129" s="178"/>
      <c r="Z129" s="178"/>
      <c r="AA129" s="180"/>
      <c r="AB129" s="178"/>
      <c r="AC129" s="178"/>
      <c r="AD129" s="178"/>
      <c r="AE129" s="178"/>
      <c r="AF129" s="943"/>
      <c r="AG129" s="178"/>
      <c r="AH129" s="180"/>
      <c r="AI129" s="14">
        <f t="shared" si="9"/>
        <v>0</v>
      </c>
      <c r="AJ129" s="284"/>
    </row>
    <row r="130" spans="1:37" ht="18" customHeight="1">
      <c r="A130" s="299">
        <v>12</v>
      </c>
      <c r="B130" s="30" t="s">
        <v>328</v>
      </c>
      <c r="C130" s="30" t="s">
        <v>599</v>
      </c>
      <c r="D130" s="32" t="s">
        <v>44</v>
      </c>
      <c r="E130" s="178" t="s">
        <v>255</v>
      </c>
      <c r="F130" s="180" t="s">
        <v>258</v>
      </c>
      <c r="G130" s="214">
        <v>1</v>
      </c>
      <c r="H130" s="214">
        <v>1</v>
      </c>
      <c r="I130" s="214">
        <v>1</v>
      </c>
      <c r="J130" s="214">
        <v>1</v>
      </c>
      <c r="K130" s="214">
        <v>1</v>
      </c>
      <c r="L130" s="214">
        <v>1</v>
      </c>
      <c r="M130" s="182">
        <v>1</v>
      </c>
      <c r="N130" s="214">
        <v>1</v>
      </c>
      <c r="O130" s="214">
        <v>1</v>
      </c>
      <c r="P130" s="214">
        <v>1</v>
      </c>
      <c r="Q130" s="214">
        <v>1</v>
      </c>
      <c r="R130" s="214">
        <v>1</v>
      </c>
      <c r="S130" s="214">
        <v>1</v>
      </c>
      <c r="T130" s="182">
        <v>1</v>
      </c>
      <c r="U130" s="214">
        <v>1</v>
      </c>
      <c r="V130" s="214">
        <v>1</v>
      </c>
      <c r="W130" s="214">
        <v>1</v>
      </c>
      <c r="X130" s="214">
        <v>1</v>
      </c>
      <c r="Y130" s="214">
        <v>1</v>
      </c>
      <c r="Z130" s="214">
        <v>1</v>
      </c>
      <c r="AA130" s="182">
        <v>1</v>
      </c>
      <c r="AB130" s="214">
        <v>1</v>
      </c>
      <c r="AC130" s="214">
        <v>1</v>
      </c>
      <c r="AD130" s="214">
        <v>1</v>
      </c>
      <c r="AE130" s="214">
        <v>1</v>
      </c>
      <c r="AF130" s="946" t="s">
        <v>257</v>
      </c>
      <c r="AG130" s="214" t="s">
        <v>257</v>
      </c>
      <c r="AH130" s="182" t="s">
        <v>257</v>
      </c>
      <c r="AI130" s="14">
        <f t="shared" si="9"/>
        <v>25</v>
      </c>
      <c r="AJ130" s="284"/>
    </row>
    <row r="131" spans="1:37" ht="19.5" customHeight="1">
      <c r="A131" s="292">
        <v>11</v>
      </c>
      <c r="B131" s="30" t="s">
        <v>352</v>
      </c>
      <c r="C131" s="30" t="s">
        <v>385</v>
      </c>
      <c r="D131" s="213" t="s">
        <v>236</v>
      </c>
      <c r="E131" s="214">
        <v>1</v>
      </c>
      <c r="F131" s="182">
        <v>1</v>
      </c>
      <c r="G131" s="214">
        <v>1</v>
      </c>
      <c r="H131" s="214">
        <v>1</v>
      </c>
      <c r="I131" s="214">
        <v>1</v>
      </c>
      <c r="J131" s="214">
        <v>1</v>
      </c>
      <c r="K131" s="214">
        <v>1</v>
      </c>
      <c r="L131" s="214">
        <v>1</v>
      </c>
      <c r="M131" s="182">
        <v>1</v>
      </c>
      <c r="N131" s="214">
        <v>1</v>
      </c>
      <c r="O131" s="214">
        <v>1</v>
      </c>
      <c r="P131" s="214">
        <v>1</v>
      </c>
      <c r="Q131" s="214">
        <v>1</v>
      </c>
      <c r="R131" s="214">
        <v>1</v>
      </c>
      <c r="S131" s="214">
        <v>1</v>
      </c>
      <c r="T131" s="182">
        <v>1</v>
      </c>
      <c r="U131" s="214">
        <v>1</v>
      </c>
      <c r="V131" s="214">
        <v>1</v>
      </c>
      <c r="W131" s="214">
        <v>1</v>
      </c>
      <c r="X131" s="214">
        <v>1</v>
      </c>
      <c r="Y131" s="214">
        <v>1</v>
      </c>
      <c r="Z131" s="214">
        <v>1</v>
      </c>
      <c r="AA131" s="182">
        <v>1</v>
      </c>
      <c r="AB131" s="214">
        <v>1</v>
      </c>
      <c r="AC131" s="214">
        <v>1</v>
      </c>
      <c r="AD131" s="214">
        <v>1</v>
      </c>
      <c r="AE131" s="214">
        <v>1</v>
      </c>
      <c r="AF131" s="946" t="s">
        <v>257</v>
      </c>
      <c r="AG131" s="214" t="s">
        <v>257</v>
      </c>
      <c r="AH131" s="182" t="s">
        <v>257</v>
      </c>
      <c r="AI131" s="715">
        <f>SUM(E131:AH131)</f>
        <v>27</v>
      </c>
      <c r="AJ131" s="284"/>
    </row>
    <row r="132" spans="1:37" ht="16.5" customHeight="1">
      <c r="A132" s="299">
        <v>14</v>
      </c>
      <c r="B132" s="30" t="s">
        <v>695</v>
      </c>
      <c r="C132" s="30" t="s">
        <v>599</v>
      </c>
      <c r="D132" s="62" t="s">
        <v>403</v>
      </c>
      <c r="E132" s="178"/>
      <c r="F132" s="180"/>
      <c r="G132" s="178"/>
      <c r="H132" s="178"/>
      <c r="I132" s="178"/>
      <c r="J132" s="178"/>
      <c r="K132" s="178"/>
      <c r="L132" s="178"/>
      <c r="M132" s="180"/>
      <c r="N132" s="178"/>
      <c r="O132" s="178"/>
      <c r="P132" s="178"/>
      <c r="Q132" s="178"/>
      <c r="R132" s="178"/>
      <c r="S132" s="178"/>
      <c r="T132" s="180"/>
      <c r="U132" s="178"/>
      <c r="V132" s="178"/>
      <c r="W132" s="178"/>
      <c r="X132" s="178"/>
      <c r="Y132" s="178"/>
      <c r="Z132" s="178"/>
      <c r="AA132" s="180"/>
      <c r="AB132" s="178"/>
      <c r="AC132" s="178"/>
      <c r="AD132" s="178"/>
      <c r="AE132" s="178"/>
      <c r="AF132" s="943"/>
      <c r="AG132" s="178"/>
      <c r="AH132" s="180"/>
      <c r="AI132" s="14">
        <f t="shared" si="9"/>
        <v>0</v>
      </c>
      <c r="AJ132" s="284"/>
    </row>
    <row r="133" spans="1:37" s="127" customFormat="1" ht="16.5">
      <c r="A133" s="299">
        <v>15</v>
      </c>
      <c r="B133" s="30" t="s">
        <v>296</v>
      </c>
      <c r="C133" s="30" t="s">
        <v>600</v>
      </c>
      <c r="D133" s="62" t="s">
        <v>149</v>
      </c>
      <c r="E133" s="178"/>
      <c r="F133" s="180"/>
      <c r="G133" s="178"/>
      <c r="H133" s="178"/>
      <c r="I133" s="178"/>
      <c r="J133" s="178"/>
      <c r="K133" s="178"/>
      <c r="L133" s="178"/>
      <c r="M133" s="180"/>
      <c r="N133" s="178"/>
      <c r="O133" s="178"/>
      <c r="P133" s="178"/>
      <c r="Q133" s="178"/>
      <c r="R133" s="178"/>
      <c r="S133" s="178"/>
      <c r="T133" s="180"/>
      <c r="U133" s="178"/>
      <c r="V133" s="178"/>
      <c r="W133" s="178"/>
      <c r="X133" s="178"/>
      <c r="Y133" s="178"/>
      <c r="Z133" s="178"/>
      <c r="AA133" s="180"/>
      <c r="AB133" s="178"/>
      <c r="AC133" s="178"/>
      <c r="AD133" s="178"/>
      <c r="AE133" s="178"/>
      <c r="AF133" s="943"/>
      <c r="AG133" s="178"/>
      <c r="AH133" s="180"/>
      <c r="AI133" s="14">
        <f t="shared" si="9"/>
        <v>0</v>
      </c>
      <c r="AJ133" s="300"/>
    </row>
    <row r="134" spans="1:37" ht="17.25" customHeight="1">
      <c r="A134" s="299">
        <v>16</v>
      </c>
      <c r="B134" s="30" t="s">
        <v>440</v>
      </c>
      <c r="C134" s="30" t="s">
        <v>600</v>
      </c>
      <c r="D134" s="62" t="s">
        <v>175</v>
      </c>
      <c r="E134" s="214"/>
      <c r="F134" s="182"/>
      <c r="G134" s="214"/>
      <c r="H134" s="214"/>
      <c r="I134" s="214"/>
      <c r="J134" s="214"/>
      <c r="K134" s="214"/>
      <c r="L134" s="214"/>
      <c r="M134" s="182"/>
      <c r="N134" s="214"/>
      <c r="O134" s="214"/>
      <c r="P134" s="214"/>
      <c r="Q134" s="214"/>
      <c r="R134" s="214"/>
      <c r="S134" s="214"/>
      <c r="T134" s="182"/>
      <c r="U134" s="214"/>
      <c r="V134" s="214"/>
      <c r="W134" s="214"/>
      <c r="X134" s="178"/>
      <c r="Y134" s="178"/>
      <c r="Z134" s="178"/>
      <c r="AA134" s="180"/>
      <c r="AB134" s="178"/>
      <c r="AC134" s="178"/>
      <c r="AD134" s="178"/>
      <c r="AE134" s="178"/>
      <c r="AF134" s="943"/>
      <c r="AG134" s="178"/>
      <c r="AH134" s="180"/>
      <c r="AI134" s="14">
        <f t="shared" si="9"/>
        <v>0</v>
      </c>
      <c r="AJ134" s="284"/>
    </row>
    <row r="135" spans="1:37" ht="17.25" customHeight="1">
      <c r="A135" s="438">
        <v>1</v>
      </c>
      <c r="B135" s="30" t="s">
        <v>292</v>
      </c>
      <c r="C135" s="30" t="s">
        <v>391</v>
      </c>
      <c r="D135" s="218"/>
      <c r="E135" s="214">
        <v>1</v>
      </c>
      <c r="F135" s="182">
        <v>1</v>
      </c>
      <c r="G135" s="214">
        <v>1</v>
      </c>
      <c r="H135" s="214">
        <v>1</v>
      </c>
      <c r="I135" s="214">
        <v>1</v>
      </c>
      <c r="J135" s="214">
        <v>1</v>
      </c>
      <c r="K135" s="214">
        <v>1</v>
      </c>
      <c r="L135" s="214">
        <v>1</v>
      </c>
      <c r="M135" s="182">
        <v>1</v>
      </c>
      <c r="N135" s="214">
        <v>1</v>
      </c>
      <c r="O135" s="214">
        <v>1</v>
      </c>
      <c r="P135" s="214">
        <v>1</v>
      </c>
      <c r="Q135" s="214">
        <v>1</v>
      </c>
      <c r="R135" s="214">
        <v>1</v>
      </c>
      <c r="S135" s="214">
        <v>1</v>
      </c>
      <c r="T135" s="182">
        <v>1</v>
      </c>
      <c r="U135" s="214">
        <v>1</v>
      </c>
      <c r="V135" s="214">
        <v>1</v>
      </c>
      <c r="W135" s="214">
        <v>1</v>
      </c>
      <c r="X135" s="214">
        <v>1</v>
      </c>
      <c r="Y135" s="214">
        <v>1</v>
      </c>
      <c r="Z135" s="214">
        <v>1</v>
      </c>
      <c r="AA135" s="182">
        <v>1</v>
      </c>
      <c r="AB135" s="214">
        <v>1</v>
      </c>
      <c r="AC135" s="214">
        <v>1</v>
      </c>
      <c r="AD135" s="214">
        <v>1</v>
      </c>
      <c r="AE135" s="214">
        <v>1</v>
      </c>
      <c r="AF135" s="946" t="s">
        <v>257</v>
      </c>
      <c r="AG135" s="214" t="s">
        <v>257</v>
      </c>
      <c r="AH135" s="182" t="s">
        <v>257</v>
      </c>
      <c r="AI135" s="14">
        <f t="shared" si="9"/>
        <v>27</v>
      </c>
      <c r="AJ135" s="304"/>
    </row>
    <row r="136" spans="1:37" s="12" customFormat="1" ht="16.5">
      <c r="A136" s="299">
        <v>2</v>
      </c>
      <c r="B136" s="30" t="s">
        <v>307</v>
      </c>
      <c r="C136" s="30" t="s">
        <v>391</v>
      </c>
      <c r="D136" s="143" t="s">
        <v>67</v>
      </c>
      <c r="E136" s="214">
        <v>1</v>
      </c>
      <c r="F136" s="182">
        <v>1</v>
      </c>
      <c r="G136" s="214">
        <v>1</v>
      </c>
      <c r="H136" s="214">
        <v>1</v>
      </c>
      <c r="I136" s="214">
        <v>1</v>
      </c>
      <c r="J136" s="214">
        <v>1</v>
      </c>
      <c r="K136" s="214">
        <v>1</v>
      </c>
      <c r="L136" s="214">
        <v>1</v>
      </c>
      <c r="M136" s="182" t="s">
        <v>258</v>
      </c>
      <c r="N136" s="214">
        <v>1</v>
      </c>
      <c r="O136" s="214">
        <v>1</v>
      </c>
      <c r="P136" s="214">
        <v>1</v>
      </c>
      <c r="Q136" s="214">
        <v>1</v>
      </c>
      <c r="R136" s="214">
        <v>1</v>
      </c>
      <c r="S136" s="214">
        <v>1</v>
      </c>
      <c r="T136" s="182">
        <v>1</v>
      </c>
      <c r="U136" s="214">
        <v>1</v>
      </c>
      <c r="V136" s="214">
        <v>1</v>
      </c>
      <c r="W136" s="214">
        <v>1</v>
      </c>
      <c r="X136" s="214">
        <v>1</v>
      </c>
      <c r="Y136" s="214">
        <v>1</v>
      </c>
      <c r="Z136" s="214">
        <v>1</v>
      </c>
      <c r="AA136" s="182">
        <v>1</v>
      </c>
      <c r="AB136" s="214">
        <v>1</v>
      </c>
      <c r="AC136" s="214">
        <v>1</v>
      </c>
      <c r="AD136" s="214">
        <v>1</v>
      </c>
      <c r="AE136" s="214">
        <v>1</v>
      </c>
      <c r="AF136" s="946" t="s">
        <v>257</v>
      </c>
      <c r="AG136" s="214" t="s">
        <v>257</v>
      </c>
      <c r="AH136" s="182" t="s">
        <v>257</v>
      </c>
      <c r="AI136" s="14">
        <f t="shared" si="9"/>
        <v>26</v>
      </c>
      <c r="AJ136" s="284"/>
    </row>
    <row r="137" spans="1:37" s="12" customFormat="1" ht="16.5">
      <c r="A137" s="292">
        <v>9</v>
      </c>
      <c r="B137" s="30" t="s">
        <v>58</v>
      </c>
      <c r="C137" s="253" t="s">
        <v>610</v>
      </c>
      <c r="D137" s="31" t="s">
        <v>163</v>
      </c>
      <c r="E137" s="214">
        <v>1</v>
      </c>
      <c r="F137" s="182">
        <v>1</v>
      </c>
      <c r="G137" s="214">
        <v>1</v>
      </c>
      <c r="H137" s="214">
        <v>1</v>
      </c>
      <c r="I137" s="214">
        <v>1</v>
      </c>
      <c r="J137" s="214">
        <v>1</v>
      </c>
      <c r="K137" s="214">
        <v>1</v>
      </c>
      <c r="L137" s="214">
        <v>1</v>
      </c>
      <c r="M137" s="182">
        <v>1</v>
      </c>
      <c r="N137" s="214">
        <v>1</v>
      </c>
      <c r="O137" s="214">
        <v>1</v>
      </c>
      <c r="P137" s="214">
        <v>1</v>
      </c>
      <c r="Q137" s="214">
        <v>1</v>
      </c>
      <c r="R137" s="214">
        <v>1</v>
      </c>
      <c r="S137" s="214">
        <v>1</v>
      </c>
      <c r="T137" s="182" t="s">
        <v>258</v>
      </c>
      <c r="U137" s="214">
        <v>1</v>
      </c>
      <c r="V137" s="214">
        <v>1</v>
      </c>
      <c r="W137" s="214">
        <v>1</v>
      </c>
      <c r="X137" s="214">
        <v>1</v>
      </c>
      <c r="Y137" s="214">
        <v>1</v>
      </c>
      <c r="Z137" s="214">
        <v>1</v>
      </c>
      <c r="AA137" s="182" t="s">
        <v>258</v>
      </c>
      <c r="AB137" s="214">
        <v>1</v>
      </c>
      <c r="AC137" s="214">
        <v>1</v>
      </c>
      <c r="AD137" s="214">
        <v>1</v>
      </c>
      <c r="AE137" s="214">
        <v>1</v>
      </c>
      <c r="AF137" s="946" t="s">
        <v>257</v>
      </c>
      <c r="AG137" s="214" t="s">
        <v>257</v>
      </c>
      <c r="AH137" s="182" t="s">
        <v>257</v>
      </c>
      <c r="AI137" s="715">
        <f>SUM(E137:AH137)</f>
        <v>25</v>
      </c>
      <c r="AJ137" s="807"/>
    </row>
    <row r="138" spans="1:37" ht="7.5" customHeight="1" thickBot="1">
      <c r="A138" s="438"/>
      <c r="B138" s="217"/>
      <c r="C138" s="217"/>
      <c r="D138" s="218"/>
      <c r="E138" s="214"/>
      <c r="F138" s="182"/>
      <c r="G138" s="214"/>
      <c r="H138" s="214"/>
      <c r="I138" s="214"/>
      <c r="J138" s="214"/>
      <c r="K138" s="214"/>
      <c r="L138" s="214"/>
      <c r="M138" s="182"/>
      <c r="N138" s="214"/>
      <c r="O138" s="214"/>
      <c r="P138" s="214"/>
      <c r="Q138" s="214"/>
      <c r="R138" s="214"/>
      <c r="S138" s="214"/>
      <c r="T138" s="182"/>
      <c r="U138" s="214"/>
      <c r="V138" s="214"/>
      <c r="W138" s="214"/>
      <c r="X138" s="214"/>
      <c r="Y138" s="214"/>
      <c r="Z138" s="214"/>
      <c r="AA138" s="182"/>
      <c r="AB138" s="214"/>
      <c r="AC138" s="214"/>
      <c r="AD138" s="214"/>
      <c r="AE138" s="214"/>
      <c r="AF138" s="946"/>
      <c r="AG138" s="214"/>
      <c r="AH138" s="182"/>
      <c r="AI138" s="96"/>
      <c r="AJ138" s="304"/>
    </row>
    <row r="139" spans="1:37" ht="16.5">
      <c r="A139" s="1497" t="s">
        <v>336</v>
      </c>
      <c r="B139" s="1498"/>
      <c r="C139" s="937"/>
      <c r="D139" s="67"/>
      <c r="E139" s="234"/>
      <c r="F139" s="183"/>
      <c r="G139" s="234"/>
      <c r="H139" s="234"/>
      <c r="I139" s="234"/>
      <c r="J139" s="234"/>
      <c r="K139" s="234"/>
      <c r="L139" s="234"/>
      <c r="M139" s="183"/>
      <c r="N139" s="234"/>
      <c r="O139" s="234"/>
      <c r="P139" s="234"/>
      <c r="Q139" s="234"/>
      <c r="R139" s="234"/>
      <c r="S139" s="234"/>
      <c r="T139" s="183"/>
      <c r="U139" s="234"/>
      <c r="V139" s="234"/>
      <c r="W139" s="234"/>
      <c r="X139" s="234"/>
      <c r="Y139" s="234"/>
      <c r="Z139" s="234"/>
      <c r="AA139" s="183"/>
      <c r="AB139" s="234"/>
      <c r="AC139" s="234"/>
      <c r="AD139" s="234"/>
      <c r="AE139" s="234"/>
      <c r="AF139" s="945"/>
      <c r="AG139" s="234"/>
      <c r="AH139" s="183"/>
      <c r="AI139" s="105"/>
      <c r="AJ139" s="314"/>
    </row>
    <row r="140" spans="1:37" ht="16.5">
      <c r="A140" s="292">
        <v>1</v>
      </c>
      <c r="B140" s="69" t="s">
        <v>882</v>
      </c>
      <c r="C140" s="69"/>
      <c r="D140" s="70" t="s">
        <v>120</v>
      </c>
      <c r="E140" s="178"/>
      <c r="F140" s="180"/>
      <c r="G140" s="178"/>
      <c r="H140" s="178"/>
      <c r="I140" s="178"/>
      <c r="J140" s="178"/>
      <c r="K140" s="178"/>
      <c r="L140" s="178"/>
      <c r="M140" s="180"/>
      <c r="N140" s="178"/>
      <c r="O140" s="178">
        <v>1</v>
      </c>
      <c r="P140" s="178">
        <v>1</v>
      </c>
      <c r="Q140" s="178">
        <v>1</v>
      </c>
      <c r="R140" s="178">
        <v>1</v>
      </c>
      <c r="S140" s="178">
        <v>1</v>
      </c>
      <c r="T140" s="180"/>
      <c r="U140" s="178">
        <v>1</v>
      </c>
      <c r="V140" s="178">
        <v>1</v>
      </c>
      <c r="W140" s="178">
        <v>1</v>
      </c>
      <c r="X140" s="178">
        <v>1</v>
      </c>
      <c r="Y140" s="178">
        <v>1</v>
      </c>
      <c r="Z140" s="178">
        <v>1</v>
      </c>
      <c r="AA140" s="180"/>
      <c r="AB140" s="178">
        <v>1</v>
      </c>
      <c r="AC140" s="178">
        <v>1</v>
      </c>
      <c r="AD140" s="178">
        <v>1</v>
      </c>
      <c r="AE140" s="178">
        <v>1</v>
      </c>
      <c r="AF140" s="943" t="s">
        <v>257</v>
      </c>
      <c r="AG140" s="178" t="s">
        <v>257</v>
      </c>
      <c r="AH140" s="180" t="s">
        <v>257</v>
      </c>
      <c r="AI140" s="14">
        <f>SUM(E140:AH140)</f>
        <v>15</v>
      </c>
      <c r="AJ140" s="315"/>
    </row>
    <row r="141" spans="1:37" ht="16.5">
      <c r="A141" s="292">
        <v>2</v>
      </c>
      <c r="B141" s="69" t="s">
        <v>124</v>
      </c>
      <c r="C141" s="69"/>
      <c r="D141" s="70" t="s">
        <v>142</v>
      </c>
      <c r="E141" s="178">
        <v>1</v>
      </c>
      <c r="F141" s="180"/>
      <c r="G141" s="178">
        <v>1</v>
      </c>
      <c r="H141" s="178">
        <v>1</v>
      </c>
      <c r="I141" s="178">
        <v>1</v>
      </c>
      <c r="J141" s="178">
        <v>1</v>
      </c>
      <c r="K141" s="178">
        <v>1</v>
      </c>
      <c r="L141" s="178">
        <v>1</v>
      </c>
      <c r="M141" s="180"/>
      <c r="N141" s="178">
        <v>1</v>
      </c>
      <c r="O141" s="178">
        <v>1</v>
      </c>
      <c r="P141" s="178">
        <v>1</v>
      </c>
      <c r="Q141" s="178">
        <v>1</v>
      </c>
      <c r="R141" s="178">
        <v>1</v>
      </c>
      <c r="S141" s="178">
        <v>1</v>
      </c>
      <c r="T141" s="180"/>
      <c r="U141" s="178">
        <v>1</v>
      </c>
      <c r="V141" s="178">
        <v>1</v>
      </c>
      <c r="W141" s="178">
        <v>1</v>
      </c>
      <c r="X141" s="178">
        <v>1</v>
      </c>
      <c r="Y141" s="178">
        <v>1</v>
      </c>
      <c r="Z141" s="178">
        <v>1</v>
      </c>
      <c r="AA141" s="180"/>
      <c r="AB141" s="178">
        <v>1</v>
      </c>
      <c r="AC141" s="178">
        <v>1</v>
      </c>
      <c r="AD141" s="178">
        <v>1</v>
      </c>
      <c r="AE141" s="178">
        <v>1</v>
      </c>
      <c r="AF141" s="943" t="s">
        <v>257</v>
      </c>
      <c r="AG141" s="178" t="s">
        <v>257</v>
      </c>
      <c r="AH141" s="180" t="s">
        <v>257</v>
      </c>
      <c r="AI141" s="14">
        <f>SUM(E141:AH141)</f>
        <v>23</v>
      </c>
      <c r="AJ141" s="315"/>
    </row>
    <row r="142" spans="1:37" ht="21.75" customHeight="1" thickBot="1">
      <c r="A142" s="316">
        <v>3</v>
      </c>
      <c r="B142" s="317" t="s">
        <v>454</v>
      </c>
      <c r="C142" s="317"/>
      <c r="D142" s="318" t="s">
        <v>174</v>
      </c>
      <c r="E142" s="178">
        <v>1</v>
      </c>
      <c r="F142" s="180"/>
      <c r="G142" s="178">
        <v>1</v>
      </c>
      <c r="H142" s="178">
        <v>1</v>
      </c>
      <c r="I142" s="178">
        <v>1</v>
      </c>
      <c r="J142" s="178">
        <v>1</v>
      </c>
      <c r="K142" s="178">
        <v>1</v>
      </c>
      <c r="L142" s="178">
        <v>1</v>
      </c>
      <c r="M142" s="180"/>
      <c r="N142" s="178">
        <v>1</v>
      </c>
      <c r="O142" s="178">
        <v>1</v>
      </c>
      <c r="P142" s="178">
        <v>1</v>
      </c>
      <c r="Q142" s="178">
        <v>1</v>
      </c>
      <c r="R142" s="178">
        <v>1</v>
      </c>
      <c r="S142" s="178">
        <v>1</v>
      </c>
      <c r="T142" s="180"/>
      <c r="U142" s="178">
        <v>1</v>
      </c>
      <c r="V142" s="178">
        <v>1</v>
      </c>
      <c r="W142" s="178">
        <v>1</v>
      </c>
      <c r="X142" s="178">
        <v>1</v>
      </c>
      <c r="Y142" s="178">
        <v>1</v>
      </c>
      <c r="Z142" s="178">
        <v>1</v>
      </c>
      <c r="AA142" s="180"/>
      <c r="AB142" s="178">
        <v>1</v>
      </c>
      <c r="AC142" s="178">
        <v>1</v>
      </c>
      <c r="AD142" s="178">
        <v>1</v>
      </c>
      <c r="AE142" s="178">
        <v>1</v>
      </c>
      <c r="AF142" s="943" t="s">
        <v>257</v>
      </c>
      <c r="AG142" s="178" t="s">
        <v>257</v>
      </c>
      <c r="AH142" s="180" t="s">
        <v>257</v>
      </c>
      <c r="AI142" s="321">
        <f>SUM(E142:AH142)</f>
        <v>23</v>
      </c>
      <c r="AJ142" s="322"/>
    </row>
    <row r="143" spans="1:37" s="24" customFormat="1" ht="16.5" thickTop="1">
      <c r="A143" s="200"/>
      <c r="B143" s="201"/>
      <c r="C143" s="201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113"/>
      <c r="AJ143" s="113"/>
      <c r="AK143" s="22"/>
    </row>
  </sheetData>
  <autoFilter ref="A1:AJ17">
    <filterColumn colId="0" showButton="0"/>
    <filterColumn colId="1" showButton="0"/>
    <filterColumn colId="2" hiddenButton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</autoFilter>
  <mergeCells count="33">
    <mergeCell ref="A139:B139"/>
    <mergeCell ref="A106:B106"/>
    <mergeCell ref="E109:AA109"/>
    <mergeCell ref="A110:D110"/>
    <mergeCell ref="A114:B114"/>
    <mergeCell ref="A101:B101"/>
    <mergeCell ref="D101:G101"/>
    <mergeCell ref="A46:B46"/>
    <mergeCell ref="D46:L46"/>
    <mergeCell ref="A63:C63"/>
    <mergeCell ref="D63:J63"/>
    <mergeCell ref="A70:B70"/>
    <mergeCell ref="E77:S77"/>
    <mergeCell ref="A79:B79"/>
    <mergeCell ref="D79:I79"/>
    <mergeCell ref="F98:AA98"/>
    <mergeCell ref="L100:Q100"/>
    <mergeCell ref="S100:X100"/>
    <mergeCell ref="A7:B7"/>
    <mergeCell ref="A23:D23"/>
    <mergeCell ref="A26:B26"/>
    <mergeCell ref="D26:I26"/>
    <mergeCell ref="A41:B41"/>
    <mergeCell ref="D41:AI41"/>
    <mergeCell ref="E9:N9"/>
    <mergeCell ref="A1:AJ1"/>
    <mergeCell ref="A2:AJ2"/>
    <mergeCell ref="A3:B3"/>
    <mergeCell ref="A4:B4"/>
    <mergeCell ref="A5:A6"/>
    <mergeCell ref="B5:B6"/>
    <mergeCell ref="D5:D6"/>
    <mergeCell ref="AJ5:AJ6"/>
  </mergeCells>
  <conditionalFormatting sqref="B12:C12">
    <cfRule type="duplicateValues" dxfId="174" priority="30"/>
  </conditionalFormatting>
  <conditionalFormatting sqref="B142:C142">
    <cfRule type="duplicateValues" dxfId="173" priority="29"/>
  </conditionalFormatting>
  <conditionalFormatting sqref="B139:C142">
    <cfRule type="duplicateValues" dxfId="172" priority="28"/>
  </conditionalFormatting>
  <conditionalFormatting sqref="C123">
    <cfRule type="duplicateValues" dxfId="171" priority="27"/>
  </conditionalFormatting>
  <conditionalFormatting sqref="B121 C121:C122">
    <cfRule type="duplicateValues" dxfId="170" priority="26"/>
  </conditionalFormatting>
  <conditionalFormatting sqref="C121:C122">
    <cfRule type="duplicateValues" dxfId="169" priority="25"/>
  </conditionalFormatting>
  <conditionalFormatting sqref="B139:C142">
    <cfRule type="duplicateValues" dxfId="168" priority="23"/>
    <cfRule type="duplicateValues" dxfId="167" priority="24"/>
  </conditionalFormatting>
  <conditionalFormatting sqref="B111">
    <cfRule type="duplicateValues" dxfId="166" priority="22"/>
  </conditionalFormatting>
  <conditionalFormatting sqref="C55">
    <cfRule type="duplicateValues" dxfId="165" priority="21"/>
  </conditionalFormatting>
  <conditionalFormatting sqref="B18:C18 B20 B22 C20:C22">
    <cfRule type="duplicateValues" dxfId="164" priority="20"/>
  </conditionalFormatting>
  <conditionalFormatting sqref="B39:C39 C28 B41:C41">
    <cfRule type="duplicateValues" dxfId="163" priority="19"/>
  </conditionalFormatting>
  <conditionalFormatting sqref="C71:C74">
    <cfRule type="duplicateValues" dxfId="162" priority="18"/>
  </conditionalFormatting>
  <conditionalFormatting sqref="C64">
    <cfRule type="duplicateValues" dxfId="161" priority="17"/>
  </conditionalFormatting>
  <conditionalFormatting sqref="B17">
    <cfRule type="duplicateValues" dxfId="160" priority="16"/>
  </conditionalFormatting>
  <conditionalFormatting sqref="B113:C113 B108:C109">
    <cfRule type="duplicateValues" dxfId="159" priority="15"/>
  </conditionalFormatting>
  <conditionalFormatting sqref="C27">
    <cfRule type="duplicateValues" dxfId="158" priority="14"/>
  </conditionalFormatting>
  <conditionalFormatting sqref="B36:C38">
    <cfRule type="duplicateValues" dxfId="157" priority="13"/>
  </conditionalFormatting>
  <conditionalFormatting sqref="C42 C29">
    <cfRule type="duplicateValues" dxfId="156" priority="12"/>
  </conditionalFormatting>
  <conditionalFormatting sqref="C118">
    <cfRule type="duplicateValues" dxfId="155" priority="11"/>
  </conditionalFormatting>
  <conditionalFormatting sqref="C54">
    <cfRule type="duplicateValues" dxfId="154" priority="10"/>
  </conditionalFormatting>
  <conditionalFormatting sqref="B29">
    <cfRule type="duplicateValues" dxfId="153" priority="6"/>
  </conditionalFormatting>
  <conditionalFormatting sqref="C49:C53">
    <cfRule type="duplicateValues" dxfId="152" priority="5"/>
  </conditionalFormatting>
  <conditionalFormatting sqref="B125:B127 B53">
    <cfRule type="duplicateValues" dxfId="151" priority="4"/>
  </conditionalFormatting>
  <conditionalFormatting sqref="B138:C138 B73:C74 B57:C57 C112 B64:C64 B60:C60 B115:C116 B113:C113 B119:B121 B53 B107:C109 B134 C134:C135 C117:C122 B125:C132">
    <cfRule type="duplicateValues" dxfId="150" priority="3"/>
  </conditionalFormatting>
  <conditionalFormatting sqref="B139:C1048576 B43:C43 B56:C56 B114:C114 B58:C59 B61:C62 B117:B118 B112 B133:C133 B111:C111 B24:C24 C42 C28 B45:C47 B75:C106 B135:C137 C32 B33:C41 B26:C27 C73:C74 B65:C72 B29:C31 B22 C10:C22 B11:B20 B48:B49 B54 C48:C55 B123:C123 B1:C9">
    <cfRule type="duplicateValues" dxfId="149" priority="90"/>
  </conditionalFormatting>
  <conditionalFormatting sqref="B139:C206 B43:C43 B102:C106 B135:C137 B117:B118 B112 B56:C56 B133:C133 B111:C111 B65:C68 B58:C59 B61:C62 B24:C24 C42 B45:C45 B80:C99 C28 C32 B13:C17 C73:C74 B71:C72 B75:C77 B29:C31 B33:C41 B19:C19 C8:C12 B8:B9 B11 B47:B49 B54 C47:C55 B123:C123">
    <cfRule type="duplicateValues" dxfId="148" priority="143"/>
  </conditionalFormatting>
  <conditionalFormatting sqref="B131:C131">
    <cfRule type="duplicateValues" dxfId="147" priority="2"/>
  </conditionalFormatting>
  <conditionalFormatting sqref="C9">
    <cfRule type="duplicateValues" dxfId="146" priority="1"/>
  </conditionalFormatting>
  <printOptions horizontalCentered="1" verticalCentered="1"/>
  <pageMargins left="0" right="0" top="0" bottom="0" header="0.3" footer="0"/>
  <pageSetup scale="46" orientation="landscape" r:id="rId1"/>
  <rowBreaks count="1" manualBreakCount="1">
    <brk id="69" max="35" man="1"/>
  </rowBreaks>
</worksheet>
</file>

<file path=xl/worksheets/sheet38.xml><?xml version="1.0" encoding="utf-8"?>
<worksheet xmlns="http://schemas.openxmlformats.org/spreadsheetml/2006/main" xmlns:r="http://schemas.openxmlformats.org/officeDocument/2006/relationships">
  <sheetPr>
    <tabColor rgb="FF00FF99"/>
  </sheetPr>
  <dimension ref="A1:AI156"/>
  <sheetViews>
    <sheetView view="pageBreakPreview" zoomScale="45" zoomScaleNormal="55" zoomScaleSheetLayoutView="45" workbookViewId="0">
      <pane ySplit="7" topLeftCell="A89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4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5.710937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8.42578125" style="168" customWidth="1"/>
    <col min="18" max="18" width="13.7109375" style="168" bestFit="1" customWidth="1"/>
    <col min="19" max="19" width="21.7109375" style="168" bestFit="1" customWidth="1"/>
    <col min="20" max="20" width="14.28515625" style="168" customWidth="1"/>
    <col min="21" max="21" width="12.710937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5.5703125" style="114" customWidth="1"/>
    <col min="27" max="27" width="25.2851562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5" t="s">
        <v>243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5"/>
      <c r="O1" s="1395"/>
      <c r="P1" s="1395"/>
      <c r="Q1" s="1395"/>
      <c r="R1" s="1395"/>
      <c r="S1" s="1395"/>
      <c r="T1" s="1395"/>
      <c r="U1" s="1395"/>
      <c r="V1" s="1395"/>
      <c r="W1" s="1395"/>
      <c r="X1" s="1395"/>
      <c r="Y1" s="1395"/>
      <c r="Z1" s="1395"/>
      <c r="AA1" s="1395"/>
      <c r="AB1" s="1395"/>
      <c r="AC1" s="1395"/>
      <c r="AD1" s="1395"/>
      <c r="AE1" s="1395"/>
      <c r="AF1" s="1395"/>
      <c r="AG1" s="1395"/>
      <c r="AH1" s="1395"/>
      <c r="AI1" s="1395"/>
    </row>
    <row r="2" spans="1:35" s="120" customFormat="1" ht="38.25" customHeight="1" thickBot="1">
      <c r="A2" s="1396" t="s">
        <v>259</v>
      </c>
      <c r="B2" s="1396"/>
      <c r="C2" s="1396"/>
      <c r="D2" s="1396"/>
      <c r="E2" s="1396"/>
      <c r="F2" s="1396"/>
      <c r="G2" s="1396"/>
      <c r="H2" s="1396"/>
      <c r="I2" s="1396"/>
      <c r="J2" s="1396"/>
      <c r="K2" s="1396"/>
      <c r="L2" s="1396"/>
      <c r="M2" s="1396"/>
      <c r="N2" s="1396"/>
      <c r="O2" s="1396"/>
      <c r="P2" s="1396"/>
      <c r="Q2" s="1396"/>
      <c r="R2" s="1396"/>
      <c r="S2" s="1396"/>
      <c r="T2" s="1396"/>
      <c r="U2" s="1396"/>
      <c r="V2" s="1396"/>
      <c r="W2" s="1396"/>
      <c r="X2" s="1396"/>
      <c r="Y2" s="1396"/>
      <c r="Z2" s="1396"/>
      <c r="AA2" s="1396"/>
      <c r="AB2" s="1396"/>
      <c r="AC2" s="1396"/>
      <c r="AD2" s="1396"/>
      <c r="AE2" s="1396"/>
      <c r="AF2" s="1396"/>
      <c r="AG2" s="1396"/>
      <c r="AH2" s="1396"/>
      <c r="AI2" s="1396"/>
    </row>
    <row r="3" spans="1:35" s="120" customFormat="1" ht="38.25" customHeight="1">
      <c r="A3" s="1395" t="s">
        <v>343</v>
      </c>
      <c r="B3" s="1395"/>
      <c r="C3" s="1395"/>
      <c r="D3" s="929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397"/>
      <c r="AG3" s="121"/>
      <c r="AH3" s="122"/>
      <c r="AI3" s="122"/>
    </row>
    <row r="4" spans="1:35" s="120" customFormat="1" ht="38.25" customHeight="1" thickBot="1">
      <c r="A4" s="1432" t="s">
        <v>904</v>
      </c>
      <c r="B4" s="1432"/>
      <c r="C4" s="1432"/>
      <c r="D4" s="940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774"/>
      <c r="X4" s="123"/>
      <c r="Y4" s="123"/>
      <c r="Z4" s="123"/>
      <c r="AA4" s="123"/>
      <c r="AB4" s="124"/>
      <c r="AC4" s="124"/>
      <c r="AD4" s="124"/>
      <c r="AE4" s="124"/>
      <c r="AF4" s="1398"/>
      <c r="AG4" s="124"/>
      <c r="AH4" s="125"/>
      <c r="AI4" s="125"/>
    </row>
    <row r="5" spans="1:35" ht="33.75" customHeight="1">
      <c r="A5" s="1399" t="s">
        <v>261</v>
      </c>
      <c r="B5" s="1402" t="s">
        <v>244</v>
      </c>
      <c r="C5" s="1405" t="s">
        <v>0</v>
      </c>
      <c r="D5" s="1405" t="s">
        <v>245</v>
      </c>
      <c r="E5" s="1408" t="s">
        <v>1</v>
      </c>
      <c r="F5" s="1409"/>
      <c r="G5" s="1409"/>
      <c r="H5" s="1409"/>
      <c r="I5" s="1410"/>
      <c r="J5" s="1414" t="s">
        <v>2</v>
      </c>
      <c r="K5" s="1414"/>
      <c r="L5" s="1414"/>
      <c r="M5" s="1414"/>
      <c r="N5" s="1414"/>
      <c r="O5" s="1414"/>
      <c r="P5" s="1414"/>
      <c r="Q5" s="1414"/>
      <c r="R5" s="1414"/>
      <c r="S5" s="1414"/>
      <c r="T5" s="1414"/>
      <c r="U5" s="1414"/>
      <c r="V5" s="1415" t="s">
        <v>8</v>
      </c>
      <c r="W5" s="1414" t="s">
        <v>4</v>
      </c>
      <c r="X5" s="1414"/>
      <c r="Y5" s="1414"/>
      <c r="Z5" s="1415" t="s">
        <v>338</v>
      </c>
      <c r="AA5" s="1419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93.75" customHeight="1">
      <c r="A6" s="1400"/>
      <c r="B6" s="1403"/>
      <c r="C6" s="1406"/>
      <c r="D6" s="1406"/>
      <c r="E6" s="1411"/>
      <c r="F6" s="1412"/>
      <c r="G6" s="1412"/>
      <c r="H6" s="1412"/>
      <c r="I6" s="1413"/>
      <c r="J6" s="1422" t="s">
        <v>227</v>
      </c>
      <c r="K6" s="1423"/>
      <c r="L6" s="1418" t="s">
        <v>5</v>
      </c>
      <c r="M6" s="1418"/>
      <c r="N6" s="1424" t="s">
        <v>223</v>
      </c>
      <c r="O6" s="1425"/>
      <c r="P6" s="1418" t="s">
        <v>6</v>
      </c>
      <c r="Q6" s="1418"/>
      <c r="R6" s="1418" t="s">
        <v>7</v>
      </c>
      <c r="S6" s="1418"/>
      <c r="T6" s="1418" t="s">
        <v>219</v>
      </c>
      <c r="U6" s="1418"/>
      <c r="V6" s="1416"/>
      <c r="W6" s="1418"/>
      <c r="X6" s="1418"/>
      <c r="Y6" s="1418"/>
      <c r="Z6" s="1416"/>
      <c r="AA6" s="1420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1"/>
      <c r="B7" s="1404"/>
      <c r="C7" s="1407"/>
      <c r="D7" s="1407"/>
      <c r="E7" s="240" t="s">
        <v>9</v>
      </c>
      <c r="F7" s="240" t="s">
        <v>10</v>
      </c>
      <c r="G7" s="930" t="s">
        <v>11</v>
      </c>
      <c r="H7" s="930" t="s">
        <v>12</v>
      </c>
      <c r="I7" s="930" t="s">
        <v>13</v>
      </c>
      <c r="J7" s="930" t="s">
        <v>14</v>
      </c>
      <c r="K7" s="930" t="s">
        <v>15</v>
      </c>
      <c r="L7" s="930" t="s">
        <v>14</v>
      </c>
      <c r="M7" s="930" t="s">
        <v>16</v>
      </c>
      <c r="N7" s="930" t="s">
        <v>14</v>
      </c>
      <c r="O7" s="930" t="s">
        <v>16</v>
      </c>
      <c r="P7" s="930" t="s">
        <v>14</v>
      </c>
      <c r="Q7" s="930" t="s">
        <v>16</v>
      </c>
      <c r="R7" s="930" t="s">
        <v>14</v>
      </c>
      <c r="S7" s="930" t="s">
        <v>220</v>
      </c>
      <c r="T7" s="930" t="s">
        <v>221</v>
      </c>
      <c r="U7" s="930" t="s">
        <v>3</v>
      </c>
      <c r="V7" s="1417"/>
      <c r="W7" s="775" t="s">
        <v>17</v>
      </c>
      <c r="X7" s="153" t="s">
        <v>218</v>
      </c>
      <c r="Y7" s="153" t="s">
        <v>13</v>
      </c>
      <c r="Z7" s="1417"/>
      <c r="AA7" s="1421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360">
        <v>1</v>
      </c>
      <c r="B8" s="957" t="s">
        <v>33</v>
      </c>
      <c r="C8" s="364" t="s">
        <v>176</v>
      </c>
      <c r="D8" s="364" t="s">
        <v>153</v>
      </c>
      <c r="E8" s="365">
        <v>30</v>
      </c>
      <c r="F8" s="364">
        <v>240</v>
      </c>
      <c r="G8" s="364">
        <v>90</v>
      </c>
      <c r="H8" s="361">
        <f>90/8</f>
        <v>11.25</v>
      </c>
      <c r="I8" s="361">
        <f>G8*E8</f>
        <v>2700</v>
      </c>
      <c r="J8" s="376"/>
      <c r="K8" s="376"/>
      <c r="L8" s="376">
        <v>3</v>
      </c>
      <c r="M8" s="376" t="s">
        <v>888</v>
      </c>
      <c r="N8" s="376"/>
      <c r="O8" s="377"/>
      <c r="P8" s="376">
        <v>3</v>
      </c>
      <c r="Q8" s="376" t="s">
        <v>494</v>
      </c>
      <c r="R8" s="376"/>
      <c r="S8" s="376"/>
      <c r="T8" s="376"/>
      <c r="U8" s="376"/>
      <c r="V8" s="355">
        <f t="shared" ref="V8:V86" si="0">J8+L8+N8+P8+R8+T8</f>
        <v>6</v>
      </c>
      <c r="W8" s="958">
        <f t="shared" ref="W8:W86" si="1">E8-V8</f>
        <v>24</v>
      </c>
      <c r="X8" s="361">
        <f t="shared" ref="X8:X86" si="2">W8*8</f>
        <v>192</v>
      </c>
      <c r="Y8" s="361">
        <f t="shared" ref="Y8:Y86" si="3">X8*H8</f>
        <v>2160</v>
      </c>
      <c r="Z8" s="915">
        <f t="shared" ref="Z8:Z86" si="4">Y8</f>
        <v>2160</v>
      </c>
      <c r="AA8" s="916"/>
    </row>
    <row r="9" spans="1:35" s="160" customFormat="1" ht="30" customHeight="1">
      <c r="A9" s="354">
        <v>2</v>
      </c>
      <c r="B9" s="957" t="s">
        <v>777</v>
      </c>
      <c r="C9" s="364" t="s">
        <v>18</v>
      </c>
      <c r="D9" s="364" t="s">
        <v>111</v>
      </c>
      <c r="E9" s="365">
        <v>30</v>
      </c>
      <c r="F9" s="364">
        <v>240</v>
      </c>
      <c r="G9" s="364">
        <v>70</v>
      </c>
      <c r="H9" s="364">
        <f>G9/8</f>
        <v>8.75</v>
      </c>
      <c r="I9" s="361">
        <f t="shared" ref="I9:I48" si="5">G9*E9</f>
        <v>2100</v>
      </c>
      <c r="J9" s="376"/>
      <c r="K9" s="376"/>
      <c r="L9" s="376"/>
      <c r="M9" s="376"/>
      <c r="N9" s="376"/>
      <c r="O9" s="377"/>
      <c r="P9" s="376">
        <v>3</v>
      </c>
      <c r="Q9" s="376" t="s">
        <v>494</v>
      </c>
      <c r="R9" s="376"/>
      <c r="S9" s="376"/>
      <c r="T9" s="376"/>
      <c r="U9" s="376"/>
      <c r="V9" s="355">
        <f t="shared" si="0"/>
        <v>3</v>
      </c>
      <c r="W9" s="958">
        <f t="shared" si="1"/>
        <v>27</v>
      </c>
      <c r="X9" s="361">
        <f t="shared" si="2"/>
        <v>216</v>
      </c>
      <c r="Y9" s="361">
        <f t="shared" si="3"/>
        <v>1890</v>
      </c>
      <c r="Z9" s="361">
        <f>Y9-100</f>
        <v>1790</v>
      </c>
      <c r="AA9" s="363"/>
    </row>
    <row r="10" spans="1:35" s="160" customFormat="1" ht="30" customHeight="1">
      <c r="A10" s="354">
        <v>3</v>
      </c>
      <c r="B10" s="957" t="s">
        <v>479</v>
      </c>
      <c r="C10" s="364" t="s">
        <v>18</v>
      </c>
      <c r="D10" s="364" t="s">
        <v>506</v>
      </c>
      <c r="E10" s="365">
        <v>30</v>
      </c>
      <c r="F10" s="364">
        <v>240</v>
      </c>
      <c r="G10" s="364">
        <v>70</v>
      </c>
      <c r="H10" s="364">
        <f t="shared" ref="H10:H48" si="6">G10/8</f>
        <v>8.75</v>
      </c>
      <c r="I10" s="361">
        <f t="shared" si="5"/>
        <v>2100</v>
      </c>
      <c r="J10" s="376"/>
      <c r="K10" s="376"/>
      <c r="L10" s="376"/>
      <c r="M10" s="376"/>
      <c r="N10" s="376"/>
      <c r="O10" s="377"/>
      <c r="P10" s="376">
        <v>3</v>
      </c>
      <c r="Q10" s="376" t="s">
        <v>494</v>
      </c>
      <c r="R10" s="376"/>
      <c r="S10" s="376"/>
      <c r="T10" s="376"/>
      <c r="U10" s="376"/>
      <c r="V10" s="355">
        <f t="shared" si="0"/>
        <v>3</v>
      </c>
      <c r="W10" s="958">
        <f t="shared" si="1"/>
        <v>27</v>
      </c>
      <c r="X10" s="361">
        <f t="shared" si="2"/>
        <v>216</v>
      </c>
      <c r="Y10" s="361">
        <f t="shared" si="3"/>
        <v>1890</v>
      </c>
      <c r="Z10" s="361">
        <f t="shared" si="4"/>
        <v>1890</v>
      </c>
      <c r="AA10" s="363"/>
    </row>
    <row r="11" spans="1:35" s="160" customFormat="1" ht="30" customHeight="1">
      <c r="A11" s="354">
        <v>4</v>
      </c>
      <c r="B11" s="957" t="s">
        <v>319</v>
      </c>
      <c r="C11" s="364" t="s">
        <v>18</v>
      </c>
      <c r="D11" s="364" t="s">
        <v>847</v>
      </c>
      <c r="E11" s="365">
        <v>30</v>
      </c>
      <c r="F11" s="364">
        <v>240</v>
      </c>
      <c r="G11" s="364">
        <v>70</v>
      </c>
      <c r="H11" s="364">
        <f t="shared" si="6"/>
        <v>8.75</v>
      </c>
      <c r="I11" s="361">
        <f t="shared" si="5"/>
        <v>2100</v>
      </c>
      <c r="J11" s="376"/>
      <c r="K11" s="376"/>
      <c r="L11" s="376"/>
      <c r="M11" s="376"/>
      <c r="N11" s="376"/>
      <c r="O11" s="377"/>
      <c r="P11" s="376">
        <v>3</v>
      </c>
      <c r="Q11" s="376" t="s">
        <v>494</v>
      </c>
      <c r="R11" s="376"/>
      <c r="S11" s="376"/>
      <c r="T11" s="376"/>
      <c r="U11" s="376"/>
      <c r="V11" s="355">
        <f t="shared" si="0"/>
        <v>3</v>
      </c>
      <c r="W11" s="958">
        <f t="shared" si="1"/>
        <v>27</v>
      </c>
      <c r="X11" s="361">
        <f t="shared" si="2"/>
        <v>216</v>
      </c>
      <c r="Y11" s="361">
        <f t="shared" si="3"/>
        <v>1890</v>
      </c>
      <c r="Z11" s="361">
        <f>Y11</f>
        <v>1890</v>
      </c>
      <c r="AA11" s="149"/>
    </row>
    <row r="12" spans="1:35" s="160" customFormat="1" ht="30" customHeight="1">
      <c r="A12" s="354">
        <v>5</v>
      </c>
      <c r="B12" s="962" t="s">
        <v>320</v>
      </c>
      <c r="C12" s="369" t="s">
        <v>176</v>
      </c>
      <c r="D12" s="364" t="s">
        <v>98</v>
      </c>
      <c r="E12" s="365">
        <v>30</v>
      </c>
      <c r="F12" s="364">
        <v>240</v>
      </c>
      <c r="G12" s="364">
        <v>90</v>
      </c>
      <c r="H12" s="364">
        <f t="shared" si="6"/>
        <v>11.25</v>
      </c>
      <c r="I12" s="361">
        <f t="shared" si="5"/>
        <v>2700</v>
      </c>
      <c r="J12" s="376"/>
      <c r="K12" s="822"/>
      <c r="L12" s="376">
        <v>3</v>
      </c>
      <c r="M12" s="376" t="s">
        <v>888</v>
      </c>
      <c r="N12" s="376"/>
      <c r="O12" s="377"/>
      <c r="P12" s="376">
        <v>3</v>
      </c>
      <c r="Q12" s="376" t="s">
        <v>494</v>
      </c>
      <c r="R12" s="376"/>
      <c r="S12" s="819"/>
      <c r="T12" s="376"/>
      <c r="U12" s="376"/>
      <c r="V12" s="355">
        <f t="shared" si="0"/>
        <v>6</v>
      </c>
      <c r="W12" s="958">
        <f t="shared" si="1"/>
        <v>24</v>
      </c>
      <c r="X12" s="361">
        <f t="shared" si="2"/>
        <v>192</v>
      </c>
      <c r="Y12" s="361">
        <f t="shared" si="3"/>
        <v>2160</v>
      </c>
      <c r="Z12" s="361">
        <f t="shared" ref="Z12" si="7">Y12</f>
        <v>2160</v>
      </c>
      <c r="AA12" s="363"/>
    </row>
    <row r="13" spans="1:35" s="160" customFormat="1" ht="30" customHeight="1">
      <c r="A13" s="354">
        <v>6</v>
      </c>
      <c r="B13" s="957" t="s">
        <v>472</v>
      </c>
      <c r="C13" s="364" t="s">
        <v>176</v>
      </c>
      <c r="D13" s="364" t="s">
        <v>470</v>
      </c>
      <c r="E13" s="365">
        <v>30</v>
      </c>
      <c r="F13" s="364">
        <v>240</v>
      </c>
      <c r="G13" s="364">
        <v>90</v>
      </c>
      <c r="H13" s="364">
        <f t="shared" si="6"/>
        <v>11.25</v>
      </c>
      <c r="I13" s="361">
        <f t="shared" si="5"/>
        <v>2700</v>
      </c>
      <c r="J13" s="376"/>
      <c r="K13" s="822"/>
      <c r="L13" s="376"/>
      <c r="M13" s="376"/>
      <c r="N13" s="376"/>
      <c r="O13" s="377"/>
      <c r="P13" s="376">
        <v>3</v>
      </c>
      <c r="Q13" s="376" t="s">
        <v>494</v>
      </c>
      <c r="R13" s="376">
        <v>9</v>
      </c>
      <c r="S13" s="959" t="s">
        <v>887</v>
      </c>
      <c r="T13" s="376"/>
      <c r="U13" s="376"/>
      <c r="V13" s="355">
        <f t="shared" si="0"/>
        <v>12</v>
      </c>
      <c r="W13" s="958">
        <f t="shared" si="1"/>
        <v>18</v>
      </c>
      <c r="X13" s="361">
        <f t="shared" si="2"/>
        <v>144</v>
      </c>
      <c r="Y13" s="361">
        <f t="shared" si="3"/>
        <v>1620</v>
      </c>
      <c r="Z13" s="361">
        <f t="shared" si="4"/>
        <v>1620</v>
      </c>
      <c r="AA13" s="363"/>
    </row>
    <row r="14" spans="1:35" s="160" customFormat="1" ht="30" customHeight="1">
      <c r="A14" s="354">
        <v>7</v>
      </c>
      <c r="B14" s="957" t="s">
        <v>845</v>
      </c>
      <c r="C14" s="364" t="s">
        <v>18</v>
      </c>
      <c r="D14" s="364" t="s">
        <v>855</v>
      </c>
      <c r="E14" s="355">
        <v>30</v>
      </c>
      <c r="F14" s="361">
        <v>240</v>
      </c>
      <c r="G14" s="364">
        <v>70</v>
      </c>
      <c r="H14" s="364">
        <f t="shared" si="6"/>
        <v>8.75</v>
      </c>
      <c r="I14" s="361">
        <f t="shared" si="5"/>
        <v>2100</v>
      </c>
      <c r="J14" s="376"/>
      <c r="K14" s="819"/>
      <c r="L14" s="376"/>
      <c r="M14" s="376"/>
      <c r="N14" s="376"/>
      <c r="O14" s="377"/>
      <c r="P14" s="376">
        <v>3</v>
      </c>
      <c r="Q14" s="376" t="s">
        <v>494</v>
      </c>
      <c r="R14" s="376"/>
      <c r="S14" s="376"/>
      <c r="T14" s="376"/>
      <c r="U14" s="376"/>
      <c r="V14" s="355">
        <f t="shared" si="0"/>
        <v>3</v>
      </c>
      <c r="W14" s="958">
        <f t="shared" si="1"/>
        <v>27</v>
      </c>
      <c r="X14" s="361">
        <f t="shared" si="2"/>
        <v>216</v>
      </c>
      <c r="Y14" s="361">
        <f t="shared" si="3"/>
        <v>1890</v>
      </c>
      <c r="Z14" s="361">
        <f>Y14</f>
        <v>1890</v>
      </c>
      <c r="AA14" s="363"/>
    </row>
    <row r="15" spans="1:35" s="160" customFormat="1" ht="30" customHeight="1">
      <c r="A15" s="354">
        <v>8</v>
      </c>
      <c r="B15" s="973" t="s">
        <v>820</v>
      </c>
      <c r="C15" s="364" t="s">
        <v>176</v>
      </c>
      <c r="D15" s="364" t="s">
        <v>96</v>
      </c>
      <c r="E15" s="365">
        <v>30</v>
      </c>
      <c r="F15" s="364">
        <v>240</v>
      </c>
      <c r="G15" s="364">
        <v>90</v>
      </c>
      <c r="H15" s="364">
        <f t="shared" si="6"/>
        <v>11.25</v>
      </c>
      <c r="I15" s="361">
        <f t="shared" si="5"/>
        <v>2700</v>
      </c>
      <c r="J15" s="376"/>
      <c r="K15" s="822"/>
      <c r="L15" s="376"/>
      <c r="M15" s="376"/>
      <c r="N15" s="376"/>
      <c r="O15" s="377"/>
      <c r="P15" s="376"/>
      <c r="Q15" s="376"/>
      <c r="R15" s="376"/>
      <c r="S15" s="819"/>
      <c r="T15" s="376"/>
      <c r="U15" s="376"/>
      <c r="V15" s="355">
        <f t="shared" si="0"/>
        <v>0</v>
      </c>
      <c r="W15" s="365">
        <f t="shared" si="1"/>
        <v>30</v>
      </c>
      <c r="X15" s="361">
        <f t="shared" si="2"/>
        <v>240</v>
      </c>
      <c r="Y15" s="361">
        <f t="shared" si="3"/>
        <v>2700</v>
      </c>
      <c r="Z15" s="361">
        <f t="shared" si="4"/>
        <v>2700</v>
      </c>
      <c r="AA15" s="363"/>
    </row>
    <row r="16" spans="1:35" s="160" customFormat="1" ht="30" customHeight="1">
      <c r="A16" s="354">
        <v>9</v>
      </c>
      <c r="B16" s="957" t="s">
        <v>68</v>
      </c>
      <c r="C16" s="364" t="s">
        <v>18</v>
      </c>
      <c r="D16" s="367" t="s">
        <v>69</v>
      </c>
      <c r="E16" s="365">
        <v>30</v>
      </c>
      <c r="F16" s="364">
        <v>240</v>
      </c>
      <c r="G16" s="364">
        <v>70</v>
      </c>
      <c r="H16" s="364">
        <f t="shared" si="6"/>
        <v>8.75</v>
      </c>
      <c r="I16" s="361">
        <f t="shared" si="5"/>
        <v>2100</v>
      </c>
      <c r="J16" s="376"/>
      <c r="K16" s="376"/>
      <c r="L16" s="376">
        <v>2</v>
      </c>
      <c r="M16" s="376" t="s">
        <v>894</v>
      </c>
      <c r="N16" s="376"/>
      <c r="O16" s="377"/>
      <c r="P16" s="376">
        <v>3</v>
      </c>
      <c r="Q16" s="376" t="s">
        <v>494</v>
      </c>
      <c r="R16" s="376"/>
      <c r="S16" s="376"/>
      <c r="T16" s="376"/>
      <c r="U16" s="376"/>
      <c r="V16" s="355">
        <f t="shared" si="0"/>
        <v>5</v>
      </c>
      <c r="W16" s="958">
        <f t="shared" si="1"/>
        <v>25</v>
      </c>
      <c r="X16" s="361">
        <f t="shared" si="2"/>
        <v>200</v>
      </c>
      <c r="Y16" s="361">
        <f t="shared" si="3"/>
        <v>1750</v>
      </c>
      <c r="Z16" s="361">
        <f t="shared" si="4"/>
        <v>1750</v>
      </c>
      <c r="AA16" s="363"/>
    </row>
    <row r="17" spans="1:27" s="160" customFormat="1" ht="30" customHeight="1">
      <c r="A17" s="354">
        <v>10</v>
      </c>
      <c r="B17" s="957" t="s">
        <v>321</v>
      </c>
      <c r="C17" s="364" t="s">
        <v>18</v>
      </c>
      <c r="D17" s="374" t="s">
        <v>38</v>
      </c>
      <c r="E17" s="365">
        <v>30</v>
      </c>
      <c r="F17" s="364">
        <v>240</v>
      </c>
      <c r="G17" s="364">
        <v>70</v>
      </c>
      <c r="H17" s="364">
        <f t="shared" si="6"/>
        <v>8.75</v>
      </c>
      <c r="I17" s="361">
        <f t="shared" si="5"/>
        <v>2100</v>
      </c>
      <c r="J17" s="376"/>
      <c r="K17" s="376"/>
      <c r="L17" s="376"/>
      <c r="M17" s="376"/>
      <c r="N17" s="376"/>
      <c r="O17" s="377"/>
      <c r="P17" s="376">
        <v>1</v>
      </c>
      <c r="Q17" s="376">
        <v>30</v>
      </c>
      <c r="R17" s="376"/>
      <c r="S17" s="376"/>
      <c r="T17" s="376"/>
      <c r="U17" s="376"/>
      <c r="V17" s="355">
        <f t="shared" si="0"/>
        <v>1</v>
      </c>
      <c r="W17" s="958">
        <f t="shared" si="1"/>
        <v>29</v>
      </c>
      <c r="X17" s="361">
        <f t="shared" si="2"/>
        <v>232</v>
      </c>
      <c r="Y17" s="361">
        <f t="shared" si="3"/>
        <v>2030</v>
      </c>
      <c r="Z17" s="361">
        <f t="shared" si="4"/>
        <v>2030</v>
      </c>
      <c r="AA17" s="363"/>
    </row>
    <row r="18" spans="1:27" s="160" customFormat="1" ht="30" customHeight="1">
      <c r="A18" s="354">
        <v>11</v>
      </c>
      <c r="B18" s="957" t="s">
        <v>272</v>
      </c>
      <c r="C18" s="364" t="s">
        <v>176</v>
      </c>
      <c r="D18" s="364" t="s">
        <v>47</v>
      </c>
      <c r="E18" s="365">
        <v>30</v>
      </c>
      <c r="F18" s="364">
        <v>240</v>
      </c>
      <c r="G18" s="364">
        <v>90</v>
      </c>
      <c r="H18" s="364">
        <f t="shared" si="6"/>
        <v>11.25</v>
      </c>
      <c r="I18" s="361">
        <f t="shared" si="5"/>
        <v>2700</v>
      </c>
      <c r="J18" s="376"/>
      <c r="K18" s="376"/>
      <c r="L18" s="376"/>
      <c r="M18" s="376"/>
      <c r="N18" s="376"/>
      <c r="O18" s="377"/>
      <c r="P18" s="376">
        <v>3</v>
      </c>
      <c r="Q18" s="376" t="s">
        <v>494</v>
      </c>
      <c r="R18" s="376"/>
      <c r="S18" s="376"/>
      <c r="T18" s="376"/>
      <c r="U18" s="376"/>
      <c r="V18" s="355">
        <f t="shared" si="0"/>
        <v>3</v>
      </c>
      <c r="W18" s="958">
        <f t="shared" si="1"/>
        <v>27</v>
      </c>
      <c r="X18" s="361">
        <f t="shared" si="2"/>
        <v>216</v>
      </c>
      <c r="Y18" s="361">
        <f t="shared" si="3"/>
        <v>2430</v>
      </c>
      <c r="Z18" s="361">
        <f t="shared" si="4"/>
        <v>2430</v>
      </c>
      <c r="AA18" s="363"/>
    </row>
    <row r="19" spans="1:27" s="160" customFormat="1" ht="30" customHeight="1">
      <c r="A19" s="354">
        <v>12</v>
      </c>
      <c r="B19" s="957" t="s">
        <v>734</v>
      </c>
      <c r="C19" s="364" t="s">
        <v>18</v>
      </c>
      <c r="D19" s="374" t="s">
        <v>166</v>
      </c>
      <c r="E19" s="365">
        <v>30</v>
      </c>
      <c r="F19" s="364">
        <v>240</v>
      </c>
      <c r="G19" s="364">
        <v>70</v>
      </c>
      <c r="H19" s="364">
        <f t="shared" si="6"/>
        <v>8.75</v>
      </c>
      <c r="I19" s="361">
        <f t="shared" si="5"/>
        <v>2100</v>
      </c>
      <c r="J19" s="376"/>
      <c r="K19" s="819"/>
      <c r="L19" s="376">
        <v>1</v>
      </c>
      <c r="M19" s="376">
        <v>2</v>
      </c>
      <c r="N19" s="376"/>
      <c r="O19" s="377"/>
      <c r="P19" s="376"/>
      <c r="Q19" s="376"/>
      <c r="R19" s="376"/>
      <c r="S19" s="376"/>
      <c r="T19" s="376"/>
      <c r="U19" s="376"/>
      <c r="V19" s="355">
        <f t="shared" si="0"/>
        <v>1</v>
      </c>
      <c r="W19" s="958">
        <f t="shared" si="1"/>
        <v>29</v>
      </c>
      <c r="X19" s="361">
        <f t="shared" si="2"/>
        <v>232</v>
      </c>
      <c r="Y19" s="361">
        <f t="shared" si="3"/>
        <v>2030</v>
      </c>
      <c r="Z19" s="361">
        <f t="shared" si="4"/>
        <v>2030</v>
      </c>
      <c r="AA19" s="363"/>
    </row>
    <row r="20" spans="1:27" s="160" customFormat="1" ht="30" customHeight="1">
      <c r="A20" s="354">
        <v>13</v>
      </c>
      <c r="B20" s="957" t="s">
        <v>169</v>
      </c>
      <c r="C20" s="364" t="s">
        <v>176</v>
      </c>
      <c r="D20" s="364" t="s">
        <v>83</v>
      </c>
      <c r="E20" s="365">
        <v>30</v>
      </c>
      <c r="F20" s="364">
        <v>240</v>
      </c>
      <c r="G20" s="364">
        <v>90</v>
      </c>
      <c r="H20" s="364">
        <f t="shared" si="6"/>
        <v>11.25</v>
      </c>
      <c r="I20" s="361">
        <f t="shared" si="5"/>
        <v>2700</v>
      </c>
      <c r="J20" s="376"/>
      <c r="K20" s="819"/>
      <c r="L20" s="376"/>
      <c r="M20" s="376"/>
      <c r="N20" s="376"/>
      <c r="O20" s="377"/>
      <c r="P20" s="376">
        <v>3</v>
      </c>
      <c r="Q20" s="376" t="s">
        <v>494</v>
      </c>
      <c r="R20" s="376"/>
      <c r="S20" s="377"/>
      <c r="T20" s="376"/>
      <c r="U20" s="376"/>
      <c r="V20" s="355">
        <f>J20+L20+N20+P20+R20+T20</f>
        <v>3</v>
      </c>
      <c r="W20" s="958">
        <f>E20-V20</f>
        <v>27</v>
      </c>
      <c r="X20" s="361">
        <f>W20*8</f>
        <v>216</v>
      </c>
      <c r="Y20" s="361">
        <f>X20*H20</f>
        <v>2430</v>
      </c>
      <c r="Z20" s="361">
        <f t="shared" si="4"/>
        <v>2430</v>
      </c>
      <c r="AA20" s="363"/>
    </row>
    <row r="21" spans="1:27" s="160" customFormat="1" ht="30" customHeight="1">
      <c r="A21" s="354">
        <v>14</v>
      </c>
      <c r="B21" s="973" t="s">
        <v>910</v>
      </c>
      <c r="C21" s="364" t="s">
        <v>176</v>
      </c>
      <c r="D21" s="364" t="s">
        <v>88</v>
      </c>
      <c r="E21" s="365">
        <v>30</v>
      </c>
      <c r="F21" s="364">
        <v>240</v>
      </c>
      <c r="G21" s="364">
        <v>90</v>
      </c>
      <c r="H21" s="364">
        <f t="shared" si="6"/>
        <v>11.25</v>
      </c>
      <c r="I21" s="361">
        <f t="shared" si="5"/>
        <v>2700</v>
      </c>
      <c r="J21" s="376"/>
      <c r="K21" s="376"/>
      <c r="L21" s="376"/>
      <c r="M21" s="376"/>
      <c r="N21" s="376"/>
      <c r="O21" s="377"/>
      <c r="P21" s="376"/>
      <c r="Q21" s="376"/>
      <c r="R21" s="376"/>
      <c r="S21" s="376"/>
      <c r="T21" s="376"/>
      <c r="U21" s="376"/>
      <c r="V21" s="355">
        <f t="shared" si="0"/>
        <v>0</v>
      </c>
      <c r="W21" s="365">
        <f t="shared" si="1"/>
        <v>30</v>
      </c>
      <c r="X21" s="361">
        <f t="shared" si="2"/>
        <v>240</v>
      </c>
      <c r="Y21" s="361">
        <f t="shared" si="3"/>
        <v>2700</v>
      </c>
      <c r="Z21" s="361">
        <f t="shared" si="4"/>
        <v>2700</v>
      </c>
      <c r="AA21" s="363"/>
    </row>
    <row r="22" spans="1:27" s="160" customFormat="1" ht="30" customHeight="1">
      <c r="A22" s="354">
        <v>15</v>
      </c>
      <c r="B22" s="957" t="s">
        <v>718</v>
      </c>
      <c r="C22" s="364" t="s">
        <v>18</v>
      </c>
      <c r="D22" s="768" t="s">
        <v>186</v>
      </c>
      <c r="E22" s="365">
        <v>30</v>
      </c>
      <c r="F22" s="364">
        <v>240</v>
      </c>
      <c r="G22" s="364">
        <v>70</v>
      </c>
      <c r="H22" s="364">
        <f t="shared" si="6"/>
        <v>8.75</v>
      </c>
      <c r="I22" s="361">
        <f t="shared" si="5"/>
        <v>2100</v>
      </c>
      <c r="J22" s="376"/>
      <c r="K22" s="376"/>
      <c r="L22" s="376"/>
      <c r="M22" s="376"/>
      <c r="N22" s="376"/>
      <c r="O22" s="377"/>
      <c r="P22" s="376">
        <v>3</v>
      </c>
      <c r="Q22" s="376" t="s">
        <v>494</v>
      </c>
      <c r="R22" s="376"/>
      <c r="S22" s="376"/>
      <c r="T22" s="376"/>
      <c r="U22" s="376"/>
      <c r="V22" s="355">
        <f t="shared" si="0"/>
        <v>3</v>
      </c>
      <c r="W22" s="958">
        <f t="shared" si="1"/>
        <v>27</v>
      </c>
      <c r="X22" s="361">
        <f t="shared" si="2"/>
        <v>216</v>
      </c>
      <c r="Y22" s="361">
        <f t="shared" si="3"/>
        <v>1890</v>
      </c>
      <c r="Z22" s="361">
        <f t="shared" si="4"/>
        <v>1890</v>
      </c>
      <c r="AA22" s="363"/>
    </row>
    <row r="23" spans="1:27" s="160" customFormat="1" ht="30" customHeight="1">
      <c r="A23" s="354">
        <v>16</v>
      </c>
      <c r="B23" s="957" t="s">
        <v>124</v>
      </c>
      <c r="C23" s="364" t="s">
        <v>207</v>
      </c>
      <c r="D23" s="364" t="s">
        <v>142</v>
      </c>
      <c r="E23" s="365">
        <v>30</v>
      </c>
      <c r="F23" s="364">
        <v>240</v>
      </c>
      <c r="G23" s="364">
        <v>40</v>
      </c>
      <c r="H23" s="364">
        <f t="shared" si="6"/>
        <v>5</v>
      </c>
      <c r="I23" s="361">
        <f t="shared" si="5"/>
        <v>1200</v>
      </c>
      <c r="J23" s="376"/>
      <c r="K23" s="376"/>
      <c r="L23" s="376">
        <v>4</v>
      </c>
      <c r="M23" s="376" t="s">
        <v>889</v>
      </c>
      <c r="N23" s="376"/>
      <c r="O23" s="377"/>
      <c r="P23" s="376">
        <v>3</v>
      </c>
      <c r="Q23" s="376" t="s">
        <v>494</v>
      </c>
      <c r="R23" s="376"/>
      <c r="S23" s="376"/>
      <c r="T23" s="376"/>
      <c r="U23" s="377"/>
      <c r="V23" s="355">
        <f t="shared" si="0"/>
        <v>7</v>
      </c>
      <c r="W23" s="958">
        <f t="shared" si="1"/>
        <v>23</v>
      </c>
      <c r="X23" s="361">
        <f t="shared" si="2"/>
        <v>184</v>
      </c>
      <c r="Y23" s="361">
        <f t="shared" si="3"/>
        <v>920</v>
      </c>
      <c r="Z23" s="361">
        <f t="shared" si="4"/>
        <v>920</v>
      </c>
      <c r="AA23" s="363"/>
    </row>
    <row r="24" spans="1:27" s="160" customFormat="1" ht="30" customHeight="1">
      <c r="A24" s="354">
        <v>17</v>
      </c>
      <c r="B24" s="957" t="s">
        <v>283</v>
      </c>
      <c r="C24" s="364" t="s">
        <v>176</v>
      </c>
      <c r="D24" s="364" t="s">
        <v>242</v>
      </c>
      <c r="E24" s="365">
        <v>30</v>
      </c>
      <c r="F24" s="364">
        <v>240</v>
      </c>
      <c r="G24" s="364">
        <v>90</v>
      </c>
      <c r="H24" s="364">
        <f t="shared" si="6"/>
        <v>11.25</v>
      </c>
      <c r="I24" s="361">
        <f t="shared" si="5"/>
        <v>2700</v>
      </c>
      <c r="J24" s="376"/>
      <c r="K24" s="376"/>
      <c r="L24" s="376"/>
      <c r="M24" s="376"/>
      <c r="N24" s="376">
        <v>1</v>
      </c>
      <c r="O24" s="377" t="s">
        <v>366</v>
      </c>
      <c r="P24" s="376">
        <v>3</v>
      </c>
      <c r="Q24" s="376" t="s">
        <v>494</v>
      </c>
      <c r="R24" s="376"/>
      <c r="S24" s="376"/>
      <c r="T24" s="376"/>
      <c r="U24" s="376"/>
      <c r="V24" s="355">
        <f t="shared" si="0"/>
        <v>4</v>
      </c>
      <c r="W24" s="958">
        <f t="shared" si="1"/>
        <v>26</v>
      </c>
      <c r="X24" s="361">
        <f t="shared" si="2"/>
        <v>208</v>
      </c>
      <c r="Y24" s="361">
        <f t="shared" si="3"/>
        <v>2340</v>
      </c>
      <c r="Z24" s="361">
        <f t="shared" si="4"/>
        <v>2340</v>
      </c>
      <c r="AA24" s="363"/>
    </row>
    <row r="25" spans="1:27" s="160" customFormat="1" ht="30" customHeight="1">
      <c r="A25" s="354">
        <v>18</v>
      </c>
      <c r="B25" s="957" t="s">
        <v>284</v>
      </c>
      <c r="C25" s="364" t="s">
        <v>176</v>
      </c>
      <c r="D25" s="364" t="s">
        <v>56</v>
      </c>
      <c r="E25" s="365">
        <v>30</v>
      </c>
      <c r="F25" s="364">
        <v>240</v>
      </c>
      <c r="G25" s="364">
        <v>90</v>
      </c>
      <c r="H25" s="364">
        <f t="shared" si="6"/>
        <v>11.25</v>
      </c>
      <c r="I25" s="361">
        <f t="shared" si="5"/>
        <v>2700</v>
      </c>
      <c r="J25" s="376"/>
      <c r="K25" s="376"/>
      <c r="L25" s="376">
        <v>3</v>
      </c>
      <c r="M25" s="376" t="s">
        <v>890</v>
      </c>
      <c r="N25" s="376"/>
      <c r="O25" s="377"/>
      <c r="P25" s="376">
        <v>3</v>
      </c>
      <c r="Q25" s="376" t="s">
        <v>494</v>
      </c>
      <c r="R25" s="376"/>
      <c r="S25" s="376"/>
      <c r="T25" s="376"/>
      <c r="U25" s="376"/>
      <c r="V25" s="355">
        <f t="shared" si="0"/>
        <v>6</v>
      </c>
      <c r="W25" s="958">
        <f t="shared" si="1"/>
        <v>24</v>
      </c>
      <c r="X25" s="361">
        <f t="shared" si="2"/>
        <v>192</v>
      </c>
      <c r="Y25" s="361">
        <f t="shared" si="3"/>
        <v>2160</v>
      </c>
      <c r="Z25" s="361">
        <f t="shared" si="4"/>
        <v>2160</v>
      </c>
      <c r="AA25" s="363"/>
    </row>
    <row r="26" spans="1:27" s="160" customFormat="1" ht="30" customHeight="1">
      <c r="A26" s="354">
        <v>19</v>
      </c>
      <c r="B26" s="957" t="s">
        <v>282</v>
      </c>
      <c r="C26" s="364" t="s">
        <v>267</v>
      </c>
      <c r="D26" s="364" t="s">
        <v>43</v>
      </c>
      <c r="E26" s="365">
        <v>30</v>
      </c>
      <c r="F26" s="364">
        <v>240</v>
      </c>
      <c r="G26" s="364">
        <v>75</v>
      </c>
      <c r="H26" s="364">
        <f t="shared" si="6"/>
        <v>9.375</v>
      </c>
      <c r="I26" s="361">
        <f t="shared" si="5"/>
        <v>2250</v>
      </c>
      <c r="J26" s="376"/>
      <c r="K26" s="376"/>
      <c r="L26" s="376"/>
      <c r="M26" s="376"/>
      <c r="N26" s="376"/>
      <c r="O26" s="377"/>
      <c r="P26" s="376">
        <v>3</v>
      </c>
      <c r="Q26" s="376" t="s">
        <v>494</v>
      </c>
      <c r="R26" s="376"/>
      <c r="S26" s="376"/>
      <c r="T26" s="376"/>
      <c r="U26" s="376"/>
      <c r="V26" s="355">
        <f t="shared" si="0"/>
        <v>3</v>
      </c>
      <c r="W26" s="958">
        <f t="shared" si="1"/>
        <v>27</v>
      </c>
      <c r="X26" s="361">
        <f t="shared" si="2"/>
        <v>216</v>
      </c>
      <c r="Y26" s="361">
        <f t="shared" si="3"/>
        <v>2025</v>
      </c>
      <c r="Z26" s="361">
        <f t="shared" si="4"/>
        <v>2025</v>
      </c>
      <c r="AA26" s="363"/>
    </row>
    <row r="27" spans="1:27" s="160" customFormat="1" ht="30" customHeight="1">
      <c r="A27" s="354">
        <v>20</v>
      </c>
      <c r="B27" s="957" t="s">
        <v>292</v>
      </c>
      <c r="C27" s="364" t="s">
        <v>176</v>
      </c>
      <c r="D27" s="367" t="s">
        <v>90</v>
      </c>
      <c r="E27" s="365">
        <v>30</v>
      </c>
      <c r="F27" s="364">
        <v>240</v>
      </c>
      <c r="G27" s="364">
        <v>90</v>
      </c>
      <c r="H27" s="364">
        <f t="shared" si="6"/>
        <v>11.25</v>
      </c>
      <c r="I27" s="361">
        <f t="shared" si="5"/>
        <v>2700</v>
      </c>
      <c r="J27" s="376"/>
      <c r="K27" s="376"/>
      <c r="L27" s="376"/>
      <c r="M27" s="376"/>
      <c r="N27" s="376"/>
      <c r="O27" s="377"/>
      <c r="P27" s="376">
        <v>3</v>
      </c>
      <c r="Q27" s="376" t="s">
        <v>494</v>
      </c>
      <c r="R27" s="376"/>
      <c r="S27" s="376"/>
      <c r="T27" s="376"/>
      <c r="U27" s="376"/>
      <c r="V27" s="355">
        <f t="shared" si="0"/>
        <v>3</v>
      </c>
      <c r="W27" s="958">
        <f t="shared" si="1"/>
        <v>27</v>
      </c>
      <c r="X27" s="361">
        <f t="shared" si="2"/>
        <v>216</v>
      </c>
      <c r="Y27" s="361">
        <f t="shared" si="3"/>
        <v>2430</v>
      </c>
      <c r="Z27" s="361">
        <f t="shared" si="4"/>
        <v>2430</v>
      </c>
      <c r="AA27" s="363"/>
    </row>
    <row r="28" spans="1:27" s="160" customFormat="1" ht="30" customHeight="1">
      <c r="A28" s="354">
        <v>21</v>
      </c>
      <c r="B28" s="957" t="s">
        <v>94</v>
      </c>
      <c r="C28" s="364" t="s">
        <v>176</v>
      </c>
      <c r="D28" s="364" t="s">
        <v>138</v>
      </c>
      <c r="E28" s="365">
        <v>30</v>
      </c>
      <c r="F28" s="364">
        <v>240</v>
      </c>
      <c r="G28" s="364">
        <v>90</v>
      </c>
      <c r="H28" s="364">
        <f t="shared" si="6"/>
        <v>11.25</v>
      </c>
      <c r="I28" s="361">
        <f t="shared" si="5"/>
        <v>2700</v>
      </c>
      <c r="J28" s="376"/>
      <c r="K28" s="376"/>
      <c r="L28" s="376">
        <v>4</v>
      </c>
      <c r="M28" s="376" t="s">
        <v>889</v>
      </c>
      <c r="N28" s="376"/>
      <c r="O28" s="377"/>
      <c r="P28" s="376">
        <v>3</v>
      </c>
      <c r="Q28" s="376" t="s">
        <v>494</v>
      </c>
      <c r="R28" s="376"/>
      <c r="S28" s="376"/>
      <c r="T28" s="376"/>
      <c r="U28" s="376"/>
      <c r="V28" s="355">
        <f t="shared" si="0"/>
        <v>7</v>
      </c>
      <c r="W28" s="958">
        <f t="shared" si="1"/>
        <v>23</v>
      </c>
      <c r="X28" s="361">
        <f t="shared" si="2"/>
        <v>184</v>
      </c>
      <c r="Y28" s="361">
        <f t="shared" si="3"/>
        <v>2070</v>
      </c>
      <c r="Z28" s="361">
        <f t="shared" si="4"/>
        <v>2070</v>
      </c>
      <c r="AA28" s="363"/>
    </row>
    <row r="29" spans="1:27" s="160" customFormat="1" ht="30" customHeight="1">
      <c r="A29" s="354">
        <v>22</v>
      </c>
      <c r="B29" s="973" t="s">
        <v>60</v>
      </c>
      <c r="C29" s="364" t="s">
        <v>176</v>
      </c>
      <c r="D29" s="364" t="s">
        <v>61</v>
      </c>
      <c r="E29" s="365">
        <v>30</v>
      </c>
      <c r="F29" s="364">
        <v>240</v>
      </c>
      <c r="G29" s="364">
        <v>90</v>
      </c>
      <c r="H29" s="364">
        <f t="shared" si="6"/>
        <v>11.25</v>
      </c>
      <c r="I29" s="361">
        <f t="shared" si="5"/>
        <v>2700</v>
      </c>
      <c r="J29" s="376"/>
      <c r="K29" s="376"/>
      <c r="L29" s="376"/>
      <c r="M29" s="376"/>
      <c r="N29" s="376"/>
      <c r="O29" s="377"/>
      <c r="P29" s="376"/>
      <c r="Q29" s="376"/>
      <c r="R29" s="376"/>
      <c r="S29" s="376"/>
      <c r="T29" s="376"/>
      <c r="U29" s="376"/>
      <c r="V29" s="355">
        <f t="shared" si="0"/>
        <v>0</v>
      </c>
      <c r="W29" s="365">
        <f t="shared" si="1"/>
        <v>30</v>
      </c>
      <c r="X29" s="361">
        <f t="shared" si="2"/>
        <v>240</v>
      </c>
      <c r="Y29" s="361">
        <f t="shared" si="3"/>
        <v>2700</v>
      </c>
      <c r="Z29" s="361">
        <f t="shared" si="4"/>
        <v>2700</v>
      </c>
      <c r="AA29" s="363"/>
    </row>
    <row r="30" spans="1:27" s="160" customFormat="1" ht="30" customHeight="1">
      <c r="A30" s="354">
        <v>23</v>
      </c>
      <c r="B30" s="957" t="s">
        <v>881</v>
      </c>
      <c r="C30" s="364" t="s">
        <v>18</v>
      </c>
      <c r="D30" s="374" t="s">
        <v>764</v>
      </c>
      <c r="E30" s="365">
        <v>30</v>
      </c>
      <c r="F30" s="364">
        <v>240</v>
      </c>
      <c r="G30" s="364">
        <v>70</v>
      </c>
      <c r="H30" s="364">
        <f t="shared" ref="H30" si="8">G30/8</f>
        <v>8.75</v>
      </c>
      <c r="I30" s="361">
        <f t="shared" ref="I30" si="9">G30*E30</f>
        <v>2100</v>
      </c>
      <c r="J30" s="417">
        <v>8</v>
      </c>
      <c r="K30" s="417" t="s">
        <v>715</v>
      </c>
      <c r="L30" s="376">
        <v>2</v>
      </c>
      <c r="M30" s="376" t="s">
        <v>903</v>
      </c>
      <c r="N30" s="376"/>
      <c r="O30" s="377"/>
      <c r="P30" s="376">
        <v>3</v>
      </c>
      <c r="Q30" s="376" t="s">
        <v>494</v>
      </c>
      <c r="R30" s="376"/>
      <c r="S30" s="376"/>
      <c r="T30" s="376"/>
      <c r="U30" s="376"/>
      <c r="V30" s="355">
        <f t="shared" ref="V30" si="10">J30+L30+N30+P30+R30+T30</f>
        <v>13</v>
      </c>
      <c r="W30" s="958">
        <f t="shared" ref="W30" si="11">E30-V30</f>
        <v>17</v>
      </c>
      <c r="X30" s="361">
        <f t="shared" ref="X30" si="12">W30*8</f>
        <v>136</v>
      </c>
      <c r="Y30" s="361">
        <f t="shared" ref="Y30" si="13">X30*H30</f>
        <v>1190</v>
      </c>
      <c r="Z30" s="361">
        <f t="shared" ref="Z30" si="14">Y30</f>
        <v>1190</v>
      </c>
      <c r="AA30" s="363"/>
    </row>
    <row r="31" spans="1:27" s="160" customFormat="1" ht="30" customHeight="1">
      <c r="A31" s="354">
        <v>24</v>
      </c>
      <c r="B31" s="973" t="s">
        <v>784</v>
      </c>
      <c r="C31" s="364" t="s">
        <v>176</v>
      </c>
      <c r="D31" s="364" t="s">
        <v>32</v>
      </c>
      <c r="E31" s="365">
        <v>30</v>
      </c>
      <c r="F31" s="364">
        <v>240</v>
      </c>
      <c r="G31" s="364">
        <v>90</v>
      </c>
      <c r="H31" s="364">
        <f t="shared" si="6"/>
        <v>11.25</v>
      </c>
      <c r="I31" s="361">
        <f t="shared" si="5"/>
        <v>2700</v>
      </c>
      <c r="J31" s="376"/>
      <c r="K31" s="376"/>
      <c r="L31" s="376"/>
      <c r="M31" s="376"/>
      <c r="N31" s="376"/>
      <c r="O31" s="377"/>
      <c r="P31" s="376"/>
      <c r="Q31" s="376"/>
      <c r="R31" s="376"/>
      <c r="S31" s="376"/>
      <c r="T31" s="376"/>
      <c r="U31" s="376"/>
      <c r="V31" s="355">
        <f t="shared" si="0"/>
        <v>0</v>
      </c>
      <c r="W31" s="365">
        <f t="shared" si="1"/>
        <v>30</v>
      </c>
      <c r="X31" s="361">
        <f t="shared" si="2"/>
        <v>240</v>
      </c>
      <c r="Y31" s="361">
        <f t="shared" si="3"/>
        <v>2700</v>
      </c>
      <c r="Z31" s="361">
        <f t="shared" si="4"/>
        <v>2700</v>
      </c>
      <c r="AA31" s="363"/>
    </row>
    <row r="32" spans="1:27" s="160" customFormat="1" ht="30" customHeight="1">
      <c r="A32" s="354">
        <v>25</v>
      </c>
      <c r="B32" s="957" t="s">
        <v>794</v>
      </c>
      <c r="C32" s="364" t="s">
        <v>18</v>
      </c>
      <c r="D32" s="374" t="s">
        <v>42</v>
      </c>
      <c r="E32" s="365">
        <v>30</v>
      </c>
      <c r="F32" s="364">
        <v>240</v>
      </c>
      <c r="G32" s="364">
        <v>70</v>
      </c>
      <c r="H32" s="364">
        <f t="shared" si="6"/>
        <v>8.75</v>
      </c>
      <c r="I32" s="361">
        <f t="shared" si="5"/>
        <v>2100</v>
      </c>
      <c r="J32" s="376"/>
      <c r="K32" s="376"/>
      <c r="L32" s="376">
        <v>2</v>
      </c>
      <c r="M32" s="376" t="s">
        <v>886</v>
      </c>
      <c r="N32" s="376"/>
      <c r="O32" s="377"/>
      <c r="P32" s="376">
        <v>3</v>
      </c>
      <c r="Q32" s="376" t="s">
        <v>494</v>
      </c>
      <c r="R32" s="376"/>
      <c r="S32" s="376"/>
      <c r="T32" s="376"/>
      <c r="U32" s="376"/>
      <c r="V32" s="355">
        <f>J32+L32+N32+P32+R32+T32</f>
        <v>5</v>
      </c>
      <c r="W32" s="365">
        <f>E32-V32</f>
        <v>25</v>
      </c>
      <c r="X32" s="361">
        <f>W32*8</f>
        <v>200</v>
      </c>
      <c r="Y32" s="361">
        <f t="shared" si="3"/>
        <v>1750</v>
      </c>
      <c r="Z32" s="361">
        <f t="shared" si="4"/>
        <v>1750</v>
      </c>
      <c r="AA32" s="363"/>
    </row>
    <row r="33" spans="1:27" s="160" customFormat="1" ht="30" customHeight="1">
      <c r="A33" s="354">
        <v>26</v>
      </c>
      <c r="B33" s="957" t="s">
        <v>275</v>
      </c>
      <c r="C33" s="364" t="s">
        <v>176</v>
      </c>
      <c r="D33" s="364" t="s">
        <v>63</v>
      </c>
      <c r="E33" s="365">
        <v>30</v>
      </c>
      <c r="F33" s="364">
        <v>240</v>
      </c>
      <c r="G33" s="364">
        <v>90</v>
      </c>
      <c r="H33" s="364">
        <f t="shared" si="6"/>
        <v>11.25</v>
      </c>
      <c r="I33" s="361">
        <f t="shared" si="5"/>
        <v>2700</v>
      </c>
      <c r="J33" s="376"/>
      <c r="K33" s="376"/>
      <c r="L33" s="376">
        <v>2</v>
      </c>
      <c r="M33" s="376" t="s">
        <v>894</v>
      </c>
      <c r="N33" s="376"/>
      <c r="O33" s="377"/>
      <c r="P33" s="376">
        <v>3</v>
      </c>
      <c r="Q33" s="376" t="s">
        <v>494</v>
      </c>
      <c r="R33" s="376">
        <v>3</v>
      </c>
      <c r="S33" s="376" t="s">
        <v>754</v>
      </c>
      <c r="T33" s="376"/>
      <c r="U33" s="376"/>
      <c r="V33" s="355">
        <f t="shared" si="0"/>
        <v>8</v>
      </c>
      <c r="W33" s="958">
        <f t="shared" si="1"/>
        <v>22</v>
      </c>
      <c r="X33" s="361">
        <f t="shared" si="2"/>
        <v>176</v>
      </c>
      <c r="Y33" s="361">
        <f t="shared" si="3"/>
        <v>1980</v>
      </c>
      <c r="Z33" s="361">
        <f t="shared" si="4"/>
        <v>1980</v>
      </c>
      <c r="AA33" s="363"/>
    </row>
    <row r="34" spans="1:27" s="160" customFormat="1" ht="30" customHeight="1">
      <c r="A34" s="354">
        <v>27</v>
      </c>
      <c r="B34" s="957" t="s">
        <v>304</v>
      </c>
      <c r="C34" s="364" t="s">
        <v>176</v>
      </c>
      <c r="D34" s="364" t="s">
        <v>57</v>
      </c>
      <c r="E34" s="365">
        <v>30</v>
      </c>
      <c r="F34" s="364">
        <v>240</v>
      </c>
      <c r="G34" s="364">
        <v>90</v>
      </c>
      <c r="H34" s="364">
        <f t="shared" si="6"/>
        <v>11.25</v>
      </c>
      <c r="I34" s="361">
        <f t="shared" si="5"/>
        <v>2700</v>
      </c>
      <c r="J34" s="376"/>
      <c r="K34" s="376"/>
      <c r="L34" s="376">
        <v>4</v>
      </c>
      <c r="M34" s="376" t="s">
        <v>889</v>
      </c>
      <c r="N34" s="376">
        <v>2</v>
      </c>
      <c r="O34" s="377" t="s">
        <v>891</v>
      </c>
      <c r="P34" s="376">
        <v>3</v>
      </c>
      <c r="Q34" s="376" t="s">
        <v>494</v>
      </c>
      <c r="R34" s="376"/>
      <c r="S34" s="376"/>
      <c r="T34" s="376"/>
      <c r="U34" s="376"/>
      <c r="V34" s="355">
        <f t="shared" si="0"/>
        <v>9</v>
      </c>
      <c r="W34" s="958">
        <f t="shared" si="1"/>
        <v>21</v>
      </c>
      <c r="X34" s="361">
        <f t="shared" si="2"/>
        <v>168</v>
      </c>
      <c r="Y34" s="361">
        <f t="shared" si="3"/>
        <v>1890</v>
      </c>
      <c r="Z34" s="361">
        <f t="shared" si="4"/>
        <v>1890</v>
      </c>
      <c r="AA34" s="363"/>
    </row>
    <row r="35" spans="1:27" s="160" customFormat="1" ht="35.25" customHeight="1">
      <c r="A35" s="354">
        <v>28</v>
      </c>
      <c r="B35" s="957" t="s">
        <v>813</v>
      </c>
      <c r="C35" s="364" t="s">
        <v>176</v>
      </c>
      <c r="D35" s="364" t="s">
        <v>29</v>
      </c>
      <c r="E35" s="364">
        <v>30</v>
      </c>
      <c r="F35" s="364">
        <v>240</v>
      </c>
      <c r="G35" s="364">
        <v>90</v>
      </c>
      <c r="H35" s="364">
        <f t="shared" si="6"/>
        <v>11.25</v>
      </c>
      <c r="I35" s="361">
        <f t="shared" si="5"/>
        <v>2700</v>
      </c>
      <c r="J35" s="376"/>
      <c r="K35" s="376"/>
      <c r="L35" s="376"/>
      <c r="M35" s="376"/>
      <c r="N35" s="376"/>
      <c r="O35" s="377"/>
      <c r="P35" s="376">
        <v>3</v>
      </c>
      <c r="Q35" s="376" t="s">
        <v>494</v>
      </c>
      <c r="R35" s="376"/>
      <c r="S35" s="376"/>
      <c r="T35" s="376"/>
      <c r="U35" s="376"/>
      <c r="V35" s="361">
        <f t="shared" si="0"/>
        <v>3</v>
      </c>
      <c r="W35" s="957">
        <f t="shared" si="1"/>
        <v>27</v>
      </c>
      <c r="X35" s="361">
        <f t="shared" si="2"/>
        <v>216</v>
      </c>
      <c r="Y35" s="361">
        <f t="shared" si="3"/>
        <v>2430</v>
      </c>
      <c r="Z35" s="361">
        <f t="shared" si="4"/>
        <v>2430</v>
      </c>
      <c r="AA35" s="363"/>
    </row>
    <row r="36" spans="1:27" s="160" customFormat="1" ht="30" customHeight="1">
      <c r="A36" s="354">
        <v>29</v>
      </c>
      <c r="B36" s="957" t="s">
        <v>801</v>
      </c>
      <c r="C36" s="364" t="s">
        <v>18</v>
      </c>
      <c r="D36" s="474" t="s">
        <v>368</v>
      </c>
      <c r="E36" s="365">
        <v>30</v>
      </c>
      <c r="F36" s="364">
        <v>240</v>
      </c>
      <c r="G36" s="364">
        <v>70</v>
      </c>
      <c r="H36" s="364">
        <f t="shared" si="6"/>
        <v>8.75</v>
      </c>
      <c r="I36" s="361">
        <f t="shared" si="5"/>
        <v>2100</v>
      </c>
      <c r="J36" s="376"/>
      <c r="K36" s="376"/>
      <c r="L36" s="376"/>
      <c r="M36" s="376"/>
      <c r="N36" s="376"/>
      <c r="O36" s="377"/>
      <c r="P36" s="376">
        <v>3</v>
      </c>
      <c r="Q36" s="376" t="s">
        <v>494</v>
      </c>
      <c r="R36" s="376"/>
      <c r="S36" s="376"/>
      <c r="T36" s="376"/>
      <c r="U36" s="376"/>
      <c r="V36" s="355">
        <f>J36+L36+N36+P36+R36+T36</f>
        <v>3</v>
      </c>
      <c r="W36" s="958">
        <f>E36-V36</f>
        <v>27</v>
      </c>
      <c r="X36" s="361">
        <f>W36*8</f>
        <v>216</v>
      </c>
      <c r="Y36" s="361">
        <f t="shared" si="3"/>
        <v>1890</v>
      </c>
      <c r="Z36" s="361">
        <f t="shared" si="4"/>
        <v>1890</v>
      </c>
      <c r="AA36" s="363"/>
    </row>
    <row r="37" spans="1:27" s="160" customFormat="1" ht="30" customHeight="1">
      <c r="A37" s="354">
        <v>30</v>
      </c>
      <c r="B37" s="957" t="s">
        <v>882</v>
      </c>
      <c r="C37" s="364" t="s">
        <v>207</v>
      </c>
      <c r="D37" s="364" t="s">
        <v>120</v>
      </c>
      <c r="E37" s="365">
        <v>30</v>
      </c>
      <c r="F37" s="364">
        <v>240</v>
      </c>
      <c r="G37" s="364">
        <v>40</v>
      </c>
      <c r="H37" s="364">
        <f t="shared" ref="H37" si="15">G37/8</f>
        <v>5</v>
      </c>
      <c r="I37" s="361">
        <f t="shared" ref="I37" si="16">G37*E37</f>
        <v>1200</v>
      </c>
      <c r="J37" s="417">
        <v>10</v>
      </c>
      <c r="K37" s="417" t="s">
        <v>652</v>
      </c>
      <c r="L37" s="376">
        <v>2</v>
      </c>
      <c r="M37" s="376" t="s">
        <v>886</v>
      </c>
      <c r="N37" s="376"/>
      <c r="O37" s="377"/>
      <c r="P37" s="376">
        <v>3</v>
      </c>
      <c r="Q37" s="376" t="s">
        <v>494</v>
      </c>
      <c r="R37" s="376"/>
      <c r="S37" s="376"/>
      <c r="T37" s="376"/>
      <c r="U37" s="376"/>
      <c r="V37" s="355">
        <f>J37+L37+N37+P37+R37+T37</f>
        <v>15</v>
      </c>
      <c r="W37" s="958">
        <f>E37-V37</f>
        <v>15</v>
      </c>
      <c r="X37" s="361">
        <f>W37*8</f>
        <v>120</v>
      </c>
      <c r="Y37" s="361">
        <f t="shared" ref="Y37" si="17">X37*H37</f>
        <v>600</v>
      </c>
      <c r="Z37" s="361">
        <f t="shared" ref="Z37" si="18">Y37</f>
        <v>600</v>
      </c>
      <c r="AA37" s="363"/>
    </row>
    <row r="38" spans="1:27" s="160" customFormat="1" ht="30" customHeight="1">
      <c r="A38" s="354">
        <v>31</v>
      </c>
      <c r="B38" s="957" t="s">
        <v>46</v>
      </c>
      <c r="C38" s="364" t="s">
        <v>176</v>
      </c>
      <c r="D38" s="367" t="s">
        <v>34</v>
      </c>
      <c r="E38" s="365">
        <v>30</v>
      </c>
      <c r="F38" s="364">
        <v>240</v>
      </c>
      <c r="G38" s="364">
        <v>90</v>
      </c>
      <c r="H38" s="364">
        <f t="shared" si="6"/>
        <v>11.25</v>
      </c>
      <c r="I38" s="361">
        <f t="shared" si="5"/>
        <v>2700</v>
      </c>
      <c r="J38" s="376"/>
      <c r="K38" s="376"/>
      <c r="L38" s="376"/>
      <c r="M38" s="376"/>
      <c r="N38" s="376">
        <v>1</v>
      </c>
      <c r="O38" s="377" t="s">
        <v>137</v>
      </c>
      <c r="P38" s="376">
        <v>3</v>
      </c>
      <c r="Q38" s="376" t="s">
        <v>494</v>
      </c>
      <c r="R38" s="376"/>
      <c r="S38" s="376"/>
      <c r="T38" s="376"/>
      <c r="U38" s="376"/>
      <c r="V38" s="355">
        <f t="shared" si="0"/>
        <v>4</v>
      </c>
      <c r="W38" s="958">
        <f t="shared" si="1"/>
        <v>26</v>
      </c>
      <c r="X38" s="361">
        <f t="shared" si="2"/>
        <v>208</v>
      </c>
      <c r="Y38" s="361">
        <f t="shared" si="3"/>
        <v>2340</v>
      </c>
      <c r="Z38" s="361">
        <f t="shared" si="4"/>
        <v>2340</v>
      </c>
      <c r="AA38" s="363"/>
    </row>
    <row r="39" spans="1:27" s="160" customFormat="1" ht="33" customHeight="1">
      <c r="A39" s="354">
        <v>32</v>
      </c>
      <c r="B39" s="971" t="s">
        <v>323</v>
      </c>
      <c r="C39" s="364" t="s">
        <v>18</v>
      </c>
      <c r="D39" s="374" t="s">
        <v>114</v>
      </c>
      <c r="E39" s="365">
        <v>30</v>
      </c>
      <c r="F39" s="364">
        <v>240</v>
      </c>
      <c r="G39" s="364">
        <v>70</v>
      </c>
      <c r="H39" s="364">
        <f t="shared" si="6"/>
        <v>8.75</v>
      </c>
      <c r="I39" s="361">
        <f t="shared" si="5"/>
        <v>2100</v>
      </c>
      <c r="J39" s="376"/>
      <c r="K39" s="376"/>
      <c r="L39" s="376"/>
      <c r="M39" s="376"/>
      <c r="N39" s="376"/>
      <c r="O39" s="377"/>
      <c r="P39" s="376">
        <v>2</v>
      </c>
      <c r="Q39" s="376" t="s">
        <v>901</v>
      </c>
      <c r="R39" s="376"/>
      <c r="S39" s="376"/>
      <c r="T39" s="376"/>
      <c r="U39" s="376"/>
      <c r="V39" s="355">
        <f>J39+L39+N39+P39+R39+T39</f>
        <v>2</v>
      </c>
      <c r="W39" s="958">
        <f>E39-V39</f>
        <v>28</v>
      </c>
      <c r="X39" s="361">
        <f>W39*8</f>
        <v>224</v>
      </c>
      <c r="Y39" s="361">
        <f t="shared" si="3"/>
        <v>1960</v>
      </c>
      <c r="Z39" s="361">
        <f t="shared" si="4"/>
        <v>1960</v>
      </c>
      <c r="AA39" s="363"/>
    </row>
    <row r="40" spans="1:27" s="160" customFormat="1" ht="33" customHeight="1">
      <c r="A40" s="354">
        <v>33</v>
      </c>
      <c r="B40" s="964" t="s">
        <v>473</v>
      </c>
      <c r="C40" s="364" t="s">
        <v>176</v>
      </c>
      <c r="D40" s="364" t="s">
        <v>239</v>
      </c>
      <c r="E40" s="365">
        <v>30</v>
      </c>
      <c r="F40" s="364">
        <v>240</v>
      </c>
      <c r="G40" s="364">
        <v>90</v>
      </c>
      <c r="H40" s="364">
        <f t="shared" ref="H40" si="19">G40/8</f>
        <v>11.25</v>
      </c>
      <c r="I40" s="361">
        <f t="shared" ref="I40" si="20">G40*E40</f>
        <v>2700</v>
      </c>
      <c r="J40" s="376"/>
      <c r="K40" s="376"/>
      <c r="L40" s="376">
        <v>1</v>
      </c>
      <c r="M40" s="376">
        <v>23</v>
      </c>
      <c r="N40" s="376">
        <v>1</v>
      </c>
      <c r="O40" s="377" t="s">
        <v>364</v>
      </c>
      <c r="P40" s="376">
        <v>3</v>
      </c>
      <c r="Q40" s="376" t="s">
        <v>494</v>
      </c>
      <c r="R40" s="376"/>
      <c r="S40" s="376"/>
      <c r="T40" s="376"/>
      <c r="U40" s="376"/>
      <c r="V40" s="355">
        <f>J40+L40+N40+P40+R40+T40</f>
        <v>5</v>
      </c>
      <c r="W40" s="958">
        <f>E40-V40</f>
        <v>25</v>
      </c>
      <c r="X40" s="361">
        <f>W40*8</f>
        <v>200</v>
      </c>
      <c r="Y40" s="361">
        <f t="shared" ref="Y40" si="21">X40*H40</f>
        <v>2250</v>
      </c>
      <c r="Z40" s="361">
        <f t="shared" ref="Z40" si="22">Y40</f>
        <v>2250</v>
      </c>
      <c r="AA40" s="363"/>
    </row>
    <row r="41" spans="1:27" s="160" customFormat="1" ht="30" customHeight="1">
      <c r="A41" s="354">
        <v>34</v>
      </c>
      <c r="B41" s="957" t="s">
        <v>97</v>
      </c>
      <c r="C41" s="364" t="s">
        <v>176</v>
      </c>
      <c r="D41" s="364" t="s">
        <v>160</v>
      </c>
      <c r="E41" s="365">
        <v>30</v>
      </c>
      <c r="F41" s="364">
        <v>240</v>
      </c>
      <c r="G41" s="364">
        <v>90</v>
      </c>
      <c r="H41" s="364">
        <f t="shared" si="6"/>
        <v>11.25</v>
      </c>
      <c r="I41" s="361">
        <f t="shared" si="5"/>
        <v>2700</v>
      </c>
      <c r="J41" s="376"/>
      <c r="K41" s="376"/>
      <c r="L41" s="376">
        <v>4</v>
      </c>
      <c r="M41" s="376" t="s">
        <v>889</v>
      </c>
      <c r="N41" s="376"/>
      <c r="O41" s="377"/>
      <c r="P41" s="376">
        <v>3</v>
      </c>
      <c r="Q41" s="376" t="s">
        <v>494</v>
      </c>
      <c r="R41" s="376"/>
      <c r="S41" s="376"/>
      <c r="T41" s="376"/>
      <c r="U41" s="376"/>
      <c r="V41" s="355">
        <f t="shared" si="0"/>
        <v>7</v>
      </c>
      <c r="W41" s="958">
        <f t="shared" si="1"/>
        <v>23</v>
      </c>
      <c r="X41" s="361">
        <f t="shared" si="2"/>
        <v>184</v>
      </c>
      <c r="Y41" s="361">
        <f t="shared" si="3"/>
        <v>2070</v>
      </c>
      <c r="Z41" s="361">
        <f t="shared" si="4"/>
        <v>2070</v>
      </c>
      <c r="AA41" s="363"/>
    </row>
    <row r="42" spans="1:27" s="160" customFormat="1" ht="30" customHeight="1">
      <c r="A42" s="354">
        <v>35</v>
      </c>
      <c r="B42" s="957" t="s">
        <v>294</v>
      </c>
      <c r="C42" s="364" t="s">
        <v>267</v>
      </c>
      <c r="D42" s="364" t="s">
        <v>199</v>
      </c>
      <c r="E42" s="365">
        <v>30</v>
      </c>
      <c r="F42" s="364">
        <v>240</v>
      </c>
      <c r="G42" s="364">
        <v>75</v>
      </c>
      <c r="H42" s="364">
        <f t="shared" si="6"/>
        <v>9.375</v>
      </c>
      <c r="I42" s="361">
        <f t="shared" si="5"/>
        <v>2250</v>
      </c>
      <c r="J42" s="376"/>
      <c r="K42" s="376"/>
      <c r="L42" s="376"/>
      <c r="M42" s="376"/>
      <c r="N42" s="376"/>
      <c r="O42" s="377"/>
      <c r="P42" s="376">
        <v>3</v>
      </c>
      <c r="Q42" s="376" t="s">
        <v>494</v>
      </c>
      <c r="R42" s="376"/>
      <c r="S42" s="376"/>
      <c r="T42" s="376"/>
      <c r="U42" s="376"/>
      <c r="V42" s="355">
        <f t="shared" si="0"/>
        <v>3</v>
      </c>
      <c r="W42" s="958">
        <f t="shared" si="1"/>
        <v>27</v>
      </c>
      <c r="X42" s="361">
        <f t="shared" si="2"/>
        <v>216</v>
      </c>
      <c r="Y42" s="361">
        <f t="shared" si="3"/>
        <v>2025</v>
      </c>
      <c r="Z42" s="361">
        <f t="shared" si="4"/>
        <v>2025</v>
      </c>
      <c r="AA42" s="363"/>
    </row>
    <row r="43" spans="1:27" s="160" customFormat="1" ht="30" customHeight="1">
      <c r="A43" s="354">
        <v>36</v>
      </c>
      <c r="B43" s="957" t="s">
        <v>905</v>
      </c>
      <c r="C43" s="364" t="s">
        <v>176</v>
      </c>
      <c r="D43" s="367" t="s">
        <v>117</v>
      </c>
      <c r="E43" s="365">
        <v>30</v>
      </c>
      <c r="F43" s="364">
        <v>240</v>
      </c>
      <c r="G43" s="364">
        <v>90</v>
      </c>
      <c r="H43" s="364">
        <f t="shared" si="6"/>
        <v>11.25</v>
      </c>
      <c r="I43" s="361">
        <f t="shared" si="5"/>
        <v>2700</v>
      </c>
      <c r="J43" s="376"/>
      <c r="K43" s="376"/>
      <c r="L43" s="376"/>
      <c r="M43" s="376"/>
      <c r="N43" s="376"/>
      <c r="O43" s="377"/>
      <c r="P43" s="376"/>
      <c r="Q43" s="376"/>
      <c r="R43" s="376"/>
      <c r="S43" s="376"/>
      <c r="T43" s="376"/>
      <c r="U43" s="376"/>
      <c r="V43" s="355">
        <f t="shared" si="0"/>
        <v>0</v>
      </c>
      <c r="W43" s="958">
        <f t="shared" si="1"/>
        <v>30</v>
      </c>
      <c r="X43" s="361">
        <f t="shared" si="2"/>
        <v>240</v>
      </c>
      <c r="Y43" s="361">
        <f t="shared" si="3"/>
        <v>2700</v>
      </c>
      <c r="Z43" s="361">
        <f t="shared" si="4"/>
        <v>2700</v>
      </c>
      <c r="AA43" s="363"/>
    </row>
    <row r="44" spans="1:27" s="160" customFormat="1" ht="30" customHeight="1">
      <c r="A44" s="354">
        <v>37</v>
      </c>
      <c r="B44" s="957" t="s">
        <v>58</v>
      </c>
      <c r="C44" s="364" t="s">
        <v>176</v>
      </c>
      <c r="D44" s="364" t="s">
        <v>163</v>
      </c>
      <c r="E44" s="365">
        <v>30</v>
      </c>
      <c r="F44" s="364">
        <v>240</v>
      </c>
      <c r="G44" s="364">
        <v>90</v>
      </c>
      <c r="H44" s="364">
        <f t="shared" si="6"/>
        <v>11.25</v>
      </c>
      <c r="I44" s="361">
        <f t="shared" si="5"/>
        <v>2700</v>
      </c>
      <c r="J44" s="376"/>
      <c r="K44" s="376"/>
      <c r="L44" s="376">
        <v>2</v>
      </c>
      <c r="M44" s="376" t="s">
        <v>886</v>
      </c>
      <c r="N44" s="376"/>
      <c r="O44" s="377"/>
      <c r="P44" s="376">
        <v>3</v>
      </c>
      <c r="Q44" s="376" t="s">
        <v>494</v>
      </c>
      <c r="R44" s="376"/>
      <c r="S44" s="376"/>
      <c r="T44" s="376"/>
      <c r="U44" s="376"/>
      <c r="V44" s="355">
        <f t="shared" si="0"/>
        <v>5</v>
      </c>
      <c r="W44" s="958">
        <f t="shared" si="1"/>
        <v>25</v>
      </c>
      <c r="X44" s="361">
        <f t="shared" si="2"/>
        <v>200</v>
      </c>
      <c r="Y44" s="361">
        <f t="shared" si="3"/>
        <v>2250</v>
      </c>
      <c r="Z44" s="361">
        <f t="shared" si="4"/>
        <v>2250</v>
      </c>
      <c r="AA44" s="363"/>
    </row>
    <row r="45" spans="1:27" s="160" customFormat="1" ht="30" customHeight="1">
      <c r="A45" s="354">
        <v>38</v>
      </c>
      <c r="B45" s="957" t="s">
        <v>279</v>
      </c>
      <c r="C45" s="364" t="s">
        <v>176</v>
      </c>
      <c r="D45" s="364" t="s">
        <v>79</v>
      </c>
      <c r="E45" s="365">
        <v>30</v>
      </c>
      <c r="F45" s="364">
        <v>240</v>
      </c>
      <c r="G45" s="364">
        <v>90</v>
      </c>
      <c r="H45" s="364">
        <f t="shared" si="6"/>
        <v>11.25</v>
      </c>
      <c r="I45" s="361">
        <f t="shared" si="5"/>
        <v>2700</v>
      </c>
      <c r="J45" s="376"/>
      <c r="K45" s="376"/>
      <c r="L45" s="376"/>
      <c r="M45" s="376"/>
      <c r="N45" s="376"/>
      <c r="O45" s="377"/>
      <c r="P45" s="376">
        <v>3</v>
      </c>
      <c r="Q45" s="376" t="s">
        <v>494</v>
      </c>
      <c r="R45" s="376"/>
      <c r="S45" s="376"/>
      <c r="T45" s="376"/>
      <c r="U45" s="376"/>
      <c r="V45" s="355">
        <f t="shared" si="0"/>
        <v>3</v>
      </c>
      <c r="W45" s="958">
        <f t="shared" si="1"/>
        <v>27</v>
      </c>
      <c r="X45" s="361">
        <f t="shared" si="2"/>
        <v>216</v>
      </c>
      <c r="Y45" s="361">
        <f>X45*H45</f>
        <v>2430</v>
      </c>
      <c r="Z45" s="361">
        <f t="shared" si="4"/>
        <v>2430</v>
      </c>
      <c r="AA45" s="363"/>
    </row>
    <row r="46" spans="1:27" s="160" customFormat="1" ht="33.75" customHeight="1">
      <c r="A46" s="354">
        <v>39</v>
      </c>
      <c r="B46" s="957" t="s">
        <v>818</v>
      </c>
      <c r="C46" s="364" t="s">
        <v>176</v>
      </c>
      <c r="D46" s="364" t="s">
        <v>815</v>
      </c>
      <c r="E46" s="364">
        <v>30</v>
      </c>
      <c r="F46" s="364">
        <v>240</v>
      </c>
      <c r="G46" s="364">
        <v>90</v>
      </c>
      <c r="H46" s="364">
        <f t="shared" si="6"/>
        <v>11.25</v>
      </c>
      <c r="I46" s="361">
        <f t="shared" si="5"/>
        <v>2700</v>
      </c>
      <c r="J46" s="376"/>
      <c r="K46" s="376"/>
      <c r="L46" s="376">
        <v>2</v>
      </c>
      <c r="M46" s="376" t="s">
        <v>894</v>
      </c>
      <c r="N46" s="376">
        <v>2</v>
      </c>
      <c r="O46" s="377" t="s">
        <v>902</v>
      </c>
      <c r="P46" s="376">
        <v>3</v>
      </c>
      <c r="Q46" s="376" t="s">
        <v>494</v>
      </c>
      <c r="R46" s="376"/>
      <c r="S46" s="376"/>
      <c r="T46" s="376"/>
      <c r="U46" s="376"/>
      <c r="V46" s="361">
        <f t="shared" si="0"/>
        <v>7</v>
      </c>
      <c r="W46" s="957">
        <f t="shared" si="1"/>
        <v>23</v>
      </c>
      <c r="X46" s="361">
        <f t="shared" si="2"/>
        <v>184</v>
      </c>
      <c r="Y46" s="361">
        <f t="shared" ref="Y46" si="23">X46*H46</f>
        <v>2070</v>
      </c>
      <c r="Z46" s="361">
        <f t="shared" si="4"/>
        <v>2070</v>
      </c>
      <c r="AA46" s="363"/>
    </row>
    <row r="47" spans="1:27" s="160" customFormat="1" ht="30" customHeight="1">
      <c r="A47" s="354">
        <v>40</v>
      </c>
      <c r="B47" s="957" t="s">
        <v>309</v>
      </c>
      <c r="C47" s="364" t="s">
        <v>18</v>
      </c>
      <c r="D47" s="364" t="s">
        <v>165</v>
      </c>
      <c r="E47" s="365">
        <v>30</v>
      </c>
      <c r="F47" s="364">
        <v>240</v>
      </c>
      <c r="G47" s="364">
        <v>70</v>
      </c>
      <c r="H47" s="364">
        <f t="shared" si="6"/>
        <v>8.75</v>
      </c>
      <c r="I47" s="361">
        <f t="shared" si="5"/>
        <v>2100</v>
      </c>
      <c r="J47" s="376"/>
      <c r="K47" s="376"/>
      <c r="L47" s="376">
        <v>4</v>
      </c>
      <c r="M47" s="376" t="s">
        <v>889</v>
      </c>
      <c r="N47" s="376"/>
      <c r="O47" s="377"/>
      <c r="P47" s="376">
        <v>3</v>
      </c>
      <c r="Q47" s="376" t="s">
        <v>494</v>
      </c>
      <c r="R47" s="376"/>
      <c r="S47" s="376"/>
      <c r="T47" s="376"/>
      <c r="U47" s="376"/>
      <c r="V47" s="355">
        <f t="shared" si="0"/>
        <v>7</v>
      </c>
      <c r="W47" s="958">
        <f t="shared" si="1"/>
        <v>23</v>
      </c>
      <c r="X47" s="361">
        <f t="shared" si="2"/>
        <v>184</v>
      </c>
      <c r="Y47" s="361">
        <f t="shared" si="3"/>
        <v>1610</v>
      </c>
      <c r="Z47" s="361">
        <f t="shared" si="4"/>
        <v>1610</v>
      </c>
      <c r="AA47" s="363"/>
    </row>
    <row r="48" spans="1:27" s="160" customFormat="1" ht="28.5" customHeight="1">
      <c r="A48" s="354">
        <v>41</v>
      </c>
      <c r="B48" s="957" t="s">
        <v>850</v>
      </c>
      <c r="C48" s="364" t="s">
        <v>18</v>
      </c>
      <c r="D48" s="414" t="s">
        <v>42</v>
      </c>
      <c r="E48" s="365">
        <v>30</v>
      </c>
      <c r="F48" s="364">
        <v>240</v>
      </c>
      <c r="G48" s="364">
        <v>70</v>
      </c>
      <c r="H48" s="364">
        <f t="shared" si="6"/>
        <v>8.75</v>
      </c>
      <c r="I48" s="361">
        <f t="shared" si="5"/>
        <v>2100</v>
      </c>
      <c r="J48" s="376"/>
      <c r="K48" s="376"/>
      <c r="L48" s="376">
        <v>3</v>
      </c>
      <c r="M48" s="376" t="s">
        <v>890</v>
      </c>
      <c r="N48" s="376">
        <v>3</v>
      </c>
      <c r="O48" s="377" t="s">
        <v>232</v>
      </c>
      <c r="P48" s="376">
        <v>3</v>
      </c>
      <c r="Q48" s="376" t="s">
        <v>494</v>
      </c>
      <c r="R48" s="376"/>
      <c r="S48" s="376"/>
      <c r="T48" s="376"/>
      <c r="U48" s="376"/>
      <c r="V48" s="355">
        <f t="shared" si="0"/>
        <v>9</v>
      </c>
      <c r="W48" s="958">
        <f t="shared" si="1"/>
        <v>21</v>
      </c>
      <c r="X48" s="361">
        <f t="shared" si="2"/>
        <v>168</v>
      </c>
      <c r="Y48" s="361">
        <f t="shared" si="3"/>
        <v>1470</v>
      </c>
      <c r="Z48" s="361">
        <f t="shared" si="4"/>
        <v>1470</v>
      </c>
      <c r="AA48" s="363"/>
    </row>
    <row r="49" spans="1:27" s="160" customFormat="1" ht="41.25" customHeight="1">
      <c r="A49" s="250"/>
      <c r="B49" s="1427" t="s">
        <v>483</v>
      </c>
      <c r="C49" s="1427"/>
      <c r="D49" s="1427"/>
      <c r="E49" s="341"/>
      <c r="F49" s="341"/>
      <c r="G49" s="341"/>
      <c r="H49" s="341"/>
      <c r="I49" s="341"/>
      <c r="J49" s="932"/>
      <c r="K49" s="932"/>
      <c r="L49" s="932"/>
      <c r="M49" s="932"/>
      <c r="N49" s="1427" t="s">
        <v>484</v>
      </c>
      <c r="O49" s="1427"/>
      <c r="P49" s="1427"/>
      <c r="Q49" s="1427"/>
      <c r="R49" s="1427"/>
      <c r="S49" s="932"/>
      <c r="T49" s="932"/>
      <c r="U49" s="932"/>
      <c r="V49" s="341"/>
      <c r="W49" s="776"/>
      <c r="X49" s="1433" t="s">
        <v>485</v>
      </c>
      <c r="Y49" s="1433"/>
      <c r="Z49" s="1433"/>
      <c r="AA49" s="1433"/>
    </row>
    <row r="50" spans="1:27" s="160" customFormat="1" ht="39" customHeight="1">
      <c r="A50" s="250"/>
      <c r="B50" s="1427" t="s">
        <v>482</v>
      </c>
      <c r="C50" s="1427"/>
      <c r="D50" s="1427"/>
      <c r="E50" s="341"/>
      <c r="F50" s="341"/>
      <c r="G50" s="341"/>
      <c r="H50" s="341"/>
      <c r="I50" s="341"/>
      <c r="J50" s="932"/>
      <c r="K50" s="932"/>
      <c r="L50" s="932"/>
      <c r="M50" s="932"/>
      <c r="N50" s="1427" t="s">
        <v>482</v>
      </c>
      <c r="O50" s="1427"/>
      <c r="P50" s="1427"/>
      <c r="Q50" s="1427"/>
      <c r="R50" s="932"/>
      <c r="S50" s="932"/>
      <c r="T50" s="932"/>
      <c r="U50" s="932"/>
      <c r="V50" s="341"/>
      <c r="W50" s="776"/>
      <c r="X50" s="1427" t="s">
        <v>482</v>
      </c>
      <c r="Y50" s="1427"/>
      <c r="Z50" s="1427"/>
      <c r="AA50" s="1427"/>
    </row>
    <row r="51" spans="1:27" s="160" customFormat="1" ht="24" customHeight="1">
      <c r="A51" s="250"/>
      <c r="B51" s="1427"/>
      <c r="C51" s="1427"/>
      <c r="D51" s="1427"/>
      <c r="E51" s="341"/>
      <c r="F51" s="341"/>
      <c r="G51" s="341"/>
      <c r="H51" s="341"/>
      <c r="I51" s="341"/>
      <c r="J51" s="932"/>
      <c r="K51" s="932"/>
      <c r="L51" s="932"/>
      <c r="M51" s="932"/>
      <c r="N51" s="1434">
        <v>1</v>
      </c>
      <c r="O51" s="1434"/>
      <c r="P51" s="1434"/>
      <c r="Q51" s="1434"/>
      <c r="R51" s="932"/>
      <c r="S51" s="932"/>
      <c r="T51" s="932"/>
      <c r="U51" s="932"/>
      <c r="V51" s="341"/>
      <c r="W51" s="776"/>
      <c r="X51" s="1427"/>
      <c r="Y51" s="1427"/>
      <c r="Z51" s="1427"/>
      <c r="AA51" s="1427"/>
    </row>
    <row r="52" spans="1:27" s="160" customFormat="1" ht="30" customHeight="1">
      <c r="A52" s="354">
        <v>42</v>
      </c>
      <c r="B52" s="957" t="s">
        <v>307</v>
      </c>
      <c r="C52" s="364" t="s">
        <v>176</v>
      </c>
      <c r="D52" s="364" t="s">
        <v>67</v>
      </c>
      <c r="E52" s="365">
        <v>30</v>
      </c>
      <c r="F52" s="364">
        <v>240</v>
      </c>
      <c r="G52" s="364">
        <v>90</v>
      </c>
      <c r="H52" s="364">
        <f t="shared" ref="H52:H86" si="24">G52/8</f>
        <v>11.25</v>
      </c>
      <c r="I52" s="361">
        <f t="shared" ref="I52:I86" si="25">G52*E52</f>
        <v>2700</v>
      </c>
      <c r="J52" s="376"/>
      <c r="K52" s="376"/>
      <c r="L52" s="376"/>
      <c r="M52" s="376"/>
      <c r="N52" s="376"/>
      <c r="O52" s="377"/>
      <c r="P52" s="376">
        <v>3</v>
      </c>
      <c r="Q52" s="376" t="s">
        <v>494</v>
      </c>
      <c r="R52" s="376"/>
      <c r="S52" s="376"/>
      <c r="T52" s="376"/>
      <c r="U52" s="362"/>
      <c r="V52" s="355">
        <f>J52+L52+N52+P52+R52+T52</f>
        <v>3</v>
      </c>
      <c r="W52" s="958">
        <f>E52-V52</f>
        <v>27</v>
      </c>
      <c r="X52" s="361">
        <f>W52*8</f>
        <v>216</v>
      </c>
      <c r="Y52" s="361">
        <f>X52*H52</f>
        <v>2430</v>
      </c>
      <c r="Z52" s="361">
        <f>Y52</f>
        <v>2430</v>
      </c>
      <c r="AA52" s="363"/>
    </row>
    <row r="53" spans="1:27" s="160" customFormat="1" ht="30" customHeight="1">
      <c r="A53" s="354">
        <v>43</v>
      </c>
      <c r="B53" s="957" t="s">
        <v>305</v>
      </c>
      <c r="C53" s="364" t="s">
        <v>176</v>
      </c>
      <c r="D53" s="364" t="s">
        <v>159</v>
      </c>
      <c r="E53" s="365">
        <v>30</v>
      </c>
      <c r="F53" s="364">
        <v>240</v>
      </c>
      <c r="G53" s="364">
        <v>90</v>
      </c>
      <c r="H53" s="364">
        <f t="shared" si="24"/>
        <v>11.25</v>
      </c>
      <c r="I53" s="361">
        <f t="shared" si="25"/>
        <v>2700</v>
      </c>
      <c r="J53" s="376"/>
      <c r="K53" s="376"/>
      <c r="L53" s="376">
        <v>3</v>
      </c>
      <c r="M53" s="376" t="s">
        <v>890</v>
      </c>
      <c r="N53" s="376"/>
      <c r="O53" s="377"/>
      <c r="P53" s="376">
        <v>3</v>
      </c>
      <c r="Q53" s="376" t="s">
        <v>494</v>
      </c>
      <c r="R53" s="376"/>
      <c r="S53" s="376"/>
      <c r="T53" s="376"/>
      <c r="U53" s="362"/>
      <c r="V53" s="355">
        <f>J53+L53+N53+P53+R53+T53</f>
        <v>6</v>
      </c>
      <c r="W53" s="958">
        <f>E53-V53</f>
        <v>24</v>
      </c>
      <c r="X53" s="361">
        <f>W53*8</f>
        <v>192</v>
      </c>
      <c r="Y53" s="361">
        <f>X53*H53</f>
        <v>2160</v>
      </c>
      <c r="Z53" s="361">
        <f>Y53</f>
        <v>2160</v>
      </c>
      <c r="AA53" s="363"/>
    </row>
    <row r="54" spans="1:27" s="160" customFormat="1" ht="27.75" customHeight="1">
      <c r="A54" s="354">
        <v>44</v>
      </c>
      <c r="B54" s="957" t="s">
        <v>360</v>
      </c>
      <c r="C54" s="364" t="s">
        <v>176</v>
      </c>
      <c r="D54" s="364" t="s">
        <v>151</v>
      </c>
      <c r="E54" s="365">
        <v>30</v>
      </c>
      <c r="F54" s="364">
        <v>240</v>
      </c>
      <c r="G54" s="364">
        <v>90</v>
      </c>
      <c r="H54" s="364">
        <f t="shared" si="24"/>
        <v>11.25</v>
      </c>
      <c r="I54" s="361">
        <f t="shared" si="25"/>
        <v>2700</v>
      </c>
      <c r="J54" s="376"/>
      <c r="K54" s="819"/>
      <c r="L54" s="376">
        <v>1</v>
      </c>
      <c r="M54" s="376">
        <v>2</v>
      </c>
      <c r="N54" s="376"/>
      <c r="O54" s="377"/>
      <c r="P54" s="376">
        <v>3</v>
      </c>
      <c r="Q54" s="376" t="s">
        <v>494</v>
      </c>
      <c r="R54" s="376"/>
      <c r="S54" s="376"/>
      <c r="T54" s="376"/>
      <c r="U54" s="362"/>
      <c r="V54" s="355">
        <f>J54+L54+N54+P54+R54+T54</f>
        <v>4</v>
      </c>
      <c r="W54" s="958">
        <f>E54-V54</f>
        <v>26</v>
      </c>
      <c r="X54" s="361">
        <f>W54*8</f>
        <v>208</v>
      </c>
      <c r="Y54" s="361">
        <f>X54*H54</f>
        <v>2340</v>
      </c>
      <c r="Z54" s="361">
        <f>Y54</f>
        <v>2340</v>
      </c>
      <c r="AA54" s="363"/>
    </row>
    <row r="55" spans="1:27" s="160" customFormat="1" ht="27.75" customHeight="1">
      <c r="A55" s="354">
        <v>45</v>
      </c>
      <c r="B55" s="973" t="s">
        <v>819</v>
      </c>
      <c r="C55" s="364" t="s">
        <v>176</v>
      </c>
      <c r="D55" s="364" t="s">
        <v>84</v>
      </c>
      <c r="E55" s="365">
        <v>30</v>
      </c>
      <c r="F55" s="364">
        <v>240</v>
      </c>
      <c r="G55" s="364">
        <v>90</v>
      </c>
      <c r="H55" s="364">
        <f t="shared" si="24"/>
        <v>11.25</v>
      </c>
      <c r="I55" s="361">
        <f t="shared" si="25"/>
        <v>2700</v>
      </c>
      <c r="J55" s="376"/>
      <c r="K55" s="819"/>
      <c r="L55" s="376"/>
      <c r="M55" s="376"/>
      <c r="N55" s="376"/>
      <c r="O55" s="377"/>
      <c r="P55" s="376"/>
      <c r="Q55" s="376"/>
      <c r="R55" s="376"/>
      <c r="S55" s="376"/>
      <c r="T55" s="376"/>
      <c r="U55" s="362"/>
      <c r="V55" s="355">
        <f>J55+L55+N55+P55+R55+T55</f>
        <v>0</v>
      </c>
      <c r="W55" s="365">
        <f>E55-V55</f>
        <v>30</v>
      </c>
      <c r="X55" s="361">
        <f>W55*8</f>
        <v>240</v>
      </c>
      <c r="Y55" s="361">
        <f>X55*H55</f>
        <v>2700</v>
      </c>
      <c r="Z55" s="361">
        <f>Y55</f>
        <v>2700</v>
      </c>
      <c r="AA55" s="876"/>
    </row>
    <row r="56" spans="1:27" s="160" customFormat="1" ht="30" customHeight="1">
      <c r="A56" s="354">
        <v>46</v>
      </c>
      <c r="B56" s="958" t="s">
        <v>285</v>
      </c>
      <c r="C56" s="365" t="s">
        <v>176</v>
      </c>
      <c r="D56" s="365" t="s">
        <v>796</v>
      </c>
      <c r="E56" s="365">
        <v>30</v>
      </c>
      <c r="F56" s="365">
        <v>240</v>
      </c>
      <c r="G56" s="365">
        <v>90</v>
      </c>
      <c r="H56" s="364">
        <f t="shared" si="24"/>
        <v>11.25</v>
      </c>
      <c r="I56" s="361">
        <f t="shared" si="25"/>
        <v>2700</v>
      </c>
      <c r="J56" s="818"/>
      <c r="K56" s="818"/>
      <c r="L56" s="376"/>
      <c r="M56" s="376"/>
      <c r="N56" s="376"/>
      <c r="O56" s="377"/>
      <c r="P56" s="376">
        <v>3</v>
      </c>
      <c r="Q56" s="376" t="s">
        <v>494</v>
      </c>
      <c r="R56" s="818"/>
      <c r="S56" s="818"/>
      <c r="T56" s="818"/>
      <c r="U56" s="818"/>
      <c r="V56" s="355">
        <f t="shared" si="0"/>
        <v>3</v>
      </c>
      <c r="W56" s="365">
        <f t="shared" si="1"/>
        <v>27</v>
      </c>
      <c r="X56" s="355">
        <f t="shared" si="2"/>
        <v>216</v>
      </c>
      <c r="Y56" s="355">
        <f t="shared" si="3"/>
        <v>2430</v>
      </c>
      <c r="Z56" s="355">
        <f t="shared" si="4"/>
        <v>2430</v>
      </c>
      <c r="AA56" s="155"/>
    </row>
    <row r="57" spans="1:27" s="160" customFormat="1" ht="30" customHeight="1">
      <c r="A57" s="354">
        <v>47</v>
      </c>
      <c r="B57" s="958" t="s">
        <v>748</v>
      </c>
      <c r="C57" s="365" t="s">
        <v>176</v>
      </c>
      <c r="D57" s="364" t="s">
        <v>101</v>
      </c>
      <c r="E57" s="365">
        <v>30</v>
      </c>
      <c r="F57" s="365">
        <v>240</v>
      </c>
      <c r="G57" s="365">
        <v>90</v>
      </c>
      <c r="H57" s="364">
        <f t="shared" si="24"/>
        <v>11.25</v>
      </c>
      <c r="I57" s="361">
        <f t="shared" si="25"/>
        <v>2700</v>
      </c>
      <c r="J57" s="818"/>
      <c r="K57" s="818"/>
      <c r="L57" s="376">
        <v>1</v>
      </c>
      <c r="M57" s="376">
        <v>23</v>
      </c>
      <c r="N57" s="376"/>
      <c r="O57" s="377"/>
      <c r="P57" s="376">
        <v>3</v>
      </c>
      <c r="Q57" s="376" t="s">
        <v>494</v>
      </c>
      <c r="R57" s="818"/>
      <c r="S57" s="818"/>
      <c r="T57" s="818"/>
      <c r="U57" s="818"/>
      <c r="V57" s="355">
        <f t="shared" si="0"/>
        <v>4</v>
      </c>
      <c r="W57" s="958">
        <f t="shared" si="1"/>
        <v>26</v>
      </c>
      <c r="X57" s="355">
        <f t="shared" si="2"/>
        <v>208</v>
      </c>
      <c r="Y57" s="355">
        <f t="shared" si="3"/>
        <v>2340</v>
      </c>
      <c r="Z57" s="355">
        <f t="shared" si="4"/>
        <v>2340</v>
      </c>
      <c r="AA57" s="155"/>
    </row>
    <row r="58" spans="1:27" s="160" customFormat="1" ht="30" customHeight="1">
      <c r="A58" s="354">
        <v>48</v>
      </c>
      <c r="B58" s="957" t="s">
        <v>28</v>
      </c>
      <c r="C58" s="364" t="s">
        <v>176</v>
      </c>
      <c r="D58" s="364" t="s">
        <v>95</v>
      </c>
      <c r="E58" s="365">
        <v>30</v>
      </c>
      <c r="F58" s="364">
        <v>240</v>
      </c>
      <c r="G58" s="364">
        <v>90</v>
      </c>
      <c r="H58" s="364">
        <f t="shared" si="24"/>
        <v>11.25</v>
      </c>
      <c r="I58" s="361">
        <f t="shared" si="25"/>
        <v>2700</v>
      </c>
      <c r="J58" s="376"/>
      <c r="K58" s="376"/>
      <c r="L58" s="376"/>
      <c r="M58" s="376"/>
      <c r="N58" s="376"/>
      <c r="O58" s="377"/>
      <c r="P58" s="376">
        <v>3</v>
      </c>
      <c r="Q58" s="376" t="s">
        <v>494</v>
      </c>
      <c r="R58" s="376"/>
      <c r="S58" s="376"/>
      <c r="T58" s="376"/>
      <c r="U58" s="376"/>
      <c r="V58" s="355">
        <f t="shared" si="0"/>
        <v>3</v>
      </c>
      <c r="W58" s="365">
        <f t="shared" si="1"/>
        <v>27</v>
      </c>
      <c r="X58" s="361">
        <f t="shared" si="2"/>
        <v>216</v>
      </c>
      <c r="Y58" s="361">
        <f t="shared" si="3"/>
        <v>2430</v>
      </c>
      <c r="Z58" s="361">
        <f t="shared" si="4"/>
        <v>2430</v>
      </c>
      <c r="AA58" s="149"/>
    </row>
    <row r="59" spans="1:27" s="160" customFormat="1" ht="30" customHeight="1">
      <c r="A59" s="354">
        <v>49</v>
      </c>
      <c r="B59" s="957" t="s">
        <v>838</v>
      </c>
      <c r="C59" s="364" t="s">
        <v>176</v>
      </c>
      <c r="D59" s="364" t="s">
        <v>100</v>
      </c>
      <c r="E59" s="365">
        <v>30</v>
      </c>
      <c r="F59" s="364">
        <v>240</v>
      </c>
      <c r="G59" s="364">
        <v>90</v>
      </c>
      <c r="H59" s="364">
        <f t="shared" si="24"/>
        <v>11.25</v>
      </c>
      <c r="I59" s="361">
        <f t="shared" si="25"/>
        <v>2700</v>
      </c>
      <c r="J59" s="376"/>
      <c r="K59" s="376"/>
      <c r="L59" s="376">
        <v>1</v>
      </c>
      <c r="M59" s="376">
        <v>2</v>
      </c>
      <c r="N59" s="376"/>
      <c r="O59" s="377"/>
      <c r="P59" s="376">
        <v>3</v>
      </c>
      <c r="Q59" s="376" t="s">
        <v>494</v>
      </c>
      <c r="R59" s="376"/>
      <c r="S59" s="376"/>
      <c r="T59" s="376"/>
      <c r="U59" s="376"/>
      <c r="V59" s="355">
        <f t="shared" si="0"/>
        <v>4</v>
      </c>
      <c r="W59" s="365">
        <f t="shared" si="1"/>
        <v>26</v>
      </c>
      <c r="X59" s="361">
        <f t="shared" si="2"/>
        <v>208</v>
      </c>
      <c r="Y59" s="361">
        <f t="shared" si="3"/>
        <v>2340</v>
      </c>
      <c r="Z59" s="361">
        <f t="shared" si="4"/>
        <v>2340</v>
      </c>
      <c r="AA59" s="149"/>
    </row>
    <row r="60" spans="1:27" s="160" customFormat="1" ht="30" customHeight="1">
      <c r="A60" s="354">
        <v>50</v>
      </c>
      <c r="B60" s="957" t="s">
        <v>300</v>
      </c>
      <c r="C60" s="364" t="s">
        <v>176</v>
      </c>
      <c r="D60" s="364" t="s">
        <v>62</v>
      </c>
      <c r="E60" s="365">
        <v>30</v>
      </c>
      <c r="F60" s="364">
        <v>240</v>
      </c>
      <c r="G60" s="364">
        <v>90</v>
      </c>
      <c r="H60" s="364">
        <f t="shared" si="24"/>
        <v>11.25</v>
      </c>
      <c r="I60" s="361">
        <f t="shared" si="25"/>
        <v>2700</v>
      </c>
      <c r="J60" s="376"/>
      <c r="K60" s="376"/>
      <c r="L60" s="376">
        <v>4</v>
      </c>
      <c r="M60" s="376" t="s">
        <v>889</v>
      </c>
      <c r="N60" s="376"/>
      <c r="O60" s="377"/>
      <c r="P60" s="376">
        <v>3</v>
      </c>
      <c r="Q60" s="376" t="s">
        <v>494</v>
      </c>
      <c r="R60" s="376"/>
      <c r="S60" s="376"/>
      <c r="T60" s="376"/>
      <c r="U60" s="376"/>
      <c r="V60" s="365">
        <f t="shared" si="0"/>
        <v>7</v>
      </c>
      <c r="W60" s="958">
        <f t="shared" si="1"/>
        <v>23</v>
      </c>
      <c r="X60" s="364">
        <f t="shared" si="2"/>
        <v>184</v>
      </c>
      <c r="Y60" s="364">
        <f t="shared" si="3"/>
        <v>2070</v>
      </c>
      <c r="Z60" s="364">
        <f t="shared" si="4"/>
        <v>2070</v>
      </c>
      <c r="AA60" s="245"/>
    </row>
    <row r="61" spans="1:27" s="160" customFormat="1" ht="30" customHeight="1">
      <c r="A61" s="354">
        <v>51</v>
      </c>
      <c r="B61" s="957" t="s">
        <v>87</v>
      </c>
      <c r="C61" s="364" t="s">
        <v>176</v>
      </c>
      <c r="D61" s="364" t="s">
        <v>34</v>
      </c>
      <c r="E61" s="365">
        <v>30</v>
      </c>
      <c r="F61" s="364">
        <v>240</v>
      </c>
      <c r="G61" s="364">
        <v>90</v>
      </c>
      <c r="H61" s="364">
        <f t="shared" si="24"/>
        <v>11.25</v>
      </c>
      <c r="I61" s="361">
        <f t="shared" si="25"/>
        <v>2700</v>
      </c>
      <c r="J61" s="376"/>
      <c r="K61" s="376"/>
      <c r="L61" s="376">
        <v>2</v>
      </c>
      <c r="M61" s="376" t="s">
        <v>894</v>
      </c>
      <c r="N61" s="376"/>
      <c r="O61" s="377"/>
      <c r="P61" s="376">
        <v>3</v>
      </c>
      <c r="Q61" s="376" t="s">
        <v>494</v>
      </c>
      <c r="R61" s="376"/>
      <c r="S61" s="376"/>
      <c r="T61" s="376"/>
      <c r="U61" s="376"/>
      <c r="V61" s="355">
        <f t="shared" si="0"/>
        <v>5</v>
      </c>
      <c r="W61" s="958">
        <f t="shared" si="1"/>
        <v>25</v>
      </c>
      <c r="X61" s="361">
        <f t="shared" si="2"/>
        <v>200</v>
      </c>
      <c r="Y61" s="361">
        <f t="shared" si="3"/>
        <v>2250</v>
      </c>
      <c r="Z61" s="361">
        <f t="shared" si="4"/>
        <v>2250</v>
      </c>
      <c r="AA61" s="149"/>
    </row>
    <row r="62" spans="1:27" s="160" customFormat="1" ht="33.75" customHeight="1">
      <c r="A62" s="354">
        <v>52</v>
      </c>
      <c r="B62" s="957" t="s">
        <v>71</v>
      </c>
      <c r="C62" s="364" t="s">
        <v>267</v>
      </c>
      <c r="D62" s="364" t="s">
        <v>72</v>
      </c>
      <c r="E62" s="365">
        <v>30</v>
      </c>
      <c r="F62" s="364">
        <v>240</v>
      </c>
      <c r="G62" s="364">
        <v>75</v>
      </c>
      <c r="H62" s="364">
        <f t="shared" si="24"/>
        <v>9.375</v>
      </c>
      <c r="I62" s="361">
        <f t="shared" si="25"/>
        <v>2250</v>
      </c>
      <c r="J62" s="376"/>
      <c r="K62" s="376"/>
      <c r="L62" s="376">
        <v>1</v>
      </c>
      <c r="M62" s="376">
        <v>2</v>
      </c>
      <c r="N62" s="376"/>
      <c r="O62" s="377"/>
      <c r="P62" s="376">
        <v>3</v>
      </c>
      <c r="Q62" s="376" t="s">
        <v>494</v>
      </c>
      <c r="R62" s="376"/>
      <c r="S62" s="376"/>
      <c r="T62" s="376"/>
      <c r="U62" s="376"/>
      <c r="V62" s="355">
        <f t="shared" si="0"/>
        <v>4</v>
      </c>
      <c r="W62" s="958">
        <f t="shared" si="1"/>
        <v>26</v>
      </c>
      <c r="X62" s="361">
        <f t="shared" si="2"/>
        <v>208</v>
      </c>
      <c r="Y62" s="361">
        <f t="shared" si="3"/>
        <v>1950</v>
      </c>
      <c r="Z62" s="361">
        <f t="shared" si="4"/>
        <v>1950</v>
      </c>
      <c r="AA62" s="149"/>
    </row>
    <row r="63" spans="1:27" s="160" customFormat="1" ht="36" customHeight="1">
      <c r="A63" s="354">
        <v>53</v>
      </c>
      <c r="B63" s="957" t="s">
        <v>800</v>
      </c>
      <c r="C63" s="364" t="s">
        <v>18</v>
      </c>
      <c r="D63" s="918" t="s">
        <v>19</v>
      </c>
      <c r="E63" s="365">
        <v>30</v>
      </c>
      <c r="F63" s="364">
        <v>240</v>
      </c>
      <c r="G63" s="364">
        <v>70</v>
      </c>
      <c r="H63" s="364">
        <f t="shared" si="24"/>
        <v>8.75</v>
      </c>
      <c r="I63" s="361">
        <f t="shared" si="25"/>
        <v>2100</v>
      </c>
      <c r="J63" s="376"/>
      <c r="K63" s="376"/>
      <c r="L63" s="376"/>
      <c r="M63" s="376"/>
      <c r="N63" s="376">
        <v>1</v>
      </c>
      <c r="O63" s="377" t="s">
        <v>834</v>
      </c>
      <c r="P63" s="376">
        <v>3</v>
      </c>
      <c r="Q63" s="376" t="s">
        <v>494</v>
      </c>
      <c r="R63" s="376">
        <v>1</v>
      </c>
      <c r="S63" s="376">
        <v>17</v>
      </c>
      <c r="T63" s="376"/>
      <c r="U63" s="376"/>
      <c r="V63" s="355">
        <f t="shared" si="0"/>
        <v>5</v>
      </c>
      <c r="W63" s="958">
        <f t="shared" si="1"/>
        <v>25</v>
      </c>
      <c r="X63" s="361">
        <f t="shared" si="2"/>
        <v>200</v>
      </c>
      <c r="Y63" s="361">
        <f t="shared" si="3"/>
        <v>1750</v>
      </c>
      <c r="Z63" s="361">
        <f t="shared" si="4"/>
        <v>1750</v>
      </c>
      <c r="AA63" s="149"/>
    </row>
    <row r="64" spans="1:27" s="160" customFormat="1" ht="36" customHeight="1">
      <c r="A64" s="354">
        <v>54</v>
      </c>
      <c r="B64" s="957" t="s">
        <v>454</v>
      </c>
      <c r="C64" s="364" t="s">
        <v>207</v>
      </c>
      <c r="D64" s="364" t="s">
        <v>174</v>
      </c>
      <c r="E64" s="365">
        <v>30</v>
      </c>
      <c r="F64" s="364">
        <v>240</v>
      </c>
      <c r="G64" s="364">
        <v>40</v>
      </c>
      <c r="H64" s="364">
        <f t="shared" si="24"/>
        <v>5</v>
      </c>
      <c r="I64" s="361">
        <f t="shared" si="25"/>
        <v>1200</v>
      </c>
      <c r="J64" s="376"/>
      <c r="K64" s="376"/>
      <c r="L64" s="376">
        <v>4</v>
      </c>
      <c r="M64" s="376" t="s">
        <v>889</v>
      </c>
      <c r="N64" s="376"/>
      <c r="O64" s="377"/>
      <c r="P64" s="376">
        <v>3</v>
      </c>
      <c r="Q64" s="376" t="s">
        <v>494</v>
      </c>
      <c r="R64" s="376"/>
      <c r="S64" s="376"/>
      <c r="T64" s="376"/>
      <c r="U64" s="376"/>
      <c r="V64" s="355">
        <f>J64+L64+N64+P64+R64+T64</f>
        <v>7</v>
      </c>
      <c r="W64" s="958">
        <f>E64-V64</f>
        <v>23</v>
      </c>
      <c r="X64" s="361">
        <f>W64*8</f>
        <v>184</v>
      </c>
      <c r="Y64" s="361">
        <f>X64*H64</f>
        <v>920</v>
      </c>
      <c r="Z64" s="361">
        <f t="shared" si="4"/>
        <v>920</v>
      </c>
      <c r="AA64" s="149"/>
    </row>
    <row r="65" spans="1:27" s="160" customFormat="1" ht="30" customHeight="1">
      <c r="A65" s="354">
        <v>55</v>
      </c>
      <c r="B65" s="957" t="s">
        <v>198</v>
      </c>
      <c r="C65" s="364" t="s">
        <v>176</v>
      </c>
      <c r="D65" s="364" t="s">
        <v>181</v>
      </c>
      <c r="E65" s="365">
        <v>30</v>
      </c>
      <c r="F65" s="364">
        <v>240</v>
      </c>
      <c r="G65" s="364">
        <v>90</v>
      </c>
      <c r="H65" s="364">
        <f t="shared" si="24"/>
        <v>11.25</v>
      </c>
      <c r="I65" s="361">
        <f t="shared" si="25"/>
        <v>2700</v>
      </c>
      <c r="J65" s="376"/>
      <c r="K65" s="376"/>
      <c r="L65" s="376"/>
      <c r="M65" s="376"/>
      <c r="N65" s="376"/>
      <c r="O65" s="377"/>
      <c r="P65" s="376">
        <v>2</v>
      </c>
      <c r="Q65" s="376" t="s">
        <v>494</v>
      </c>
      <c r="R65" s="376"/>
      <c r="S65" s="377"/>
      <c r="T65" s="376"/>
      <c r="U65" s="376"/>
      <c r="V65" s="355">
        <f t="shared" si="0"/>
        <v>2</v>
      </c>
      <c r="W65" s="958">
        <f t="shared" si="1"/>
        <v>28</v>
      </c>
      <c r="X65" s="361">
        <f t="shared" si="2"/>
        <v>224</v>
      </c>
      <c r="Y65" s="361">
        <f t="shared" si="3"/>
        <v>2520</v>
      </c>
      <c r="Z65" s="361">
        <f t="shared" si="4"/>
        <v>2520</v>
      </c>
      <c r="AA65" s="149"/>
    </row>
    <row r="66" spans="1:27" s="160" customFormat="1" ht="30" customHeight="1">
      <c r="A66" s="354">
        <v>56</v>
      </c>
      <c r="B66" s="957" t="s">
        <v>262</v>
      </c>
      <c r="C66" s="364" t="s">
        <v>176</v>
      </c>
      <c r="D66" s="364" t="s">
        <v>241</v>
      </c>
      <c r="E66" s="365">
        <v>30</v>
      </c>
      <c r="F66" s="364">
        <v>240</v>
      </c>
      <c r="G66" s="364">
        <v>90</v>
      </c>
      <c r="H66" s="364">
        <f t="shared" si="24"/>
        <v>11.25</v>
      </c>
      <c r="I66" s="361">
        <f t="shared" si="25"/>
        <v>2700</v>
      </c>
      <c r="J66" s="376"/>
      <c r="K66" s="376"/>
      <c r="L66" s="376"/>
      <c r="M66" s="376"/>
      <c r="N66" s="376"/>
      <c r="O66" s="377"/>
      <c r="P66" s="376">
        <v>3</v>
      </c>
      <c r="Q66" s="376" t="s">
        <v>494</v>
      </c>
      <c r="R66" s="376"/>
      <c r="S66" s="376"/>
      <c r="T66" s="376"/>
      <c r="U66" s="376"/>
      <c r="V66" s="355">
        <f t="shared" si="0"/>
        <v>3</v>
      </c>
      <c r="W66" s="958">
        <f t="shared" si="1"/>
        <v>27</v>
      </c>
      <c r="X66" s="361">
        <f t="shared" si="2"/>
        <v>216</v>
      </c>
      <c r="Y66" s="361">
        <f t="shared" si="3"/>
        <v>2430</v>
      </c>
      <c r="Z66" s="361">
        <f t="shared" si="4"/>
        <v>2430</v>
      </c>
      <c r="AA66" s="149"/>
    </row>
    <row r="67" spans="1:27" s="160" customFormat="1" ht="30" customHeight="1">
      <c r="A67" s="354">
        <v>57</v>
      </c>
      <c r="B67" s="957" t="s">
        <v>683</v>
      </c>
      <c r="C67" s="364" t="s">
        <v>18</v>
      </c>
      <c r="D67" s="364" t="s">
        <v>106</v>
      </c>
      <c r="E67" s="365">
        <v>30</v>
      </c>
      <c r="F67" s="364">
        <v>240</v>
      </c>
      <c r="G67" s="364">
        <v>70</v>
      </c>
      <c r="H67" s="364">
        <f t="shared" si="24"/>
        <v>8.75</v>
      </c>
      <c r="I67" s="361">
        <f t="shared" si="25"/>
        <v>2100</v>
      </c>
      <c r="J67" s="376"/>
      <c r="K67" s="376"/>
      <c r="L67" s="376">
        <v>1</v>
      </c>
      <c r="M67" s="376">
        <v>16</v>
      </c>
      <c r="N67" s="376"/>
      <c r="O67" s="377"/>
      <c r="P67" s="376"/>
      <c r="Q67" s="376"/>
      <c r="R67" s="376"/>
      <c r="S67" s="376"/>
      <c r="T67" s="376"/>
      <c r="U67" s="376"/>
      <c r="V67" s="355">
        <f t="shared" si="0"/>
        <v>1</v>
      </c>
      <c r="W67" s="958">
        <f t="shared" si="1"/>
        <v>29</v>
      </c>
      <c r="X67" s="361">
        <f t="shared" si="2"/>
        <v>232</v>
      </c>
      <c r="Y67" s="361">
        <f t="shared" si="3"/>
        <v>2030</v>
      </c>
      <c r="Z67" s="361">
        <f t="shared" si="4"/>
        <v>2030</v>
      </c>
      <c r="AA67" s="149"/>
    </row>
    <row r="68" spans="1:27" s="160" customFormat="1" ht="30" customHeight="1">
      <c r="A68" s="354">
        <v>58</v>
      </c>
      <c r="B68" s="957" t="s">
        <v>906</v>
      </c>
      <c r="C68" s="364" t="s">
        <v>176</v>
      </c>
      <c r="D68" s="364" t="s">
        <v>679</v>
      </c>
      <c r="E68" s="365">
        <v>30</v>
      </c>
      <c r="F68" s="364">
        <v>240</v>
      </c>
      <c r="G68" s="364">
        <v>90</v>
      </c>
      <c r="H68" s="364">
        <f t="shared" si="24"/>
        <v>11.25</v>
      </c>
      <c r="I68" s="361">
        <f t="shared" si="25"/>
        <v>2700</v>
      </c>
      <c r="J68" s="376"/>
      <c r="K68" s="376"/>
      <c r="L68" s="376">
        <v>1</v>
      </c>
      <c r="M68" s="376">
        <v>23</v>
      </c>
      <c r="N68" s="376"/>
      <c r="O68" s="377"/>
      <c r="P68" s="376">
        <v>3</v>
      </c>
      <c r="Q68" s="376" t="s">
        <v>494</v>
      </c>
      <c r="R68" s="376"/>
      <c r="S68" s="376"/>
      <c r="T68" s="376"/>
      <c r="U68" s="376"/>
      <c r="V68" s="355">
        <f t="shared" si="0"/>
        <v>4</v>
      </c>
      <c r="W68" s="958">
        <f t="shared" si="1"/>
        <v>26</v>
      </c>
      <c r="X68" s="361">
        <f t="shared" si="2"/>
        <v>208</v>
      </c>
      <c r="Y68" s="361">
        <f t="shared" si="3"/>
        <v>2340</v>
      </c>
      <c r="Z68" s="361">
        <f t="shared" si="4"/>
        <v>2340</v>
      </c>
      <c r="AA68" s="149"/>
    </row>
    <row r="69" spans="1:27" s="160" customFormat="1" ht="30" customHeight="1">
      <c r="A69" s="354">
        <v>59</v>
      </c>
      <c r="B69" s="957" t="s">
        <v>21</v>
      </c>
      <c r="C69" s="364" t="s">
        <v>176</v>
      </c>
      <c r="D69" s="379" t="s">
        <v>238</v>
      </c>
      <c r="E69" s="365">
        <v>30</v>
      </c>
      <c r="F69" s="364">
        <v>240</v>
      </c>
      <c r="G69" s="364">
        <v>90</v>
      </c>
      <c r="H69" s="364">
        <f t="shared" si="24"/>
        <v>11.25</v>
      </c>
      <c r="I69" s="361">
        <f t="shared" si="25"/>
        <v>2700</v>
      </c>
      <c r="J69" s="376"/>
      <c r="K69" s="376"/>
      <c r="L69" s="376"/>
      <c r="M69" s="376"/>
      <c r="N69" s="376"/>
      <c r="O69" s="377"/>
      <c r="P69" s="376"/>
      <c r="Q69" s="376"/>
      <c r="R69" s="376"/>
      <c r="S69" s="376"/>
      <c r="T69" s="376"/>
      <c r="U69" s="819"/>
      <c r="V69" s="355">
        <f t="shared" si="0"/>
        <v>0</v>
      </c>
      <c r="W69" s="958">
        <f t="shared" si="1"/>
        <v>30</v>
      </c>
      <c r="X69" s="361">
        <f t="shared" si="2"/>
        <v>240</v>
      </c>
      <c r="Y69" s="361">
        <f t="shared" si="3"/>
        <v>2700</v>
      </c>
      <c r="Z69" s="361">
        <f t="shared" si="4"/>
        <v>2700</v>
      </c>
      <c r="AA69" s="149"/>
    </row>
    <row r="70" spans="1:27" s="160" customFormat="1" ht="33" customHeight="1">
      <c r="A70" s="354">
        <v>60</v>
      </c>
      <c r="B70" s="957" t="s">
        <v>250</v>
      </c>
      <c r="C70" s="364" t="s">
        <v>176</v>
      </c>
      <c r="D70" s="364" t="s">
        <v>898</v>
      </c>
      <c r="E70" s="365">
        <v>30</v>
      </c>
      <c r="F70" s="364">
        <v>240</v>
      </c>
      <c r="G70" s="364">
        <v>90</v>
      </c>
      <c r="H70" s="364">
        <f t="shared" si="24"/>
        <v>11.25</v>
      </c>
      <c r="I70" s="361">
        <f t="shared" si="25"/>
        <v>2700</v>
      </c>
      <c r="J70" s="376"/>
      <c r="K70" s="376"/>
      <c r="L70" s="376"/>
      <c r="M70" s="376"/>
      <c r="N70" s="376"/>
      <c r="O70" s="377"/>
      <c r="P70" s="376"/>
      <c r="Q70" s="376"/>
      <c r="R70" s="376"/>
      <c r="S70" s="376"/>
      <c r="T70" s="376"/>
      <c r="U70" s="819"/>
      <c r="V70" s="355">
        <f t="shared" si="0"/>
        <v>0</v>
      </c>
      <c r="W70" s="958">
        <f t="shared" si="1"/>
        <v>30</v>
      </c>
      <c r="X70" s="361">
        <f t="shared" si="2"/>
        <v>240</v>
      </c>
      <c r="Y70" s="361">
        <f t="shared" si="3"/>
        <v>2700</v>
      </c>
      <c r="Z70" s="361">
        <f t="shared" si="4"/>
        <v>2700</v>
      </c>
      <c r="AA70" s="149"/>
    </row>
    <row r="71" spans="1:27" s="160" customFormat="1" ht="30" customHeight="1">
      <c r="A71" s="354">
        <v>61</v>
      </c>
      <c r="B71" s="957" t="s">
        <v>893</v>
      </c>
      <c r="C71" s="364" t="s">
        <v>176</v>
      </c>
      <c r="D71" s="364" t="s">
        <v>54</v>
      </c>
      <c r="E71" s="365">
        <v>30</v>
      </c>
      <c r="F71" s="364">
        <v>240</v>
      </c>
      <c r="G71" s="364">
        <v>90</v>
      </c>
      <c r="H71" s="364">
        <f t="shared" si="24"/>
        <v>11.25</v>
      </c>
      <c r="I71" s="361">
        <f t="shared" si="25"/>
        <v>2700</v>
      </c>
      <c r="J71" s="376"/>
      <c r="K71" s="376"/>
      <c r="L71" s="376">
        <v>3</v>
      </c>
      <c r="M71" s="376" t="s">
        <v>888</v>
      </c>
      <c r="N71" s="376"/>
      <c r="O71" s="377"/>
      <c r="P71" s="376">
        <v>3</v>
      </c>
      <c r="Q71" s="376" t="s">
        <v>494</v>
      </c>
      <c r="R71" s="376"/>
      <c r="S71" s="376"/>
      <c r="T71" s="376"/>
      <c r="U71" s="819"/>
      <c r="V71" s="355">
        <f t="shared" si="0"/>
        <v>6</v>
      </c>
      <c r="W71" s="958">
        <f t="shared" si="1"/>
        <v>24</v>
      </c>
      <c r="X71" s="361">
        <f t="shared" si="2"/>
        <v>192</v>
      </c>
      <c r="Y71" s="361">
        <f t="shared" si="3"/>
        <v>2160</v>
      </c>
      <c r="Z71" s="361">
        <f t="shared" si="4"/>
        <v>2160</v>
      </c>
      <c r="AA71" s="149"/>
    </row>
    <row r="72" spans="1:27" s="160" customFormat="1" ht="30" customHeight="1">
      <c r="A72" s="354">
        <v>62</v>
      </c>
      <c r="B72" s="966" t="s">
        <v>892</v>
      </c>
      <c r="C72" s="364" t="s">
        <v>18</v>
      </c>
      <c r="D72" s="364" t="s">
        <v>846</v>
      </c>
      <c r="E72" s="365">
        <v>30</v>
      </c>
      <c r="F72" s="364">
        <v>240</v>
      </c>
      <c r="G72" s="364">
        <v>70</v>
      </c>
      <c r="H72" s="364">
        <f t="shared" si="24"/>
        <v>8.75</v>
      </c>
      <c r="I72" s="361">
        <f t="shared" si="25"/>
        <v>2100</v>
      </c>
      <c r="J72" s="376"/>
      <c r="K72" s="376"/>
      <c r="L72" s="376"/>
      <c r="M72" s="376"/>
      <c r="N72" s="376"/>
      <c r="O72" s="377"/>
      <c r="P72" s="376">
        <v>2</v>
      </c>
      <c r="Q72" s="376" t="s">
        <v>756</v>
      </c>
      <c r="R72" s="376"/>
      <c r="S72" s="376"/>
      <c r="T72" s="376"/>
      <c r="U72" s="376"/>
      <c r="V72" s="355">
        <f t="shared" si="0"/>
        <v>2</v>
      </c>
      <c r="W72" s="958">
        <f t="shared" si="1"/>
        <v>28</v>
      </c>
      <c r="X72" s="361">
        <f t="shared" si="2"/>
        <v>224</v>
      </c>
      <c r="Y72" s="361">
        <f t="shared" si="3"/>
        <v>1960</v>
      </c>
      <c r="Z72" s="361">
        <f t="shared" si="4"/>
        <v>1960</v>
      </c>
      <c r="AA72" s="149"/>
    </row>
    <row r="73" spans="1:27" s="160" customFormat="1" ht="30" customHeight="1">
      <c r="A73" s="354">
        <v>63</v>
      </c>
      <c r="B73" s="961" t="s">
        <v>24</v>
      </c>
      <c r="C73" s="364" t="s">
        <v>176</v>
      </c>
      <c r="D73" s="364" t="s">
        <v>41</v>
      </c>
      <c r="E73" s="365">
        <v>30</v>
      </c>
      <c r="F73" s="364">
        <v>240</v>
      </c>
      <c r="G73" s="364">
        <v>90</v>
      </c>
      <c r="H73" s="364">
        <f t="shared" si="24"/>
        <v>11.25</v>
      </c>
      <c r="I73" s="361">
        <f t="shared" si="25"/>
        <v>2700</v>
      </c>
      <c r="J73" s="376"/>
      <c r="K73" s="376"/>
      <c r="L73" s="376">
        <v>1</v>
      </c>
      <c r="M73" s="376">
        <v>23</v>
      </c>
      <c r="N73" s="376">
        <v>2</v>
      </c>
      <c r="O73" s="377" t="s">
        <v>146</v>
      </c>
      <c r="P73" s="376">
        <v>3</v>
      </c>
      <c r="Q73" s="376" t="s">
        <v>494</v>
      </c>
      <c r="R73" s="376"/>
      <c r="S73" s="376"/>
      <c r="T73" s="376"/>
      <c r="U73" s="376"/>
      <c r="V73" s="355">
        <f t="shared" si="0"/>
        <v>6</v>
      </c>
      <c r="W73" s="958">
        <f t="shared" si="1"/>
        <v>24</v>
      </c>
      <c r="X73" s="361">
        <f t="shared" si="2"/>
        <v>192</v>
      </c>
      <c r="Y73" s="361">
        <f t="shared" si="3"/>
        <v>2160</v>
      </c>
      <c r="Z73" s="361">
        <f t="shared" si="4"/>
        <v>2160</v>
      </c>
      <c r="AA73" s="149"/>
    </row>
    <row r="74" spans="1:27" s="160" customFormat="1" ht="30" customHeight="1">
      <c r="A74" s="354">
        <v>64</v>
      </c>
      <c r="B74" s="974" t="s">
        <v>851</v>
      </c>
      <c r="C74" s="364" t="s">
        <v>176</v>
      </c>
      <c r="D74" s="364" t="s">
        <v>90</v>
      </c>
      <c r="E74" s="365">
        <v>30</v>
      </c>
      <c r="F74" s="364">
        <v>240</v>
      </c>
      <c r="G74" s="364">
        <v>90</v>
      </c>
      <c r="H74" s="364">
        <f t="shared" si="24"/>
        <v>11.25</v>
      </c>
      <c r="I74" s="361">
        <f t="shared" si="25"/>
        <v>2700</v>
      </c>
      <c r="J74" s="376"/>
      <c r="K74" s="376"/>
      <c r="L74" s="376"/>
      <c r="M74" s="376"/>
      <c r="N74" s="376"/>
      <c r="O74" s="377"/>
      <c r="P74" s="376"/>
      <c r="Q74" s="376"/>
      <c r="R74" s="376"/>
      <c r="S74" s="376"/>
      <c r="T74" s="376"/>
      <c r="U74" s="376"/>
      <c r="V74" s="355">
        <f t="shared" si="0"/>
        <v>0</v>
      </c>
      <c r="W74" s="365">
        <f t="shared" si="1"/>
        <v>30</v>
      </c>
      <c r="X74" s="361">
        <f t="shared" si="2"/>
        <v>240</v>
      </c>
      <c r="Y74" s="361">
        <f t="shared" si="3"/>
        <v>2700</v>
      </c>
      <c r="Z74" s="361">
        <f t="shared" si="4"/>
        <v>2700</v>
      </c>
      <c r="AA74" s="149"/>
    </row>
    <row r="75" spans="1:27" s="160" customFormat="1" ht="30" customHeight="1">
      <c r="A75" s="354">
        <v>65</v>
      </c>
      <c r="B75" s="961" t="s">
        <v>774</v>
      </c>
      <c r="C75" s="364" t="s">
        <v>176</v>
      </c>
      <c r="D75" s="364" t="s">
        <v>39</v>
      </c>
      <c r="E75" s="365">
        <v>30</v>
      </c>
      <c r="F75" s="364">
        <v>240</v>
      </c>
      <c r="G75" s="364">
        <v>90</v>
      </c>
      <c r="H75" s="364">
        <f t="shared" si="24"/>
        <v>11.25</v>
      </c>
      <c r="I75" s="361">
        <f t="shared" si="25"/>
        <v>2700</v>
      </c>
      <c r="J75" s="376"/>
      <c r="K75" s="376"/>
      <c r="L75" s="376"/>
      <c r="M75" s="376"/>
      <c r="N75" s="376"/>
      <c r="O75" s="376"/>
      <c r="P75" s="376">
        <v>3</v>
      </c>
      <c r="Q75" s="376" t="s">
        <v>494</v>
      </c>
      <c r="R75" s="376"/>
      <c r="S75" s="376"/>
      <c r="T75" s="376"/>
      <c r="U75" s="376"/>
      <c r="V75" s="355">
        <f t="shared" si="0"/>
        <v>3</v>
      </c>
      <c r="W75" s="958">
        <f t="shared" si="1"/>
        <v>27</v>
      </c>
      <c r="X75" s="361">
        <f t="shared" si="2"/>
        <v>216</v>
      </c>
      <c r="Y75" s="361">
        <f t="shared" si="3"/>
        <v>2430</v>
      </c>
      <c r="Z75" s="361">
        <f t="shared" si="4"/>
        <v>2430</v>
      </c>
      <c r="AA75" s="149"/>
    </row>
    <row r="76" spans="1:27" s="160" customFormat="1" ht="30" customHeight="1">
      <c r="A76" s="354">
        <v>66</v>
      </c>
      <c r="B76" s="957" t="s">
        <v>548</v>
      </c>
      <c r="C76" s="364" t="s">
        <v>18</v>
      </c>
      <c r="D76" s="364" t="s">
        <v>73</v>
      </c>
      <c r="E76" s="365">
        <v>30</v>
      </c>
      <c r="F76" s="364">
        <v>240</v>
      </c>
      <c r="G76" s="364">
        <v>70</v>
      </c>
      <c r="H76" s="364">
        <f t="shared" si="24"/>
        <v>8.75</v>
      </c>
      <c r="I76" s="361">
        <f t="shared" si="25"/>
        <v>2100</v>
      </c>
      <c r="J76" s="376"/>
      <c r="K76" s="376"/>
      <c r="L76" s="376"/>
      <c r="M76" s="376"/>
      <c r="N76" s="376"/>
      <c r="O76" s="377"/>
      <c r="P76" s="376">
        <v>2</v>
      </c>
      <c r="Q76" s="376" t="s">
        <v>901</v>
      </c>
      <c r="R76" s="376"/>
      <c r="S76" s="376"/>
      <c r="T76" s="376"/>
      <c r="U76" s="376"/>
      <c r="V76" s="355">
        <f>J76+L76+N76+P76+R76+T76</f>
        <v>2</v>
      </c>
      <c r="W76" s="958">
        <f t="shared" si="1"/>
        <v>28</v>
      </c>
      <c r="X76" s="361">
        <f t="shared" si="2"/>
        <v>224</v>
      </c>
      <c r="Y76" s="361">
        <f t="shared" si="3"/>
        <v>1960</v>
      </c>
      <c r="Z76" s="361">
        <f t="shared" si="4"/>
        <v>1960</v>
      </c>
      <c r="AA76" s="149"/>
    </row>
    <row r="77" spans="1:27" s="160" customFormat="1" ht="30" customHeight="1">
      <c r="A77" s="354">
        <v>67</v>
      </c>
      <c r="B77" s="957" t="s">
        <v>802</v>
      </c>
      <c r="C77" s="364" t="s">
        <v>18</v>
      </c>
      <c r="D77" s="923" t="s">
        <v>77</v>
      </c>
      <c r="E77" s="365">
        <v>30</v>
      </c>
      <c r="F77" s="364">
        <v>240</v>
      </c>
      <c r="G77" s="364">
        <v>70</v>
      </c>
      <c r="H77" s="364">
        <f t="shared" si="24"/>
        <v>8.75</v>
      </c>
      <c r="I77" s="361">
        <f t="shared" si="25"/>
        <v>2100</v>
      </c>
      <c r="J77" s="376"/>
      <c r="K77" s="376"/>
      <c r="L77" s="376">
        <v>4</v>
      </c>
      <c r="M77" s="376" t="s">
        <v>889</v>
      </c>
      <c r="N77" s="376"/>
      <c r="O77" s="376"/>
      <c r="P77" s="376">
        <v>3</v>
      </c>
      <c r="Q77" s="376" t="s">
        <v>494</v>
      </c>
      <c r="R77" s="376"/>
      <c r="S77" s="376"/>
      <c r="T77" s="376"/>
      <c r="U77" s="376"/>
      <c r="V77" s="355">
        <f>J77+L77+N77+P77+R77+T77</f>
        <v>7</v>
      </c>
      <c r="W77" s="958">
        <f t="shared" si="1"/>
        <v>23</v>
      </c>
      <c r="X77" s="361">
        <f t="shared" si="2"/>
        <v>184</v>
      </c>
      <c r="Y77" s="361">
        <f t="shared" si="3"/>
        <v>1610</v>
      </c>
      <c r="Z77" s="361">
        <f t="shared" si="4"/>
        <v>1610</v>
      </c>
      <c r="AA77" s="149"/>
    </row>
    <row r="78" spans="1:27" s="160" customFormat="1" ht="35.1" customHeight="1">
      <c r="A78" s="354">
        <v>68</v>
      </c>
      <c r="B78" s="957" t="s">
        <v>591</v>
      </c>
      <c r="C78" s="361" t="s">
        <v>18</v>
      </c>
      <c r="D78" s="367" t="s">
        <v>843</v>
      </c>
      <c r="E78" s="365">
        <v>30</v>
      </c>
      <c r="F78" s="364">
        <v>240</v>
      </c>
      <c r="G78" s="364">
        <v>70</v>
      </c>
      <c r="H78" s="364">
        <f t="shared" ref="H78" si="26">G78/8</f>
        <v>8.75</v>
      </c>
      <c r="I78" s="361">
        <f t="shared" ref="I78" si="27">G78*E78</f>
        <v>2100</v>
      </c>
      <c r="J78" s="362"/>
      <c r="K78" s="362"/>
      <c r="L78" s="362">
        <v>2</v>
      </c>
      <c r="M78" s="362" t="s">
        <v>894</v>
      </c>
      <c r="N78" s="362"/>
      <c r="O78" s="357"/>
      <c r="P78" s="362"/>
      <c r="Q78" s="362"/>
      <c r="R78" s="362"/>
      <c r="S78" s="362"/>
      <c r="T78" s="362"/>
      <c r="U78" s="362"/>
      <c r="V78" s="361">
        <f t="shared" ref="V78" si="28">J78+L78+N78+P78+R78+T78</f>
        <v>2</v>
      </c>
      <c r="W78" s="957">
        <f t="shared" si="1"/>
        <v>28</v>
      </c>
      <c r="X78" s="361">
        <f t="shared" si="2"/>
        <v>224</v>
      </c>
      <c r="Y78" s="361">
        <f t="shared" si="3"/>
        <v>1960</v>
      </c>
      <c r="Z78" s="361">
        <f t="shared" si="4"/>
        <v>1960</v>
      </c>
      <c r="AA78" s="363"/>
    </row>
    <row r="79" spans="1:27" s="160" customFormat="1" ht="30" customHeight="1">
      <c r="A79" s="354">
        <v>69</v>
      </c>
      <c r="B79" s="973" t="s">
        <v>519</v>
      </c>
      <c r="C79" s="364" t="s">
        <v>18</v>
      </c>
      <c r="D79" s="364" t="s">
        <v>108</v>
      </c>
      <c r="E79" s="365">
        <v>30</v>
      </c>
      <c r="F79" s="364">
        <v>240</v>
      </c>
      <c r="G79" s="364">
        <v>70</v>
      </c>
      <c r="H79" s="364">
        <f t="shared" si="24"/>
        <v>8.75</v>
      </c>
      <c r="I79" s="361">
        <f t="shared" si="25"/>
        <v>2100</v>
      </c>
      <c r="J79" s="376"/>
      <c r="K79" s="376"/>
      <c r="L79" s="376"/>
      <c r="M79" s="376"/>
      <c r="N79" s="376"/>
      <c r="O79" s="377"/>
      <c r="P79" s="376"/>
      <c r="Q79" s="376"/>
      <c r="R79" s="376"/>
      <c r="S79" s="376"/>
      <c r="T79" s="376"/>
      <c r="U79" s="376"/>
      <c r="V79" s="355">
        <f>J79+L79+N79+P79+R79+T79</f>
        <v>0</v>
      </c>
      <c r="W79" s="365">
        <f t="shared" si="1"/>
        <v>30</v>
      </c>
      <c r="X79" s="361">
        <f t="shared" si="2"/>
        <v>240</v>
      </c>
      <c r="Y79" s="361">
        <f t="shared" si="3"/>
        <v>2100</v>
      </c>
      <c r="Z79" s="361">
        <f t="shared" si="4"/>
        <v>2100</v>
      </c>
      <c r="AA79" s="149"/>
    </row>
    <row r="80" spans="1:27" s="160" customFormat="1" ht="30" customHeight="1">
      <c r="A80" s="354">
        <v>70</v>
      </c>
      <c r="B80" s="957" t="s">
        <v>40</v>
      </c>
      <c r="C80" s="364" t="s">
        <v>176</v>
      </c>
      <c r="D80" s="364" t="s">
        <v>161</v>
      </c>
      <c r="E80" s="365">
        <v>30</v>
      </c>
      <c r="F80" s="364">
        <v>240</v>
      </c>
      <c r="G80" s="364">
        <v>90</v>
      </c>
      <c r="H80" s="364">
        <f t="shared" si="24"/>
        <v>11.25</v>
      </c>
      <c r="I80" s="361">
        <f t="shared" si="25"/>
        <v>2700</v>
      </c>
      <c r="J80" s="376"/>
      <c r="K80" s="376"/>
      <c r="L80" s="376">
        <v>4</v>
      </c>
      <c r="M80" s="376" t="s">
        <v>889</v>
      </c>
      <c r="N80" s="376"/>
      <c r="O80" s="377"/>
      <c r="P80" s="376">
        <v>3</v>
      </c>
      <c r="Q80" s="376" t="s">
        <v>494</v>
      </c>
      <c r="R80" s="376"/>
      <c r="S80" s="376"/>
      <c r="T80" s="376"/>
      <c r="U80" s="376"/>
      <c r="V80" s="355">
        <f t="shared" si="0"/>
        <v>7</v>
      </c>
      <c r="W80" s="958">
        <f t="shared" si="1"/>
        <v>23</v>
      </c>
      <c r="X80" s="361">
        <f t="shared" si="2"/>
        <v>184</v>
      </c>
      <c r="Y80" s="361">
        <f t="shared" si="3"/>
        <v>2070</v>
      </c>
      <c r="Z80" s="361">
        <f t="shared" si="4"/>
        <v>2070</v>
      </c>
      <c r="AA80" s="149"/>
    </row>
    <row r="81" spans="1:30" s="160" customFormat="1" ht="30" customHeight="1">
      <c r="A81" s="354">
        <v>71</v>
      </c>
      <c r="B81" s="957" t="s">
        <v>303</v>
      </c>
      <c r="C81" s="364" t="s">
        <v>176</v>
      </c>
      <c r="D81" s="364" t="s">
        <v>162</v>
      </c>
      <c r="E81" s="365">
        <v>30</v>
      </c>
      <c r="F81" s="364">
        <v>240</v>
      </c>
      <c r="G81" s="364">
        <v>90</v>
      </c>
      <c r="H81" s="364">
        <f t="shared" si="24"/>
        <v>11.25</v>
      </c>
      <c r="I81" s="361">
        <f t="shared" si="25"/>
        <v>2700</v>
      </c>
      <c r="J81" s="376"/>
      <c r="K81" s="376"/>
      <c r="L81" s="376">
        <v>1</v>
      </c>
      <c r="M81" s="376">
        <v>23</v>
      </c>
      <c r="N81" s="376"/>
      <c r="O81" s="377"/>
      <c r="P81" s="376">
        <v>3</v>
      </c>
      <c r="Q81" s="376" t="s">
        <v>494</v>
      </c>
      <c r="R81" s="376"/>
      <c r="S81" s="376"/>
      <c r="T81" s="376"/>
      <c r="U81" s="376"/>
      <c r="V81" s="355">
        <f t="shared" si="0"/>
        <v>4</v>
      </c>
      <c r="W81" s="958">
        <f t="shared" si="1"/>
        <v>26</v>
      </c>
      <c r="X81" s="361">
        <f t="shared" si="2"/>
        <v>208</v>
      </c>
      <c r="Y81" s="361">
        <f t="shared" si="3"/>
        <v>2340</v>
      </c>
      <c r="Z81" s="361">
        <f t="shared" si="4"/>
        <v>2340</v>
      </c>
      <c r="AA81" s="149"/>
    </row>
    <row r="82" spans="1:30" s="160" customFormat="1" ht="30" customHeight="1">
      <c r="A82" s="354">
        <v>72</v>
      </c>
      <c r="B82" s="957" t="s">
        <v>277</v>
      </c>
      <c r="C82" s="364" t="s">
        <v>176</v>
      </c>
      <c r="D82" s="364" t="s">
        <v>93</v>
      </c>
      <c r="E82" s="365">
        <v>30</v>
      </c>
      <c r="F82" s="364">
        <v>240</v>
      </c>
      <c r="G82" s="364">
        <v>90</v>
      </c>
      <c r="H82" s="364">
        <f t="shared" si="24"/>
        <v>11.25</v>
      </c>
      <c r="I82" s="361">
        <f t="shared" si="25"/>
        <v>2700</v>
      </c>
      <c r="J82" s="376"/>
      <c r="K82" s="376"/>
      <c r="L82" s="376"/>
      <c r="M82" s="376"/>
      <c r="N82" s="376">
        <v>2</v>
      </c>
      <c r="O82" s="377" t="s">
        <v>886</v>
      </c>
      <c r="P82" s="376">
        <v>3</v>
      </c>
      <c r="Q82" s="376" t="s">
        <v>494</v>
      </c>
      <c r="R82" s="376"/>
      <c r="S82" s="819"/>
      <c r="T82" s="376"/>
      <c r="U82" s="376"/>
      <c r="V82" s="355">
        <f t="shared" si="0"/>
        <v>5</v>
      </c>
      <c r="W82" s="958">
        <f t="shared" si="1"/>
        <v>25</v>
      </c>
      <c r="X82" s="361">
        <f t="shared" si="2"/>
        <v>200</v>
      </c>
      <c r="Y82" s="361">
        <f t="shared" si="3"/>
        <v>2250</v>
      </c>
      <c r="Z82" s="361">
        <f t="shared" si="4"/>
        <v>2250</v>
      </c>
      <c r="AA82" s="149"/>
    </row>
    <row r="83" spans="1:30" s="160" customFormat="1" ht="30" customHeight="1">
      <c r="A83" s="354">
        <v>73</v>
      </c>
      <c r="B83" s="957" t="s">
        <v>306</v>
      </c>
      <c r="C83" s="364" t="s">
        <v>176</v>
      </c>
      <c r="D83" s="632" t="s">
        <v>62</v>
      </c>
      <c r="E83" s="365">
        <v>30</v>
      </c>
      <c r="F83" s="364">
        <v>240</v>
      </c>
      <c r="G83" s="364">
        <v>90</v>
      </c>
      <c r="H83" s="364">
        <f t="shared" si="24"/>
        <v>11.25</v>
      </c>
      <c r="I83" s="361">
        <f t="shared" si="25"/>
        <v>2700</v>
      </c>
      <c r="J83" s="376"/>
      <c r="K83" s="376"/>
      <c r="L83" s="376">
        <v>2</v>
      </c>
      <c r="M83" s="376" t="s">
        <v>894</v>
      </c>
      <c r="N83" s="376"/>
      <c r="O83" s="377"/>
      <c r="P83" s="376">
        <v>3</v>
      </c>
      <c r="Q83" s="376" t="s">
        <v>494</v>
      </c>
      <c r="R83" s="376"/>
      <c r="S83" s="376"/>
      <c r="T83" s="376"/>
      <c r="U83" s="376"/>
      <c r="V83" s="355">
        <f>J83+L83+N83+P83+R83+T83</f>
        <v>5</v>
      </c>
      <c r="W83" s="958">
        <f>E83-V83</f>
        <v>25</v>
      </c>
      <c r="X83" s="361">
        <f>W83*8</f>
        <v>200</v>
      </c>
      <c r="Y83" s="361">
        <f>X83*H83</f>
        <v>2250</v>
      </c>
      <c r="Z83" s="361">
        <f t="shared" si="4"/>
        <v>2250</v>
      </c>
      <c r="AA83" s="149"/>
    </row>
    <row r="84" spans="1:30" s="160" customFormat="1" ht="30" customHeight="1">
      <c r="A84" s="354">
        <v>74</v>
      </c>
      <c r="B84" s="957" t="s">
        <v>684</v>
      </c>
      <c r="C84" s="364" t="s">
        <v>18</v>
      </c>
      <c r="D84" s="364" t="s">
        <v>70</v>
      </c>
      <c r="E84" s="365">
        <v>30</v>
      </c>
      <c r="F84" s="364">
        <v>240</v>
      </c>
      <c r="G84" s="364">
        <v>70</v>
      </c>
      <c r="H84" s="364">
        <f t="shared" si="24"/>
        <v>8.75</v>
      </c>
      <c r="I84" s="361">
        <f t="shared" si="25"/>
        <v>2100</v>
      </c>
      <c r="J84" s="376"/>
      <c r="K84" s="376"/>
      <c r="L84" s="376">
        <v>2</v>
      </c>
      <c r="M84" s="376" t="s">
        <v>903</v>
      </c>
      <c r="N84" s="376">
        <v>1</v>
      </c>
      <c r="O84" s="377" t="s">
        <v>432</v>
      </c>
      <c r="P84" s="376">
        <v>3</v>
      </c>
      <c r="Q84" s="376" t="s">
        <v>494</v>
      </c>
      <c r="R84" s="376"/>
      <c r="S84" s="819"/>
      <c r="T84" s="376"/>
      <c r="U84" s="376"/>
      <c r="V84" s="355">
        <f>J84+L84+N84+P84+R84+T84</f>
        <v>6</v>
      </c>
      <c r="W84" s="958">
        <f>E84-V84</f>
        <v>24</v>
      </c>
      <c r="X84" s="361">
        <f>W84*8</f>
        <v>192</v>
      </c>
      <c r="Y84" s="361">
        <f>X84*H84</f>
        <v>1680</v>
      </c>
      <c r="Z84" s="361">
        <f t="shared" si="4"/>
        <v>1680</v>
      </c>
      <c r="AA84" s="149"/>
    </row>
    <row r="85" spans="1:30" s="160" customFormat="1" ht="30" customHeight="1">
      <c r="A85" s="354">
        <v>75</v>
      </c>
      <c r="B85" s="957" t="s">
        <v>280</v>
      </c>
      <c r="C85" s="364" t="s">
        <v>176</v>
      </c>
      <c r="D85" s="364" t="s">
        <v>49</v>
      </c>
      <c r="E85" s="365">
        <v>30</v>
      </c>
      <c r="F85" s="364">
        <v>240</v>
      </c>
      <c r="G85" s="364">
        <v>90</v>
      </c>
      <c r="H85" s="364">
        <f t="shared" si="24"/>
        <v>11.25</v>
      </c>
      <c r="I85" s="361">
        <f t="shared" si="25"/>
        <v>2700</v>
      </c>
      <c r="J85" s="376"/>
      <c r="K85" s="376"/>
      <c r="L85" s="376"/>
      <c r="M85" s="376"/>
      <c r="N85" s="376"/>
      <c r="O85" s="377"/>
      <c r="P85" s="376">
        <v>3</v>
      </c>
      <c r="Q85" s="376" t="s">
        <v>494</v>
      </c>
      <c r="R85" s="376"/>
      <c r="S85" s="376"/>
      <c r="T85" s="376"/>
      <c r="U85" s="376"/>
      <c r="V85" s="355">
        <f t="shared" si="0"/>
        <v>3</v>
      </c>
      <c r="W85" s="365">
        <f t="shared" si="1"/>
        <v>27</v>
      </c>
      <c r="X85" s="361">
        <f t="shared" si="2"/>
        <v>216</v>
      </c>
      <c r="Y85" s="361">
        <f t="shared" si="3"/>
        <v>2430</v>
      </c>
      <c r="Z85" s="361">
        <f t="shared" si="4"/>
        <v>2430</v>
      </c>
      <c r="AA85" s="149"/>
    </row>
    <row r="86" spans="1:30" s="160" customFormat="1" ht="30" customHeight="1">
      <c r="A86" s="354">
        <v>76</v>
      </c>
      <c r="B86" s="957" t="s">
        <v>726</v>
      </c>
      <c r="C86" s="364" t="s">
        <v>18</v>
      </c>
      <c r="D86" s="409" t="s">
        <v>112</v>
      </c>
      <c r="E86" s="365">
        <v>30</v>
      </c>
      <c r="F86" s="364">
        <v>240</v>
      </c>
      <c r="G86" s="364">
        <v>70</v>
      </c>
      <c r="H86" s="364">
        <f t="shared" si="24"/>
        <v>8.75</v>
      </c>
      <c r="I86" s="361">
        <f t="shared" si="25"/>
        <v>2100</v>
      </c>
      <c r="J86" s="376"/>
      <c r="K86" s="819"/>
      <c r="L86" s="376"/>
      <c r="M86" s="376"/>
      <c r="N86" s="376"/>
      <c r="O86" s="377"/>
      <c r="P86" s="376">
        <v>3</v>
      </c>
      <c r="Q86" s="376" t="s">
        <v>494</v>
      </c>
      <c r="R86" s="376"/>
      <c r="S86" s="376"/>
      <c r="T86" s="376"/>
      <c r="U86" s="376"/>
      <c r="V86" s="355">
        <f t="shared" si="0"/>
        <v>3</v>
      </c>
      <c r="W86" s="958">
        <f t="shared" si="1"/>
        <v>27</v>
      </c>
      <c r="X86" s="361">
        <f t="shared" si="2"/>
        <v>216</v>
      </c>
      <c r="Y86" s="361">
        <f t="shared" si="3"/>
        <v>1890</v>
      </c>
      <c r="Z86" s="361">
        <f t="shared" si="4"/>
        <v>1890</v>
      </c>
      <c r="AA86" s="149"/>
    </row>
    <row r="87" spans="1:30" s="160" customFormat="1" ht="16.5" customHeight="1">
      <c r="A87" s="250"/>
      <c r="B87" s="461"/>
      <c r="C87" s="334"/>
      <c r="D87" s="334"/>
      <c r="E87" s="250"/>
      <c r="F87" s="334"/>
      <c r="G87" s="334"/>
      <c r="H87" s="334"/>
      <c r="I87" s="334"/>
      <c r="J87" s="335"/>
      <c r="K87" s="335"/>
      <c r="L87" s="335"/>
      <c r="M87" s="335"/>
      <c r="N87" s="335"/>
      <c r="O87" s="336"/>
      <c r="P87" s="335"/>
      <c r="Q87" s="335"/>
      <c r="R87" s="335"/>
      <c r="S87" s="335"/>
      <c r="T87" s="335"/>
      <c r="U87" s="335"/>
      <c r="V87" s="250"/>
      <c r="W87" s="462"/>
      <c r="X87" s="334"/>
      <c r="Y87" s="334"/>
      <c r="Z87" s="334"/>
      <c r="AA87" s="337"/>
    </row>
    <row r="88" spans="1:30" s="160" customFormat="1" ht="36.75" customHeight="1">
      <c r="A88" s="250"/>
      <c r="B88" s="1427" t="s">
        <v>483</v>
      </c>
      <c r="C88" s="1427"/>
      <c r="D88" s="1427"/>
      <c r="E88" s="341"/>
      <c r="F88" s="341"/>
      <c r="G88" s="341"/>
      <c r="H88" s="341"/>
      <c r="I88" s="341"/>
      <c r="J88" s="932"/>
      <c r="K88" s="932"/>
      <c r="L88" s="932"/>
      <c r="M88" s="932"/>
      <c r="N88" s="1427" t="s">
        <v>484</v>
      </c>
      <c r="O88" s="1427"/>
      <c r="P88" s="1427"/>
      <c r="Q88" s="1427"/>
      <c r="R88" s="1427"/>
      <c r="S88" s="932"/>
      <c r="T88" s="932"/>
      <c r="U88" s="932"/>
      <c r="V88" s="341"/>
      <c r="W88" s="776"/>
      <c r="X88" s="1427" t="s">
        <v>485</v>
      </c>
      <c r="Y88" s="1427"/>
      <c r="Z88" s="1427"/>
      <c r="AA88" s="1427"/>
    </row>
    <row r="89" spans="1:30" s="160" customFormat="1" ht="46.5" customHeight="1">
      <c r="A89" s="250"/>
      <c r="B89" s="1427" t="s">
        <v>482</v>
      </c>
      <c r="C89" s="1427"/>
      <c r="D89" s="1427"/>
      <c r="E89" s="341"/>
      <c r="F89" s="341"/>
      <c r="G89" s="341"/>
      <c r="H89" s="341"/>
      <c r="I89" s="341"/>
      <c r="J89" s="932"/>
      <c r="K89" s="932"/>
      <c r="L89" s="932"/>
      <c r="M89" s="932"/>
      <c r="N89" s="1427" t="s">
        <v>482</v>
      </c>
      <c r="O89" s="1427"/>
      <c r="P89" s="1427"/>
      <c r="Q89" s="1427"/>
      <c r="R89" s="932"/>
      <c r="S89" s="932"/>
      <c r="T89" s="932"/>
      <c r="U89" s="932"/>
      <c r="V89" s="341"/>
      <c r="W89" s="776"/>
      <c r="X89" s="1427" t="s">
        <v>482</v>
      </c>
      <c r="Y89" s="1427"/>
      <c r="Z89" s="1427"/>
      <c r="AA89" s="1427"/>
    </row>
    <row r="90" spans="1:30" s="160" customFormat="1" ht="22.5" customHeight="1">
      <c r="A90" s="250"/>
      <c r="B90" s="462"/>
      <c r="C90" s="250"/>
      <c r="D90" s="250"/>
      <c r="E90" s="250"/>
      <c r="F90" s="250"/>
      <c r="G90" s="250"/>
      <c r="H90" s="250"/>
      <c r="I90" s="250"/>
      <c r="J90" s="338"/>
      <c r="K90" s="338"/>
      <c r="L90" s="338"/>
      <c r="M90" s="338"/>
      <c r="N90" s="1427">
        <v>2</v>
      </c>
      <c r="O90" s="1427"/>
      <c r="P90" s="1427"/>
      <c r="Q90" s="1427"/>
      <c r="R90" s="338"/>
      <c r="S90" s="338"/>
      <c r="T90" s="338"/>
      <c r="U90" s="338"/>
      <c r="V90" s="250"/>
      <c r="W90" s="462"/>
      <c r="X90" s="250"/>
      <c r="Y90" s="250"/>
      <c r="Z90" s="250"/>
      <c r="AA90" s="340"/>
      <c r="AD90" s="160">
        <f>60*27</f>
        <v>1620</v>
      </c>
    </row>
    <row r="91" spans="1:30" s="160" customFormat="1" ht="30" customHeight="1">
      <c r="A91" s="354">
        <v>78</v>
      </c>
      <c r="B91" s="966" t="s">
        <v>808</v>
      </c>
      <c r="C91" s="364" t="s">
        <v>18</v>
      </c>
      <c r="D91" s="920" t="s">
        <v>44</v>
      </c>
      <c r="E91" s="365">
        <v>30</v>
      </c>
      <c r="F91" s="364">
        <v>240</v>
      </c>
      <c r="G91" s="364">
        <v>70</v>
      </c>
      <c r="H91" s="364">
        <f t="shared" ref="H91:H125" si="29">G91/8</f>
        <v>8.75</v>
      </c>
      <c r="I91" s="361">
        <f t="shared" ref="I91:I125" si="30">G91*E91</f>
        <v>2100</v>
      </c>
      <c r="J91" s="376"/>
      <c r="K91" s="819"/>
      <c r="L91" s="376"/>
      <c r="M91" s="376"/>
      <c r="N91" s="376"/>
      <c r="O91" s="377"/>
      <c r="P91" s="376">
        <v>2</v>
      </c>
      <c r="Q91" s="376" t="s">
        <v>147</v>
      </c>
      <c r="R91" s="376"/>
      <c r="S91" s="376"/>
      <c r="T91" s="376"/>
      <c r="U91" s="376"/>
      <c r="V91" s="355">
        <f>J91+L91+N91+P91+R91+T91</f>
        <v>2</v>
      </c>
      <c r="W91" s="958">
        <f>E91-V91</f>
        <v>28</v>
      </c>
      <c r="X91" s="361">
        <f t="shared" ref="X91:X125" si="31">W91*8</f>
        <v>224</v>
      </c>
      <c r="Y91" s="361">
        <f t="shared" ref="Y91:Y125" si="32">X91*H91</f>
        <v>1960</v>
      </c>
      <c r="Z91" s="361">
        <f t="shared" ref="Z91:Z100" si="33">Y91</f>
        <v>1960</v>
      </c>
      <c r="AA91" s="149"/>
    </row>
    <row r="92" spans="1:30" s="160" customFormat="1" ht="30" customHeight="1">
      <c r="A92" s="825">
        <v>79</v>
      </c>
      <c r="B92" s="957" t="s">
        <v>64</v>
      </c>
      <c r="C92" s="364" t="s">
        <v>176</v>
      </c>
      <c r="D92" s="364" t="s">
        <v>65</v>
      </c>
      <c r="E92" s="365">
        <v>30</v>
      </c>
      <c r="F92" s="364">
        <v>240</v>
      </c>
      <c r="G92" s="364">
        <v>90</v>
      </c>
      <c r="H92" s="364">
        <f t="shared" si="29"/>
        <v>11.25</v>
      </c>
      <c r="I92" s="361">
        <f t="shared" si="30"/>
        <v>2700</v>
      </c>
      <c r="J92" s="376"/>
      <c r="K92" s="819"/>
      <c r="L92" s="376">
        <v>1</v>
      </c>
      <c r="M92" s="376">
        <v>16</v>
      </c>
      <c r="N92" s="376">
        <v>4</v>
      </c>
      <c r="O92" s="377" t="s">
        <v>885</v>
      </c>
      <c r="P92" s="376">
        <v>3</v>
      </c>
      <c r="Q92" s="376" t="s">
        <v>494</v>
      </c>
      <c r="R92" s="376"/>
      <c r="S92" s="376"/>
      <c r="T92" s="376"/>
      <c r="U92" s="376"/>
      <c r="V92" s="355">
        <f>J92+L92+N92+P92+R92+T92</f>
        <v>8</v>
      </c>
      <c r="W92" s="958">
        <f>E92-V92</f>
        <v>22</v>
      </c>
      <c r="X92" s="361">
        <f t="shared" si="31"/>
        <v>176</v>
      </c>
      <c r="Y92" s="361">
        <f t="shared" si="32"/>
        <v>1980</v>
      </c>
      <c r="Z92" s="361">
        <f t="shared" si="33"/>
        <v>1980</v>
      </c>
      <c r="AA92" s="149"/>
    </row>
    <row r="93" spans="1:30" s="160" customFormat="1" ht="35.25" customHeight="1">
      <c r="A93" s="354">
        <v>80</v>
      </c>
      <c r="B93" s="957" t="s">
        <v>817</v>
      </c>
      <c r="C93" s="364" t="s">
        <v>176</v>
      </c>
      <c r="D93" s="364" t="s">
        <v>816</v>
      </c>
      <c r="E93" s="364">
        <v>30</v>
      </c>
      <c r="F93" s="364">
        <v>240</v>
      </c>
      <c r="G93" s="364">
        <v>90</v>
      </c>
      <c r="H93" s="364">
        <f t="shared" si="29"/>
        <v>11.25</v>
      </c>
      <c r="I93" s="361">
        <f t="shared" si="30"/>
        <v>2700</v>
      </c>
      <c r="J93" s="376"/>
      <c r="K93" s="819"/>
      <c r="L93" s="376">
        <v>2</v>
      </c>
      <c r="M93" s="376" t="s">
        <v>894</v>
      </c>
      <c r="N93" s="376">
        <v>2</v>
      </c>
      <c r="O93" s="377" t="s">
        <v>902</v>
      </c>
      <c r="P93" s="376">
        <v>3</v>
      </c>
      <c r="Q93" s="376" t="s">
        <v>494</v>
      </c>
      <c r="R93" s="376"/>
      <c r="S93" s="376"/>
      <c r="T93" s="376"/>
      <c r="U93" s="376"/>
      <c r="V93" s="361">
        <f t="shared" ref="V93" si="34">J93+L93+N93+P93+R93+T93</f>
        <v>7</v>
      </c>
      <c r="W93" s="957">
        <f>E93-V93</f>
        <v>23</v>
      </c>
      <c r="X93" s="361">
        <f t="shared" si="31"/>
        <v>184</v>
      </c>
      <c r="Y93" s="361">
        <f t="shared" si="32"/>
        <v>2070</v>
      </c>
      <c r="Z93" s="361">
        <f t="shared" si="33"/>
        <v>2070</v>
      </c>
      <c r="AA93" s="363"/>
    </row>
    <row r="94" spans="1:30" s="160" customFormat="1" ht="30" customHeight="1">
      <c r="A94" s="825">
        <v>81</v>
      </c>
      <c r="B94" s="957" t="s">
        <v>188</v>
      </c>
      <c r="C94" s="364" t="s">
        <v>176</v>
      </c>
      <c r="D94" s="364" t="s">
        <v>30</v>
      </c>
      <c r="E94" s="365">
        <v>30</v>
      </c>
      <c r="F94" s="364">
        <v>240</v>
      </c>
      <c r="G94" s="364">
        <v>90</v>
      </c>
      <c r="H94" s="364">
        <f t="shared" si="29"/>
        <v>11.25</v>
      </c>
      <c r="I94" s="361">
        <f t="shared" si="30"/>
        <v>2700</v>
      </c>
      <c r="J94" s="376"/>
      <c r="K94" s="376"/>
      <c r="L94" s="376"/>
      <c r="M94" s="376"/>
      <c r="N94" s="376"/>
      <c r="O94" s="377"/>
      <c r="P94" s="376">
        <v>3</v>
      </c>
      <c r="Q94" s="376" t="s">
        <v>494</v>
      </c>
      <c r="R94" s="376"/>
      <c r="S94" s="376"/>
      <c r="T94" s="376"/>
      <c r="U94" s="376"/>
      <c r="V94" s="355">
        <f>J94+L94+N94+P94+R94+T94</f>
        <v>3</v>
      </c>
      <c r="W94" s="958">
        <f>E94-V94</f>
        <v>27</v>
      </c>
      <c r="X94" s="361">
        <f t="shared" si="31"/>
        <v>216</v>
      </c>
      <c r="Y94" s="361">
        <f t="shared" si="32"/>
        <v>2430</v>
      </c>
      <c r="Z94" s="361">
        <f t="shared" si="33"/>
        <v>2430</v>
      </c>
      <c r="AA94" s="149"/>
    </row>
    <row r="95" spans="1:30" s="160" customFormat="1" ht="30" customHeight="1">
      <c r="A95" s="354">
        <v>82</v>
      </c>
      <c r="B95" s="957" t="s">
        <v>328</v>
      </c>
      <c r="C95" s="364" t="s">
        <v>18</v>
      </c>
      <c r="D95" s="505" t="s">
        <v>44</v>
      </c>
      <c r="E95" s="365">
        <v>30</v>
      </c>
      <c r="F95" s="364">
        <v>240</v>
      </c>
      <c r="G95" s="364">
        <v>70</v>
      </c>
      <c r="H95" s="364">
        <f t="shared" si="29"/>
        <v>8.75</v>
      </c>
      <c r="I95" s="361">
        <f t="shared" si="30"/>
        <v>2100</v>
      </c>
      <c r="J95" s="376"/>
      <c r="K95" s="376"/>
      <c r="L95" s="376">
        <v>1</v>
      </c>
      <c r="M95" s="376">
        <v>2</v>
      </c>
      <c r="N95" s="376">
        <v>1</v>
      </c>
      <c r="O95" s="377" t="s">
        <v>137</v>
      </c>
      <c r="P95" s="376">
        <v>3</v>
      </c>
      <c r="Q95" s="376" t="s">
        <v>494</v>
      </c>
      <c r="R95" s="376"/>
      <c r="S95" s="819"/>
      <c r="T95" s="376"/>
      <c r="U95" s="376"/>
      <c r="V95" s="355">
        <f>J95+L95+N95+P95+R95+T95</f>
        <v>5</v>
      </c>
      <c r="W95" s="958">
        <f>E95-V95</f>
        <v>25</v>
      </c>
      <c r="X95" s="361">
        <f t="shared" si="31"/>
        <v>200</v>
      </c>
      <c r="Y95" s="361">
        <f t="shared" si="32"/>
        <v>1750</v>
      </c>
      <c r="Z95" s="361">
        <f t="shared" si="33"/>
        <v>1750</v>
      </c>
      <c r="AA95" s="149"/>
    </row>
    <row r="96" spans="1:30" s="160" customFormat="1" ht="30" customHeight="1">
      <c r="A96" s="825">
        <v>83</v>
      </c>
      <c r="B96" s="957" t="s">
        <v>206</v>
      </c>
      <c r="C96" s="364" t="s">
        <v>176</v>
      </c>
      <c r="D96" s="364" t="s">
        <v>240</v>
      </c>
      <c r="E96" s="365">
        <v>30</v>
      </c>
      <c r="F96" s="364">
        <v>240</v>
      </c>
      <c r="G96" s="364">
        <v>90</v>
      </c>
      <c r="H96" s="364">
        <f t="shared" si="29"/>
        <v>11.25</v>
      </c>
      <c r="I96" s="361">
        <f t="shared" si="30"/>
        <v>2700</v>
      </c>
      <c r="J96" s="376"/>
      <c r="K96" s="376"/>
      <c r="L96" s="376"/>
      <c r="M96" s="376"/>
      <c r="N96" s="376"/>
      <c r="O96" s="377"/>
      <c r="P96" s="376">
        <v>3</v>
      </c>
      <c r="Q96" s="376" t="s">
        <v>494</v>
      </c>
      <c r="R96" s="376"/>
      <c r="S96" s="376"/>
      <c r="T96" s="376"/>
      <c r="U96" s="376"/>
      <c r="V96" s="355">
        <f t="shared" ref="V96:V100" si="35">J96+L96+N96+P96+R96+T96</f>
        <v>3</v>
      </c>
      <c r="W96" s="958">
        <f t="shared" ref="W96:W100" si="36">E96-V96</f>
        <v>27</v>
      </c>
      <c r="X96" s="361">
        <f t="shared" si="31"/>
        <v>216</v>
      </c>
      <c r="Y96" s="361">
        <f t="shared" si="32"/>
        <v>2430</v>
      </c>
      <c r="Z96" s="361">
        <f t="shared" si="33"/>
        <v>2430</v>
      </c>
      <c r="AA96" s="149"/>
    </row>
    <row r="97" spans="1:30" s="160" customFormat="1" ht="30" customHeight="1">
      <c r="A97" s="354">
        <v>84</v>
      </c>
      <c r="B97" s="973" t="s">
        <v>787</v>
      </c>
      <c r="C97" s="364" t="s">
        <v>176</v>
      </c>
      <c r="D97" s="364" t="s">
        <v>116</v>
      </c>
      <c r="E97" s="365">
        <v>30</v>
      </c>
      <c r="F97" s="364">
        <v>240</v>
      </c>
      <c r="G97" s="364">
        <v>90</v>
      </c>
      <c r="H97" s="364">
        <f t="shared" si="29"/>
        <v>11.25</v>
      </c>
      <c r="I97" s="361">
        <f t="shared" si="30"/>
        <v>2700</v>
      </c>
      <c r="J97" s="376"/>
      <c r="K97" s="376"/>
      <c r="L97" s="376"/>
      <c r="M97" s="376"/>
      <c r="N97" s="376"/>
      <c r="O97" s="377"/>
      <c r="P97" s="376"/>
      <c r="Q97" s="376"/>
      <c r="R97" s="376"/>
      <c r="S97" s="376"/>
      <c r="T97" s="376"/>
      <c r="U97" s="376"/>
      <c r="V97" s="355">
        <f t="shared" si="35"/>
        <v>0</v>
      </c>
      <c r="W97" s="365">
        <f t="shared" si="36"/>
        <v>30</v>
      </c>
      <c r="X97" s="361">
        <f t="shared" si="31"/>
        <v>240</v>
      </c>
      <c r="Y97" s="361">
        <f t="shared" si="32"/>
        <v>2700</v>
      </c>
      <c r="Z97" s="361">
        <f t="shared" si="33"/>
        <v>2700</v>
      </c>
      <c r="AA97" s="149"/>
    </row>
    <row r="98" spans="1:30" s="160" customFormat="1" ht="35.1" customHeight="1">
      <c r="A98" s="825">
        <v>85</v>
      </c>
      <c r="B98" s="957" t="s">
        <v>251</v>
      </c>
      <c r="C98" s="361" t="s">
        <v>176</v>
      </c>
      <c r="D98" s="361" t="s">
        <v>103</v>
      </c>
      <c r="E98" s="365">
        <v>30</v>
      </c>
      <c r="F98" s="364">
        <v>240</v>
      </c>
      <c r="G98" s="364">
        <v>90</v>
      </c>
      <c r="H98" s="364">
        <f t="shared" ref="H98" si="37">G98/8</f>
        <v>11.25</v>
      </c>
      <c r="I98" s="361">
        <f t="shared" ref="I98" si="38">G98*E98</f>
        <v>2700</v>
      </c>
      <c r="J98" s="417">
        <v>20</v>
      </c>
      <c r="K98" s="417" t="s">
        <v>803</v>
      </c>
      <c r="L98" s="376"/>
      <c r="M98" s="376"/>
      <c r="N98" s="376"/>
      <c r="O98" s="377"/>
      <c r="P98" s="376">
        <v>3</v>
      </c>
      <c r="Q98" s="376" t="s">
        <v>494</v>
      </c>
      <c r="R98" s="376"/>
      <c r="S98" s="376"/>
      <c r="T98" s="376">
        <v>2</v>
      </c>
      <c r="U98" s="376" t="s">
        <v>897</v>
      </c>
      <c r="V98" s="355">
        <f t="shared" ref="V98" si="39">J98+L98+N98+P98+R98+T98</f>
        <v>25</v>
      </c>
      <c r="W98" s="958">
        <f t="shared" ref="W98" si="40">E98-V98</f>
        <v>5</v>
      </c>
      <c r="X98" s="361">
        <f t="shared" ref="X98" si="41">W98*8</f>
        <v>40</v>
      </c>
      <c r="Y98" s="361">
        <f t="shared" ref="Y98" si="42">X98*H98</f>
        <v>450</v>
      </c>
      <c r="Z98" s="361">
        <f t="shared" si="33"/>
        <v>450</v>
      </c>
      <c r="AA98" s="363"/>
    </row>
    <row r="99" spans="1:30" s="160" customFormat="1" ht="30" customHeight="1">
      <c r="A99" s="354">
        <v>86</v>
      </c>
      <c r="B99" s="973" t="s">
        <v>828</v>
      </c>
      <c r="C99" s="364" t="s">
        <v>176</v>
      </c>
      <c r="D99" s="364" t="s">
        <v>63</v>
      </c>
      <c r="E99" s="365">
        <v>30</v>
      </c>
      <c r="F99" s="364">
        <v>240</v>
      </c>
      <c r="G99" s="364">
        <v>90</v>
      </c>
      <c r="H99" s="364">
        <f t="shared" si="29"/>
        <v>11.25</v>
      </c>
      <c r="I99" s="361">
        <f t="shared" si="30"/>
        <v>2700</v>
      </c>
      <c r="J99" s="376"/>
      <c r="K99" s="376"/>
      <c r="L99" s="376"/>
      <c r="M99" s="376"/>
      <c r="N99" s="376"/>
      <c r="O99" s="377"/>
      <c r="P99" s="376"/>
      <c r="Q99" s="376"/>
      <c r="R99" s="376"/>
      <c r="S99" s="376"/>
      <c r="T99" s="376"/>
      <c r="U99" s="376"/>
      <c r="V99" s="355">
        <f t="shared" si="35"/>
        <v>0</v>
      </c>
      <c r="W99" s="365">
        <f t="shared" si="36"/>
        <v>30</v>
      </c>
      <c r="X99" s="361">
        <f t="shared" si="31"/>
        <v>240</v>
      </c>
      <c r="Y99" s="361">
        <f t="shared" si="32"/>
        <v>2700</v>
      </c>
      <c r="Z99" s="361">
        <f t="shared" si="33"/>
        <v>2700</v>
      </c>
      <c r="AA99" s="149"/>
    </row>
    <row r="100" spans="1:30" s="160" customFormat="1" ht="30" customHeight="1">
      <c r="A100" s="825">
        <v>87</v>
      </c>
      <c r="B100" s="963" t="s">
        <v>826</v>
      </c>
      <c r="C100" s="364" t="s">
        <v>176</v>
      </c>
      <c r="D100" s="364" t="s">
        <v>20</v>
      </c>
      <c r="E100" s="365">
        <v>30</v>
      </c>
      <c r="F100" s="364">
        <v>240</v>
      </c>
      <c r="G100" s="364">
        <v>90</v>
      </c>
      <c r="H100" s="364">
        <f t="shared" si="29"/>
        <v>11.25</v>
      </c>
      <c r="I100" s="361">
        <f t="shared" si="30"/>
        <v>2700</v>
      </c>
      <c r="J100" s="376"/>
      <c r="K100" s="376"/>
      <c r="L100" s="376">
        <v>1</v>
      </c>
      <c r="M100" s="376">
        <v>23</v>
      </c>
      <c r="N100" s="376"/>
      <c r="O100" s="377"/>
      <c r="P100" s="376">
        <v>3</v>
      </c>
      <c r="Q100" s="376" t="s">
        <v>494</v>
      </c>
      <c r="R100" s="376"/>
      <c r="S100" s="376"/>
      <c r="T100" s="376"/>
      <c r="U100" s="376"/>
      <c r="V100" s="355">
        <f t="shared" si="35"/>
        <v>4</v>
      </c>
      <c r="W100" s="958">
        <f t="shared" si="36"/>
        <v>26</v>
      </c>
      <c r="X100" s="361">
        <f t="shared" si="31"/>
        <v>208</v>
      </c>
      <c r="Y100" s="361">
        <f t="shared" si="32"/>
        <v>2340</v>
      </c>
      <c r="Z100" s="361">
        <f t="shared" si="33"/>
        <v>2340</v>
      </c>
      <c r="AA100" s="149"/>
    </row>
    <row r="101" spans="1:30" s="160" customFormat="1" ht="30" customHeight="1">
      <c r="A101" s="354">
        <v>88</v>
      </c>
      <c r="B101" s="960" t="s">
        <v>369</v>
      </c>
      <c r="C101" s="364" t="s">
        <v>18</v>
      </c>
      <c r="D101" s="921" t="s">
        <v>27</v>
      </c>
      <c r="E101" s="364">
        <v>30</v>
      </c>
      <c r="F101" s="364">
        <v>240</v>
      </c>
      <c r="G101" s="364">
        <v>70</v>
      </c>
      <c r="H101" s="364">
        <f t="shared" si="29"/>
        <v>8.75</v>
      </c>
      <c r="I101" s="361">
        <f t="shared" si="30"/>
        <v>2100</v>
      </c>
      <c r="J101" s="376"/>
      <c r="K101" s="376"/>
      <c r="L101" s="376"/>
      <c r="M101" s="376"/>
      <c r="N101" s="376"/>
      <c r="O101" s="377"/>
      <c r="P101" s="376">
        <v>3</v>
      </c>
      <c r="Q101" s="376" t="s">
        <v>494</v>
      </c>
      <c r="R101" s="376"/>
      <c r="S101" s="376"/>
      <c r="T101" s="376"/>
      <c r="U101" s="376"/>
      <c r="V101" s="355">
        <f>J101+L101+N101+P101+R101+T101</f>
        <v>3</v>
      </c>
      <c r="W101" s="958">
        <f>E101-V101</f>
        <v>27</v>
      </c>
      <c r="X101" s="361">
        <f t="shared" si="31"/>
        <v>216</v>
      </c>
      <c r="Y101" s="361">
        <f t="shared" si="32"/>
        <v>1890</v>
      </c>
      <c r="Z101" s="361">
        <f>Y101</f>
        <v>1890</v>
      </c>
      <c r="AA101" s="149"/>
    </row>
    <row r="102" spans="1:30" s="160" customFormat="1" ht="30" customHeight="1">
      <c r="A102" s="825">
        <v>89</v>
      </c>
      <c r="B102" s="965" t="s">
        <v>552</v>
      </c>
      <c r="C102" s="365" t="s">
        <v>18</v>
      </c>
      <c r="D102" s="922" t="s">
        <v>19</v>
      </c>
      <c r="E102" s="365">
        <v>30</v>
      </c>
      <c r="F102" s="365">
        <v>240</v>
      </c>
      <c r="G102" s="364">
        <v>70</v>
      </c>
      <c r="H102" s="364">
        <f t="shared" si="29"/>
        <v>8.75</v>
      </c>
      <c r="I102" s="361">
        <f t="shared" si="30"/>
        <v>2100</v>
      </c>
      <c r="J102" s="376"/>
      <c r="K102" s="376"/>
      <c r="L102" s="376"/>
      <c r="M102" s="376"/>
      <c r="N102" s="376"/>
      <c r="O102" s="377"/>
      <c r="P102" s="376">
        <v>2</v>
      </c>
      <c r="Q102" s="376" t="s">
        <v>901</v>
      </c>
      <c r="R102" s="376"/>
      <c r="S102" s="376"/>
      <c r="T102" s="376"/>
      <c r="U102" s="376"/>
      <c r="V102" s="355">
        <f>J102+L102+N102+P102+R102+T102</f>
        <v>2</v>
      </c>
      <c r="W102" s="958">
        <f>E102-V102</f>
        <v>28</v>
      </c>
      <c r="X102" s="361">
        <f t="shared" si="31"/>
        <v>224</v>
      </c>
      <c r="Y102" s="361">
        <f t="shared" si="32"/>
        <v>1960</v>
      </c>
      <c r="Z102" s="361">
        <f>Y102</f>
        <v>1960</v>
      </c>
      <c r="AA102" s="149"/>
    </row>
    <row r="103" spans="1:30" s="160" customFormat="1" ht="30" customHeight="1">
      <c r="A103" s="354">
        <v>90</v>
      </c>
      <c r="B103" s="957" t="s">
        <v>118</v>
      </c>
      <c r="C103" s="364" t="s">
        <v>176</v>
      </c>
      <c r="D103" s="364" t="s">
        <v>59</v>
      </c>
      <c r="E103" s="365">
        <v>30</v>
      </c>
      <c r="F103" s="364">
        <v>240</v>
      </c>
      <c r="G103" s="364">
        <v>90</v>
      </c>
      <c r="H103" s="364">
        <f t="shared" si="29"/>
        <v>11.25</v>
      </c>
      <c r="I103" s="361">
        <f t="shared" si="30"/>
        <v>2700</v>
      </c>
      <c r="J103" s="376"/>
      <c r="K103" s="376"/>
      <c r="L103" s="376">
        <v>3</v>
      </c>
      <c r="M103" s="376" t="s">
        <v>895</v>
      </c>
      <c r="N103" s="376">
        <v>1</v>
      </c>
      <c r="O103" s="377" t="s">
        <v>703</v>
      </c>
      <c r="P103" s="376">
        <v>3</v>
      </c>
      <c r="Q103" s="376" t="s">
        <v>494</v>
      </c>
      <c r="R103" s="376"/>
      <c r="S103" s="376"/>
      <c r="T103" s="376"/>
      <c r="U103" s="376"/>
      <c r="V103" s="355">
        <f>J103+L103+N103+P103+R103+T103</f>
        <v>7</v>
      </c>
      <c r="W103" s="958">
        <f>E103-V103</f>
        <v>23</v>
      </c>
      <c r="X103" s="361">
        <f t="shared" si="31"/>
        <v>184</v>
      </c>
      <c r="Y103" s="361">
        <f t="shared" si="32"/>
        <v>2070</v>
      </c>
      <c r="Z103" s="361">
        <f>Y103</f>
        <v>2070</v>
      </c>
      <c r="AA103" s="149"/>
    </row>
    <row r="104" spans="1:30" s="160" customFormat="1" ht="30" customHeight="1">
      <c r="A104" s="825">
        <v>91</v>
      </c>
      <c r="B104" s="973" t="s">
        <v>296</v>
      </c>
      <c r="C104" s="364" t="s">
        <v>18</v>
      </c>
      <c r="D104" s="374" t="s">
        <v>149</v>
      </c>
      <c r="E104" s="365">
        <v>30</v>
      </c>
      <c r="F104" s="364">
        <v>240</v>
      </c>
      <c r="G104" s="364">
        <v>70</v>
      </c>
      <c r="H104" s="364">
        <f t="shared" si="29"/>
        <v>8.75</v>
      </c>
      <c r="I104" s="361">
        <f t="shared" si="30"/>
        <v>2100</v>
      </c>
      <c r="J104" s="376"/>
      <c r="K104" s="376"/>
      <c r="L104" s="376"/>
      <c r="M104" s="376"/>
      <c r="N104" s="376"/>
      <c r="O104" s="377"/>
      <c r="P104" s="376"/>
      <c r="Q104" s="376"/>
      <c r="R104" s="376"/>
      <c r="S104" s="376"/>
      <c r="T104" s="376"/>
      <c r="U104" s="376"/>
      <c r="V104" s="355">
        <f>J104+L104+N104+P104+R104+T104</f>
        <v>0</v>
      </c>
      <c r="W104" s="365">
        <f>E104-V104</f>
        <v>30</v>
      </c>
      <c r="X104" s="361">
        <f t="shared" si="31"/>
        <v>240</v>
      </c>
      <c r="Y104" s="361">
        <f t="shared" si="32"/>
        <v>2100</v>
      </c>
      <c r="Z104" s="361">
        <f>Y104</f>
        <v>2100</v>
      </c>
      <c r="AA104" s="149"/>
      <c r="AD104" s="353"/>
    </row>
    <row r="105" spans="1:30" s="160" customFormat="1" ht="30" customHeight="1">
      <c r="A105" s="354">
        <v>92</v>
      </c>
      <c r="B105" s="957" t="s">
        <v>444</v>
      </c>
      <c r="C105" s="364" t="s">
        <v>18</v>
      </c>
      <c r="D105" s="364" t="s">
        <v>334</v>
      </c>
      <c r="E105" s="364">
        <v>30</v>
      </c>
      <c r="F105" s="364">
        <v>240</v>
      </c>
      <c r="G105" s="364">
        <v>70</v>
      </c>
      <c r="H105" s="364">
        <f t="shared" si="29"/>
        <v>8.75</v>
      </c>
      <c r="I105" s="361">
        <f t="shared" si="30"/>
        <v>2100</v>
      </c>
      <c r="J105" s="376"/>
      <c r="K105" s="376"/>
      <c r="L105" s="376"/>
      <c r="M105" s="376"/>
      <c r="N105" s="376"/>
      <c r="O105" s="377"/>
      <c r="P105" s="376">
        <v>3</v>
      </c>
      <c r="Q105" s="376" t="s">
        <v>494</v>
      </c>
      <c r="R105" s="376"/>
      <c r="S105" s="376"/>
      <c r="T105" s="376"/>
      <c r="U105" s="376"/>
      <c r="V105" s="361">
        <f t="shared" ref="V105:V125" si="43">J105+L105+N105+P105+R105+T105</f>
        <v>3</v>
      </c>
      <c r="W105" s="957">
        <f t="shared" ref="W105:W125" si="44">E105-V105</f>
        <v>27</v>
      </c>
      <c r="X105" s="361">
        <f t="shared" si="31"/>
        <v>216</v>
      </c>
      <c r="Y105" s="361">
        <f t="shared" si="32"/>
        <v>1890</v>
      </c>
      <c r="Z105" s="361">
        <f t="shared" ref="Z105:Z125" si="45">Y105</f>
        <v>1890</v>
      </c>
      <c r="AA105" s="149"/>
    </row>
    <row r="106" spans="1:30" s="160" customFormat="1" ht="30" customHeight="1">
      <c r="A106" s="825">
        <v>93</v>
      </c>
      <c r="B106" s="965" t="s">
        <v>880</v>
      </c>
      <c r="C106" s="364" t="s">
        <v>18</v>
      </c>
      <c r="D106" s="364" t="s">
        <v>185</v>
      </c>
      <c r="E106" s="364">
        <v>30</v>
      </c>
      <c r="F106" s="364">
        <v>240</v>
      </c>
      <c r="G106" s="364">
        <v>70</v>
      </c>
      <c r="H106" s="364">
        <f t="shared" ref="H106" si="46">G106/8</f>
        <v>8.75</v>
      </c>
      <c r="I106" s="361">
        <f t="shared" ref="I106" si="47">G106*E106</f>
        <v>2100</v>
      </c>
      <c r="J106" s="376"/>
      <c r="K106" s="376"/>
      <c r="L106" s="376">
        <v>4</v>
      </c>
      <c r="M106" s="376" t="s">
        <v>889</v>
      </c>
      <c r="N106" s="376"/>
      <c r="O106" s="377"/>
      <c r="P106" s="376">
        <v>3</v>
      </c>
      <c r="Q106" s="376" t="s">
        <v>494</v>
      </c>
      <c r="R106" s="376"/>
      <c r="S106" s="376"/>
      <c r="T106" s="376">
        <v>5</v>
      </c>
      <c r="U106" s="376" t="s">
        <v>907</v>
      </c>
      <c r="V106" s="361">
        <f t="shared" ref="V106" si="48">J106+L106+N106+P106+R106+T106</f>
        <v>12</v>
      </c>
      <c r="W106" s="957">
        <f t="shared" ref="W106" si="49">E106-V106</f>
        <v>18</v>
      </c>
      <c r="X106" s="361">
        <f t="shared" ref="X106" si="50">W106*8</f>
        <v>144</v>
      </c>
      <c r="Y106" s="361">
        <f t="shared" ref="Y106" si="51">X106*H106</f>
        <v>1260</v>
      </c>
      <c r="Z106" s="361">
        <f t="shared" ref="Z106" si="52">Y106</f>
        <v>1260</v>
      </c>
      <c r="AA106" s="149"/>
    </row>
    <row r="107" spans="1:30" s="160" customFormat="1" ht="30" customHeight="1">
      <c r="A107" s="354">
        <v>94</v>
      </c>
      <c r="B107" s="957" t="s">
        <v>26</v>
      </c>
      <c r="C107" s="365" t="s">
        <v>31</v>
      </c>
      <c r="D107" s="364" t="s">
        <v>37</v>
      </c>
      <c r="E107" s="365">
        <v>30</v>
      </c>
      <c r="F107" s="364">
        <v>240</v>
      </c>
      <c r="G107" s="364">
        <v>75</v>
      </c>
      <c r="H107" s="364">
        <f t="shared" si="29"/>
        <v>9.375</v>
      </c>
      <c r="I107" s="361">
        <f t="shared" si="30"/>
        <v>2250</v>
      </c>
      <c r="J107" s="376"/>
      <c r="K107" s="376"/>
      <c r="L107" s="376"/>
      <c r="M107" s="376"/>
      <c r="N107" s="376">
        <v>1</v>
      </c>
      <c r="O107" s="377" t="s">
        <v>899</v>
      </c>
      <c r="P107" s="376">
        <v>3</v>
      </c>
      <c r="Q107" s="376" t="s">
        <v>494</v>
      </c>
      <c r="R107" s="376"/>
      <c r="S107" s="820"/>
      <c r="T107" s="376"/>
      <c r="U107" s="376"/>
      <c r="V107" s="355">
        <f t="shared" si="43"/>
        <v>4</v>
      </c>
      <c r="W107" s="958">
        <f t="shared" si="44"/>
        <v>26</v>
      </c>
      <c r="X107" s="361">
        <f t="shared" si="31"/>
        <v>208</v>
      </c>
      <c r="Y107" s="361">
        <f t="shared" si="32"/>
        <v>1950</v>
      </c>
      <c r="Z107" s="361">
        <f t="shared" si="45"/>
        <v>1950</v>
      </c>
      <c r="AA107" s="149"/>
    </row>
    <row r="108" spans="1:30" s="160" customFormat="1" ht="30" customHeight="1">
      <c r="A108" s="825">
        <v>95</v>
      </c>
      <c r="B108" s="957" t="s">
        <v>867</v>
      </c>
      <c r="C108" s="364" t="s">
        <v>18</v>
      </c>
      <c r="D108" s="364" t="s">
        <v>237</v>
      </c>
      <c r="E108" s="365">
        <v>30</v>
      </c>
      <c r="F108" s="364">
        <v>240</v>
      </c>
      <c r="G108" s="364">
        <v>70</v>
      </c>
      <c r="H108" s="364">
        <f t="shared" ref="H108" si="53">G108/8</f>
        <v>8.75</v>
      </c>
      <c r="I108" s="361">
        <f t="shared" ref="I108" si="54">G108*E108</f>
        <v>2100</v>
      </c>
      <c r="J108" s="376"/>
      <c r="K108" s="376"/>
      <c r="L108" s="376"/>
      <c r="M108" s="376"/>
      <c r="N108" s="376"/>
      <c r="O108" s="377"/>
      <c r="P108" s="376">
        <v>3</v>
      </c>
      <c r="Q108" s="376" t="s">
        <v>494</v>
      </c>
      <c r="R108" s="376"/>
      <c r="S108" s="820"/>
      <c r="T108" s="376"/>
      <c r="U108" s="376"/>
      <c r="V108" s="355">
        <f t="shared" ref="V108" si="55">J108+L108+N108+P108+R108+T108</f>
        <v>3</v>
      </c>
      <c r="W108" s="958">
        <f t="shared" ref="W108" si="56">E108-V108</f>
        <v>27</v>
      </c>
      <c r="X108" s="361">
        <f t="shared" ref="X108" si="57">W108*8</f>
        <v>216</v>
      </c>
      <c r="Y108" s="361">
        <f t="shared" ref="Y108" si="58">X108*H108</f>
        <v>1890</v>
      </c>
      <c r="Z108" s="361">
        <f t="shared" ref="Z108" si="59">Y108</f>
        <v>1890</v>
      </c>
      <c r="AA108" s="149"/>
    </row>
    <row r="109" spans="1:30" s="160" customFormat="1" ht="30" customHeight="1">
      <c r="A109" s="354">
        <v>96</v>
      </c>
      <c r="B109" s="957" t="s">
        <v>140</v>
      </c>
      <c r="C109" s="364" t="s">
        <v>176</v>
      </c>
      <c r="D109" s="364" t="s">
        <v>144</v>
      </c>
      <c r="E109" s="365">
        <v>30</v>
      </c>
      <c r="F109" s="364">
        <v>240</v>
      </c>
      <c r="G109" s="364">
        <v>90</v>
      </c>
      <c r="H109" s="364">
        <f t="shared" si="29"/>
        <v>11.25</v>
      </c>
      <c r="I109" s="361">
        <f t="shared" si="30"/>
        <v>2700</v>
      </c>
      <c r="J109" s="376"/>
      <c r="K109" s="376"/>
      <c r="L109" s="376">
        <v>3</v>
      </c>
      <c r="M109" s="376" t="s">
        <v>896</v>
      </c>
      <c r="N109" s="376"/>
      <c r="O109" s="377"/>
      <c r="P109" s="376">
        <v>3</v>
      </c>
      <c r="Q109" s="376" t="s">
        <v>494</v>
      </c>
      <c r="R109" s="376"/>
      <c r="S109" s="376"/>
      <c r="T109" s="376"/>
      <c r="U109" s="376"/>
      <c r="V109" s="355">
        <f t="shared" si="43"/>
        <v>6</v>
      </c>
      <c r="W109" s="958">
        <f t="shared" si="44"/>
        <v>24</v>
      </c>
      <c r="X109" s="361">
        <f t="shared" si="31"/>
        <v>192</v>
      </c>
      <c r="Y109" s="361">
        <f t="shared" si="32"/>
        <v>2160</v>
      </c>
      <c r="Z109" s="361">
        <f t="shared" si="45"/>
        <v>2160</v>
      </c>
      <c r="AA109" s="149"/>
    </row>
    <row r="110" spans="1:30" s="160" customFormat="1" ht="30" customHeight="1">
      <c r="A110" s="825">
        <v>97</v>
      </c>
      <c r="B110" s="957" t="s">
        <v>51</v>
      </c>
      <c r="C110" s="364" t="s">
        <v>176</v>
      </c>
      <c r="D110" s="364" t="s">
        <v>52</v>
      </c>
      <c r="E110" s="365">
        <v>30</v>
      </c>
      <c r="F110" s="364">
        <v>240</v>
      </c>
      <c r="G110" s="364">
        <v>90</v>
      </c>
      <c r="H110" s="364">
        <f t="shared" si="29"/>
        <v>11.25</v>
      </c>
      <c r="I110" s="361">
        <f t="shared" si="30"/>
        <v>2700</v>
      </c>
      <c r="J110" s="376"/>
      <c r="K110" s="376"/>
      <c r="L110" s="376"/>
      <c r="M110" s="376"/>
      <c r="N110" s="376"/>
      <c r="O110" s="377"/>
      <c r="P110" s="376">
        <v>3</v>
      </c>
      <c r="Q110" s="376" t="s">
        <v>494</v>
      </c>
      <c r="R110" s="376"/>
      <c r="S110" s="376"/>
      <c r="T110" s="376"/>
      <c r="U110" s="376"/>
      <c r="V110" s="355">
        <f t="shared" si="43"/>
        <v>3</v>
      </c>
      <c r="W110" s="958">
        <f t="shared" si="44"/>
        <v>27</v>
      </c>
      <c r="X110" s="361">
        <f t="shared" si="31"/>
        <v>216</v>
      </c>
      <c r="Y110" s="361">
        <f t="shared" si="32"/>
        <v>2430</v>
      </c>
      <c r="Z110" s="361">
        <f t="shared" si="45"/>
        <v>2430</v>
      </c>
      <c r="AA110" s="149"/>
    </row>
    <row r="111" spans="1:30" s="160" customFormat="1" ht="30" customHeight="1">
      <c r="A111" s="354">
        <v>98</v>
      </c>
      <c r="B111" s="957" t="s">
        <v>302</v>
      </c>
      <c r="C111" s="364" t="s">
        <v>176</v>
      </c>
      <c r="D111" s="364" t="s">
        <v>55</v>
      </c>
      <c r="E111" s="365">
        <v>30</v>
      </c>
      <c r="F111" s="364">
        <v>240</v>
      </c>
      <c r="G111" s="364">
        <v>90</v>
      </c>
      <c r="H111" s="364">
        <f t="shared" si="29"/>
        <v>11.25</v>
      </c>
      <c r="I111" s="361">
        <f t="shared" si="30"/>
        <v>2700</v>
      </c>
      <c r="J111" s="376"/>
      <c r="K111" s="376"/>
      <c r="L111" s="376">
        <v>4</v>
      </c>
      <c r="M111" s="376" t="s">
        <v>889</v>
      </c>
      <c r="N111" s="376"/>
      <c r="O111" s="377"/>
      <c r="P111" s="376">
        <v>3</v>
      </c>
      <c r="Q111" s="376" t="s">
        <v>494</v>
      </c>
      <c r="R111" s="376"/>
      <c r="S111" s="376"/>
      <c r="T111" s="376"/>
      <c r="U111" s="376"/>
      <c r="V111" s="355">
        <f t="shared" si="43"/>
        <v>7</v>
      </c>
      <c r="W111" s="958">
        <f t="shared" si="44"/>
        <v>23</v>
      </c>
      <c r="X111" s="361">
        <f t="shared" si="31"/>
        <v>184</v>
      </c>
      <c r="Y111" s="361">
        <f t="shared" si="32"/>
        <v>2070</v>
      </c>
      <c r="Z111" s="361">
        <f t="shared" si="45"/>
        <v>2070</v>
      </c>
      <c r="AA111" s="149"/>
    </row>
    <row r="112" spans="1:30" s="160" customFormat="1" ht="30" customHeight="1">
      <c r="A112" s="825">
        <v>99</v>
      </c>
      <c r="B112" s="957" t="s">
        <v>281</v>
      </c>
      <c r="C112" s="364" t="s">
        <v>176</v>
      </c>
      <c r="D112" s="369" t="s">
        <v>271</v>
      </c>
      <c r="E112" s="365">
        <v>30</v>
      </c>
      <c r="F112" s="364">
        <v>240</v>
      </c>
      <c r="G112" s="364">
        <v>90</v>
      </c>
      <c r="H112" s="364">
        <f t="shared" si="29"/>
        <v>11.25</v>
      </c>
      <c r="I112" s="361">
        <f t="shared" si="30"/>
        <v>2700</v>
      </c>
      <c r="J112" s="376"/>
      <c r="K112" s="376"/>
      <c r="L112" s="376">
        <v>4</v>
      </c>
      <c r="M112" s="376" t="s">
        <v>908</v>
      </c>
      <c r="N112" s="376"/>
      <c r="O112" s="377"/>
      <c r="P112" s="376">
        <v>4</v>
      </c>
      <c r="Q112" s="376" t="s">
        <v>494</v>
      </c>
      <c r="R112" s="376">
        <v>7</v>
      </c>
      <c r="S112" s="376" t="s">
        <v>909</v>
      </c>
      <c r="T112" s="376"/>
      <c r="U112" s="376"/>
      <c r="V112" s="355">
        <f t="shared" si="43"/>
        <v>15</v>
      </c>
      <c r="W112" s="958">
        <f t="shared" si="44"/>
        <v>15</v>
      </c>
      <c r="X112" s="361">
        <f t="shared" si="31"/>
        <v>120</v>
      </c>
      <c r="Y112" s="361">
        <f t="shared" si="32"/>
        <v>1350</v>
      </c>
      <c r="Z112" s="361">
        <f t="shared" si="45"/>
        <v>1350</v>
      </c>
      <c r="AA112" s="149"/>
    </row>
    <row r="113" spans="1:35" s="160" customFormat="1" ht="30" customHeight="1">
      <c r="A113" s="354">
        <v>100</v>
      </c>
      <c r="B113" s="957" t="s">
        <v>481</v>
      </c>
      <c r="C113" s="364" t="s">
        <v>267</v>
      </c>
      <c r="D113" s="364" t="s">
        <v>45</v>
      </c>
      <c r="E113" s="365">
        <v>30</v>
      </c>
      <c r="F113" s="364">
        <v>240</v>
      </c>
      <c r="G113" s="364">
        <v>75</v>
      </c>
      <c r="H113" s="364">
        <f t="shared" si="29"/>
        <v>9.375</v>
      </c>
      <c r="I113" s="361">
        <f t="shared" si="30"/>
        <v>2250</v>
      </c>
      <c r="J113" s="376"/>
      <c r="K113" s="376"/>
      <c r="L113" s="376">
        <v>1</v>
      </c>
      <c r="M113" s="376">
        <v>23</v>
      </c>
      <c r="N113" s="376"/>
      <c r="O113" s="377"/>
      <c r="P113" s="376">
        <v>3</v>
      </c>
      <c r="Q113" s="376" t="s">
        <v>494</v>
      </c>
      <c r="R113" s="376"/>
      <c r="S113" s="376"/>
      <c r="T113" s="376"/>
      <c r="U113" s="376"/>
      <c r="V113" s="355">
        <f t="shared" si="43"/>
        <v>4</v>
      </c>
      <c r="W113" s="958">
        <f t="shared" si="44"/>
        <v>26</v>
      </c>
      <c r="X113" s="361">
        <f>W113*8</f>
        <v>208</v>
      </c>
      <c r="Y113" s="361">
        <f>X113*H113</f>
        <v>1950</v>
      </c>
      <c r="Z113" s="361">
        <f>Y113</f>
        <v>1950</v>
      </c>
      <c r="AA113" s="149"/>
    </row>
    <row r="114" spans="1:35" s="160" customFormat="1" ht="33.75" customHeight="1">
      <c r="A114" s="825">
        <v>101</v>
      </c>
      <c r="B114" s="957" t="s">
        <v>102</v>
      </c>
      <c r="C114" s="364" t="s">
        <v>176</v>
      </c>
      <c r="D114" s="364" t="s">
        <v>154</v>
      </c>
      <c r="E114" s="365">
        <v>30</v>
      </c>
      <c r="F114" s="364">
        <v>240</v>
      </c>
      <c r="G114" s="364">
        <v>90</v>
      </c>
      <c r="H114" s="364">
        <f t="shared" si="29"/>
        <v>11.25</v>
      </c>
      <c r="I114" s="361">
        <f t="shared" si="30"/>
        <v>2700</v>
      </c>
      <c r="J114" s="376"/>
      <c r="K114" s="376"/>
      <c r="L114" s="376">
        <v>4</v>
      </c>
      <c r="M114" s="376" t="s">
        <v>889</v>
      </c>
      <c r="N114" s="376"/>
      <c r="O114" s="377"/>
      <c r="P114" s="376">
        <v>3</v>
      </c>
      <c r="Q114" s="376" t="s">
        <v>494</v>
      </c>
      <c r="R114" s="376"/>
      <c r="S114" s="821"/>
      <c r="T114" s="376"/>
      <c r="U114" s="376"/>
      <c r="V114" s="355">
        <f t="shared" si="43"/>
        <v>7</v>
      </c>
      <c r="W114" s="958">
        <f t="shared" si="44"/>
        <v>23</v>
      </c>
      <c r="X114" s="361">
        <f t="shared" si="31"/>
        <v>184</v>
      </c>
      <c r="Y114" s="361">
        <f t="shared" si="32"/>
        <v>2070</v>
      </c>
      <c r="Z114" s="361">
        <f t="shared" si="45"/>
        <v>2070</v>
      </c>
      <c r="AA114" s="149"/>
    </row>
    <row r="115" spans="1:35" s="160" customFormat="1" ht="30" customHeight="1">
      <c r="A115" s="354">
        <v>102</v>
      </c>
      <c r="B115" s="957" t="s">
        <v>724</v>
      </c>
      <c r="C115" s="364" t="s">
        <v>18</v>
      </c>
      <c r="D115" s="364" t="s">
        <v>175</v>
      </c>
      <c r="E115" s="365">
        <v>30</v>
      </c>
      <c r="F115" s="364">
        <v>240</v>
      </c>
      <c r="G115" s="364">
        <v>70</v>
      </c>
      <c r="H115" s="364">
        <f t="shared" si="29"/>
        <v>8.75</v>
      </c>
      <c r="I115" s="361">
        <f t="shared" si="30"/>
        <v>2100</v>
      </c>
      <c r="J115" s="376"/>
      <c r="K115" s="376"/>
      <c r="L115" s="376"/>
      <c r="M115" s="376"/>
      <c r="N115" s="376"/>
      <c r="O115" s="377"/>
      <c r="P115" s="376"/>
      <c r="Q115" s="376"/>
      <c r="R115" s="376"/>
      <c r="S115" s="376"/>
      <c r="T115" s="376"/>
      <c r="U115" s="376"/>
      <c r="V115" s="355">
        <f t="shared" si="43"/>
        <v>0</v>
      </c>
      <c r="W115" s="958">
        <f t="shared" si="44"/>
        <v>30</v>
      </c>
      <c r="X115" s="361">
        <f>W115*8</f>
        <v>240</v>
      </c>
      <c r="Y115" s="361">
        <f>X115*H115</f>
        <v>2100</v>
      </c>
      <c r="Z115" s="361">
        <f>Y115</f>
        <v>2100</v>
      </c>
      <c r="AA115" s="149"/>
    </row>
    <row r="116" spans="1:35" s="160" customFormat="1" ht="31.5" customHeight="1">
      <c r="A116" s="825">
        <v>103</v>
      </c>
      <c r="B116" s="957" t="s">
        <v>263</v>
      </c>
      <c r="C116" s="364" t="s">
        <v>18</v>
      </c>
      <c r="D116" s="364" t="s">
        <v>848</v>
      </c>
      <c r="E116" s="365">
        <v>30</v>
      </c>
      <c r="F116" s="364">
        <v>240</v>
      </c>
      <c r="G116" s="364">
        <v>70</v>
      </c>
      <c r="H116" s="364">
        <f t="shared" si="29"/>
        <v>8.75</v>
      </c>
      <c r="I116" s="361">
        <f t="shared" si="30"/>
        <v>2100</v>
      </c>
      <c r="J116" s="376"/>
      <c r="K116" s="376"/>
      <c r="L116" s="376"/>
      <c r="M116" s="376"/>
      <c r="N116" s="376"/>
      <c r="O116" s="377"/>
      <c r="P116" s="376"/>
      <c r="Q116" s="376"/>
      <c r="R116" s="376"/>
      <c r="S116" s="376"/>
      <c r="T116" s="376"/>
      <c r="U116" s="947"/>
      <c r="V116" s="355">
        <f t="shared" si="43"/>
        <v>0</v>
      </c>
      <c r="W116" s="958">
        <f t="shared" si="44"/>
        <v>30</v>
      </c>
      <c r="X116" s="361">
        <f>W116*8</f>
        <v>240</v>
      </c>
      <c r="Y116" s="361">
        <f>X116*H116</f>
        <v>2100</v>
      </c>
      <c r="Z116" s="361">
        <f>Y116</f>
        <v>2100</v>
      </c>
      <c r="AA116" s="149"/>
    </row>
    <row r="117" spans="1:35" s="160" customFormat="1" ht="31.5" customHeight="1">
      <c r="A117" s="354">
        <v>104</v>
      </c>
      <c r="B117" s="957" t="s">
        <v>900</v>
      </c>
      <c r="C117" s="364" t="s">
        <v>176</v>
      </c>
      <c r="D117" s="364" t="s">
        <v>22</v>
      </c>
      <c r="E117" s="365">
        <v>30</v>
      </c>
      <c r="F117" s="364">
        <v>240</v>
      </c>
      <c r="G117" s="364">
        <v>90</v>
      </c>
      <c r="H117" s="364">
        <f t="shared" ref="H117" si="60">G117/8</f>
        <v>11.25</v>
      </c>
      <c r="I117" s="361">
        <f t="shared" ref="I117" si="61">G117*E117</f>
        <v>2700</v>
      </c>
      <c r="J117" s="417">
        <v>18</v>
      </c>
      <c r="K117" s="417" t="s">
        <v>831</v>
      </c>
      <c r="L117" s="376"/>
      <c r="M117" s="376"/>
      <c r="N117" s="376"/>
      <c r="O117" s="377"/>
      <c r="P117" s="376">
        <v>3</v>
      </c>
      <c r="Q117" s="376" t="s">
        <v>494</v>
      </c>
      <c r="R117" s="376"/>
      <c r="S117" s="376"/>
      <c r="T117" s="376"/>
      <c r="U117" s="947"/>
      <c r="V117" s="355">
        <f t="shared" ref="V117" si="62">J117+L117+N117+P117+R117+T117</f>
        <v>21</v>
      </c>
      <c r="W117" s="958">
        <f t="shared" ref="W117" si="63">E117-V117</f>
        <v>9</v>
      </c>
      <c r="X117" s="361">
        <f>W117*8</f>
        <v>72</v>
      </c>
      <c r="Y117" s="361">
        <f>X117*H117</f>
        <v>810</v>
      </c>
      <c r="Z117" s="361">
        <f>Y117</f>
        <v>810</v>
      </c>
      <c r="AA117" s="149"/>
    </row>
    <row r="118" spans="1:35" s="160" customFormat="1" ht="30" customHeight="1">
      <c r="A118" s="825">
        <v>105</v>
      </c>
      <c r="B118" s="957" t="s">
        <v>278</v>
      </c>
      <c r="C118" s="364" t="s">
        <v>176</v>
      </c>
      <c r="D118" s="364" t="s">
        <v>50</v>
      </c>
      <c r="E118" s="365">
        <v>30</v>
      </c>
      <c r="F118" s="364">
        <v>240</v>
      </c>
      <c r="G118" s="364">
        <v>90</v>
      </c>
      <c r="H118" s="364">
        <f t="shared" si="29"/>
        <v>11.25</v>
      </c>
      <c r="I118" s="361">
        <f t="shared" si="30"/>
        <v>2700</v>
      </c>
      <c r="J118" s="376"/>
      <c r="K118" s="376"/>
      <c r="L118" s="376"/>
      <c r="M118" s="376"/>
      <c r="N118" s="376">
        <v>2</v>
      </c>
      <c r="O118" s="377" t="s">
        <v>152</v>
      </c>
      <c r="P118" s="376">
        <v>3</v>
      </c>
      <c r="Q118" s="376" t="s">
        <v>494</v>
      </c>
      <c r="R118" s="376"/>
      <c r="S118" s="376"/>
      <c r="T118" s="376"/>
      <c r="U118" s="376"/>
      <c r="V118" s="355">
        <f t="shared" si="43"/>
        <v>5</v>
      </c>
      <c r="W118" s="958">
        <f t="shared" si="44"/>
        <v>25</v>
      </c>
      <c r="X118" s="361">
        <f t="shared" si="31"/>
        <v>200</v>
      </c>
      <c r="Y118" s="361">
        <f t="shared" si="32"/>
        <v>2250</v>
      </c>
      <c r="Z118" s="361">
        <f t="shared" si="45"/>
        <v>2250</v>
      </c>
      <c r="AA118" s="149"/>
    </row>
    <row r="119" spans="1:35" s="160" customFormat="1" ht="30" customHeight="1">
      <c r="A119" s="354">
        <v>106</v>
      </c>
      <c r="B119" s="964" t="s">
        <v>588</v>
      </c>
      <c r="C119" s="364" t="s">
        <v>18</v>
      </c>
      <c r="D119" s="914" t="s">
        <v>853</v>
      </c>
      <c r="E119" s="364">
        <v>30</v>
      </c>
      <c r="F119" s="364">
        <v>240</v>
      </c>
      <c r="G119" s="364">
        <v>70</v>
      </c>
      <c r="H119" s="364">
        <f t="shared" si="29"/>
        <v>8.75</v>
      </c>
      <c r="I119" s="361">
        <f t="shared" si="30"/>
        <v>2100</v>
      </c>
      <c r="J119" s="376"/>
      <c r="K119" s="819"/>
      <c r="L119" s="376">
        <v>4</v>
      </c>
      <c r="M119" s="376" t="s">
        <v>889</v>
      </c>
      <c r="N119" s="376"/>
      <c r="O119" s="377"/>
      <c r="P119" s="376">
        <v>3</v>
      </c>
      <c r="Q119" s="376" t="s">
        <v>494</v>
      </c>
      <c r="R119" s="376"/>
      <c r="S119" s="376"/>
      <c r="T119" s="376"/>
      <c r="U119" s="376"/>
      <c r="V119" s="361">
        <f t="shared" si="43"/>
        <v>7</v>
      </c>
      <c r="W119" s="957">
        <f t="shared" si="44"/>
        <v>23</v>
      </c>
      <c r="X119" s="361">
        <f t="shared" si="31"/>
        <v>184</v>
      </c>
      <c r="Y119" s="361">
        <f t="shared" si="32"/>
        <v>1610</v>
      </c>
      <c r="Z119" s="361">
        <f t="shared" si="45"/>
        <v>1610</v>
      </c>
      <c r="AA119" s="681"/>
    </row>
    <row r="120" spans="1:35" s="160" customFormat="1" ht="35.1" customHeight="1">
      <c r="A120" s="825">
        <v>107</v>
      </c>
      <c r="B120" s="957" t="s">
        <v>253</v>
      </c>
      <c r="C120" s="361" t="s">
        <v>176</v>
      </c>
      <c r="D120" s="361" t="s">
        <v>96</v>
      </c>
      <c r="E120" s="365">
        <v>30</v>
      </c>
      <c r="F120" s="364">
        <v>240</v>
      </c>
      <c r="G120" s="364">
        <v>90</v>
      </c>
      <c r="H120" s="364">
        <f t="shared" ref="H120" si="64">G120/8</f>
        <v>11.25</v>
      </c>
      <c r="I120" s="361">
        <f t="shared" ref="I120" si="65">G120*E120</f>
        <v>2700</v>
      </c>
      <c r="J120" s="362">
        <v>15</v>
      </c>
      <c r="K120" s="370" t="s">
        <v>433</v>
      </c>
      <c r="L120" s="362"/>
      <c r="M120" s="362"/>
      <c r="N120" s="362"/>
      <c r="O120" s="357"/>
      <c r="P120" s="362">
        <v>3</v>
      </c>
      <c r="Q120" s="376" t="s">
        <v>494</v>
      </c>
      <c r="R120" s="362"/>
      <c r="S120" s="362"/>
      <c r="T120" s="362"/>
      <c r="U120" s="362"/>
      <c r="V120" s="361">
        <f t="shared" si="43"/>
        <v>18</v>
      </c>
      <c r="W120" s="957">
        <f t="shared" si="44"/>
        <v>12</v>
      </c>
      <c r="X120" s="361">
        <f t="shared" si="31"/>
        <v>96</v>
      </c>
      <c r="Y120" s="361">
        <f t="shared" si="32"/>
        <v>1080</v>
      </c>
      <c r="Z120" s="361">
        <f t="shared" si="45"/>
        <v>1080</v>
      </c>
      <c r="AA120" s="363"/>
    </row>
    <row r="121" spans="1:35" s="160" customFormat="1" ht="30" customHeight="1">
      <c r="A121" s="354">
        <v>108</v>
      </c>
      <c r="B121" s="957" t="s">
        <v>352</v>
      </c>
      <c r="C121" s="364" t="s">
        <v>18</v>
      </c>
      <c r="D121" s="948" t="s">
        <v>236</v>
      </c>
      <c r="E121" s="365">
        <v>30</v>
      </c>
      <c r="F121" s="364">
        <v>240</v>
      </c>
      <c r="G121" s="364">
        <v>70</v>
      </c>
      <c r="H121" s="364">
        <f t="shared" si="29"/>
        <v>8.75</v>
      </c>
      <c r="I121" s="361">
        <f t="shared" si="30"/>
        <v>2100</v>
      </c>
      <c r="J121" s="376"/>
      <c r="K121" s="376"/>
      <c r="L121" s="376">
        <v>1</v>
      </c>
      <c r="M121" s="376">
        <v>23</v>
      </c>
      <c r="N121" s="376"/>
      <c r="O121" s="377"/>
      <c r="P121" s="376">
        <v>3</v>
      </c>
      <c r="Q121" s="376" t="s">
        <v>494</v>
      </c>
      <c r="R121" s="376"/>
      <c r="S121" s="376"/>
      <c r="T121" s="376"/>
      <c r="U121" s="376"/>
      <c r="V121" s="355">
        <f t="shared" si="43"/>
        <v>4</v>
      </c>
      <c r="W121" s="958">
        <f t="shared" si="44"/>
        <v>26</v>
      </c>
      <c r="X121" s="361">
        <f t="shared" si="31"/>
        <v>208</v>
      </c>
      <c r="Y121" s="361">
        <f t="shared" si="32"/>
        <v>1820</v>
      </c>
      <c r="Z121" s="361">
        <f t="shared" si="45"/>
        <v>1820</v>
      </c>
      <c r="AA121" s="149"/>
    </row>
    <row r="122" spans="1:35" s="160" customFormat="1" ht="30" customHeight="1">
      <c r="A122" s="825">
        <v>109</v>
      </c>
      <c r="B122" s="973" t="s">
        <v>288</v>
      </c>
      <c r="C122" s="364" t="s">
        <v>176</v>
      </c>
      <c r="D122" s="361" t="s">
        <v>91</v>
      </c>
      <c r="E122" s="355">
        <v>30</v>
      </c>
      <c r="F122" s="361">
        <v>240</v>
      </c>
      <c r="G122" s="361">
        <v>90</v>
      </c>
      <c r="H122" s="364">
        <f t="shared" si="29"/>
        <v>11.25</v>
      </c>
      <c r="I122" s="361">
        <f t="shared" si="30"/>
        <v>2700</v>
      </c>
      <c r="J122" s="376"/>
      <c r="K122" s="376"/>
      <c r="L122" s="376"/>
      <c r="M122" s="376"/>
      <c r="N122" s="376"/>
      <c r="O122" s="377"/>
      <c r="P122" s="376"/>
      <c r="Q122" s="376"/>
      <c r="R122" s="376"/>
      <c r="S122" s="819"/>
      <c r="T122" s="376"/>
      <c r="U122" s="376"/>
      <c r="V122" s="355">
        <f t="shared" si="43"/>
        <v>0</v>
      </c>
      <c r="W122" s="365">
        <f t="shared" si="44"/>
        <v>30</v>
      </c>
      <c r="X122" s="361">
        <f t="shared" si="31"/>
        <v>240</v>
      </c>
      <c r="Y122" s="361">
        <f t="shared" si="32"/>
        <v>2700</v>
      </c>
      <c r="Z122" s="361">
        <f t="shared" si="45"/>
        <v>2700</v>
      </c>
      <c r="AA122" s="149"/>
    </row>
    <row r="123" spans="1:35" s="160" customFormat="1" ht="30" customHeight="1">
      <c r="A123" s="354">
        <v>110</v>
      </c>
      <c r="B123" s="957" t="s">
        <v>664</v>
      </c>
      <c r="C123" s="364" t="s">
        <v>267</v>
      </c>
      <c r="D123" s="364" t="s">
        <v>99</v>
      </c>
      <c r="E123" s="355">
        <v>30</v>
      </c>
      <c r="F123" s="361">
        <v>240</v>
      </c>
      <c r="G123" s="361">
        <v>75</v>
      </c>
      <c r="H123" s="364">
        <f t="shared" si="29"/>
        <v>9.375</v>
      </c>
      <c r="I123" s="361">
        <f t="shared" si="30"/>
        <v>2250</v>
      </c>
      <c r="J123" s="376"/>
      <c r="K123" s="376"/>
      <c r="L123" s="376"/>
      <c r="M123" s="376"/>
      <c r="N123" s="376"/>
      <c r="O123" s="377"/>
      <c r="P123" s="376">
        <v>2</v>
      </c>
      <c r="Q123" s="376" t="s">
        <v>147</v>
      </c>
      <c r="R123" s="376"/>
      <c r="S123" s="376"/>
      <c r="T123" s="376"/>
      <c r="U123" s="376"/>
      <c r="V123" s="355">
        <f t="shared" si="43"/>
        <v>2</v>
      </c>
      <c r="W123" s="958">
        <f t="shared" si="44"/>
        <v>28</v>
      </c>
      <c r="X123" s="361">
        <f>W123*8</f>
        <v>224</v>
      </c>
      <c r="Y123" s="361">
        <f>X123*H123</f>
        <v>2100</v>
      </c>
      <c r="Z123" s="361">
        <f>Y123</f>
        <v>2100</v>
      </c>
      <c r="AA123" s="149"/>
    </row>
    <row r="124" spans="1:35" s="160" customFormat="1" ht="30" customHeight="1">
      <c r="A124" s="825">
        <v>111</v>
      </c>
      <c r="B124" s="956" t="s">
        <v>884</v>
      </c>
      <c r="C124" s="364" t="s">
        <v>176</v>
      </c>
      <c r="D124" s="364" t="s">
        <v>32</v>
      </c>
      <c r="E124" s="355">
        <v>30</v>
      </c>
      <c r="F124" s="361">
        <v>240</v>
      </c>
      <c r="G124" s="361">
        <v>90</v>
      </c>
      <c r="H124" s="364">
        <f t="shared" ref="H124" si="66">G124/8</f>
        <v>11.25</v>
      </c>
      <c r="I124" s="361">
        <f t="shared" ref="I124" si="67">G124*E124</f>
        <v>2700</v>
      </c>
      <c r="J124" s="417">
        <v>10</v>
      </c>
      <c r="K124" s="417" t="s">
        <v>652</v>
      </c>
      <c r="L124" s="376">
        <v>1</v>
      </c>
      <c r="M124" s="376">
        <v>23</v>
      </c>
      <c r="N124" s="376"/>
      <c r="O124" s="377"/>
      <c r="P124" s="376">
        <v>3</v>
      </c>
      <c r="Q124" s="376" t="s">
        <v>494</v>
      </c>
      <c r="R124" s="376"/>
      <c r="S124" s="376"/>
      <c r="T124" s="376"/>
      <c r="U124" s="376"/>
      <c r="V124" s="355">
        <f t="shared" ref="V124" si="68">J124+L124+N124+P124+R124+T124</f>
        <v>14</v>
      </c>
      <c r="W124" s="956">
        <f t="shared" ref="W124" si="69">E124-V124</f>
        <v>16</v>
      </c>
      <c r="X124" s="382">
        <f t="shared" ref="X124" si="70">W124*8</f>
        <v>128</v>
      </c>
      <c r="Y124" s="382">
        <f t="shared" ref="Y124" si="71">X124*H124</f>
        <v>1440</v>
      </c>
      <c r="Z124" s="382">
        <f t="shared" ref="Z124" si="72">Y124</f>
        <v>1440</v>
      </c>
      <c r="AA124" s="155"/>
    </row>
    <row r="125" spans="1:35" s="160" customFormat="1" ht="30" customHeight="1">
      <c r="A125" s="354">
        <v>112</v>
      </c>
      <c r="B125" s="958" t="s">
        <v>695</v>
      </c>
      <c r="C125" s="364" t="s">
        <v>18</v>
      </c>
      <c r="D125" s="361" t="s">
        <v>44</v>
      </c>
      <c r="E125" s="355">
        <v>30</v>
      </c>
      <c r="F125" s="361">
        <v>240</v>
      </c>
      <c r="G125" s="361">
        <v>70</v>
      </c>
      <c r="H125" s="364">
        <f t="shared" si="29"/>
        <v>8.75</v>
      </c>
      <c r="I125" s="361">
        <f t="shared" si="30"/>
        <v>2100</v>
      </c>
      <c r="J125" s="376"/>
      <c r="K125" s="376"/>
      <c r="L125" s="376"/>
      <c r="M125" s="376"/>
      <c r="N125" s="376"/>
      <c r="O125" s="377"/>
      <c r="P125" s="376">
        <v>2</v>
      </c>
      <c r="Q125" s="376" t="s">
        <v>147</v>
      </c>
      <c r="R125" s="376"/>
      <c r="S125" s="376"/>
      <c r="T125" s="376"/>
      <c r="U125" s="376"/>
      <c r="V125" s="355">
        <f t="shared" si="43"/>
        <v>2</v>
      </c>
      <c r="W125" s="958">
        <f t="shared" si="44"/>
        <v>28</v>
      </c>
      <c r="X125" s="361">
        <f t="shared" si="31"/>
        <v>224</v>
      </c>
      <c r="Y125" s="361">
        <f t="shared" si="32"/>
        <v>1960</v>
      </c>
      <c r="Z125" s="361">
        <f t="shared" si="45"/>
        <v>1960</v>
      </c>
      <c r="AA125" s="155"/>
    </row>
    <row r="126" spans="1:35" ht="34.5" customHeight="1" thickBot="1">
      <c r="A126" s="383"/>
      <c r="B126" s="416"/>
      <c r="C126" s="384"/>
      <c r="D126" s="384"/>
      <c r="E126" s="384"/>
      <c r="F126" s="384"/>
      <c r="G126" s="384"/>
      <c r="H126" s="384"/>
      <c r="I126" s="384"/>
      <c r="J126" s="385"/>
      <c r="K126" s="385"/>
      <c r="L126" s="385"/>
      <c r="M126" s="385"/>
      <c r="N126" s="385"/>
      <c r="O126" s="385"/>
      <c r="P126" s="385"/>
      <c r="Q126" s="385"/>
      <c r="R126" s="385"/>
      <c r="S126" s="385"/>
      <c r="T126" s="385"/>
      <c r="U126" s="385"/>
      <c r="V126" s="384"/>
      <c r="W126" s="416"/>
      <c r="X126" s="1436" t="s">
        <v>208</v>
      </c>
      <c r="Y126" s="1437"/>
      <c r="Z126" s="770">
        <f>SUM(Z8:Z125)</f>
        <v>228210</v>
      </c>
      <c r="AA126" s="159"/>
      <c r="AB126" s="150"/>
      <c r="AC126" s="150"/>
      <c r="AD126" s="352"/>
      <c r="AE126" s="150"/>
      <c r="AF126" s="150"/>
      <c r="AG126" s="150"/>
      <c r="AH126" s="150"/>
      <c r="AI126" s="150"/>
    </row>
    <row r="127" spans="1:35" ht="37.5" customHeight="1" thickBot="1">
      <c r="A127" s="383"/>
      <c r="B127" s="416" t="s">
        <v>342</v>
      </c>
      <c r="C127" s="119"/>
      <c r="D127" s="384"/>
      <c r="E127" s="384"/>
      <c r="F127" s="384"/>
      <c r="G127" s="384"/>
      <c r="H127" s="384"/>
      <c r="I127" s="384"/>
      <c r="J127" s="385"/>
      <c r="K127" s="385"/>
      <c r="L127" s="385"/>
      <c r="M127" s="385"/>
      <c r="N127" s="385"/>
      <c r="O127" s="385"/>
      <c r="P127" s="385"/>
      <c r="Q127" s="385"/>
      <c r="R127" s="385"/>
      <c r="S127" s="385"/>
      <c r="T127" s="385"/>
      <c r="U127" s="385"/>
      <c r="V127" s="384"/>
      <c r="W127" s="416"/>
      <c r="X127" s="384"/>
      <c r="Y127" s="384"/>
      <c r="Z127" s="384"/>
      <c r="AA127" s="159"/>
      <c r="AB127" s="150"/>
      <c r="AC127" s="150"/>
      <c r="AD127" s="160"/>
      <c r="AE127" s="150"/>
      <c r="AF127" s="150"/>
      <c r="AG127" s="150"/>
      <c r="AH127" s="150"/>
      <c r="AI127" s="150"/>
    </row>
    <row r="128" spans="1:35" s="160" customFormat="1" ht="27.75" customHeight="1">
      <c r="A128" s="250"/>
      <c r="B128" s="461"/>
      <c r="C128" s="334"/>
      <c r="D128" s="334"/>
      <c r="E128" s="250"/>
      <c r="F128" s="334"/>
      <c r="G128" s="334"/>
      <c r="H128" s="334"/>
      <c r="I128" s="334"/>
      <c r="J128" s="335"/>
      <c r="K128" s="335"/>
      <c r="L128" s="335"/>
      <c r="M128" s="335"/>
      <c r="N128" s="335"/>
      <c r="O128" s="336"/>
      <c r="P128" s="335"/>
      <c r="Q128" s="335"/>
      <c r="R128" s="335"/>
      <c r="S128" s="335"/>
      <c r="T128" s="335"/>
      <c r="U128" s="335"/>
      <c r="V128" s="250"/>
      <c r="W128" s="462"/>
      <c r="X128" s="334"/>
      <c r="Y128" s="334"/>
      <c r="Z128" s="334"/>
      <c r="AA128" s="337"/>
    </row>
    <row r="129" spans="1:35" s="160" customFormat="1" ht="27.75" customHeight="1">
      <c r="A129" s="250"/>
      <c r="B129" s="462"/>
      <c r="C129" s="250"/>
      <c r="D129" s="250"/>
      <c r="E129" s="250"/>
      <c r="F129" s="250"/>
      <c r="G129" s="250"/>
      <c r="H129" s="250"/>
      <c r="I129" s="250"/>
      <c r="J129" s="338"/>
      <c r="K129" s="338"/>
      <c r="L129" s="338"/>
      <c r="M129" s="338"/>
      <c r="N129" s="338"/>
      <c r="O129" s="339"/>
      <c r="P129" s="338"/>
      <c r="Q129" s="338"/>
      <c r="R129" s="338"/>
      <c r="S129" s="338"/>
      <c r="T129" s="338"/>
      <c r="U129" s="338"/>
      <c r="V129" s="250"/>
      <c r="W129" s="462"/>
      <c r="X129" s="250"/>
      <c r="Y129" s="250"/>
      <c r="Z129" s="250"/>
      <c r="AA129" s="340"/>
    </row>
    <row r="130" spans="1:35" s="160" customFormat="1" ht="27.75" customHeight="1">
      <c r="A130" s="250"/>
      <c r="B130" s="462"/>
      <c r="C130" s="250"/>
      <c r="D130" s="250"/>
      <c r="E130" s="250"/>
      <c r="F130" s="250"/>
      <c r="G130" s="250"/>
      <c r="H130" s="250"/>
      <c r="I130" s="250"/>
      <c r="J130" s="338"/>
      <c r="K130" s="338"/>
      <c r="L130" s="338"/>
      <c r="M130" s="338"/>
      <c r="N130" s="338"/>
      <c r="O130" s="339"/>
      <c r="P130" s="338"/>
      <c r="Q130" s="338"/>
      <c r="R130" s="338"/>
      <c r="S130" s="338"/>
      <c r="T130" s="338"/>
      <c r="U130" s="338"/>
      <c r="V130" s="250"/>
      <c r="W130" s="462"/>
      <c r="X130" s="250"/>
      <c r="Y130" s="250"/>
      <c r="Z130" s="250"/>
      <c r="AA130" s="340"/>
    </row>
    <row r="131" spans="1:35" s="160" customFormat="1" ht="27.75" customHeight="1">
      <c r="A131" s="250"/>
      <c r="B131" s="462"/>
      <c r="C131" s="250"/>
      <c r="D131" s="250"/>
      <c r="E131" s="250"/>
      <c r="F131" s="250"/>
      <c r="G131" s="250"/>
      <c r="H131" s="250"/>
      <c r="I131" s="250"/>
      <c r="J131" s="338"/>
      <c r="K131" s="338"/>
      <c r="L131" s="338"/>
      <c r="M131" s="338"/>
      <c r="N131" s="338"/>
      <c r="O131" s="339"/>
      <c r="P131" s="338"/>
      <c r="Q131" s="338"/>
      <c r="R131" s="338"/>
      <c r="S131" s="338"/>
      <c r="T131" s="338"/>
      <c r="U131" s="338"/>
      <c r="V131" s="250"/>
      <c r="W131" s="462"/>
      <c r="X131" s="250"/>
      <c r="Y131" s="250"/>
      <c r="Z131" s="250"/>
      <c r="AA131" s="340"/>
    </row>
    <row r="132" spans="1:35" s="160" customFormat="1" ht="54.75" customHeight="1">
      <c r="A132" s="250"/>
      <c r="B132" s="1427" t="s">
        <v>483</v>
      </c>
      <c r="C132" s="1427"/>
      <c r="D132" s="1427"/>
      <c r="E132" s="341"/>
      <c r="F132" s="341"/>
      <c r="G132" s="341"/>
      <c r="H132" s="341"/>
      <c r="I132" s="341"/>
      <c r="J132" s="932"/>
      <c r="K132" s="932"/>
      <c r="L132" s="932"/>
      <c r="M132" s="932"/>
      <c r="N132" s="1427" t="s">
        <v>484</v>
      </c>
      <c r="O132" s="1427"/>
      <c r="P132" s="1427"/>
      <c r="Q132" s="1427"/>
      <c r="R132" s="1427"/>
      <c r="S132" s="932"/>
      <c r="T132" s="932"/>
      <c r="U132" s="932"/>
      <c r="V132" s="341"/>
      <c r="W132" s="776"/>
      <c r="X132" s="1427" t="s">
        <v>485</v>
      </c>
      <c r="Y132" s="1427"/>
      <c r="Z132" s="1427"/>
      <c r="AA132" s="1427"/>
    </row>
    <row r="133" spans="1:35" s="160" customFormat="1" ht="60" customHeight="1">
      <c r="A133" s="250"/>
      <c r="B133" s="1427" t="s">
        <v>482</v>
      </c>
      <c r="C133" s="1427"/>
      <c r="D133" s="1427"/>
      <c r="E133" s="341"/>
      <c r="F133" s="341"/>
      <c r="G133" s="341"/>
      <c r="H133" s="341"/>
      <c r="I133" s="341"/>
      <c r="J133" s="932"/>
      <c r="K133" s="932"/>
      <c r="L133" s="932"/>
      <c r="M133" s="932"/>
      <c r="N133" s="1427" t="s">
        <v>482</v>
      </c>
      <c r="O133" s="1427"/>
      <c r="P133" s="1427"/>
      <c r="Q133" s="1427"/>
      <c r="R133" s="932"/>
      <c r="S133" s="932"/>
      <c r="T133" s="932"/>
      <c r="U133" s="932"/>
      <c r="V133" s="341"/>
      <c r="W133" s="776"/>
      <c r="X133" s="1427" t="s">
        <v>482</v>
      </c>
      <c r="Y133" s="1427"/>
      <c r="Z133" s="1427"/>
      <c r="AA133" s="1427"/>
    </row>
    <row r="134" spans="1:35" s="168" customFormat="1" ht="45" customHeight="1">
      <c r="A134" s="114"/>
      <c r="B134" s="463"/>
      <c r="C134" s="114"/>
      <c r="D134" s="114"/>
      <c r="E134" s="114"/>
      <c r="F134" s="114"/>
      <c r="G134" s="114"/>
      <c r="H134" s="114"/>
      <c r="I134" s="114"/>
      <c r="N134" s="1435">
        <v>3</v>
      </c>
      <c r="O134" s="1435"/>
      <c r="P134" s="1435"/>
      <c r="Q134" s="1435"/>
      <c r="V134" s="114"/>
      <c r="W134" s="463"/>
      <c r="X134" s="114"/>
      <c r="Y134" s="114"/>
      <c r="Z134" s="114"/>
      <c r="AA134" s="115"/>
      <c r="AB134" s="114"/>
      <c r="AC134" s="114"/>
      <c r="AD134" s="114"/>
      <c r="AE134" s="114"/>
      <c r="AF134" s="114"/>
      <c r="AG134" s="114"/>
      <c r="AH134" s="114"/>
      <c r="AI134" s="114"/>
    </row>
    <row r="155" ht="30" customHeight="1"/>
    <row r="156" ht="30" customHeight="1"/>
  </sheetData>
  <mergeCells count="45">
    <mergeCell ref="B133:D133"/>
    <mergeCell ref="N133:Q133"/>
    <mergeCell ref="X133:AA133"/>
    <mergeCell ref="N134:Q134"/>
    <mergeCell ref="B89:D89"/>
    <mergeCell ref="N89:Q89"/>
    <mergeCell ref="X89:AA89"/>
    <mergeCell ref="N90:Q90"/>
    <mergeCell ref="X126:Y126"/>
    <mergeCell ref="B132:D132"/>
    <mergeCell ref="N132:R132"/>
    <mergeCell ref="X132:AA132"/>
    <mergeCell ref="B51:D51"/>
    <mergeCell ref="N51:Q51"/>
    <mergeCell ref="X51:AA51"/>
    <mergeCell ref="B88:D88"/>
    <mergeCell ref="N88:R88"/>
    <mergeCell ref="X88:AA88"/>
    <mergeCell ref="B49:D49"/>
    <mergeCell ref="N49:R49"/>
    <mergeCell ref="X49:AA49"/>
    <mergeCell ref="B50:D50"/>
    <mergeCell ref="N50:Q50"/>
    <mergeCell ref="X50:AA50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A1:AI1"/>
    <mergeCell ref="A2:AI2"/>
    <mergeCell ref="A3:C3"/>
    <mergeCell ref="AF3:AF4"/>
    <mergeCell ref="A4:C4"/>
    <mergeCell ref="A5:A7"/>
    <mergeCell ref="B5:B7"/>
    <mergeCell ref="C5:C7"/>
    <mergeCell ref="D5:D7"/>
    <mergeCell ref="E5:I6"/>
  </mergeCells>
  <conditionalFormatting sqref="B1:C4">
    <cfRule type="duplicateValues" dxfId="145" priority="7"/>
  </conditionalFormatting>
  <conditionalFormatting sqref="B101:B102">
    <cfRule type="duplicateValues" dxfId="144" priority="6"/>
  </conditionalFormatting>
  <conditionalFormatting sqref="B72:B75">
    <cfRule type="duplicateValues" dxfId="143" priority="5"/>
  </conditionalFormatting>
  <conditionalFormatting sqref="B39">
    <cfRule type="duplicateValues" dxfId="142" priority="4"/>
  </conditionalFormatting>
  <conditionalFormatting sqref="B91">
    <cfRule type="duplicateValues" dxfId="141" priority="3"/>
  </conditionalFormatting>
  <conditionalFormatting sqref="B106">
    <cfRule type="duplicateValues" dxfId="140" priority="2"/>
  </conditionalFormatting>
  <printOptions horizontalCentered="1" verticalCentered="1"/>
  <pageMargins left="0" right="0" top="0" bottom="0" header="0.23" footer="0"/>
  <pageSetup paperSize="9" scale="35" orientation="landscape" r:id="rId1"/>
  <rowBreaks count="2" manualBreakCount="2">
    <brk id="51" max="26" man="1"/>
    <brk id="90" max="26" man="1"/>
  </rowBreaks>
</worksheet>
</file>

<file path=xl/worksheets/sheet39.xml><?xml version="1.0" encoding="utf-8"?>
<worksheet xmlns="http://schemas.openxmlformats.org/spreadsheetml/2006/main" xmlns:r="http://schemas.openxmlformats.org/officeDocument/2006/relationships">
  <sheetPr>
    <tabColor rgb="FF00FF99"/>
  </sheetPr>
  <dimension ref="A1:AI146"/>
  <sheetViews>
    <sheetView view="pageBreakPreview" zoomScale="45" zoomScaleNormal="55" zoomScaleSheetLayoutView="45" workbookViewId="0">
      <pane ySplit="7" topLeftCell="A80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4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5.710937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8.42578125" style="168" customWidth="1"/>
    <col min="18" max="18" width="13.7109375" style="168" bestFit="1" customWidth="1"/>
    <col min="19" max="19" width="21.7109375" style="168" bestFit="1" customWidth="1"/>
    <col min="20" max="20" width="14.28515625" style="168" customWidth="1"/>
    <col min="21" max="21" width="12.710937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5.5703125" style="114" customWidth="1"/>
    <col min="27" max="27" width="25.2851562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5" t="s">
        <v>243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5"/>
      <c r="O1" s="1395"/>
      <c r="P1" s="1395"/>
      <c r="Q1" s="1395"/>
      <c r="R1" s="1395"/>
      <c r="S1" s="1395"/>
      <c r="T1" s="1395"/>
      <c r="U1" s="1395"/>
      <c r="V1" s="1395"/>
      <c r="W1" s="1395"/>
      <c r="X1" s="1395"/>
      <c r="Y1" s="1395"/>
      <c r="Z1" s="1395"/>
      <c r="AA1" s="1395"/>
      <c r="AB1" s="1395"/>
      <c r="AC1" s="1395"/>
      <c r="AD1" s="1395"/>
      <c r="AE1" s="1395"/>
      <c r="AF1" s="1395"/>
      <c r="AG1" s="1395"/>
      <c r="AH1" s="1395"/>
      <c r="AI1" s="1395"/>
    </row>
    <row r="2" spans="1:35" s="120" customFormat="1" ht="38.25" customHeight="1" thickBot="1">
      <c r="A2" s="1396" t="s">
        <v>259</v>
      </c>
      <c r="B2" s="1396"/>
      <c r="C2" s="1396"/>
      <c r="D2" s="1396"/>
      <c r="E2" s="1396"/>
      <c r="F2" s="1396"/>
      <c r="G2" s="1396"/>
      <c r="H2" s="1396"/>
      <c r="I2" s="1396"/>
      <c r="J2" s="1396"/>
      <c r="K2" s="1396"/>
      <c r="L2" s="1396"/>
      <c r="M2" s="1396"/>
      <c r="N2" s="1396"/>
      <c r="O2" s="1396"/>
      <c r="P2" s="1396"/>
      <c r="Q2" s="1396"/>
      <c r="R2" s="1396"/>
      <c r="S2" s="1396"/>
      <c r="T2" s="1396"/>
      <c r="U2" s="1396"/>
      <c r="V2" s="1396"/>
      <c r="W2" s="1396"/>
      <c r="X2" s="1396"/>
      <c r="Y2" s="1396"/>
      <c r="Z2" s="1396"/>
      <c r="AA2" s="1396"/>
      <c r="AB2" s="1396"/>
      <c r="AC2" s="1396"/>
      <c r="AD2" s="1396"/>
      <c r="AE2" s="1396"/>
      <c r="AF2" s="1396"/>
      <c r="AG2" s="1396"/>
      <c r="AH2" s="1396"/>
      <c r="AI2" s="1396"/>
    </row>
    <row r="3" spans="1:35" s="120" customFormat="1" ht="38.25" customHeight="1">
      <c r="A3" s="1395" t="s">
        <v>343</v>
      </c>
      <c r="B3" s="1395"/>
      <c r="C3" s="1395"/>
      <c r="D3" s="967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397"/>
      <c r="AG3" s="121"/>
      <c r="AH3" s="122"/>
      <c r="AI3" s="122"/>
    </row>
    <row r="4" spans="1:35" s="120" customFormat="1" ht="38.25" customHeight="1" thickBot="1">
      <c r="A4" s="1432" t="s">
        <v>904</v>
      </c>
      <c r="B4" s="1432"/>
      <c r="C4" s="1432"/>
      <c r="D4" s="970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4"/>
      <c r="AC4" s="124"/>
      <c r="AD4" s="124"/>
      <c r="AE4" s="124"/>
      <c r="AF4" s="1398"/>
      <c r="AG4" s="124"/>
      <c r="AH4" s="125"/>
      <c r="AI4" s="125"/>
    </row>
    <row r="5" spans="1:35" ht="33.75" customHeight="1">
      <c r="A5" s="1399" t="s">
        <v>261</v>
      </c>
      <c r="B5" s="1402" t="s">
        <v>244</v>
      </c>
      <c r="C5" s="1405" t="s">
        <v>0</v>
      </c>
      <c r="D5" s="1405" t="s">
        <v>245</v>
      </c>
      <c r="E5" s="1408" t="s">
        <v>1</v>
      </c>
      <c r="F5" s="1409"/>
      <c r="G5" s="1409"/>
      <c r="H5" s="1409"/>
      <c r="I5" s="1410"/>
      <c r="J5" s="1414" t="s">
        <v>2</v>
      </c>
      <c r="K5" s="1414"/>
      <c r="L5" s="1414"/>
      <c r="M5" s="1414"/>
      <c r="N5" s="1414"/>
      <c r="O5" s="1414"/>
      <c r="P5" s="1414"/>
      <c r="Q5" s="1414"/>
      <c r="R5" s="1414"/>
      <c r="S5" s="1414"/>
      <c r="T5" s="1414"/>
      <c r="U5" s="1414"/>
      <c r="V5" s="1415" t="s">
        <v>8</v>
      </c>
      <c r="W5" s="1414" t="s">
        <v>4</v>
      </c>
      <c r="X5" s="1414"/>
      <c r="Y5" s="1414"/>
      <c r="Z5" s="1415" t="s">
        <v>338</v>
      </c>
      <c r="AA5" s="1419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93.75" customHeight="1">
      <c r="A6" s="1400"/>
      <c r="B6" s="1403"/>
      <c r="C6" s="1406"/>
      <c r="D6" s="1406"/>
      <c r="E6" s="1411"/>
      <c r="F6" s="1412"/>
      <c r="G6" s="1412"/>
      <c r="H6" s="1412"/>
      <c r="I6" s="1413"/>
      <c r="J6" s="1422" t="s">
        <v>227</v>
      </c>
      <c r="K6" s="1423"/>
      <c r="L6" s="1418" t="s">
        <v>5</v>
      </c>
      <c r="M6" s="1418"/>
      <c r="N6" s="1424" t="s">
        <v>223</v>
      </c>
      <c r="O6" s="1425"/>
      <c r="P6" s="1418" t="s">
        <v>6</v>
      </c>
      <c r="Q6" s="1418"/>
      <c r="R6" s="1418" t="s">
        <v>7</v>
      </c>
      <c r="S6" s="1418"/>
      <c r="T6" s="1418" t="s">
        <v>219</v>
      </c>
      <c r="U6" s="1418"/>
      <c r="V6" s="1416"/>
      <c r="W6" s="1418"/>
      <c r="X6" s="1418"/>
      <c r="Y6" s="1418"/>
      <c r="Z6" s="1416"/>
      <c r="AA6" s="1420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1"/>
      <c r="B7" s="1404"/>
      <c r="C7" s="1407"/>
      <c r="D7" s="1407"/>
      <c r="E7" s="240" t="s">
        <v>9</v>
      </c>
      <c r="F7" s="240" t="s">
        <v>10</v>
      </c>
      <c r="G7" s="968" t="s">
        <v>11</v>
      </c>
      <c r="H7" s="968" t="s">
        <v>12</v>
      </c>
      <c r="I7" s="968" t="s">
        <v>13</v>
      </c>
      <c r="J7" s="968" t="s">
        <v>14</v>
      </c>
      <c r="K7" s="968" t="s">
        <v>15</v>
      </c>
      <c r="L7" s="968" t="s">
        <v>14</v>
      </c>
      <c r="M7" s="968" t="s">
        <v>16</v>
      </c>
      <c r="N7" s="968" t="s">
        <v>14</v>
      </c>
      <c r="O7" s="968" t="s">
        <v>16</v>
      </c>
      <c r="P7" s="968" t="s">
        <v>14</v>
      </c>
      <c r="Q7" s="968" t="s">
        <v>16</v>
      </c>
      <c r="R7" s="968" t="s">
        <v>14</v>
      </c>
      <c r="S7" s="968" t="s">
        <v>220</v>
      </c>
      <c r="T7" s="968" t="s">
        <v>221</v>
      </c>
      <c r="U7" s="968" t="s">
        <v>3</v>
      </c>
      <c r="V7" s="1417"/>
      <c r="W7" s="775" t="s">
        <v>17</v>
      </c>
      <c r="X7" s="153" t="s">
        <v>218</v>
      </c>
      <c r="Y7" s="153" t="s">
        <v>13</v>
      </c>
      <c r="Z7" s="1417"/>
      <c r="AA7" s="1421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360">
        <v>1</v>
      </c>
      <c r="B8" s="364" t="s">
        <v>33</v>
      </c>
      <c r="C8" s="364" t="s">
        <v>176</v>
      </c>
      <c r="D8" s="364" t="s">
        <v>153</v>
      </c>
      <c r="E8" s="365">
        <v>30</v>
      </c>
      <c r="F8" s="364">
        <v>240</v>
      </c>
      <c r="G8" s="364">
        <v>90</v>
      </c>
      <c r="H8" s="361">
        <f>90/8</f>
        <v>11.25</v>
      </c>
      <c r="I8" s="361">
        <f>G8*E8</f>
        <v>2700</v>
      </c>
      <c r="J8" s="376"/>
      <c r="K8" s="376"/>
      <c r="L8" s="376">
        <v>3</v>
      </c>
      <c r="M8" s="376" t="s">
        <v>888</v>
      </c>
      <c r="N8" s="376"/>
      <c r="O8" s="377"/>
      <c r="P8" s="376">
        <v>3</v>
      </c>
      <c r="Q8" s="376" t="s">
        <v>494</v>
      </c>
      <c r="R8" s="376"/>
      <c r="S8" s="376"/>
      <c r="T8" s="376"/>
      <c r="U8" s="376"/>
      <c r="V8" s="355">
        <f t="shared" ref="V8:V80" si="0">J8+L8+N8+P8+R8+T8</f>
        <v>6</v>
      </c>
      <c r="W8" s="365">
        <f t="shared" ref="W8:W80" si="1">E8-V8</f>
        <v>24</v>
      </c>
      <c r="X8" s="361">
        <f t="shared" ref="X8:X80" si="2">W8*8</f>
        <v>192</v>
      </c>
      <c r="Y8" s="361">
        <f t="shared" ref="Y8:Y80" si="3">X8*H8</f>
        <v>2160</v>
      </c>
      <c r="Z8" s="915">
        <f t="shared" ref="Z8:Z80" si="4">Y8</f>
        <v>2160</v>
      </c>
      <c r="AA8" s="916"/>
    </row>
    <row r="9" spans="1:35" s="160" customFormat="1" ht="30" customHeight="1">
      <c r="A9" s="354">
        <v>2</v>
      </c>
      <c r="B9" s="364" t="s">
        <v>777</v>
      </c>
      <c r="C9" s="364" t="s">
        <v>18</v>
      </c>
      <c r="D9" s="364" t="s">
        <v>111</v>
      </c>
      <c r="E9" s="365">
        <v>30</v>
      </c>
      <c r="F9" s="364">
        <v>240</v>
      </c>
      <c r="G9" s="364">
        <v>70</v>
      </c>
      <c r="H9" s="364">
        <f>G9/8</f>
        <v>8.75</v>
      </c>
      <c r="I9" s="361">
        <f t="shared" ref="I9:I44" si="5">G9*E9</f>
        <v>2100</v>
      </c>
      <c r="J9" s="376"/>
      <c r="K9" s="376"/>
      <c r="L9" s="376"/>
      <c r="M9" s="376"/>
      <c r="N9" s="376"/>
      <c r="O9" s="377"/>
      <c r="P9" s="376">
        <v>3</v>
      </c>
      <c r="Q9" s="376" t="s">
        <v>494</v>
      </c>
      <c r="R9" s="376"/>
      <c r="S9" s="376"/>
      <c r="T9" s="376"/>
      <c r="U9" s="376"/>
      <c r="V9" s="355">
        <f t="shared" si="0"/>
        <v>3</v>
      </c>
      <c r="W9" s="365">
        <f t="shared" si="1"/>
        <v>27</v>
      </c>
      <c r="X9" s="361">
        <f t="shared" si="2"/>
        <v>216</v>
      </c>
      <c r="Y9" s="361">
        <f t="shared" si="3"/>
        <v>1890</v>
      </c>
      <c r="Z9" s="972">
        <f>Y9-100</f>
        <v>1790</v>
      </c>
      <c r="AA9" s="363"/>
    </row>
    <row r="10" spans="1:35" s="160" customFormat="1" ht="30" customHeight="1">
      <c r="A10" s="354">
        <v>3</v>
      </c>
      <c r="B10" s="364" t="s">
        <v>479</v>
      </c>
      <c r="C10" s="364" t="s">
        <v>18</v>
      </c>
      <c r="D10" s="364" t="s">
        <v>373</v>
      </c>
      <c r="E10" s="365">
        <v>30</v>
      </c>
      <c r="F10" s="364">
        <v>240</v>
      </c>
      <c r="G10" s="364">
        <v>70</v>
      </c>
      <c r="H10" s="364">
        <f t="shared" ref="H10:H44" si="6">G10/8</f>
        <v>8.75</v>
      </c>
      <c r="I10" s="361">
        <f t="shared" si="5"/>
        <v>2100</v>
      </c>
      <c r="J10" s="376"/>
      <c r="K10" s="376"/>
      <c r="L10" s="376"/>
      <c r="M10" s="376"/>
      <c r="N10" s="376"/>
      <c r="O10" s="377"/>
      <c r="P10" s="376">
        <v>3</v>
      </c>
      <c r="Q10" s="376" t="s">
        <v>494</v>
      </c>
      <c r="R10" s="376"/>
      <c r="S10" s="376"/>
      <c r="T10" s="376"/>
      <c r="U10" s="376"/>
      <c r="V10" s="355">
        <f t="shared" si="0"/>
        <v>3</v>
      </c>
      <c r="W10" s="365">
        <f t="shared" si="1"/>
        <v>27</v>
      </c>
      <c r="X10" s="361">
        <f t="shared" si="2"/>
        <v>216</v>
      </c>
      <c r="Y10" s="361">
        <f t="shared" si="3"/>
        <v>1890</v>
      </c>
      <c r="Z10" s="361">
        <f t="shared" si="4"/>
        <v>1890</v>
      </c>
      <c r="AA10" s="363"/>
    </row>
    <row r="11" spans="1:35" s="160" customFormat="1" ht="30" customHeight="1">
      <c r="A11" s="354">
        <v>4</v>
      </c>
      <c r="B11" s="364" t="s">
        <v>319</v>
      </c>
      <c r="C11" s="364" t="s">
        <v>18</v>
      </c>
      <c r="D11" s="364" t="s">
        <v>847</v>
      </c>
      <c r="E11" s="365">
        <v>30</v>
      </c>
      <c r="F11" s="364">
        <v>240</v>
      </c>
      <c r="G11" s="364">
        <v>70</v>
      </c>
      <c r="H11" s="364">
        <f t="shared" si="6"/>
        <v>8.75</v>
      </c>
      <c r="I11" s="361">
        <f t="shared" si="5"/>
        <v>2100</v>
      </c>
      <c r="J11" s="376"/>
      <c r="K11" s="376"/>
      <c r="L11" s="376"/>
      <c r="M11" s="376"/>
      <c r="N11" s="376"/>
      <c r="O11" s="377"/>
      <c r="P11" s="376">
        <v>3</v>
      </c>
      <c r="Q11" s="376" t="s">
        <v>494</v>
      </c>
      <c r="R11" s="376"/>
      <c r="S11" s="376"/>
      <c r="T11" s="376"/>
      <c r="U11" s="376"/>
      <c r="V11" s="355">
        <f t="shared" si="0"/>
        <v>3</v>
      </c>
      <c r="W11" s="365">
        <f t="shared" si="1"/>
        <v>27</v>
      </c>
      <c r="X11" s="361">
        <f t="shared" si="2"/>
        <v>216</v>
      </c>
      <c r="Y11" s="361">
        <f t="shared" si="3"/>
        <v>1890</v>
      </c>
      <c r="Z11" s="361">
        <f>Y11</f>
        <v>1890</v>
      </c>
      <c r="AA11" s="149"/>
    </row>
    <row r="12" spans="1:35" s="160" customFormat="1" ht="30" customHeight="1">
      <c r="A12" s="354">
        <v>5</v>
      </c>
      <c r="B12" s="975" t="s">
        <v>320</v>
      </c>
      <c r="C12" s="364" t="s">
        <v>176</v>
      </c>
      <c r="D12" s="364" t="s">
        <v>98</v>
      </c>
      <c r="E12" s="365">
        <v>30</v>
      </c>
      <c r="F12" s="364">
        <v>240</v>
      </c>
      <c r="G12" s="364">
        <v>90</v>
      </c>
      <c r="H12" s="364">
        <f t="shared" si="6"/>
        <v>11.25</v>
      </c>
      <c r="I12" s="361">
        <f t="shared" si="5"/>
        <v>2700</v>
      </c>
      <c r="J12" s="376"/>
      <c r="K12" s="822"/>
      <c r="L12" s="376">
        <v>3</v>
      </c>
      <c r="M12" s="376" t="s">
        <v>888</v>
      </c>
      <c r="N12" s="376"/>
      <c r="O12" s="377"/>
      <c r="P12" s="376">
        <v>3</v>
      </c>
      <c r="Q12" s="376" t="s">
        <v>494</v>
      </c>
      <c r="R12" s="376"/>
      <c r="S12" s="376"/>
      <c r="T12" s="376"/>
      <c r="U12" s="376"/>
      <c r="V12" s="355">
        <f t="shared" si="0"/>
        <v>6</v>
      </c>
      <c r="W12" s="365">
        <f t="shared" si="1"/>
        <v>24</v>
      </c>
      <c r="X12" s="361">
        <f t="shared" si="2"/>
        <v>192</v>
      </c>
      <c r="Y12" s="361">
        <f t="shared" si="3"/>
        <v>2160</v>
      </c>
      <c r="Z12" s="361">
        <f t="shared" ref="Z12" si="7">Y12</f>
        <v>2160</v>
      </c>
      <c r="AA12" s="363"/>
    </row>
    <row r="13" spans="1:35" s="160" customFormat="1" ht="30" customHeight="1">
      <c r="A13" s="354">
        <v>6</v>
      </c>
      <c r="B13" s="364" t="s">
        <v>472</v>
      </c>
      <c r="C13" s="364" t="s">
        <v>176</v>
      </c>
      <c r="D13" s="364" t="s">
        <v>470</v>
      </c>
      <c r="E13" s="365">
        <v>30</v>
      </c>
      <c r="F13" s="364">
        <v>240</v>
      </c>
      <c r="G13" s="364">
        <v>90</v>
      </c>
      <c r="H13" s="364">
        <f t="shared" si="6"/>
        <v>11.25</v>
      </c>
      <c r="I13" s="361">
        <f t="shared" si="5"/>
        <v>2700</v>
      </c>
      <c r="J13" s="376"/>
      <c r="K13" s="822"/>
      <c r="L13" s="376">
        <v>4</v>
      </c>
      <c r="M13" s="376" t="s">
        <v>889</v>
      </c>
      <c r="N13" s="376"/>
      <c r="O13" s="377"/>
      <c r="P13" s="376">
        <v>3</v>
      </c>
      <c r="Q13" s="376" t="s">
        <v>494</v>
      </c>
      <c r="R13" s="376"/>
      <c r="S13" s="959"/>
      <c r="T13" s="376"/>
      <c r="U13" s="376"/>
      <c r="V13" s="355">
        <f t="shared" si="0"/>
        <v>7</v>
      </c>
      <c r="W13" s="365">
        <f t="shared" si="1"/>
        <v>23</v>
      </c>
      <c r="X13" s="361">
        <f t="shared" si="2"/>
        <v>184</v>
      </c>
      <c r="Y13" s="361">
        <f t="shared" si="3"/>
        <v>2070</v>
      </c>
      <c r="Z13" s="361">
        <f t="shared" si="4"/>
        <v>2070</v>
      </c>
      <c r="AA13" s="363"/>
    </row>
    <row r="14" spans="1:35" s="160" customFormat="1" ht="30" customHeight="1">
      <c r="A14" s="354">
        <v>7</v>
      </c>
      <c r="B14" s="364" t="s">
        <v>845</v>
      </c>
      <c r="C14" s="364" t="s">
        <v>18</v>
      </c>
      <c r="D14" s="364" t="s">
        <v>855</v>
      </c>
      <c r="E14" s="355">
        <v>30</v>
      </c>
      <c r="F14" s="361">
        <v>240</v>
      </c>
      <c r="G14" s="364">
        <v>70</v>
      </c>
      <c r="H14" s="364">
        <f t="shared" si="6"/>
        <v>8.75</v>
      </c>
      <c r="I14" s="361">
        <f t="shared" si="5"/>
        <v>2100</v>
      </c>
      <c r="J14" s="376"/>
      <c r="K14" s="819"/>
      <c r="L14" s="376"/>
      <c r="M14" s="376"/>
      <c r="N14" s="376"/>
      <c r="O14" s="377"/>
      <c r="P14" s="376">
        <v>3</v>
      </c>
      <c r="Q14" s="376" t="s">
        <v>494</v>
      </c>
      <c r="R14" s="376"/>
      <c r="S14" s="376"/>
      <c r="T14" s="376"/>
      <c r="U14" s="376"/>
      <c r="V14" s="355">
        <f t="shared" si="0"/>
        <v>3</v>
      </c>
      <c r="W14" s="365">
        <f t="shared" si="1"/>
        <v>27</v>
      </c>
      <c r="X14" s="361">
        <f t="shared" si="2"/>
        <v>216</v>
      </c>
      <c r="Y14" s="361">
        <f t="shared" si="3"/>
        <v>1890</v>
      </c>
      <c r="Z14" s="976">
        <f>Y14-100</f>
        <v>1790</v>
      </c>
      <c r="AA14" s="363"/>
    </row>
    <row r="15" spans="1:35" s="160" customFormat="1" ht="30" customHeight="1">
      <c r="A15" s="354">
        <v>8</v>
      </c>
      <c r="B15" s="364" t="s">
        <v>68</v>
      </c>
      <c r="C15" s="364" t="s">
        <v>18</v>
      </c>
      <c r="D15" s="367" t="s">
        <v>69</v>
      </c>
      <c r="E15" s="365">
        <v>30</v>
      </c>
      <c r="F15" s="364">
        <v>240</v>
      </c>
      <c r="G15" s="364">
        <v>70</v>
      </c>
      <c r="H15" s="364">
        <f t="shared" si="6"/>
        <v>8.75</v>
      </c>
      <c r="I15" s="361">
        <f t="shared" si="5"/>
        <v>2100</v>
      </c>
      <c r="J15" s="376"/>
      <c r="K15" s="376"/>
      <c r="L15" s="376">
        <v>2</v>
      </c>
      <c r="M15" s="376" t="s">
        <v>894</v>
      </c>
      <c r="N15" s="376"/>
      <c r="O15" s="377"/>
      <c r="P15" s="376">
        <v>3</v>
      </c>
      <c r="Q15" s="376" t="s">
        <v>494</v>
      </c>
      <c r="R15" s="376"/>
      <c r="S15" s="376"/>
      <c r="T15" s="376"/>
      <c r="U15" s="376"/>
      <c r="V15" s="355">
        <f t="shared" si="0"/>
        <v>5</v>
      </c>
      <c r="W15" s="365">
        <f t="shared" si="1"/>
        <v>25</v>
      </c>
      <c r="X15" s="361">
        <f t="shared" si="2"/>
        <v>200</v>
      </c>
      <c r="Y15" s="361">
        <f t="shared" si="3"/>
        <v>1750</v>
      </c>
      <c r="Z15" s="361">
        <f t="shared" si="4"/>
        <v>1750</v>
      </c>
      <c r="AA15" s="363"/>
    </row>
    <row r="16" spans="1:35" s="160" customFormat="1" ht="30" customHeight="1">
      <c r="A16" s="354">
        <v>9</v>
      </c>
      <c r="B16" s="364" t="s">
        <v>321</v>
      </c>
      <c r="C16" s="364" t="s">
        <v>18</v>
      </c>
      <c r="D16" s="374" t="s">
        <v>38</v>
      </c>
      <c r="E16" s="365">
        <v>30</v>
      </c>
      <c r="F16" s="364">
        <v>240</v>
      </c>
      <c r="G16" s="364">
        <v>70</v>
      </c>
      <c r="H16" s="364">
        <f t="shared" si="6"/>
        <v>8.75</v>
      </c>
      <c r="I16" s="361">
        <f t="shared" si="5"/>
        <v>2100</v>
      </c>
      <c r="J16" s="376"/>
      <c r="K16" s="376"/>
      <c r="L16" s="376"/>
      <c r="M16" s="376"/>
      <c r="N16" s="376"/>
      <c r="O16" s="377"/>
      <c r="P16" s="376">
        <v>1</v>
      </c>
      <c r="Q16" s="376">
        <v>30</v>
      </c>
      <c r="R16" s="376"/>
      <c r="S16" s="376"/>
      <c r="T16" s="376"/>
      <c r="U16" s="376"/>
      <c r="V16" s="355">
        <f t="shared" si="0"/>
        <v>1</v>
      </c>
      <c r="W16" s="365">
        <f t="shared" si="1"/>
        <v>29</v>
      </c>
      <c r="X16" s="361">
        <f t="shared" si="2"/>
        <v>232</v>
      </c>
      <c r="Y16" s="361">
        <f t="shared" si="3"/>
        <v>2030</v>
      </c>
      <c r="Z16" s="361">
        <f t="shared" si="4"/>
        <v>2030</v>
      </c>
      <c r="AA16" s="363"/>
    </row>
    <row r="17" spans="1:27" s="160" customFormat="1" ht="30" customHeight="1">
      <c r="A17" s="354">
        <v>10</v>
      </c>
      <c r="B17" s="364" t="s">
        <v>272</v>
      </c>
      <c r="C17" s="364" t="s">
        <v>176</v>
      </c>
      <c r="D17" s="364" t="s">
        <v>47</v>
      </c>
      <c r="E17" s="365">
        <v>30</v>
      </c>
      <c r="F17" s="364">
        <v>240</v>
      </c>
      <c r="G17" s="364">
        <v>90</v>
      </c>
      <c r="H17" s="364">
        <f t="shared" si="6"/>
        <v>11.25</v>
      </c>
      <c r="I17" s="361">
        <f t="shared" si="5"/>
        <v>2700</v>
      </c>
      <c r="J17" s="376"/>
      <c r="K17" s="376"/>
      <c r="L17" s="376"/>
      <c r="M17" s="376"/>
      <c r="N17" s="376"/>
      <c r="O17" s="377"/>
      <c r="P17" s="376">
        <v>3</v>
      </c>
      <c r="Q17" s="376" t="s">
        <v>494</v>
      </c>
      <c r="R17" s="376"/>
      <c r="S17" s="376"/>
      <c r="T17" s="376"/>
      <c r="U17" s="376"/>
      <c r="V17" s="355">
        <f t="shared" si="0"/>
        <v>3</v>
      </c>
      <c r="W17" s="365">
        <f t="shared" si="1"/>
        <v>27</v>
      </c>
      <c r="X17" s="361">
        <f t="shared" si="2"/>
        <v>216</v>
      </c>
      <c r="Y17" s="361">
        <f t="shared" si="3"/>
        <v>2430</v>
      </c>
      <c r="Z17" s="361">
        <f t="shared" si="4"/>
        <v>2430</v>
      </c>
      <c r="AA17" s="363"/>
    </row>
    <row r="18" spans="1:27" s="160" customFormat="1" ht="30" customHeight="1">
      <c r="A18" s="354">
        <v>11</v>
      </c>
      <c r="B18" s="364" t="s">
        <v>734</v>
      </c>
      <c r="C18" s="364" t="s">
        <v>18</v>
      </c>
      <c r="D18" s="374" t="s">
        <v>166</v>
      </c>
      <c r="E18" s="365">
        <v>30</v>
      </c>
      <c r="F18" s="364">
        <v>240</v>
      </c>
      <c r="G18" s="364">
        <v>70</v>
      </c>
      <c r="H18" s="364">
        <f t="shared" si="6"/>
        <v>8.75</v>
      </c>
      <c r="I18" s="361">
        <f t="shared" si="5"/>
        <v>2100</v>
      </c>
      <c r="J18" s="376"/>
      <c r="K18" s="819"/>
      <c r="L18" s="376">
        <v>1</v>
      </c>
      <c r="M18" s="376">
        <v>2</v>
      </c>
      <c r="N18" s="376"/>
      <c r="O18" s="377"/>
      <c r="P18" s="376"/>
      <c r="Q18" s="376"/>
      <c r="R18" s="376"/>
      <c r="S18" s="376"/>
      <c r="T18" s="376"/>
      <c r="U18" s="376"/>
      <c r="V18" s="355">
        <f t="shared" si="0"/>
        <v>1</v>
      </c>
      <c r="W18" s="365">
        <f t="shared" si="1"/>
        <v>29</v>
      </c>
      <c r="X18" s="361">
        <f t="shared" si="2"/>
        <v>232</v>
      </c>
      <c r="Y18" s="361">
        <f t="shared" si="3"/>
        <v>2030</v>
      </c>
      <c r="Z18" s="361">
        <f t="shared" si="4"/>
        <v>2030</v>
      </c>
      <c r="AA18" s="363"/>
    </row>
    <row r="19" spans="1:27" s="160" customFormat="1" ht="30" customHeight="1">
      <c r="A19" s="354">
        <v>12</v>
      </c>
      <c r="B19" s="364" t="s">
        <v>169</v>
      </c>
      <c r="C19" s="364" t="s">
        <v>176</v>
      </c>
      <c r="D19" s="364" t="s">
        <v>83</v>
      </c>
      <c r="E19" s="365">
        <v>30</v>
      </c>
      <c r="F19" s="364">
        <v>240</v>
      </c>
      <c r="G19" s="364">
        <v>90</v>
      </c>
      <c r="H19" s="364">
        <f t="shared" si="6"/>
        <v>11.25</v>
      </c>
      <c r="I19" s="361">
        <f t="shared" si="5"/>
        <v>2700</v>
      </c>
      <c r="J19" s="376"/>
      <c r="K19" s="819"/>
      <c r="L19" s="376"/>
      <c r="M19" s="376"/>
      <c r="N19" s="376"/>
      <c r="O19" s="377"/>
      <c r="P19" s="376">
        <v>3</v>
      </c>
      <c r="Q19" s="376" t="s">
        <v>494</v>
      </c>
      <c r="R19" s="376"/>
      <c r="S19" s="377"/>
      <c r="T19" s="376"/>
      <c r="U19" s="376"/>
      <c r="V19" s="355">
        <f>J19+L19+N19+P19+R19+T19</f>
        <v>3</v>
      </c>
      <c r="W19" s="365">
        <f>E19-V19</f>
        <v>27</v>
      </c>
      <c r="X19" s="361">
        <f>W19*8</f>
        <v>216</v>
      </c>
      <c r="Y19" s="361">
        <f>X19*H19</f>
        <v>2430</v>
      </c>
      <c r="Z19" s="361">
        <f t="shared" si="4"/>
        <v>2430</v>
      </c>
      <c r="AA19" s="363"/>
    </row>
    <row r="20" spans="1:27" s="160" customFormat="1" ht="30" customHeight="1">
      <c r="A20" s="354">
        <v>13</v>
      </c>
      <c r="B20" s="364" t="s">
        <v>718</v>
      </c>
      <c r="C20" s="364" t="s">
        <v>18</v>
      </c>
      <c r="D20" s="768" t="s">
        <v>186</v>
      </c>
      <c r="E20" s="365">
        <v>30</v>
      </c>
      <c r="F20" s="364">
        <v>240</v>
      </c>
      <c r="G20" s="364">
        <v>70</v>
      </c>
      <c r="H20" s="364">
        <f t="shared" si="6"/>
        <v>8.75</v>
      </c>
      <c r="I20" s="361">
        <f t="shared" si="5"/>
        <v>2100</v>
      </c>
      <c r="J20" s="376"/>
      <c r="K20" s="376"/>
      <c r="L20" s="376"/>
      <c r="M20" s="376"/>
      <c r="N20" s="376">
        <v>3</v>
      </c>
      <c r="O20" s="377" t="s">
        <v>754</v>
      </c>
      <c r="P20" s="376">
        <v>3</v>
      </c>
      <c r="Q20" s="376" t="s">
        <v>494</v>
      </c>
      <c r="R20" s="376"/>
      <c r="S20" s="376"/>
      <c r="T20" s="376"/>
      <c r="U20" s="376"/>
      <c r="V20" s="355">
        <f t="shared" si="0"/>
        <v>6</v>
      </c>
      <c r="W20" s="365">
        <f t="shared" si="1"/>
        <v>24</v>
      </c>
      <c r="X20" s="361">
        <f t="shared" si="2"/>
        <v>192</v>
      </c>
      <c r="Y20" s="361">
        <f t="shared" si="3"/>
        <v>1680</v>
      </c>
      <c r="Z20" s="361">
        <f t="shared" si="4"/>
        <v>1680</v>
      </c>
      <c r="AA20" s="363"/>
    </row>
    <row r="21" spans="1:27" s="160" customFormat="1" ht="30" customHeight="1">
      <c r="A21" s="354">
        <v>14</v>
      </c>
      <c r="B21" s="364" t="s">
        <v>124</v>
      </c>
      <c r="C21" s="364" t="s">
        <v>207</v>
      </c>
      <c r="D21" s="364" t="s">
        <v>142</v>
      </c>
      <c r="E21" s="365">
        <v>30</v>
      </c>
      <c r="F21" s="364">
        <v>240</v>
      </c>
      <c r="G21" s="364">
        <v>40</v>
      </c>
      <c r="H21" s="364">
        <f t="shared" si="6"/>
        <v>5</v>
      </c>
      <c r="I21" s="361">
        <f t="shared" si="5"/>
        <v>1200</v>
      </c>
      <c r="J21" s="376"/>
      <c r="K21" s="376"/>
      <c r="L21" s="376">
        <v>4</v>
      </c>
      <c r="M21" s="376" t="s">
        <v>889</v>
      </c>
      <c r="N21" s="376"/>
      <c r="O21" s="377"/>
      <c r="P21" s="376">
        <v>3</v>
      </c>
      <c r="Q21" s="376" t="s">
        <v>494</v>
      </c>
      <c r="R21" s="376"/>
      <c r="S21" s="376"/>
      <c r="T21" s="376"/>
      <c r="U21" s="377"/>
      <c r="V21" s="355">
        <f t="shared" si="0"/>
        <v>7</v>
      </c>
      <c r="W21" s="365">
        <f t="shared" si="1"/>
        <v>23</v>
      </c>
      <c r="X21" s="361">
        <f t="shared" si="2"/>
        <v>184</v>
      </c>
      <c r="Y21" s="361">
        <f t="shared" si="3"/>
        <v>920</v>
      </c>
      <c r="Z21" s="361">
        <f t="shared" si="4"/>
        <v>920</v>
      </c>
      <c r="AA21" s="363"/>
    </row>
    <row r="22" spans="1:27" s="160" customFormat="1" ht="30" customHeight="1">
      <c r="A22" s="354">
        <v>15</v>
      </c>
      <c r="B22" s="364" t="s">
        <v>283</v>
      </c>
      <c r="C22" s="364" t="s">
        <v>176</v>
      </c>
      <c r="D22" s="364" t="s">
        <v>242</v>
      </c>
      <c r="E22" s="365">
        <v>30</v>
      </c>
      <c r="F22" s="364">
        <v>240</v>
      </c>
      <c r="G22" s="364">
        <v>90</v>
      </c>
      <c r="H22" s="364">
        <f t="shared" si="6"/>
        <v>11.25</v>
      </c>
      <c r="I22" s="361">
        <f t="shared" si="5"/>
        <v>2700</v>
      </c>
      <c r="J22" s="376"/>
      <c r="K22" s="376"/>
      <c r="L22" s="376"/>
      <c r="M22" s="376"/>
      <c r="N22" s="376">
        <v>1</v>
      </c>
      <c r="O22" s="377" t="s">
        <v>366</v>
      </c>
      <c r="P22" s="376">
        <v>3</v>
      </c>
      <c r="Q22" s="376" t="s">
        <v>494</v>
      </c>
      <c r="R22" s="376"/>
      <c r="S22" s="376"/>
      <c r="T22" s="376"/>
      <c r="U22" s="376"/>
      <c r="V22" s="355">
        <f t="shared" si="0"/>
        <v>4</v>
      </c>
      <c r="W22" s="365">
        <f t="shared" si="1"/>
        <v>26</v>
      </c>
      <c r="X22" s="361">
        <f t="shared" si="2"/>
        <v>208</v>
      </c>
      <c r="Y22" s="361">
        <f t="shared" si="3"/>
        <v>2340</v>
      </c>
      <c r="Z22" s="361">
        <f t="shared" si="4"/>
        <v>2340</v>
      </c>
      <c r="AA22" s="363"/>
    </row>
    <row r="23" spans="1:27" s="160" customFormat="1" ht="30" customHeight="1">
      <c r="A23" s="354">
        <v>16</v>
      </c>
      <c r="B23" s="364" t="s">
        <v>284</v>
      </c>
      <c r="C23" s="364" t="s">
        <v>176</v>
      </c>
      <c r="D23" s="364" t="s">
        <v>56</v>
      </c>
      <c r="E23" s="365">
        <v>30</v>
      </c>
      <c r="F23" s="364">
        <v>240</v>
      </c>
      <c r="G23" s="364">
        <v>90</v>
      </c>
      <c r="H23" s="364">
        <f t="shared" si="6"/>
        <v>11.25</v>
      </c>
      <c r="I23" s="361">
        <f t="shared" si="5"/>
        <v>2700</v>
      </c>
      <c r="J23" s="376"/>
      <c r="K23" s="376"/>
      <c r="L23" s="376">
        <v>3</v>
      </c>
      <c r="M23" s="376" t="s">
        <v>890</v>
      </c>
      <c r="N23" s="376"/>
      <c r="O23" s="377"/>
      <c r="P23" s="376">
        <v>3</v>
      </c>
      <c r="Q23" s="376" t="s">
        <v>494</v>
      </c>
      <c r="R23" s="376"/>
      <c r="S23" s="376"/>
      <c r="T23" s="376"/>
      <c r="U23" s="376"/>
      <c r="V23" s="355">
        <f t="shared" si="0"/>
        <v>6</v>
      </c>
      <c r="W23" s="365">
        <f t="shared" si="1"/>
        <v>24</v>
      </c>
      <c r="X23" s="361">
        <f t="shared" si="2"/>
        <v>192</v>
      </c>
      <c r="Y23" s="361">
        <f t="shared" si="3"/>
        <v>2160</v>
      </c>
      <c r="Z23" s="361">
        <f t="shared" si="4"/>
        <v>2160</v>
      </c>
      <c r="AA23" s="363"/>
    </row>
    <row r="24" spans="1:27" s="160" customFormat="1" ht="30" customHeight="1">
      <c r="A24" s="354">
        <v>17</v>
      </c>
      <c r="B24" s="364" t="s">
        <v>282</v>
      </c>
      <c r="C24" s="364" t="s">
        <v>267</v>
      </c>
      <c r="D24" s="364" t="s">
        <v>43</v>
      </c>
      <c r="E24" s="365">
        <v>30</v>
      </c>
      <c r="F24" s="364">
        <v>240</v>
      </c>
      <c r="G24" s="364">
        <v>75</v>
      </c>
      <c r="H24" s="364">
        <f t="shared" si="6"/>
        <v>9.375</v>
      </c>
      <c r="I24" s="361">
        <f t="shared" si="5"/>
        <v>2250</v>
      </c>
      <c r="J24" s="376"/>
      <c r="K24" s="376"/>
      <c r="L24" s="376"/>
      <c r="M24" s="376"/>
      <c r="N24" s="376"/>
      <c r="O24" s="377"/>
      <c r="P24" s="376">
        <v>3</v>
      </c>
      <c r="Q24" s="376" t="s">
        <v>494</v>
      </c>
      <c r="R24" s="376"/>
      <c r="S24" s="376"/>
      <c r="T24" s="376"/>
      <c r="U24" s="376"/>
      <c r="V24" s="355">
        <f t="shared" si="0"/>
        <v>3</v>
      </c>
      <c r="W24" s="365">
        <f t="shared" si="1"/>
        <v>27</v>
      </c>
      <c r="X24" s="361">
        <f t="shared" si="2"/>
        <v>216</v>
      </c>
      <c r="Y24" s="361">
        <f t="shared" si="3"/>
        <v>2025</v>
      </c>
      <c r="Z24" s="361">
        <f t="shared" si="4"/>
        <v>2025</v>
      </c>
      <c r="AA24" s="363"/>
    </row>
    <row r="25" spans="1:27" s="160" customFormat="1" ht="30" customHeight="1">
      <c r="A25" s="354">
        <v>18</v>
      </c>
      <c r="B25" s="364" t="s">
        <v>292</v>
      </c>
      <c r="C25" s="364" t="s">
        <v>176</v>
      </c>
      <c r="D25" s="367" t="s">
        <v>911</v>
      </c>
      <c r="E25" s="365">
        <v>30</v>
      </c>
      <c r="F25" s="364">
        <v>240</v>
      </c>
      <c r="G25" s="364">
        <v>90</v>
      </c>
      <c r="H25" s="364">
        <f t="shared" si="6"/>
        <v>11.25</v>
      </c>
      <c r="I25" s="361">
        <f t="shared" si="5"/>
        <v>2700</v>
      </c>
      <c r="J25" s="376"/>
      <c r="K25" s="376"/>
      <c r="L25" s="376"/>
      <c r="M25" s="376"/>
      <c r="N25" s="376"/>
      <c r="O25" s="377"/>
      <c r="P25" s="376">
        <v>3</v>
      </c>
      <c r="Q25" s="376" t="s">
        <v>494</v>
      </c>
      <c r="R25" s="376"/>
      <c r="S25" s="376"/>
      <c r="T25" s="376"/>
      <c r="U25" s="376"/>
      <c r="V25" s="355">
        <f t="shared" si="0"/>
        <v>3</v>
      </c>
      <c r="W25" s="365">
        <f t="shared" si="1"/>
        <v>27</v>
      </c>
      <c r="X25" s="361">
        <f t="shared" si="2"/>
        <v>216</v>
      </c>
      <c r="Y25" s="361">
        <f t="shared" si="3"/>
        <v>2430</v>
      </c>
      <c r="Z25" s="361">
        <f t="shared" si="4"/>
        <v>2430</v>
      </c>
      <c r="AA25" s="363"/>
    </row>
    <row r="26" spans="1:27" s="160" customFormat="1" ht="30" customHeight="1">
      <c r="A26" s="354">
        <v>19</v>
      </c>
      <c r="B26" s="364" t="s">
        <v>94</v>
      </c>
      <c r="C26" s="364" t="s">
        <v>176</v>
      </c>
      <c r="D26" s="364" t="s">
        <v>138</v>
      </c>
      <c r="E26" s="365">
        <v>30</v>
      </c>
      <c r="F26" s="364">
        <v>240</v>
      </c>
      <c r="G26" s="364">
        <v>90</v>
      </c>
      <c r="H26" s="364">
        <f t="shared" si="6"/>
        <v>11.25</v>
      </c>
      <c r="I26" s="361">
        <f t="shared" si="5"/>
        <v>2700</v>
      </c>
      <c r="J26" s="376"/>
      <c r="K26" s="376"/>
      <c r="L26" s="376">
        <v>4</v>
      </c>
      <c r="M26" s="376" t="s">
        <v>889</v>
      </c>
      <c r="N26" s="376"/>
      <c r="O26" s="377"/>
      <c r="P26" s="376">
        <v>3</v>
      </c>
      <c r="Q26" s="376" t="s">
        <v>494</v>
      </c>
      <c r="R26" s="376"/>
      <c r="S26" s="376"/>
      <c r="T26" s="376"/>
      <c r="U26" s="376"/>
      <c r="V26" s="355">
        <f t="shared" si="0"/>
        <v>7</v>
      </c>
      <c r="W26" s="365">
        <f t="shared" si="1"/>
        <v>23</v>
      </c>
      <c r="X26" s="361">
        <f t="shared" si="2"/>
        <v>184</v>
      </c>
      <c r="Y26" s="361">
        <f t="shared" si="3"/>
        <v>2070</v>
      </c>
      <c r="Z26" s="361">
        <f t="shared" si="4"/>
        <v>2070</v>
      </c>
      <c r="AA26" s="363"/>
    </row>
    <row r="27" spans="1:27" s="160" customFormat="1" ht="30" customHeight="1">
      <c r="A27" s="354">
        <v>20</v>
      </c>
      <c r="B27" s="364" t="s">
        <v>881</v>
      </c>
      <c r="C27" s="364" t="s">
        <v>18</v>
      </c>
      <c r="D27" s="374" t="s">
        <v>764</v>
      </c>
      <c r="E27" s="365">
        <v>30</v>
      </c>
      <c r="F27" s="364">
        <v>240</v>
      </c>
      <c r="G27" s="364">
        <v>70</v>
      </c>
      <c r="H27" s="364">
        <f t="shared" si="6"/>
        <v>8.75</v>
      </c>
      <c r="I27" s="361">
        <f t="shared" si="5"/>
        <v>2100</v>
      </c>
      <c r="J27" s="417">
        <v>8</v>
      </c>
      <c r="K27" s="417" t="s">
        <v>715</v>
      </c>
      <c r="L27" s="376">
        <v>2</v>
      </c>
      <c r="M27" s="376" t="s">
        <v>903</v>
      </c>
      <c r="N27" s="376"/>
      <c r="O27" s="377"/>
      <c r="P27" s="376">
        <v>3</v>
      </c>
      <c r="Q27" s="376" t="s">
        <v>494</v>
      </c>
      <c r="R27" s="376"/>
      <c r="S27" s="376"/>
      <c r="T27" s="376"/>
      <c r="U27" s="376"/>
      <c r="V27" s="355">
        <f t="shared" si="0"/>
        <v>13</v>
      </c>
      <c r="W27" s="365">
        <f t="shared" si="1"/>
        <v>17</v>
      </c>
      <c r="X27" s="361">
        <f t="shared" si="2"/>
        <v>136</v>
      </c>
      <c r="Y27" s="361">
        <f t="shared" si="3"/>
        <v>1190</v>
      </c>
      <c r="Z27" s="361">
        <f t="shared" si="4"/>
        <v>1190</v>
      </c>
      <c r="AA27" s="363"/>
    </row>
    <row r="28" spans="1:27" s="160" customFormat="1" ht="30" customHeight="1">
      <c r="A28" s="354">
        <v>21</v>
      </c>
      <c r="B28" s="364" t="s">
        <v>794</v>
      </c>
      <c r="C28" s="364" t="s">
        <v>18</v>
      </c>
      <c r="D28" s="374" t="s">
        <v>42</v>
      </c>
      <c r="E28" s="365">
        <v>30</v>
      </c>
      <c r="F28" s="364">
        <v>240</v>
      </c>
      <c r="G28" s="364">
        <v>70</v>
      </c>
      <c r="H28" s="364">
        <f t="shared" si="6"/>
        <v>8.75</v>
      </c>
      <c r="I28" s="361">
        <f t="shared" si="5"/>
        <v>2100</v>
      </c>
      <c r="J28" s="376"/>
      <c r="K28" s="376"/>
      <c r="L28" s="376">
        <v>2</v>
      </c>
      <c r="M28" s="376" t="s">
        <v>886</v>
      </c>
      <c r="N28" s="376"/>
      <c r="O28" s="377"/>
      <c r="P28" s="376">
        <v>3</v>
      </c>
      <c r="Q28" s="376" t="s">
        <v>494</v>
      </c>
      <c r="R28" s="376"/>
      <c r="S28" s="376"/>
      <c r="T28" s="376"/>
      <c r="U28" s="376"/>
      <c r="V28" s="355">
        <f>J28+L28+N28+P28+R28+T28</f>
        <v>5</v>
      </c>
      <c r="W28" s="365">
        <f>E28-V28</f>
        <v>25</v>
      </c>
      <c r="X28" s="361">
        <f>W28*8</f>
        <v>200</v>
      </c>
      <c r="Y28" s="361">
        <f t="shared" si="3"/>
        <v>1750</v>
      </c>
      <c r="Z28" s="361">
        <f t="shared" si="4"/>
        <v>1750</v>
      </c>
      <c r="AA28" s="363"/>
    </row>
    <row r="29" spans="1:27" s="160" customFormat="1" ht="30" customHeight="1">
      <c r="A29" s="354">
        <v>22</v>
      </c>
      <c r="B29" s="364" t="s">
        <v>275</v>
      </c>
      <c r="C29" s="364" t="s">
        <v>176</v>
      </c>
      <c r="D29" s="364" t="s">
        <v>63</v>
      </c>
      <c r="E29" s="365">
        <v>30</v>
      </c>
      <c r="F29" s="364">
        <v>240</v>
      </c>
      <c r="G29" s="364">
        <v>90</v>
      </c>
      <c r="H29" s="364">
        <f t="shared" si="6"/>
        <v>11.25</v>
      </c>
      <c r="I29" s="361">
        <f t="shared" si="5"/>
        <v>2700</v>
      </c>
      <c r="J29" s="376"/>
      <c r="K29" s="376"/>
      <c r="L29" s="376">
        <v>2</v>
      </c>
      <c r="M29" s="376" t="s">
        <v>894</v>
      </c>
      <c r="N29" s="376"/>
      <c r="O29" s="377"/>
      <c r="P29" s="376">
        <v>3</v>
      </c>
      <c r="Q29" s="376" t="s">
        <v>494</v>
      </c>
      <c r="R29" s="376">
        <v>3</v>
      </c>
      <c r="S29" s="376" t="s">
        <v>754</v>
      </c>
      <c r="T29" s="376"/>
      <c r="U29" s="376"/>
      <c r="V29" s="355">
        <f t="shared" si="0"/>
        <v>8</v>
      </c>
      <c r="W29" s="365">
        <f t="shared" si="1"/>
        <v>22</v>
      </c>
      <c r="X29" s="361">
        <f t="shared" si="2"/>
        <v>176</v>
      </c>
      <c r="Y29" s="361">
        <f t="shared" si="3"/>
        <v>1980</v>
      </c>
      <c r="Z29" s="361">
        <f t="shared" si="4"/>
        <v>1980</v>
      </c>
      <c r="AA29" s="363"/>
    </row>
    <row r="30" spans="1:27" s="160" customFormat="1" ht="30" customHeight="1">
      <c r="A30" s="354">
        <v>23</v>
      </c>
      <c r="B30" s="364" t="s">
        <v>304</v>
      </c>
      <c r="C30" s="364" t="s">
        <v>176</v>
      </c>
      <c r="D30" s="364" t="s">
        <v>57</v>
      </c>
      <c r="E30" s="365">
        <v>30</v>
      </c>
      <c r="F30" s="364">
        <v>240</v>
      </c>
      <c r="G30" s="364">
        <v>90</v>
      </c>
      <c r="H30" s="364">
        <f t="shared" si="6"/>
        <v>11.25</v>
      </c>
      <c r="I30" s="361">
        <f t="shared" si="5"/>
        <v>2700</v>
      </c>
      <c r="J30" s="376"/>
      <c r="K30" s="376"/>
      <c r="L30" s="376">
        <v>4</v>
      </c>
      <c r="M30" s="376" t="s">
        <v>889</v>
      </c>
      <c r="N30" s="376">
        <v>2</v>
      </c>
      <c r="O30" s="377" t="s">
        <v>891</v>
      </c>
      <c r="P30" s="376">
        <v>3</v>
      </c>
      <c r="Q30" s="376" t="s">
        <v>494</v>
      </c>
      <c r="R30" s="376"/>
      <c r="S30" s="376"/>
      <c r="T30" s="376"/>
      <c r="U30" s="376"/>
      <c r="V30" s="355">
        <f t="shared" si="0"/>
        <v>9</v>
      </c>
      <c r="W30" s="365">
        <f t="shared" si="1"/>
        <v>21</v>
      </c>
      <c r="X30" s="361">
        <f t="shared" si="2"/>
        <v>168</v>
      </c>
      <c r="Y30" s="361">
        <f t="shared" si="3"/>
        <v>1890</v>
      </c>
      <c r="Z30" s="361">
        <f t="shared" si="4"/>
        <v>1890</v>
      </c>
      <c r="AA30" s="363"/>
    </row>
    <row r="31" spans="1:27" s="160" customFormat="1" ht="35.25" customHeight="1">
      <c r="A31" s="354">
        <v>24</v>
      </c>
      <c r="B31" s="364" t="s">
        <v>813</v>
      </c>
      <c r="C31" s="364" t="s">
        <v>176</v>
      </c>
      <c r="D31" s="364" t="s">
        <v>29</v>
      </c>
      <c r="E31" s="364">
        <v>30</v>
      </c>
      <c r="F31" s="364">
        <v>240</v>
      </c>
      <c r="G31" s="364">
        <v>90</v>
      </c>
      <c r="H31" s="364">
        <f t="shared" si="6"/>
        <v>11.25</v>
      </c>
      <c r="I31" s="361">
        <f t="shared" si="5"/>
        <v>2700</v>
      </c>
      <c r="J31" s="376"/>
      <c r="K31" s="376"/>
      <c r="L31" s="376"/>
      <c r="M31" s="376"/>
      <c r="N31" s="376"/>
      <c r="O31" s="377"/>
      <c r="P31" s="376">
        <v>3</v>
      </c>
      <c r="Q31" s="376" t="s">
        <v>494</v>
      </c>
      <c r="R31" s="376"/>
      <c r="S31" s="376"/>
      <c r="T31" s="376"/>
      <c r="U31" s="376"/>
      <c r="V31" s="361">
        <f t="shared" si="0"/>
        <v>3</v>
      </c>
      <c r="W31" s="364">
        <f t="shared" si="1"/>
        <v>27</v>
      </c>
      <c r="X31" s="361">
        <f t="shared" si="2"/>
        <v>216</v>
      </c>
      <c r="Y31" s="361">
        <f t="shared" si="3"/>
        <v>2430</v>
      </c>
      <c r="Z31" s="361">
        <f t="shared" si="4"/>
        <v>2430</v>
      </c>
      <c r="AA31" s="363"/>
    </row>
    <row r="32" spans="1:27" s="160" customFormat="1" ht="30" customHeight="1">
      <c r="A32" s="354">
        <v>25</v>
      </c>
      <c r="B32" s="364" t="s">
        <v>801</v>
      </c>
      <c r="C32" s="364" t="s">
        <v>18</v>
      </c>
      <c r="D32" s="474" t="s">
        <v>368</v>
      </c>
      <c r="E32" s="365">
        <v>30</v>
      </c>
      <c r="F32" s="364">
        <v>240</v>
      </c>
      <c r="G32" s="364">
        <v>70</v>
      </c>
      <c r="H32" s="364">
        <f t="shared" si="6"/>
        <v>8.75</v>
      </c>
      <c r="I32" s="361">
        <f t="shared" si="5"/>
        <v>2100</v>
      </c>
      <c r="J32" s="376"/>
      <c r="K32" s="376"/>
      <c r="L32" s="376"/>
      <c r="M32" s="376"/>
      <c r="N32" s="376"/>
      <c r="O32" s="377"/>
      <c r="P32" s="376">
        <v>3</v>
      </c>
      <c r="Q32" s="376" t="s">
        <v>494</v>
      </c>
      <c r="R32" s="376"/>
      <c r="S32" s="376"/>
      <c r="T32" s="376"/>
      <c r="U32" s="376"/>
      <c r="V32" s="355">
        <f>J32+L32+N32+P32+R32+T32</f>
        <v>3</v>
      </c>
      <c r="W32" s="365">
        <f>E32-V32</f>
        <v>27</v>
      </c>
      <c r="X32" s="361">
        <f>W32*8</f>
        <v>216</v>
      </c>
      <c r="Y32" s="361">
        <f t="shared" si="3"/>
        <v>1890</v>
      </c>
      <c r="Z32" s="972">
        <v>0</v>
      </c>
      <c r="AA32" s="363"/>
    </row>
    <row r="33" spans="1:27" s="160" customFormat="1" ht="30" customHeight="1">
      <c r="A33" s="354">
        <v>26</v>
      </c>
      <c r="B33" s="364" t="s">
        <v>882</v>
      </c>
      <c r="C33" s="364" t="s">
        <v>207</v>
      </c>
      <c r="D33" s="364" t="s">
        <v>120</v>
      </c>
      <c r="E33" s="365">
        <v>30</v>
      </c>
      <c r="F33" s="364">
        <v>240</v>
      </c>
      <c r="G33" s="364">
        <v>40</v>
      </c>
      <c r="H33" s="364">
        <f t="shared" si="6"/>
        <v>5</v>
      </c>
      <c r="I33" s="361">
        <f t="shared" si="5"/>
        <v>1200</v>
      </c>
      <c r="J33" s="417">
        <v>10</v>
      </c>
      <c r="K33" s="417" t="s">
        <v>652</v>
      </c>
      <c r="L33" s="376">
        <v>2</v>
      </c>
      <c r="M33" s="376" t="s">
        <v>886</v>
      </c>
      <c r="N33" s="376"/>
      <c r="O33" s="377"/>
      <c r="P33" s="376">
        <v>3</v>
      </c>
      <c r="Q33" s="376" t="s">
        <v>494</v>
      </c>
      <c r="R33" s="376"/>
      <c r="S33" s="376"/>
      <c r="T33" s="376"/>
      <c r="U33" s="376"/>
      <c r="V33" s="355">
        <f>J33+L33+N33+P33+R33+T33</f>
        <v>15</v>
      </c>
      <c r="W33" s="365">
        <f>E33-V33</f>
        <v>15</v>
      </c>
      <c r="X33" s="361">
        <f>W33*8</f>
        <v>120</v>
      </c>
      <c r="Y33" s="361">
        <f t="shared" si="3"/>
        <v>600</v>
      </c>
      <c r="Z33" s="361">
        <f t="shared" si="4"/>
        <v>600</v>
      </c>
      <c r="AA33" s="363"/>
    </row>
    <row r="34" spans="1:27" s="160" customFormat="1" ht="30" customHeight="1">
      <c r="A34" s="354">
        <v>27</v>
      </c>
      <c r="B34" s="364" t="s">
        <v>46</v>
      </c>
      <c r="C34" s="364" t="s">
        <v>176</v>
      </c>
      <c r="D34" s="367" t="s">
        <v>88</v>
      </c>
      <c r="E34" s="365">
        <v>30</v>
      </c>
      <c r="F34" s="364">
        <v>240</v>
      </c>
      <c r="G34" s="364">
        <v>90</v>
      </c>
      <c r="H34" s="364">
        <f t="shared" si="6"/>
        <v>11.25</v>
      </c>
      <c r="I34" s="361">
        <f t="shared" si="5"/>
        <v>2700</v>
      </c>
      <c r="J34" s="376"/>
      <c r="K34" s="376"/>
      <c r="L34" s="376"/>
      <c r="M34" s="376"/>
      <c r="N34" s="376">
        <v>1</v>
      </c>
      <c r="O34" s="377" t="s">
        <v>137</v>
      </c>
      <c r="P34" s="376">
        <v>3</v>
      </c>
      <c r="Q34" s="376" t="s">
        <v>494</v>
      </c>
      <c r="R34" s="376"/>
      <c r="S34" s="376"/>
      <c r="T34" s="376"/>
      <c r="U34" s="376"/>
      <c r="V34" s="355">
        <f t="shared" si="0"/>
        <v>4</v>
      </c>
      <c r="W34" s="365">
        <f t="shared" si="1"/>
        <v>26</v>
      </c>
      <c r="X34" s="361">
        <f t="shared" si="2"/>
        <v>208</v>
      </c>
      <c r="Y34" s="361">
        <f t="shared" si="3"/>
        <v>2340</v>
      </c>
      <c r="Z34" s="361">
        <f t="shared" si="4"/>
        <v>2340</v>
      </c>
      <c r="AA34" s="363"/>
    </row>
    <row r="35" spans="1:27" s="160" customFormat="1" ht="33" customHeight="1">
      <c r="A35" s="354">
        <v>28</v>
      </c>
      <c r="B35" s="409" t="s">
        <v>323</v>
      </c>
      <c r="C35" s="364" t="s">
        <v>18</v>
      </c>
      <c r="D35" s="374" t="s">
        <v>114</v>
      </c>
      <c r="E35" s="365">
        <v>30</v>
      </c>
      <c r="F35" s="364">
        <v>240</v>
      </c>
      <c r="G35" s="364">
        <v>70</v>
      </c>
      <c r="H35" s="364">
        <f t="shared" si="6"/>
        <v>8.75</v>
      </c>
      <c r="I35" s="361">
        <f t="shared" si="5"/>
        <v>2100</v>
      </c>
      <c r="J35" s="376"/>
      <c r="K35" s="376"/>
      <c r="L35" s="376"/>
      <c r="M35" s="376"/>
      <c r="N35" s="376"/>
      <c r="O35" s="377"/>
      <c r="P35" s="376">
        <v>2</v>
      </c>
      <c r="Q35" s="376" t="s">
        <v>901</v>
      </c>
      <c r="R35" s="376"/>
      <c r="S35" s="376"/>
      <c r="T35" s="376"/>
      <c r="U35" s="376"/>
      <c r="V35" s="355">
        <f>J35+L35+N35+P35+R35+T35</f>
        <v>2</v>
      </c>
      <c r="W35" s="365">
        <f>E35-V35</f>
        <v>28</v>
      </c>
      <c r="X35" s="361">
        <f>W35*8</f>
        <v>224</v>
      </c>
      <c r="Y35" s="361">
        <f t="shared" si="3"/>
        <v>1960</v>
      </c>
      <c r="Z35" s="361">
        <f t="shared" si="4"/>
        <v>1960</v>
      </c>
      <c r="AA35" s="363"/>
    </row>
    <row r="36" spans="1:27" s="160" customFormat="1" ht="33" customHeight="1">
      <c r="A36" s="354">
        <v>29</v>
      </c>
      <c r="B36" s="474" t="s">
        <v>473</v>
      </c>
      <c r="C36" s="364" t="s">
        <v>176</v>
      </c>
      <c r="D36" s="364" t="s">
        <v>239</v>
      </c>
      <c r="E36" s="365">
        <v>30</v>
      </c>
      <c r="F36" s="364">
        <v>240</v>
      </c>
      <c r="G36" s="364">
        <v>90</v>
      </c>
      <c r="H36" s="364">
        <f t="shared" si="6"/>
        <v>11.25</v>
      </c>
      <c r="I36" s="361">
        <f t="shared" si="5"/>
        <v>2700</v>
      </c>
      <c r="J36" s="376"/>
      <c r="K36" s="376"/>
      <c r="L36" s="376">
        <v>1</v>
      </c>
      <c r="M36" s="376">
        <v>23</v>
      </c>
      <c r="N36" s="376">
        <v>1</v>
      </c>
      <c r="O36" s="377" t="s">
        <v>364</v>
      </c>
      <c r="P36" s="376">
        <v>3</v>
      </c>
      <c r="Q36" s="376" t="s">
        <v>494</v>
      </c>
      <c r="R36" s="376"/>
      <c r="S36" s="376"/>
      <c r="T36" s="376"/>
      <c r="U36" s="376"/>
      <c r="V36" s="355">
        <f>J36+L36+N36+P36+R36+T36</f>
        <v>5</v>
      </c>
      <c r="W36" s="365">
        <f>E36-V36</f>
        <v>25</v>
      </c>
      <c r="X36" s="361">
        <f>W36*8</f>
        <v>200</v>
      </c>
      <c r="Y36" s="361">
        <f t="shared" si="3"/>
        <v>2250</v>
      </c>
      <c r="Z36" s="361">
        <f t="shared" si="4"/>
        <v>2250</v>
      </c>
      <c r="AA36" s="363"/>
    </row>
    <row r="37" spans="1:27" s="160" customFormat="1" ht="30" customHeight="1">
      <c r="A37" s="354">
        <v>30</v>
      </c>
      <c r="B37" s="364" t="s">
        <v>97</v>
      </c>
      <c r="C37" s="364" t="s">
        <v>176</v>
      </c>
      <c r="D37" s="364" t="s">
        <v>160</v>
      </c>
      <c r="E37" s="365">
        <v>30</v>
      </c>
      <c r="F37" s="364">
        <v>240</v>
      </c>
      <c r="G37" s="364">
        <v>90</v>
      </c>
      <c r="H37" s="364">
        <f t="shared" si="6"/>
        <v>11.25</v>
      </c>
      <c r="I37" s="361">
        <f t="shared" si="5"/>
        <v>2700</v>
      </c>
      <c r="J37" s="376"/>
      <c r="K37" s="376"/>
      <c r="L37" s="376">
        <v>4</v>
      </c>
      <c r="M37" s="376" t="s">
        <v>889</v>
      </c>
      <c r="N37" s="376"/>
      <c r="O37" s="377"/>
      <c r="P37" s="376">
        <v>3</v>
      </c>
      <c r="Q37" s="376" t="s">
        <v>494</v>
      </c>
      <c r="R37" s="376"/>
      <c r="S37" s="376"/>
      <c r="T37" s="376"/>
      <c r="U37" s="376"/>
      <c r="V37" s="355">
        <f t="shared" si="0"/>
        <v>7</v>
      </c>
      <c r="W37" s="365">
        <f t="shared" si="1"/>
        <v>23</v>
      </c>
      <c r="X37" s="361">
        <f t="shared" si="2"/>
        <v>184</v>
      </c>
      <c r="Y37" s="361">
        <f t="shared" si="3"/>
        <v>2070</v>
      </c>
      <c r="Z37" s="361">
        <f t="shared" si="4"/>
        <v>2070</v>
      </c>
      <c r="AA37" s="363"/>
    </row>
    <row r="38" spans="1:27" s="160" customFormat="1" ht="30" customHeight="1">
      <c r="A38" s="354">
        <v>31</v>
      </c>
      <c r="B38" s="364" t="s">
        <v>294</v>
      </c>
      <c r="C38" s="364" t="s">
        <v>267</v>
      </c>
      <c r="D38" s="364" t="s">
        <v>199</v>
      </c>
      <c r="E38" s="365">
        <v>30</v>
      </c>
      <c r="F38" s="364">
        <v>240</v>
      </c>
      <c r="G38" s="364">
        <v>75</v>
      </c>
      <c r="H38" s="364">
        <f t="shared" si="6"/>
        <v>9.375</v>
      </c>
      <c r="I38" s="361">
        <f t="shared" si="5"/>
        <v>2250</v>
      </c>
      <c r="J38" s="376"/>
      <c r="K38" s="376"/>
      <c r="L38" s="376"/>
      <c r="M38" s="376"/>
      <c r="N38" s="376"/>
      <c r="O38" s="377"/>
      <c r="P38" s="376">
        <v>3</v>
      </c>
      <c r="Q38" s="376" t="s">
        <v>494</v>
      </c>
      <c r="R38" s="376"/>
      <c r="S38" s="376"/>
      <c r="T38" s="376"/>
      <c r="U38" s="376"/>
      <c r="V38" s="355">
        <f t="shared" si="0"/>
        <v>3</v>
      </c>
      <c r="W38" s="365">
        <f t="shared" si="1"/>
        <v>27</v>
      </c>
      <c r="X38" s="361">
        <f t="shared" si="2"/>
        <v>216</v>
      </c>
      <c r="Y38" s="361">
        <f t="shared" si="3"/>
        <v>2025</v>
      </c>
      <c r="Z38" s="361">
        <f t="shared" si="4"/>
        <v>2025</v>
      </c>
      <c r="AA38" s="363"/>
    </row>
    <row r="39" spans="1:27" s="160" customFormat="1" ht="30" customHeight="1">
      <c r="A39" s="354">
        <v>32</v>
      </c>
      <c r="B39" s="364" t="s">
        <v>905</v>
      </c>
      <c r="C39" s="364" t="s">
        <v>176</v>
      </c>
      <c r="D39" s="367" t="s">
        <v>117</v>
      </c>
      <c r="E39" s="365">
        <v>30</v>
      </c>
      <c r="F39" s="364">
        <v>240</v>
      </c>
      <c r="G39" s="364">
        <v>90</v>
      </c>
      <c r="H39" s="364">
        <f t="shared" si="6"/>
        <v>11.25</v>
      </c>
      <c r="I39" s="361">
        <f t="shared" si="5"/>
        <v>2700</v>
      </c>
      <c r="J39" s="376"/>
      <c r="K39" s="376"/>
      <c r="L39" s="376"/>
      <c r="M39" s="376"/>
      <c r="N39" s="376"/>
      <c r="O39" s="377"/>
      <c r="P39" s="376"/>
      <c r="Q39" s="376"/>
      <c r="R39" s="376"/>
      <c r="S39" s="376"/>
      <c r="T39" s="376"/>
      <c r="U39" s="376"/>
      <c r="V39" s="355">
        <f t="shared" si="0"/>
        <v>0</v>
      </c>
      <c r="W39" s="365">
        <f t="shared" si="1"/>
        <v>30</v>
      </c>
      <c r="X39" s="361">
        <f t="shared" si="2"/>
        <v>240</v>
      </c>
      <c r="Y39" s="361">
        <f t="shared" si="3"/>
        <v>2700</v>
      </c>
      <c r="Z39" s="361">
        <f t="shared" si="4"/>
        <v>2700</v>
      </c>
      <c r="AA39" s="363"/>
    </row>
    <row r="40" spans="1:27" s="160" customFormat="1" ht="30" customHeight="1">
      <c r="A40" s="354">
        <v>33</v>
      </c>
      <c r="B40" s="364" t="s">
        <v>58</v>
      </c>
      <c r="C40" s="364" t="s">
        <v>176</v>
      </c>
      <c r="D40" s="364" t="s">
        <v>163</v>
      </c>
      <c r="E40" s="365">
        <v>30</v>
      </c>
      <c r="F40" s="364">
        <v>240</v>
      </c>
      <c r="G40" s="364">
        <v>90</v>
      </c>
      <c r="H40" s="364">
        <f t="shared" si="6"/>
        <v>11.25</v>
      </c>
      <c r="I40" s="361">
        <f t="shared" si="5"/>
        <v>2700</v>
      </c>
      <c r="J40" s="376"/>
      <c r="K40" s="376"/>
      <c r="L40" s="376">
        <v>2</v>
      </c>
      <c r="M40" s="376" t="s">
        <v>886</v>
      </c>
      <c r="N40" s="376"/>
      <c r="O40" s="377"/>
      <c r="P40" s="376">
        <v>3</v>
      </c>
      <c r="Q40" s="376" t="s">
        <v>494</v>
      </c>
      <c r="R40" s="376"/>
      <c r="S40" s="376"/>
      <c r="T40" s="376"/>
      <c r="U40" s="376"/>
      <c r="V40" s="355">
        <f t="shared" si="0"/>
        <v>5</v>
      </c>
      <c r="W40" s="365">
        <f t="shared" si="1"/>
        <v>25</v>
      </c>
      <c r="X40" s="361">
        <f t="shared" si="2"/>
        <v>200</v>
      </c>
      <c r="Y40" s="361">
        <f t="shared" si="3"/>
        <v>2250</v>
      </c>
      <c r="Z40" s="361">
        <f t="shared" si="4"/>
        <v>2250</v>
      </c>
      <c r="AA40" s="363"/>
    </row>
    <row r="41" spans="1:27" s="160" customFormat="1" ht="30" customHeight="1">
      <c r="A41" s="354">
        <v>34</v>
      </c>
      <c r="B41" s="364" t="s">
        <v>279</v>
      </c>
      <c r="C41" s="364" t="s">
        <v>176</v>
      </c>
      <c r="D41" s="364" t="s">
        <v>79</v>
      </c>
      <c r="E41" s="365">
        <v>30</v>
      </c>
      <c r="F41" s="364">
        <v>240</v>
      </c>
      <c r="G41" s="364">
        <v>90</v>
      </c>
      <c r="H41" s="364">
        <f t="shared" si="6"/>
        <v>11.25</v>
      </c>
      <c r="I41" s="361">
        <f t="shared" si="5"/>
        <v>2700</v>
      </c>
      <c r="J41" s="376"/>
      <c r="K41" s="376"/>
      <c r="L41" s="376"/>
      <c r="M41" s="376"/>
      <c r="N41" s="376"/>
      <c r="O41" s="377"/>
      <c r="P41" s="376">
        <v>3</v>
      </c>
      <c r="Q41" s="376" t="s">
        <v>494</v>
      </c>
      <c r="R41" s="376"/>
      <c r="S41" s="376"/>
      <c r="T41" s="376"/>
      <c r="U41" s="376"/>
      <c r="V41" s="355">
        <f t="shared" si="0"/>
        <v>3</v>
      </c>
      <c r="W41" s="365">
        <f t="shared" si="1"/>
        <v>27</v>
      </c>
      <c r="X41" s="361">
        <f t="shared" si="2"/>
        <v>216</v>
      </c>
      <c r="Y41" s="361">
        <f>X41*H41</f>
        <v>2430</v>
      </c>
      <c r="Z41" s="361">
        <f t="shared" si="4"/>
        <v>2430</v>
      </c>
      <c r="AA41" s="363"/>
    </row>
    <row r="42" spans="1:27" s="160" customFormat="1" ht="33.75" customHeight="1">
      <c r="A42" s="354">
        <v>35</v>
      </c>
      <c r="B42" s="364" t="s">
        <v>818</v>
      </c>
      <c r="C42" s="364" t="s">
        <v>176</v>
      </c>
      <c r="D42" s="364" t="s">
        <v>815</v>
      </c>
      <c r="E42" s="364">
        <v>30</v>
      </c>
      <c r="F42" s="364">
        <v>240</v>
      </c>
      <c r="G42" s="364">
        <v>90</v>
      </c>
      <c r="H42" s="364">
        <f t="shared" si="6"/>
        <v>11.25</v>
      </c>
      <c r="I42" s="361">
        <f t="shared" si="5"/>
        <v>2700</v>
      </c>
      <c r="J42" s="376"/>
      <c r="K42" s="376"/>
      <c r="L42" s="376">
        <v>2</v>
      </c>
      <c r="M42" s="376" t="s">
        <v>894</v>
      </c>
      <c r="N42" s="376">
        <v>2</v>
      </c>
      <c r="O42" s="377" t="s">
        <v>902</v>
      </c>
      <c r="P42" s="376">
        <v>3</v>
      </c>
      <c r="Q42" s="376" t="s">
        <v>494</v>
      </c>
      <c r="R42" s="376"/>
      <c r="S42" s="376"/>
      <c r="T42" s="376"/>
      <c r="U42" s="376"/>
      <c r="V42" s="361">
        <f t="shared" si="0"/>
        <v>7</v>
      </c>
      <c r="W42" s="364">
        <f t="shared" si="1"/>
        <v>23</v>
      </c>
      <c r="X42" s="361">
        <f t="shared" si="2"/>
        <v>184</v>
      </c>
      <c r="Y42" s="361">
        <f t="shared" ref="Y42" si="8">X42*H42</f>
        <v>2070</v>
      </c>
      <c r="Z42" s="361">
        <f t="shared" si="4"/>
        <v>2070</v>
      </c>
      <c r="AA42" s="363"/>
    </row>
    <row r="43" spans="1:27" s="160" customFormat="1" ht="30" customHeight="1">
      <c r="A43" s="354">
        <v>36</v>
      </c>
      <c r="B43" s="364" t="s">
        <v>309</v>
      </c>
      <c r="C43" s="364" t="s">
        <v>18</v>
      </c>
      <c r="D43" s="364" t="s">
        <v>165</v>
      </c>
      <c r="E43" s="365">
        <v>30</v>
      </c>
      <c r="F43" s="364">
        <v>240</v>
      </c>
      <c r="G43" s="364">
        <v>70</v>
      </c>
      <c r="H43" s="364">
        <f t="shared" si="6"/>
        <v>8.75</v>
      </c>
      <c r="I43" s="361">
        <f t="shared" si="5"/>
        <v>2100</v>
      </c>
      <c r="J43" s="376"/>
      <c r="K43" s="376"/>
      <c r="L43" s="376">
        <v>4</v>
      </c>
      <c r="M43" s="376" t="s">
        <v>889</v>
      </c>
      <c r="N43" s="376"/>
      <c r="O43" s="377"/>
      <c r="P43" s="376">
        <v>3</v>
      </c>
      <c r="Q43" s="376" t="s">
        <v>494</v>
      </c>
      <c r="R43" s="376"/>
      <c r="S43" s="376"/>
      <c r="T43" s="376"/>
      <c r="U43" s="376"/>
      <c r="V43" s="355">
        <f t="shared" si="0"/>
        <v>7</v>
      </c>
      <c r="W43" s="365">
        <f t="shared" si="1"/>
        <v>23</v>
      </c>
      <c r="X43" s="361">
        <f t="shared" si="2"/>
        <v>184</v>
      </c>
      <c r="Y43" s="361">
        <f t="shared" si="3"/>
        <v>1610</v>
      </c>
      <c r="Z43" s="361">
        <f t="shared" si="4"/>
        <v>1610</v>
      </c>
      <c r="AA43" s="363"/>
    </row>
    <row r="44" spans="1:27" s="160" customFormat="1" ht="28.5" customHeight="1">
      <c r="A44" s="354">
        <v>37</v>
      </c>
      <c r="B44" s="364" t="s">
        <v>850</v>
      </c>
      <c r="C44" s="364" t="s">
        <v>18</v>
      </c>
      <c r="D44" s="414" t="s">
        <v>81</v>
      </c>
      <c r="E44" s="365">
        <v>30</v>
      </c>
      <c r="F44" s="364">
        <v>240</v>
      </c>
      <c r="G44" s="364">
        <v>70</v>
      </c>
      <c r="H44" s="364">
        <f t="shared" si="6"/>
        <v>8.75</v>
      </c>
      <c r="I44" s="361">
        <f t="shared" si="5"/>
        <v>2100</v>
      </c>
      <c r="J44" s="376"/>
      <c r="K44" s="376"/>
      <c r="L44" s="376">
        <v>3</v>
      </c>
      <c r="M44" s="376" t="s">
        <v>890</v>
      </c>
      <c r="N44" s="376">
        <v>3</v>
      </c>
      <c r="O44" s="377" t="s">
        <v>232</v>
      </c>
      <c r="P44" s="376">
        <v>3</v>
      </c>
      <c r="Q44" s="376" t="s">
        <v>494</v>
      </c>
      <c r="R44" s="376"/>
      <c r="S44" s="376"/>
      <c r="T44" s="376"/>
      <c r="U44" s="376"/>
      <c r="V44" s="355">
        <f t="shared" si="0"/>
        <v>9</v>
      </c>
      <c r="W44" s="365">
        <f t="shared" si="1"/>
        <v>21</v>
      </c>
      <c r="X44" s="361">
        <f t="shared" si="2"/>
        <v>168</v>
      </c>
      <c r="Y44" s="361">
        <f t="shared" si="3"/>
        <v>1470</v>
      </c>
      <c r="Z44" s="361">
        <f t="shared" si="4"/>
        <v>1470</v>
      </c>
      <c r="AA44" s="363"/>
    </row>
    <row r="45" spans="1:27" s="160" customFormat="1" ht="41.25" customHeight="1">
      <c r="A45" s="250"/>
      <c r="B45" s="1427" t="s">
        <v>483</v>
      </c>
      <c r="C45" s="1427"/>
      <c r="D45" s="1427"/>
      <c r="E45" s="341"/>
      <c r="F45" s="341"/>
      <c r="G45" s="341"/>
      <c r="H45" s="341"/>
      <c r="I45" s="341"/>
      <c r="J45" s="969"/>
      <c r="K45" s="969"/>
      <c r="L45" s="969"/>
      <c r="M45" s="969"/>
      <c r="N45" s="1427" t="s">
        <v>484</v>
      </c>
      <c r="O45" s="1427"/>
      <c r="P45" s="1427"/>
      <c r="Q45" s="1427"/>
      <c r="R45" s="1427"/>
      <c r="S45" s="969"/>
      <c r="T45" s="969"/>
      <c r="U45" s="969"/>
      <c r="V45" s="341"/>
      <c r="W45" s="776"/>
      <c r="X45" s="1433" t="s">
        <v>485</v>
      </c>
      <c r="Y45" s="1433"/>
      <c r="Z45" s="1433"/>
      <c r="AA45" s="1433"/>
    </row>
    <row r="46" spans="1:27" s="160" customFormat="1" ht="39" customHeight="1">
      <c r="A46" s="250"/>
      <c r="B46" s="1427" t="s">
        <v>482</v>
      </c>
      <c r="C46" s="1427"/>
      <c r="D46" s="1427"/>
      <c r="E46" s="341"/>
      <c r="F46" s="341"/>
      <c r="G46" s="341"/>
      <c r="H46" s="341"/>
      <c r="I46" s="341"/>
      <c r="J46" s="969"/>
      <c r="K46" s="969"/>
      <c r="L46" s="969"/>
      <c r="M46" s="969"/>
      <c r="N46" s="1427" t="s">
        <v>482</v>
      </c>
      <c r="O46" s="1427"/>
      <c r="P46" s="1427"/>
      <c r="Q46" s="1427"/>
      <c r="R46" s="969"/>
      <c r="S46" s="969"/>
      <c r="T46" s="969"/>
      <c r="U46" s="969"/>
      <c r="V46" s="341"/>
      <c r="W46" s="776"/>
      <c r="X46" s="1427" t="s">
        <v>482</v>
      </c>
      <c r="Y46" s="1427"/>
      <c r="Z46" s="1427"/>
      <c r="AA46" s="1427"/>
    </row>
    <row r="47" spans="1:27" s="160" customFormat="1" ht="24" customHeight="1">
      <c r="A47" s="250"/>
      <c r="B47" s="1427"/>
      <c r="C47" s="1427"/>
      <c r="D47" s="1427"/>
      <c r="E47" s="341"/>
      <c r="F47" s="341"/>
      <c r="G47" s="341"/>
      <c r="H47" s="341"/>
      <c r="I47" s="341"/>
      <c r="J47" s="969"/>
      <c r="K47" s="969"/>
      <c r="L47" s="969"/>
      <c r="M47" s="969"/>
      <c r="N47" s="1434">
        <v>1</v>
      </c>
      <c r="O47" s="1434"/>
      <c r="P47" s="1434"/>
      <c r="Q47" s="1434"/>
      <c r="R47" s="969"/>
      <c r="S47" s="969"/>
      <c r="T47" s="969"/>
      <c r="U47" s="969"/>
      <c r="V47" s="341"/>
      <c r="W47" s="776"/>
      <c r="X47" s="1427"/>
      <c r="Y47" s="1427"/>
      <c r="Z47" s="1427"/>
      <c r="AA47" s="1427"/>
    </row>
    <row r="48" spans="1:27" s="160" customFormat="1" ht="30" customHeight="1">
      <c r="A48" s="354">
        <v>38</v>
      </c>
      <c r="B48" s="364" t="s">
        <v>913</v>
      </c>
      <c r="C48" s="364" t="s">
        <v>176</v>
      </c>
      <c r="D48" s="364" t="s">
        <v>67</v>
      </c>
      <c r="E48" s="365">
        <v>30</v>
      </c>
      <c r="F48" s="364">
        <v>240</v>
      </c>
      <c r="G48" s="364">
        <v>90</v>
      </c>
      <c r="H48" s="364">
        <f t="shared" ref="H48:H80" si="9">G48/8</f>
        <v>11.25</v>
      </c>
      <c r="I48" s="361">
        <f t="shared" ref="I48:I80" si="10">G48*E48</f>
        <v>2700</v>
      </c>
      <c r="J48" s="376"/>
      <c r="K48" s="376"/>
      <c r="L48" s="376"/>
      <c r="M48" s="376"/>
      <c r="N48" s="376"/>
      <c r="O48" s="377"/>
      <c r="P48" s="376">
        <v>3</v>
      </c>
      <c r="Q48" s="376" t="s">
        <v>494</v>
      </c>
      <c r="R48" s="376"/>
      <c r="S48" s="376"/>
      <c r="T48" s="376"/>
      <c r="U48" s="362"/>
      <c r="V48" s="355">
        <f>J48+L48+N48+P48+R48+T48</f>
        <v>3</v>
      </c>
      <c r="W48" s="365">
        <f>E48-V48</f>
        <v>27</v>
      </c>
      <c r="X48" s="361">
        <f>W48*8</f>
        <v>216</v>
      </c>
      <c r="Y48" s="361">
        <f>X48*H48</f>
        <v>2430</v>
      </c>
      <c r="Z48" s="361">
        <f>Y48</f>
        <v>2430</v>
      </c>
      <c r="AA48" s="363"/>
    </row>
    <row r="49" spans="1:27" s="160" customFormat="1" ht="30" customHeight="1">
      <c r="A49" s="354">
        <v>39</v>
      </c>
      <c r="B49" s="364" t="s">
        <v>912</v>
      </c>
      <c r="C49" s="364" t="s">
        <v>176</v>
      </c>
      <c r="D49" s="364" t="s">
        <v>35</v>
      </c>
      <c r="E49" s="365">
        <v>30</v>
      </c>
      <c r="F49" s="364">
        <v>240</v>
      </c>
      <c r="G49" s="364">
        <v>90</v>
      </c>
      <c r="H49" s="364">
        <f t="shared" ref="H49" si="11">G49/8</f>
        <v>11.25</v>
      </c>
      <c r="I49" s="361">
        <f t="shared" ref="I49" si="12">G49*E49</f>
        <v>2700</v>
      </c>
      <c r="J49" s="417">
        <v>19</v>
      </c>
      <c r="K49" s="417" t="s">
        <v>831</v>
      </c>
      <c r="L49" s="376">
        <v>0.5</v>
      </c>
      <c r="M49" s="376">
        <v>22</v>
      </c>
      <c r="N49" s="376"/>
      <c r="O49" s="377"/>
      <c r="P49" s="376">
        <v>2</v>
      </c>
      <c r="Q49" s="376" t="s">
        <v>494</v>
      </c>
      <c r="R49" s="376"/>
      <c r="S49" s="376"/>
      <c r="T49" s="376"/>
      <c r="U49" s="362"/>
      <c r="V49" s="355">
        <f>J49+L49+N49+P49+R49+T49</f>
        <v>21.5</v>
      </c>
      <c r="W49" s="365">
        <f>E49-V49</f>
        <v>8.5</v>
      </c>
      <c r="X49" s="361">
        <f>W49*8</f>
        <v>68</v>
      </c>
      <c r="Y49" s="361">
        <f>X49*H49</f>
        <v>765</v>
      </c>
      <c r="Z49" s="361">
        <f>Y49</f>
        <v>765</v>
      </c>
      <c r="AA49" s="363"/>
    </row>
    <row r="50" spans="1:27" s="160" customFormat="1" ht="30" customHeight="1">
      <c r="A50" s="354">
        <v>40</v>
      </c>
      <c r="B50" s="364" t="s">
        <v>305</v>
      </c>
      <c r="C50" s="364" t="s">
        <v>176</v>
      </c>
      <c r="D50" s="364" t="s">
        <v>159</v>
      </c>
      <c r="E50" s="365">
        <v>30</v>
      </c>
      <c r="F50" s="364">
        <v>240</v>
      </c>
      <c r="G50" s="364">
        <v>90</v>
      </c>
      <c r="H50" s="364">
        <f t="shared" si="9"/>
        <v>11.25</v>
      </c>
      <c r="I50" s="361">
        <f t="shared" si="10"/>
        <v>2700</v>
      </c>
      <c r="J50" s="376"/>
      <c r="K50" s="376"/>
      <c r="L50" s="376">
        <v>3</v>
      </c>
      <c r="M50" s="376" t="s">
        <v>890</v>
      </c>
      <c r="N50" s="376"/>
      <c r="O50" s="377"/>
      <c r="P50" s="376">
        <v>3</v>
      </c>
      <c r="Q50" s="376" t="s">
        <v>494</v>
      </c>
      <c r="R50" s="376"/>
      <c r="S50" s="376"/>
      <c r="T50" s="376"/>
      <c r="U50" s="362"/>
      <c r="V50" s="355">
        <f>J50+L50+N50+P50+R50+T50</f>
        <v>6</v>
      </c>
      <c r="W50" s="365">
        <f>E50-V50</f>
        <v>24</v>
      </c>
      <c r="X50" s="361">
        <f>W50*8</f>
        <v>192</v>
      </c>
      <c r="Y50" s="361">
        <f>X50*H50</f>
        <v>2160</v>
      </c>
      <c r="Z50" s="361">
        <f>Y50</f>
        <v>2160</v>
      </c>
      <c r="AA50" s="363"/>
    </row>
    <row r="51" spans="1:27" s="160" customFormat="1" ht="27.75" customHeight="1">
      <c r="A51" s="354">
        <v>41</v>
      </c>
      <c r="B51" s="364" t="s">
        <v>360</v>
      </c>
      <c r="C51" s="364" t="s">
        <v>176</v>
      </c>
      <c r="D51" s="364" t="s">
        <v>151</v>
      </c>
      <c r="E51" s="365">
        <v>30</v>
      </c>
      <c r="F51" s="364">
        <v>240</v>
      </c>
      <c r="G51" s="364">
        <v>90</v>
      </c>
      <c r="H51" s="364">
        <f t="shared" si="9"/>
        <v>11.25</v>
      </c>
      <c r="I51" s="361">
        <f t="shared" si="10"/>
        <v>2700</v>
      </c>
      <c r="J51" s="376"/>
      <c r="K51" s="819"/>
      <c r="L51" s="376">
        <v>1</v>
      </c>
      <c r="M51" s="376">
        <v>2</v>
      </c>
      <c r="N51" s="376"/>
      <c r="O51" s="377"/>
      <c r="P51" s="376">
        <v>3</v>
      </c>
      <c r="Q51" s="376" t="s">
        <v>494</v>
      </c>
      <c r="R51" s="376"/>
      <c r="S51" s="376"/>
      <c r="T51" s="376"/>
      <c r="U51" s="362"/>
      <c r="V51" s="355">
        <f>J51+L51+N51+P51+R51+T51</f>
        <v>4</v>
      </c>
      <c r="W51" s="365">
        <f>E51-V51</f>
        <v>26</v>
      </c>
      <c r="X51" s="361">
        <f>W51*8</f>
        <v>208</v>
      </c>
      <c r="Y51" s="361">
        <f>X51*H51</f>
        <v>2340</v>
      </c>
      <c r="Z51" s="361">
        <f>Y51</f>
        <v>2340</v>
      </c>
      <c r="AA51" s="363"/>
    </row>
    <row r="52" spans="1:27" s="160" customFormat="1" ht="30" customHeight="1">
      <c r="A52" s="354">
        <v>42</v>
      </c>
      <c r="B52" s="365" t="s">
        <v>285</v>
      </c>
      <c r="C52" s="365" t="s">
        <v>176</v>
      </c>
      <c r="D52" s="365" t="s">
        <v>796</v>
      </c>
      <c r="E52" s="365">
        <v>30</v>
      </c>
      <c r="F52" s="365">
        <v>240</v>
      </c>
      <c r="G52" s="365">
        <v>90</v>
      </c>
      <c r="H52" s="364">
        <f t="shared" si="9"/>
        <v>11.25</v>
      </c>
      <c r="I52" s="361">
        <f t="shared" si="10"/>
        <v>2700</v>
      </c>
      <c r="J52" s="818"/>
      <c r="K52" s="818"/>
      <c r="L52" s="376"/>
      <c r="M52" s="376"/>
      <c r="N52" s="376"/>
      <c r="O52" s="377"/>
      <c r="P52" s="376">
        <v>3</v>
      </c>
      <c r="Q52" s="376" t="s">
        <v>494</v>
      </c>
      <c r="R52" s="818"/>
      <c r="S52" s="818"/>
      <c r="T52" s="818"/>
      <c r="U52" s="818"/>
      <c r="V52" s="355">
        <f t="shared" si="0"/>
        <v>3</v>
      </c>
      <c r="W52" s="365">
        <f t="shared" si="1"/>
        <v>27</v>
      </c>
      <c r="X52" s="355">
        <f t="shared" si="2"/>
        <v>216</v>
      </c>
      <c r="Y52" s="355">
        <f t="shared" si="3"/>
        <v>2430</v>
      </c>
      <c r="Z52" s="355">
        <f t="shared" si="4"/>
        <v>2430</v>
      </c>
      <c r="AA52" s="155"/>
    </row>
    <row r="53" spans="1:27" s="160" customFormat="1" ht="30" customHeight="1">
      <c r="A53" s="354">
        <v>43</v>
      </c>
      <c r="B53" s="365" t="s">
        <v>748</v>
      </c>
      <c r="C53" s="365" t="s">
        <v>176</v>
      </c>
      <c r="D53" s="364" t="s">
        <v>101</v>
      </c>
      <c r="E53" s="365">
        <v>30</v>
      </c>
      <c r="F53" s="365">
        <v>240</v>
      </c>
      <c r="G53" s="365">
        <v>90</v>
      </c>
      <c r="H53" s="364">
        <f t="shared" si="9"/>
        <v>11.25</v>
      </c>
      <c r="I53" s="361">
        <f t="shared" si="10"/>
        <v>2700</v>
      </c>
      <c r="J53" s="818"/>
      <c r="K53" s="818"/>
      <c r="L53" s="376">
        <v>1</v>
      </c>
      <c r="M53" s="376">
        <v>23</v>
      </c>
      <c r="N53" s="376"/>
      <c r="O53" s="377"/>
      <c r="P53" s="376">
        <v>3</v>
      </c>
      <c r="Q53" s="376" t="s">
        <v>494</v>
      </c>
      <c r="R53" s="818"/>
      <c r="S53" s="818"/>
      <c r="T53" s="818"/>
      <c r="U53" s="818"/>
      <c r="V53" s="355">
        <f t="shared" si="0"/>
        <v>4</v>
      </c>
      <c r="W53" s="365">
        <f t="shared" si="1"/>
        <v>26</v>
      </c>
      <c r="X53" s="355">
        <f t="shared" si="2"/>
        <v>208</v>
      </c>
      <c r="Y53" s="355">
        <f t="shared" si="3"/>
        <v>2340</v>
      </c>
      <c r="Z53" s="355">
        <f t="shared" si="4"/>
        <v>2340</v>
      </c>
      <c r="AA53" s="155"/>
    </row>
    <row r="54" spans="1:27" s="160" customFormat="1" ht="30" customHeight="1">
      <c r="A54" s="354">
        <v>44</v>
      </c>
      <c r="B54" s="364" t="s">
        <v>28</v>
      </c>
      <c r="C54" s="364" t="s">
        <v>176</v>
      </c>
      <c r="D54" s="364" t="s">
        <v>95</v>
      </c>
      <c r="E54" s="365">
        <v>30</v>
      </c>
      <c r="F54" s="364">
        <v>240</v>
      </c>
      <c r="G54" s="364">
        <v>90</v>
      </c>
      <c r="H54" s="364">
        <f t="shared" si="9"/>
        <v>11.25</v>
      </c>
      <c r="I54" s="361">
        <f t="shared" si="10"/>
        <v>2700</v>
      </c>
      <c r="J54" s="376"/>
      <c r="K54" s="376"/>
      <c r="L54" s="376"/>
      <c r="M54" s="376"/>
      <c r="N54" s="376"/>
      <c r="O54" s="377"/>
      <c r="P54" s="376">
        <v>3</v>
      </c>
      <c r="Q54" s="376" t="s">
        <v>494</v>
      </c>
      <c r="R54" s="376"/>
      <c r="S54" s="376"/>
      <c r="T54" s="376"/>
      <c r="U54" s="376"/>
      <c r="V54" s="355">
        <f t="shared" si="0"/>
        <v>3</v>
      </c>
      <c r="W54" s="365">
        <f t="shared" si="1"/>
        <v>27</v>
      </c>
      <c r="X54" s="361">
        <f t="shared" si="2"/>
        <v>216</v>
      </c>
      <c r="Y54" s="361">
        <f t="shared" si="3"/>
        <v>2430</v>
      </c>
      <c r="Z54" s="361">
        <f t="shared" si="4"/>
        <v>2430</v>
      </c>
      <c r="AA54" s="149"/>
    </row>
    <row r="55" spans="1:27" s="160" customFormat="1" ht="30" customHeight="1">
      <c r="A55" s="354">
        <v>45</v>
      </c>
      <c r="B55" s="364" t="s">
        <v>838</v>
      </c>
      <c r="C55" s="364" t="s">
        <v>176</v>
      </c>
      <c r="D55" s="364" t="s">
        <v>100</v>
      </c>
      <c r="E55" s="365">
        <v>30</v>
      </c>
      <c r="F55" s="364">
        <v>240</v>
      </c>
      <c r="G55" s="364">
        <v>90</v>
      </c>
      <c r="H55" s="364">
        <f t="shared" si="9"/>
        <v>11.25</v>
      </c>
      <c r="I55" s="361">
        <f t="shared" si="10"/>
        <v>2700</v>
      </c>
      <c r="J55" s="376"/>
      <c r="K55" s="376"/>
      <c r="L55" s="376">
        <v>1</v>
      </c>
      <c r="M55" s="376">
        <v>2</v>
      </c>
      <c r="N55" s="376"/>
      <c r="O55" s="377"/>
      <c r="P55" s="376">
        <v>3</v>
      </c>
      <c r="Q55" s="376" t="s">
        <v>494</v>
      </c>
      <c r="R55" s="376"/>
      <c r="S55" s="376"/>
      <c r="T55" s="376"/>
      <c r="U55" s="376"/>
      <c r="V55" s="355">
        <f t="shared" si="0"/>
        <v>4</v>
      </c>
      <c r="W55" s="365">
        <f t="shared" si="1"/>
        <v>26</v>
      </c>
      <c r="X55" s="361">
        <f t="shared" si="2"/>
        <v>208</v>
      </c>
      <c r="Y55" s="361">
        <f t="shared" si="3"/>
        <v>2340</v>
      </c>
      <c r="Z55" s="361">
        <f t="shared" si="4"/>
        <v>2340</v>
      </c>
      <c r="AA55" s="149"/>
    </row>
    <row r="56" spans="1:27" s="160" customFormat="1" ht="30" customHeight="1">
      <c r="A56" s="354">
        <v>46</v>
      </c>
      <c r="B56" s="364" t="s">
        <v>300</v>
      </c>
      <c r="C56" s="364" t="s">
        <v>176</v>
      </c>
      <c r="D56" s="364" t="s">
        <v>62</v>
      </c>
      <c r="E56" s="365">
        <v>30</v>
      </c>
      <c r="F56" s="364">
        <v>240</v>
      </c>
      <c r="G56" s="364">
        <v>90</v>
      </c>
      <c r="H56" s="364">
        <f t="shared" si="9"/>
        <v>11.25</v>
      </c>
      <c r="I56" s="361">
        <f t="shared" si="10"/>
        <v>2700</v>
      </c>
      <c r="J56" s="376"/>
      <c r="K56" s="376"/>
      <c r="L56" s="376">
        <v>4</v>
      </c>
      <c r="M56" s="376" t="s">
        <v>889</v>
      </c>
      <c r="N56" s="376"/>
      <c r="O56" s="377"/>
      <c r="P56" s="376">
        <v>3</v>
      </c>
      <c r="Q56" s="376" t="s">
        <v>494</v>
      </c>
      <c r="R56" s="376"/>
      <c r="S56" s="376"/>
      <c r="T56" s="376"/>
      <c r="U56" s="376"/>
      <c r="V56" s="365">
        <f t="shared" si="0"/>
        <v>7</v>
      </c>
      <c r="W56" s="365">
        <f t="shared" si="1"/>
        <v>23</v>
      </c>
      <c r="X56" s="364">
        <f t="shared" si="2"/>
        <v>184</v>
      </c>
      <c r="Y56" s="364">
        <f t="shared" si="3"/>
        <v>2070</v>
      </c>
      <c r="Z56" s="364">
        <f t="shared" si="4"/>
        <v>2070</v>
      </c>
      <c r="AA56" s="245"/>
    </row>
    <row r="57" spans="1:27" s="160" customFormat="1" ht="30" customHeight="1">
      <c r="A57" s="354">
        <v>47</v>
      </c>
      <c r="B57" s="364" t="s">
        <v>87</v>
      </c>
      <c r="C57" s="364" t="s">
        <v>176</v>
      </c>
      <c r="D57" s="364" t="s">
        <v>34</v>
      </c>
      <c r="E57" s="365">
        <v>30</v>
      </c>
      <c r="F57" s="364">
        <v>240</v>
      </c>
      <c r="G57" s="364">
        <v>90</v>
      </c>
      <c r="H57" s="364">
        <f t="shared" si="9"/>
        <v>11.25</v>
      </c>
      <c r="I57" s="361">
        <f t="shared" si="10"/>
        <v>2700</v>
      </c>
      <c r="J57" s="376"/>
      <c r="K57" s="376"/>
      <c r="L57" s="376">
        <v>2</v>
      </c>
      <c r="M57" s="376" t="s">
        <v>894</v>
      </c>
      <c r="N57" s="376"/>
      <c r="O57" s="377"/>
      <c r="P57" s="376">
        <v>3</v>
      </c>
      <c r="Q57" s="376" t="s">
        <v>494</v>
      </c>
      <c r="R57" s="376"/>
      <c r="S57" s="376"/>
      <c r="T57" s="376"/>
      <c r="U57" s="376"/>
      <c r="V57" s="355">
        <f t="shared" si="0"/>
        <v>5</v>
      </c>
      <c r="W57" s="365">
        <f t="shared" si="1"/>
        <v>25</v>
      </c>
      <c r="X57" s="361">
        <f t="shared" si="2"/>
        <v>200</v>
      </c>
      <c r="Y57" s="361">
        <f t="shared" si="3"/>
        <v>2250</v>
      </c>
      <c r="Z57" s="361">
        <f t="shared" si="4"/>
        <v>2250</v>
      </c>
      <c r="AA57" s="149"/>
    </row>
    <row r="58" spans="1:27" s="160" customFormat="1" ht="33.75" customHeight="1">
      <c r="A58" s="354">
        <v>48</v>
      </c>
      <c r="B58" s="364" t="s">
        <v>71</v>
      </c>
      <c r="C58" s="364" t="s">
        <v>267</v>
      </c>
      <c r="D58" s="364" t="s">
        <v>72</v>
      </c>
      <c r="E58" s="365">
        <v>30</v>
      </c>
      <c r="F58" s="364">
        <v>240</v>
      </c>
      <c r="G58" s="364">
        <v>75</v>
      </c>
      <c r="H58" s="364">
        <f t="shared" si="9"/>
        <v>9.375</v>
      </c>
      <c r="I58" s="361">
        <f t="shared" si="10"/>
        <v>2250</v>
      </c>
      <c r="J58" s="376"/>
      <c r="K58" s="376"/>
      <c r="L58" s="376">
        <v>1</v>
      </c>
      <c r="M58" s="376">
        <v>2</v>
      </c>
      <c r="N58" s="376"/>
      <c r="O58" s="377"/>
      <c r="P58" s="376">
        <v>3</v>
      </c>
      <c r="Q58" s="376" t="s">
        <v>494</v>
      </c>
      <c r="R58" s="376"/>
      <c r="S58" s="376"/>
      <c r="T58" s="376"/>
      <c r="U58" s="376"/>
      <c r="V58" s="355">
        <f t="shared" si="0"/>
        <v>4</v>
      </c>
      <c r="W58" s="365">
        <f t="shared" si="1"/>
        <v>26</v>
      </c>
      <c r="X58" s="361">
        <f t="shared" si="2"/>
        <v>208</v>
      </c>
      <c r="Y58" s="361">
        <f t="shared" si="3"/>
        <v>1950</v>
      </c>
      <c r="Z58" s="361">
        <f t="shared" si="4"/>
        <v>1950</v>
      </c>
      <c r="AA58" s="149"/>
    </row>
    <row r="59" spans="1:27" s="160" customFormat="1" ht="36" customHeight="1">
      <c r="A59" s="354">
        <v>49</v>
      </c>
      <c r="B59" s="364" t="s">
        <v>800</v>
      </c>
      <c r="C59" s="364" t="s">
        <v>18</v>
      </c>
      <c r="D59" s="918" t="s">
        <v>19</v>
      </c>
      <c r="E59" s="365">
        <v>30</v>
      </c>
      <c r="F59" s="364">
        <v>240</v>
      </c>
      <c r="G59" s="364">
        <v>70</v>
      </c>
      <c r="H59" s="364">
        <f t="shared" si="9"/>
        <v>8.75</v>
      </c>
      <c r="I59" s="361">
        <f t="shared" si="10"/>
        <v>2100</v>
      </c>
      <c r="J59" s="376"/>
      <c r="K59" s="376"/>
      <c r="L59" s="376"/>
      <c r="M59" s="376"/>
      <c r="N59" s="376">
        <v>1</v>
      </c>
      <c r="O59" s="377" t="s">
        <v>834</v>
      </c>
      <c r="P59" s="376">
        <v>3</v>
      </c>
      <c r="Q59" s="376" t="s">
        <v>494</v>
      </c>
      <c r="R59" s="376">
        <v>1</v>
      </c>
      <c r="S59" s="376">
        <v>17</v>
      </c>
      <c r="T59" s="376"/>
      <c r="U59" s="376"/>
      <c r="V59" s="355">
        <f t="shared" si="0"/>
        <v>5</v>
      </c>
      <c r="W59" s="365">
        <f t="shared" si="1"/>
        <v>25</v>
      </c>
      <c r="X59" s="361">
        <f t="shared" si="2"/>
        <v>200</v>
      </c>
      <c r="Y59" s="361">
        <f t="shared" si="3"/>
        <v>1750</v>
      </c>
      <c r="Z59" s="361">
        <f t="shared" si="4"/>
        <v>1750</v>
      </c>
      <c r="AA59" s="149"/>
    </row>
    <row r="60" spans="1:27" s="160" customFormat="1" ht="36" customHeight="1">
      <c r="A60" s="354">
        <v>50</v>
      </c>
      <c r="B60" s="364" t="s">
        <v>454</v>
      </c>
      <c r="C60" s="364" t="s">
        <v>207</v>
      </c>
      <c r="D60" s="364" t="s">
        <v>174</v>
      </c>
      <c r="E60" s="365">
        <v>30</v>
      </c>
      <c r="F60" s="364">
        <v>240</v>
      </c>
      <c r="G60" s="364">
        <v>40</v>
      </c>
      <c r="H60" s="364">
        <f t="shared" si="9"/>
        <v>5</v>
      </c>
      <c r="I60" s="361">
        <f t="shared" si="10"/>
        <v>1200</v>
      </c>
      <c r="J60" s="376"/>
      <c r="K60" s="376"/>
      <c r="L60" s="376">
        <v>4</v>
      </c>
      <c r="M60" s="376" t="s">
        <v>889</v>
      </c>
      <c r="N60" s="376"/>
      <c r="O60" s="377"/>
      <c r="P60" s="376">
        <v>3</v>
      </c>
      <c r="Q60" s="376" t="s">
        <v>494</v>
      </c>
      <c r="R60" s="376"/>
      <c r="S60" s="376"/>
      <c r="T60" s="376"/>
      <c r="U60" s="376"/>
      <c r="V60" s="355">
        <f>J60+L60+N60+P60+R60+T60</f>
        <v>7</v>
      </c>
      <c r="W60" s="365">
        <f>E60-V60</f>
        <v>23</v>
      </c>
      <c r="X60" s="361">
        <f>W60*8</f>
        <v>184</v>
      </c>
      <c r="Y60" s="361">
        <f>X60*H60</f>
        <v>920</v>
      </c>
      <c r="Z60" s="361">
        <f t="shared" si="4"/>
        <v>920</v>
      </c>
      <c r="AA60" s="149"/>
    </row>
    <row r="61" spans="1:27" s="160" customFormat="1" ht="30" customHeight="1">
      <c r="A61" s="354">
        <v>51</v>
      </c>
      <c r="B61" s="364" t="s">
        <v>198</v>
      </c>
      <c r="C61" s="364" t="s">
        <v>176</v>
      </c>
      <c r="D61" s="364" t="s">
        <v>181</v>
      </c>
      <c r="E61" s="365">
        <v>30</v>
      </c>
      <c r="F61" s="364">
        <v>240</v>
      </c>
      <c r="G61" s="364">
        <v>90</v>
      </c>
      <c r="H61" s="364">
        <f t="shared" si="9"/>
        <v>11.25</v>
      </c>
      <c r="I61" s="361">
        <f t="shared" si="10"/>
        <v>2700</v>
      </c>
      <c r="J61" s="376"/>
      <c r="K61" s="376"/>
      <c r="L61" s="376"/>
      <c r="M61" s="376"/>
      <c r="N61" s="376"/>
      <c r="O61" s="377"/>
      <c r="P61" s="376">
        <v>2</v>
      </c>
      <c r="Q61" s="376" t="s">
        <v>494</v>
      </c>
      <c r="R61" s="376"/>
      <c r="S61" s="377"/>
      <c r="T61" s="376"/>
      <c r="U61" s="376"/>
      <c r="V61" s="355">
        <f t="shared" si="0"/>
        <v>2</v>
      </c>
      <c r="W61" s="365">
        <f t="shared" si="1"/>
        <v>28</v>
      </c>
      <c r="X61" s="361">
        <f t="shared" si="2"/>
        <v>224</v>
      </c>
      <c r="Y61" s="361">
        <f t="shared" si="3"/>
        <v>2520</v>
      </c>
      <c r="Z61" s="361">
        <f t="shared" si="4"/>
        <v>2520</v>
      </c>
      <c r="AA61" s="149"/>
    </row>
    <row r="62" spans="1:27" s="160" customFormat="1" ht="30" customHeight="1">
      <c r="A62" s="354">
        <v>52</v>
      </c>
      <c r="B62" s="364" t="s">
        <v>262</v>
      </c>
      <c r="C62" s="364" t="s">
        <v>176</v>
      </c>
      <c r="D62" s="364" t="s">
        <v>241</v>
      </c>
      <c r="E62" s="365">
        <v>30</v>
      </c>
      <c r="F62" s="364">
        <v>240</v>
      </c>
      <c r="G62" s="364">
        <v>90</v>
      </c>
      <c r="H62" s="364">
        <f t="shared" si="9"/>
        <v>11.25</v>
      </c>
      <c r="I62" s="361">
        <f t="shared" si="10"/>
        <v>2700</v>
      </c>
      <c r="J62" s="376"/>
      <c r="K62" s="376"/>
      <c r="L62" s="376"/>
      <c r="M62" s="376"/>
      <c r="N62" s="376"/>
      <c r="O62" s="377"/>
      <c r="P62" s="376">
        <v>3</v>
      </c>
      <c r="Q62" s="376" t="s">
        <v>494</v>
      </c>
      <c r="R62" s="376"/>
      <c r="S62" s="376"/>
      <c r="T62" s="376"/>
      <c r="U62" s="376"/>
      <c r="V62" s="355">
        <f t="shared" si="0"/>
        <v>3</v>
      </c>
      <c r="W62" s="365">
        <f t="shared" si="1"/>
        <v>27</v>
      </c>
      <c r="X62" s="361">
        <f t="shared" si="2"/>
        <v>216</v>
      </c>
      <c r="Y62" s="361">
        <f t="shared" si="3"/>
        <v>2430</v>
      </c>
      <c r="Z62" s="361">
        <f t="shared" si="4"/>
        <v>2430</v>
      </c>
      <c r="AA62" s="149"/>
    </row>
    <row r="63" spans="1:27" s="160" customFormat="1" ht="30" customHeight="1">
      <c r="A63" s="354">
        <v>53</v>
      </c>
      <c r="B63" s="364" t="s">
        <v>683</v>
      </c>
      <c r="C63" s="364" t="s">
        <v>18</v>
      </c>
      <c r="D63" s="364" t="s">
        <v>106</v>
      </c>
      <c r="E63" s="365">
        <v>30</v>
      </c>
      <c r="F63" s="364">
        <v>240</v>
      </c>
      <c r="G63" s="364">
        <v>70</v>
      </c>
      <c r="H63" s="364">
        <f t="shared" si="9"/>
        <v>8.75</v>
      </c>
      <c r="I63" s="361">
        <f t="shared" si="10"/>
        <v>2100</v>
      </c>
      <c r="J63" s="376"/>
      <c r="K63" s="376"/>
      <c r="L63" s="376">
        <v>1</v>
      </c>
      <c r="M63" s="376">
        <v>16</v>
      </c>
      <c r="N63" s="376"/>
      <c r="O63" s="377"/>
      <c r="P63" s="376"/>
      <c r="Q63" s="376"/>
      <c r="R63" s="376"/>
      <c r="S63" s="376"/>
      <c r="T63" s="376"/>
      <c r="U63" s="376"/>
      <c r="V63" s="355">
        <f t="shared" si="0"/>
        <v>1</v>
      </c>
      <c r="W63" s="365">
        <f t="shared" si="1"/>
        <v>29</v>
      </c>
      <c r="X63" s="361">
        <f t="shared" si="2"/>
        <v>232</v>
      </c>
      <c r="Y63" s="361">
        <f t="shared" si="3"/>
        <v>2030</v>
      </c>
      <c r="Z63" s="361">
        <f t="shared" si="4"/>
        <v>2030</v>
      </c>
      <c r="AA63" s="149"/>
    </row>
    <row r="64" spans="1:27" s="160" customFormat="1" ht="30" customHeight="1">
      <c r="A64" s="354">
        <v>54</v>
      </c>
      <c r="B64" s="364" t="s">
        <v>906</v>
      </c>
      <c r="C64" s="364" t="s">
        <v>176</v>
      </c>
      <c r="D64" s="364" t="s">
        <v>679</v>
      </c>
      <c r="E64" s="365">
        <v>30</v>
      </c>
      <c r="F64" s="364">
        <v>240</v>
      </c>
      <c r="G64" s="364">
        <v>90</v>
      </c>
      <c r="H64" s="364">
        <f t="shared" si="9"/>
        <v>11.25</v>
      </c>
      <c r="I64" s="361">
        <f t="shared" si="10"/>
        <v>2700</v>
      </c>
      <c r="J64" s="376"/>
      <c r="K64" s="376"/>
      <c r="L64" s="376">
        <v>1</v>
      </c>
      <c r="M64" s="376">
        <v>23</v>
      </c>
      <c r="N64" s="376"/>
      <c r="O64" s="377"/>
      <c r="P64" s="376">
        <v>3</v>
      </c>
      <c r="Q64" s="376" t="s">
        <v>494</v>
      </c>
      <c r="R64" s="376"/>
      <c r="S64" s="376"/>
      <c r="T64" s="376"/>
      <c r="U64" s="376"/>
      <c r="V64" s="355">
        <f t="shared" si="0"/>
        <v>4</v>
      </c>
      <c r="W64" s="365">
        <f t="shared" si="1"/>
        <v>26</v>
      </c>
      <c r="X64" s="361">
        <f t="shared" si="2"/>
        <v>208</v>
      </c>
      <c r="Y64" s="361">
        <f t="shared" si="3"/>
        <v>2340</v>
      </c>
      <c r="Z64" s="361">
        <f t="shared" si="4"/>
        <v>2340</v>
      </c>
      <c r="AA64" s="149"/>
    </row>
    <row r="65" spans="1:27" s="160" customFormat="1" ht="30" customHeight="1">
      <c r="A65" s="354">
        <v>55</v>
      </c>
      <c r="B65" s="364" t="s">
        <v>21</v>
      </c>
      <c r="C65" s="364" t="s">
        <v>176</v>
      </c>
      <c r="D65" s="379" t="s">
        <v>238</v>
      </c>
      <c r="E65" s="365">
        <v>30</v>
      </c>
      <c r="F65" s="364">
        <v>240</v>
      </c>
      <c r="G65" s="364">
        <v>90</v>
      </c>
      <c r="H65" s="364">
        <f t="shared" si="9"/>
        <v>11.25</v>
      </c>
      <c r="I65" s="361">
        <f t="shared" si="10"/>
        <v>2700</v>
      </c>
      <c r="J65" s="376"/>
      <c r="K65" s="376"/>
      <c r="L65" s="376"/>
      <c r="M65" s="376"/>
      <c r="N65" s="376"/>
      <c r="O65" s="377"/>
      <c r="P65" s="376">
        <v>3</v>
      </c>
      <c r="Q65" s="376" t="s">
        <v>494</v>
      </c>
      <c r="R65" s="376"/>
      <c r="S65" s="376"/>
      <c r="T65" s="376"/>
      <c r="U65" s="819"/>
      <c r="V65" s="355">
        <f t="shared" si="0"/>
        <v>3</v>
      </c>
      <c r="W65" s="365">
        <f t="shared" si="1"/>
        <v>27</v>
      </c>
      <c r="X65" s="361">
        <f t="shared" si="2"/>
        <v>216</v>
      </c>
      <c r="Y65" s="361">
        <f t="shared" si="3"/>
        <v>2430</v>
      </c>
      <c r="Z65" s="361">
        <f t="shared" si="4"/>
        <v>2430</v>
      </c>
      <c r="AA65" s="149"/>
    </row>
    <row r="66" spans="1:27" s="160" customFormat="1" ht="33" customHeight="1">
      <c r="A66" s="354">
        <v>56</v>
      </c>
      <c r="B66" s="364" t="s">
        <v>250</v>
      </c>
      <c r="C66" s="364" t="s">
        <v>176</v>
      </c>
      <c r="D66" s="364" t="s">
        <v>898</v>
      </c>
      <c r="E66" s="365">
        <v>30</v>
      </c>
      <c r="F66" s="364">
        <v>240</v>
      </c>
      <c r="G66" s="364">
        <v>90</v>
      </c>
      <c r="H66" s="364">
        <f t="shared" si="9"/>
        <v>11.25</v>
      </c>
      <c r="I66" s="361">
        <f t="shared" si="10"/>
        <v>2700</v>
      </c>
      <c r="J66" s="376"/>
      <c r="K66" s="376"/>
      <c r="L66" s="376"/>
      <c r="M66" s="376"/>
      <c r="N66" s="376"/>
      <c r="O66" s="377"/>
      <c r="P66" s="376"/>
      <c r="Q66" s="376"/>
      <c r="R66" s="376"/>
      <c r="S66" s="376"/>
      <c r="T66" s="376"/>
      <c r="U66" s="819"/>
      <c r="V66" s="355">
        <f t="shared" si="0"/>
        <v>0</v>
      </c>
      <c r="W66" s="365">
        <f t="shared" si="1"/>
        <v>30</v>
      </c>
      <c r="X66" s="361">
        <f t="shared" si="2"/>
        <v>240</v>
      </c>
      <c r="Y66" s="361">
        <f t="shared" si="3"/>
        <v>2700</v>
      </c>
      <c r="Z66" s="361">
        <f t="shared" si="4"/>
        <v>2700</v>
      </c>
      <c r="AA66" s="149"/>
    </row>
    <row r="67" spans="1:27" s="160" customFormat="1" ht="30" customHeight="1">
      <c r="A67" s="354">
        <v>57</v>
      </c>
      <c r="B67" s="364" t="s">
        <v>893</v>
      </c>
      <c r="C67" s="364" t="s">
        <v>176</v>
      </c>
      <c r="D67" s="364" t="s">
        <v>54</v>
      </c>
      <c r="E67" s="365">
        <v>30</v>
      </c>
      <c r="F67" s="364">
        <v>240</v>
      </c>
      <c r="G67" s="364">
        <v>90</v>
      </c>
      <c r="H67" s="364">
        <f t="shared" si="9"/>
        <v>11.25</v>
      </c>
      <c r="I67" s="361">
        <f t="shared" si="10"/>
        <v>2700</v>
      </c>
      <c r="J67" s="376"/>
      <c r="K67" s="376"/>
      <c r="L67" s="376">
        <v>3</v>
      </c>
      <c r="M67" s="376" t="s">
        <v>888</v>
      </c>
      <c r="N67" s="376"/>
      <c r="O67" s="377"/>
      <c r="P67" s="376">
        <v>3</v>
      </c>
      <c r="Q67" s="376" t="s">
        <v>494</v>
      </c>
      <c r="R67" s="376"/>
      <c r="S67" s="376"/>
      <c r="T67" s="376"/>
      <c r="U67" s="819"/>
      <c r="V67" s="355">
        <f t="shared" si="0"/>
        <v>6</v>
      </c>
      <c r="W67" s="365">
        <f t="shared" si="1"/>
        <v>24</v>
      </c>
      <c r="X67" s="361">
        <f t="shared" si="2"/>
        <v>192</v>
      </c>
      <c r="Y67" s="361">
        <f t="shared" si="3"/>
        <v>2160</v>
      </c>
      <c r="Z67" s="361">
        <f t="shared" si="4"/>
        <v>2160</v>
      </c>
      <c r="AA67" s="149"/>
    </row>
    <row r="68" spans="1:27" s="160" customFormat="1" ht="30" customHeight="1">
      <c r="A68" s="354">
        <v>58</v>
      </c>
      <c r="B68" s="118" t="s">
        <v>892</v>
      </c>
      <c r="C68" s="364" t="s">
        <v>18</v>
      </c>
      <c r="D68" s="364" t="s">
        <v>846</v>
      </c>
      <c r="E68" s="365">
        <v>30</v>
      </c>
      <c r="F68" s="364">
        <v>240</v>
      </c>
      <c r="G68" s="364">
        <v>70</v>
      </c>
      <c r="H68" s="364">
        <f t="shared" si="9"/>
        <v>8.75</v>
      </c>
      <c r="I68" s="361">
        <f t="shared" si="10"/>
        <v>2100</v>
      </c>
      <c r="J68" s="376"/>
      <c r="K68" s="376"/>
      <c r="L68" s="376"/>
      <c r="M68" s="376"/>
      <c r="N68" s="376"/>
      <c r="O68" s="377"/>
      <c r="P68" s="376">
        <v>2</v>
      </c>
      <c r="Q68" s="376" t="s">
        <v>756</v>
      </c>
      <c r="R68" s="376"/>
      <c r="S68" s="376"/>
      <c r="T68" s="376"/>
      <c r="U68" s="376"/>
      <c r="V68" s="355">
        <f t="shared" si="0"/>
        <v>2</v>
      </c>
      <c r="W68" s="365">
        <f t="shared" si="1"/>
        <v>28</v>
      </c>
      <c r="X68" s="361">
        <f t="shared" si="2"/>
        <v>224</v>
      </c>
      <c r="Y68" s="361">
        <f t="shared" si="3"/>
        <v>1960</v>
      </c>
      <c r="Z68" s="361">
        <f t="shared" si="4"/>
        <v>1960</v>
      </c>
      <c r="AA68" s="149"/>
    </row>
    <row r="69" spans="1:27" s="160" customFormat="1" ht="30" customHeight="1">
      <c r="A69" s="354">
        <v>59</v>
      </c>
      <c r="B69" s="415" t="s">
        <v>24</v>
      </c>
      <c r="C69" s="364" t="s">
        <v>176</v>
      </c>
      <c r="D69" s="364" t="s">
        <v>41</v>
      </c>
      <c r="E69" s="365">
        <v>30</v>
      </c>
      <c r="F69" s="364">
        <v>240</v>
      </c>
      <c r="G69" s="364">
        <v>90</v>
      </c>
      <c r="H69" s="364">
        <f t="shared" si="9"/>
        <v>11.25</v>
      </c>
      <c r="I69" s="361">
        <f t="shared" si="10"/>
        <v>2700</v>
      </c>
      <c r="J69" s="376"/>
      <c r="K69" s="376"/>
      <c r="L69" s="376">
        <v>1</v>
      </c>
      <c r="M69" s="376">
        <v>23</v>
      </c>
      <c r="N69" s="376">
        <v>2</v>
      </c>
      <c r="O69" s="377" t="s">
        <v>146</v>
      </c>
      <c r="P69" s="376">
        <v>3</v>
      </c>
      <c r="Q69" s="376" t="s">
        <v>494</v>
      </c>
      <c r="R69" s="376"/>
      <c r="S69" s="376"/>
      <c r="T69" s="376"/>
      <c r="U69" s="376"/>
      <c r="V69" s="355">
        <f t="shared" si="0"/>
        <v>6</v>
      </c>
      <c r="W69" s="365">
        <f t="shared" si="1"/>
        <v>24</v>
      </c>
      <c r="X69" s="361">
        <f t="shared" si="2"/>
        <v>192</v>
      </c>
      <c r="Y69" s="361">
        <f t="shared" si="3"/>
        <v>2160</v>
      </c>
      <c r="Z69" s="361">
        <f t="shared" si="4"/>
        <v>2160</v>
      </c>
      <c r="AA69" s="149"/>
    </row>
    <row r="70" spans="1:27" s="160" customFormat="1" ht="30" customHeight="1">
      <c r="A70" s="354">
        <v>60</v>
      </c>
      <c r="B70" s="415" t="s">
        <v>774</v>
      </c>
      <c r="C70" s="364" t="s">
        <v>176</v>
      </c>
      <c r="D70" s="364" t="s">
        <v>39</v>
      </c>
      <c r="E70" s="365">
        <v>30</v>
      </c>
      <c r="F70" s="364">
        <v>240</v>
      </c>
      <c r="G70" s="364">
        <v>90</v>
      </c>
      <c r="H70" s="364">
        <f t="shared" si="9"/>
        <v>11.25</v>
      </c>
      <c r="I70" s="361">
        <f t="shared" si="10"/>
        <v>2700</v>
      </c>
      <c r="J70" s="376"/>
      <c r="K70" s="376"/>
      <c r="L70" s="376"/>
      <c r="M70" s="376"/>
      <c r="N70" s="376"/>
      <c r="O70" s="376"/>
      <c r="P70" s="376">
        <v>3</v>
      </c>
      <c r="Q70" s="376" t="s">
        <v>494</v>
      </c>
      <c r="R70" s="376"/>
      <c r="S70" s="376"/>
      <c r="T70" s="376"/>
      <c r="U70" s="376"/>
      <c r="V70" s="355">
        <f t="shared" si="0"/>
        <v>3</v>
      </c>
      <c r="W70" s="365">
        <f t="shared" si="1"/>
        <v>27</v>
      </c>
      <c r="X70" s="361">
        <f t="shared" si="2"/>
        <v>216</v>
      </c>
      <c r="Y70" s="361">
        <f t="shared" si="3"/>
        <v>2430</v>
      </c>
      <c r="Z70" s="361">
        <f t="shared" si="4"/>
        <v>2430</v>
      </c>
      <c r="AA70" s="149"/>
    </row>
    <row r="71" spans="1:27" s="160" customFormat="1" ht="30" customHeight="1">
      <c r="A71" s="354">
        <v>61</v>
      </c>
      <c r="B71" s="364" t="s">
        <v>548</v>
      </c>
      <c r="C71" s="364" t="s">
        <v>18</v>
      </c>
      <c r="D71" s="364" t="s">
        <v>73</v>
      </c>
      <c r="E71" s="365">
        <v>30</v>
      </c>
      <c r="F71" s="364">
        <v>240</v>
      </c>
      <c r="G71" s="364">
        <v>70</v>
      </c>
      <c r="H71" s="364">
        <f t="shared" si="9"/>
        <v>8.75</v>
      </c>
      <c r="I71" s="361">
        <f t="shared" si="10"/>
        <v>2100</v>
      </c>
      <c r="J71" s="376"/>
      <c r="K71" s="376"/>
      <c r="L71" s="376"/>
      <c r="M71" s="376"/>
      <c r="N71" s="376"/>
      <c r="O71" s="377"/>
      <c r="P71" s="376">
        <v>2</v>
      </c>
      <c r="Q71" s="376" t="s">
        <v>901</v>
      </c>
      <c r="R71" s="376"/>
      <c r="S71" s="376"/>
      <c r="T71" s="376"/>
      <c r="U71" s="376"/>
      <c r="V71" s="355">
        <f>J71+L71+N71+P71+R71+T71</f>
        <v>2</v>
      </c>
      <c r="W71" s="365">
        <f t="shared" si="1"/>
        <v>28</v>
      </c>
      <c r="X71" s="361">
        <f t="shared" si="2"/>
        <v>224</v>
      </c>
      <c r="Y71" s="361">
        <f t="shared" si="3"/>
        <v>1960</v>
      </c>
      <c r="Z71" s="361">
        <f t="shared" si="4"/>
        <v>1960</v>
      </c>
      <c r="AA71" s="149"/>
    </row>
    <row r="72" spans="1:27" s="160" customFormat="1" ht="30" customHeight="1">
      <c r="A72" s="354">
        <v>62</v>
      </c>
      <c r="B72" s="364" t="s">
        <v>802</v>
      </c>
      <c r="C72" s="364" t="s">
        <v>18</v>
      </c>
      <c r="D72" s="923" t="s">
        <v>77</v>
      </c>
      <c r="E72" s="365">
        <v>30</v>
      </c>
      <c r="F72" s="364">
        <v>240</v>
      </c>
      <c r="G72" s="364">
        <v>70</v>
      </c>
      <c r="H72" s="364">
        <f t="shared" si="9"/>
        <v>8.75</v>
      </c>
      <c r="I72" s="361">
        <f t="shared" si="10"/>
        <v>2100</v>
      </c>
      <c r="J72" s="376"/>
      <c r="K72" s="376"/>
      <c r="L72" s="376">
        <v>4</v>
      </c>
      <c r="M72" s="376" t="s">
        <v>889</v>
      </c>
      <c r="N72" s="376"/>
      <c r="O72" s="376"/>
      <c r="P72" s="376">
        <v>3</v>
      </c>
      <c r="Q72" s="376" t="s">
        <v>494</v>
      </c>
      <c r="R72" s="376"/>
      <c r="S72" s="376"/>
      <c r="T72" s="376"/>
      <c r="U72" s="376"/>
      <c r="V72" s="355">
        <f>J72+L72+N72+P72+R72+T72</f>
        <v>7</v>
      </c>
      <c r="W72" s="365">
        <f t="shared" si="1"/>
        <v>23</v>
      </c>
      <c r="X72" s="361">
        <f t="shared" si="2"/>
        <v>184</v>
      </c>
      <c r="Y72" s="361">
        <f t="shared" si="3"/>
        <v>1610</v>
      </c>
      <c r="Z72" s="361">
        <f t="shared" si="4"/>
        <v>1610</v>
      </c>
      <c r="AA72" s="149"/>
    </row>
    <row r="73" spans="1:27" s="160" customFormat="1" ht="35.1" customHeight="1">
      <c r="A73" s="354">
        <v>63</v>
      </c>
      <c r="B73" s="364" t="s">
        <v>591</v>
      </c>
      <c r="C73" s="361" t="s">
        <v>18</v>
      </c>
      <c r="D73" s="367" t="s">
        <v>843</v>
      </c>
      <c r="E73" s="365">
        <v>30</v>
      </c>
      <c r="F73" s="364">
        <v>240</v>
      </c>
      <c r="G73" s="364">
        <v>70</v>
      </c>
      <c r="H73" s="364">
        <f t="shared" si="9"/>
        <v>8.75</v>
      </c>
      <c r="I73" s="361">
        <f t="shared" si="10"/>
        <v>2100</v>
      </c>
      <c r="J73" s="362"/>
      <c r="K73" s="362"/>
      <c r="L73" s="362">
        <v>2</v>
      </c>
      <c r="M73" s="362" t="s">
        <v>894</v>
      </c>
      <c r="N73" s="362"/>
      <c r="O73" s="357"/>
      <c r="P73" s="362"/>
      <c r="Q73" s="362"/>
      <c r="R73" s="362"/>
      <c r="S73" s="362"/>
      <c r="T73" s="362"/>
      <c r="U73" s="362"/>
      <c r="V73" s="361">
        <f t="shared" ref="V73" si="13">J73+L73+N73+P73+R73+T73</f>
        <v>2</v>
      </c>
      <c r="W73" s="364">
        <f t="shared" si="1"/>
        <v>28</v>
      </c>
      <c r="X73" s="361">
        <f t="shared" si="2"/>
        <v>224</v>
      </c>
      <c r="Y73" s="361">
        <f t="shared" si="3"/>
        <v>1960</v>
      </c>
      <c r="Z73" s="361">
        <f t="shared" si="4"/>
        <v>1960</v>
      </c>
      <c r="AA73" s="363"/>
    </row>
    <row r="74" spans="1:27" s="160" customFormat="1" ht="30" customHeight="1">
      <c r="A74" s="354">
        <v>64</v>
      </c>
      <c r="B74" s="364" t="s">
        <v>40</v>
      </c>
      <c r="C74" s="364" t="s">
        <v>176</v>
      </c>
      <c r="D74" s="364" t="s">
        <v>161</v>
      </c>
      <c r="E74" s="365">
        <v>30</v>
      </c>
      <c r="F74" s="364">
        <v>240</v>
      </c>
      <c r="G74" s="364">
        <v>90</v>
      </c>
      <c r="H74" s="364">
        <f t="shared" si="9"/>
        <v>11.25</v>
      </c>
      <c r="I74" s="361">
        <f t="shared" si="10"/>
        <v>2700</v>
      </c>
      <c r="J74" s="376"/>
      <c r="K74" s="376"/>
      <c r="L74" s="376">
        <v>4</v>
      </c>
      <c r="M74" s="376" t="s">
        <v>889</v>
      </c>
      <c r="N74" s="376"/>
      <c r="O74" s="377"/>
      <c r="P74" s="376">
        <v>3</v>
      </c>
      <c r="Q74" s="376" t="s">
        <v>494</v>
      </c>
      <c r="R74" s="376"/>
      <c r="S74" s="376"/>
      <c r="T74" s="376"/>
      <c r="U74" s="376"/>
      <c r="V74" s="355">
        <f t="shared" si="0"/>
        <v>7</v>
      </c>
      <c r="W74" s="365">
        <f t="shared" si="1"/>
        <v>23</v>
      </c>
      <c r="X74" s="361">
        <f t="shared" si="2"/>
        <v>184</v>
      </c>
      <c r="Y74" s="361">
        <f t="shared" si="3"/>
        <v>2070</v>
      </c>
      <c r="Z74" s="361">
        <f t="shared" si="4"/>
        <v>2070</v>
      </c>
      <c r="AA74" s="149"/>
    </row>
    <row r="75" spans="1:27" s="160" customFormat="1" ht="30" customHeight="1">
      <c r="A75" s="354">
        <v>65</v>
      </c>
      <c r="B75" s="364" t="s">
        <v>303</v>
      </c>
      <c r="C75" s="364" t="s">
        <v>176</v>
      </c>
      <c r="D75" s="364" t="s">
        <v>162</v>
      </c>
      <c r="E75" s="365">
        <v>30</v>
      </c>
      <c r="F75" s="364">
        <v>240</v>
      </c>
      <c r="G75" s="364">
        <v>90</v>
      </c>
      <c r="H75" s="364">
        <f t="shared" si="9"/>
        <v>11.25</v>
      </c>
      <c r="I75" s="361">
        <f t="shared" si="10"/>
        <v>2700</v>
      </c>
      <c r="J75" s="376"/>
      <c r="K75" s="376"/>
      <c r="L75" s="376">
        <v>1</v>
      </c>
      <c r="M75" s="376">
        <v>23</v>
      </c>
      <c r="N75" s="376"/>
      <c r="O75" s="377"/>
      <c r="P75" s="376">
        <v>3</v>
      </c>
      <c r="Q75" s="376" t="s">
        <v>494</v>
      </c>
      <c r="R75" s="376"/>
      <c r="S75" s="376"/>
      <c r="T75" s="376"/>
      <c r="U75" s="376"/>
      <c r="V75" s="355">
        <f t="shared" si="0"/>
        <v>4</v>
      </c>
      <c r="W75" s="365">
        <f t="shared" si="1"/>
        <v>26</v>
      </c>
      <c r="X75" s="361">
        <f t="shared" si="2"/>
        <v>208</v>
      </c>
      <c r="Y75" s="361">
        <f t="shared" si="3"/>
        <v>2340</v>
      </c>
      <c r="Z75" s="361">
        <f t="shared" si="4"/>
        <v>2340</v>
      </c>
      <c r="AA75" s="149"/>
    </row>
    <row r="76" spans="1:27" s="160" customFormat="1" ht="30" customHeight="1">
      <c r="A76" s="354">
        <v>66</v>
      </c>
      <c r="B76" s="364" t="s">
        <v>277</v>
      </c>
      <c r="C76" s="364" t="s">
        <v>176</v>
      </c>
      <c r="D76" s="364" t="s">
        <v>93</v>
      </c>
      <c r="E76" s="365">
        <v>30</v>
      </c>
      <c r="F76" s="364">
        <v>240</v>
      </c>
      <c r="G76" s="364">
        <v>90</v>
      </c>
      <c r="H76" s="364">
        <f t="shared" si="9"/>
        <v>11.25</v>
      </c>
      <c r="I76" s="361">
        <f t="shared" si="10"/>
        <v>2700</v>
      </c>
      <c r="J76" s="376"/>
      <c r="K76" s="376"/>
      <c r="L76" s="376"/>
      <c r="M76" s="376"/>
      <c r="N76" s="376">
        <v>2</v>
      </c>
      <c r="O76" s="377" t="s">
        <v>886</v>
      </c>
      <c r="P76" s="376">
        <v>3</v>
      </c>
      <c r="Q76" s="376" t="s">
        <v>494</v>
      </c>
      <c r="R76" s="376"/>
      <c r="S76" s="819"/>
      <c r="T76" s="376"/>
      <c r="U76" s="376"/>
      <c r="V76" s="355">
        <f t="shared" si="0"/>
        <v>5</v>
      </c>
      <c r="W76" s="365">
        <f t="shared" si="1"/>
        <v>25</v>
      </c>
      <c r="X76" s="361">
        <f t="shared" si="2"/>
        <v>200</v>
      </c>
      <c r="Y76" s="361">
        <f t="shared" si="3"/>
        <v>2250</v>
      </c>
      <c r="Z76" s="361">
        <f t="shared" si="4"/>
        <v>2250</v>
      </c>
      <c r="AA76" s="149"/>
    </row>
    <row r="77" spans="1:27" s="160" customFormat="1" ht="30" customHeight="1">
      <c r="A77" s="354">
        <v>67</v>
      </c>
      <c r="B77" s="364" t="s">
        <v>306</v>
      </c>
      <c r="C77" s="364" t="s">
        <v>176</v>
      </c>
      <c r="D77" s="632" t="s">
        <v>62</v>
      </c>
      <c r="E77" s="365">
        <v>30</v>
      </c>
      <c r="F77" s="364">
        <v>240</v>
      </c>
      <c r="G77" s="364">
        <v>90</v>
      </c>
      <c r="H77" s="364">
        <f t="shared" si="9"/>
        <v>11.25</v>
      </c>
      <c r="I77" s="361">
        <f t="shared" si="10"/>
        <v>2700</v>
      </c>
      <c r="J77" s="376"/>
      <c r="K77" s="376"/>
      <c r="L77" s="376">
        <v>2</v>
      </c>
      <c r="M77" s="376" t="s">
        <v>894</v>
      </c>
      <c r="N77" s="376"/>
      <c r="O77" s="377"/>
      <c r="P77" s="376">
        <v>3</v>
      </c>
      <c r="Q77" s="376" t="s">
        <v>494</v>
      </c>
      <c r="R77" s="376"/>
      <c r="S77" s="376"/>
      <c r="T77" s="376"/>
      <c r="U77" s="376"/>
      <c r="V77" s="355">
        <f>J77+L77+N77+P77+R77+T77</f>
        <v>5</v>
      </c>
      <c r="W77" s="365">
        <f>E77-V77</f>
        <v>25</v>
      </c>
      <c r="X77" s="361">
        <f>W77*8</f>
        <v>200</v>
      </c>
      <c r="Y77" s="361">
        <f>X77*H77</f>
        <v>2250</v>
      </c>
      <c r="Z77" s="361">
        <f t="shared" si="4"/>
        <v>2250</v>
      </c>
      <c r="AA77" s="149"/>
    </row>
    <row r="78" spans="1:27" s="160" customFormat="1" ht="30" customHeight="1">
      <c r="A78" s="354">
        <v>68</v>
      </c>
      <c r="B78" s="364" t="s">
        <v>684</v>
      </c>
      <c r="C78" s="364" t="s">
        <v>18</v>
      </c>
      <c r="D78" s="364" t="s">
        <v>70</v>
      </c>
      <c r="E78" s="365">
        <v>30</v>
      </c>
      <c r="F78" s="364">
        <v>240</v>
      </c>
      <c r="G78" s="364">
        <v>70</v>
      </c>
      <c r="H78" s="364">
        <f t="shared" si="9"/>
        <v>8.75</v>
      </c>
      <c r="I78" s="361">
        <f t="shared" si="10"/>
        <v>2100</v>
      </c>
      <c r="J78" s="376"/>
      <c r="K78" s="376"/>
      <c r="L78" s="376">
        <v>2</v>
      </c>
      <c r="M78" s="376" t="s">
        <v>903</v>
      </c>
      <c r="N78" s="376">
        <v>1</v>
      </c>
      <c r="O78" s="377" t="s">
        <v>432</v>
      </c>
      <c r="P78" s="376">
        <v>3</v>
      </c>
      <c r="Q78" s="376" t="s">
        <v>494</v>
      </c>
      <c r="R78" s="376"/>
      <c r="S78" s="819"/>
      <c r="T78" s="376"/>
      <c r="U78" s="376"/>
      <c r="V78" s="355">
        <f>J78+L78+N78+P78+R78+T78</f>
        <v>6</v>
      </c>
      <c r="W78" s="365">
        <f>E78-V78</f>
        <v>24</v>
      </c>
      <c r="X78" s="361">
        <f>W78*8</f>
        <v>192</v>
      </c>
      <c r="Y78" s="361">
        <f>X78*H78</f>
        <v>1680</v>
      </c>
      <c r="Z78" s="361">
        <f t="shared" si="4"/>
        <v>1680</v>
      </c>
      <c r="AA78" s="149"/>
    </row>
    <row r="79" spans="1:27" s="160" customFormat="1" ht="30" customHeight="1">
      <c r="A79" s="354">
        <v>69</v>
      </c>
      <c r="B79" s="364" t="s">
        <v>280</v>
      </c>
      <c r="C79" s="364" t="s">
        <v>176</v>
      </c>
      <c r="D79" s="364" t="s">
        <v>49</v>
      </c>
      <c r="E79" s="365">
        <v>30</v>
      </c>
      <c r="F79" s="364">
        <v>240</v>
      </c>
      <c r="G79" s="364">
        <v>90</v>
      </c>
      <c r="H79" s="364">
        <f t="shared" si="9"/>
        <v>11.25</v>
      </c>
      <c r="I79" s="361">
        <f t="shared" si="10"/>
        <v>2700</v>
      </c>
      <c r="J79" s="376"/>
      <c r="K79" s="376"/>
      <c r="L79" s="376"/>
      <c r="M79" s="376"/>
      <c r="N79" s="376"/>
      <c r="O79" s="377"/>
      <c r="P79" s="376">
        <v>3</v>
      </c>
      <c r="Q79" s="376" t="s">
        <v>494</v>
      </c>
      <c r="R79" s="376"/>
      <c r="S79" s="376"/>
      <c r="T79" s="376"/>
      <c r="U79" s="376"/>
      <c r="V79" s="355">
        <f t="shared" si="0"/>
        <v>3</v>
      </c>
      <c r="W79" s="365">
        <f t="shared" si="1"/>
        <v>27</v>
      </c>
      <c r="X79" s="361">
        <f t="shared" si="2"/>
        <v>216</v>
      </c>
      <c r="Y79" s="361">
        <f t="shared" si="3"/>
        <v>2430</v>
      </c>
      <c r="Z79" s="361">
        <f t="shared" si="4"/>
        <v>2430</v>
      </c>
      <c r="AA79" s="149"/>
    </row>
    <row r="80" spans="1:27" s="160" customFormat="1" ht="30" customHeight="1">
      <c r="A80" s="354">
        <v>70</v>
      </c>
      <c r="B80" s="364" t="s">
        <v>726</v>
      </c>
      <c r="C80" s="364" t="s">
        <v>18</v>
      </c>
      <c r="D80" s="409" t="s">
        <v>112</v>
      </c>
      <c r="E80" s="365">
        <v>30</v>
      </c>
      <c r="F80" s="364">
        <v>240</v>
      </c>
      <c r="G80" s="364">
        <v>70</v>
      </c>
      <c r="H80" s="364">
        <f t="shared" si="9"/>
        <v>8.75</v>
      </c>
      <c r="I80" s="361">
        <f t="shared" si="10"/>
        <v>2100</v>
      </c>
      <c r="J80" s="376"/>
      <c r="K80" s="819"/>
      <c r="L80" s="376"/>
      <c r="M80" s="376"/>
      <c r="N80" s="376"/>
      <c r="O80" s="377"/>
      <c r="P80" s="376">
        <v>3</v>
      </c>
      <c r="Q80" s="376" t="s">
        <v>494</v>
      </c>
      <c r="R80" s="376"/>
      <c r="S80" s="376"/>
      <c r="T80" s="376"/>
      <c r="U80" s="376"/>
      <c r="V80" s="355">
        <f t="shared" si="0"/>
        <v>3</v>
      </c>
      <c r="W80" s="365">
        <f t="shared" si="1"/>
        <v>27</v>
      </c>
      <c r="X80" s="361">
        <f t="shared" si="2"/>
        <v>216</v>
      </c>
      <c r="Y80" s="361">
        <f t="shared" si="3"/>
        <v>1890</v>
      </c>
      <c r="Z80" s="361">
        <f t="shared" si="4"/>
        <v>1890</v>
      </c>
      <c r="AA80" s="149"/>
    </row>
    <row r="81" spans="1:30" s="160" customFormat="1" ht="16.5" customHeight="1">
      <c r="A81" s="250"/>
      <c r="B81" s="461"/>
      <c r="C81" s="334"/>
      <c r="D81" s="334"/>
      <c r="E81" s="250"/>
      <c r="F81" s="334"/>
      <c r="G81" s="334"/>
      <c r="H81" s="334"/>
      <c r="I81" s="334"/>
      <c r="J81" s="335"/>
      <c r="K81" s="335"/>
      <c r="L81" s="335"/>
      <c r="M81" s="335"/>
      <c r="N81" s="335"/>
      <c r="O81" s="336"/>
      <c r="P81" s="335"/>
      <c r="Q81" s="335"/>
      <c r="R81" s="335"/>
      <c r="S81" s="335"/>
      <c r="T81" s="335"/>
      <c r="U81" s="335"/>
      <c r="V81" s="250"/>
      <c r="W81" s="462"/>
      <c r="X81" s="334"/>
      <c r="Y81" s="334"/>
      <c r="Z81" s="334"/>
      <c r="AA81" s="337"/>
    </row>
    <row r="82" spans="1:30" s="160" customFormat="1" ht="36.75" customHeight="1">
      <c r="A82" s="250"/>
      <c r="B82" s="1427" t="s">
        <v>483</v>
      </c>
      <c r="C82" s="1427"/>
      <c r="D82" s="1427"/>
      <c r="E82" s="341"/>
      <c r="F82" s="341"/>
      <c r="G82" s="341"/>
      <c r="H82" s="341"/>
      <c r="I82" s="341"/>
      <c r="J82" s="969"/>
      <c r="K82" s="969"/>
      <c r="L82" s="969"/>
      <c r="M82" s="969"/>
      <c r="N82" s="1427" t="s">
        <v>484</v>
      </c>
      <c r="O82" s="1427"/>
      <c r="P82" s="1427"/>
      <c r="Q82" s="1427"/>
      <c r="R82" s="1427"/>
      <c r="S82" s="969"/>
      <c r="T82" s="969"/>
      <c r="U82" s="969"/>
      <c r="V82" s="341"/>
      <c r="W82" s="1427" t="s">
        <v>485</v>
      </c>
      <c r="X82" s="1427"/>
      <c r="Y82" s="1427"/>
      <c r="Z82" s="1427"/>
      <c r="AA82" s="1427"/>
    </row>
    <row r="83" spans="1:30" s="160" customFormat="1" ht="46.5" customHeight="1">
      <c r="A83" s="250"/>
      <c r="B83" s="1427" t="s">
        <v>482</v>
      </c>
      <c r="C83" s="1427"/>
      <c r="D83" s="1427"/>
      <c r="E83" s="341"/>
      <c r="F83" s="341"/>
      <c r="G83" s="341"/>
      <c r="H83" s="341"/>
      <c r="I83" s="341"/>
      <c r="J83" s="969"/>
      <c r="K83" s="969"/>
      <c r="L83" s="969"/>
      <c r="M83" s="969"/>
      <c r="N83" s="1427" t="s">
        <v>482</v>
      </c>
      <c r="O83" s="1427"/>
      <c r="P83" s="1427"/>
      <c r="Q83" s="1427"/>
      <c r="R83" s="969"/>
      <c r="S83" s="969"/>
      <c r="T83" s="969"/>
      <c r="U83" s="969"/>
      <c r="V83" s="341"/>
      <c r="W83" s="776"/>
      <c r="X83" s="1427" t="s">
        <v>482</v>
      </c>
      <c r="Y83" s="1427"/>
      <c r="Z83" s="1427"/>
      <c r="AA83" s="1427"/>
    </row>
    <row r="84" spans="1:30" s="160" customFormat="1" ht="22.5" customHeight="1">
      <c r="A84" s="250"/>
      <c r="B84" s="462"/>
      <c r="C84" s="250"/>
      <c r="D84" s="250"/>
      <c r="E84" s="250"/>
      <c r="F84" s="250"/>
      <c r="G84" s="250"/>
      <c r="H84" s="250"/>
      <c r="I84" s="250"/>
      <c r="J84" s="338"/>
      <c r="K84" s="338"/>
      <c r="L84" s="338"/>
      <c r="M84" s="338"/>
      <c r="N84" s="1427">
        <v>2</v>
      </c>
      <c r="O84" s="1427"/>
      <c r="P84" s="1427"/>
      <c r="Q84" s="1427"/>
      <c r="R84" s="338"/>
      <c r="S84" s="338"/>
      <c r="T84" s="338"/>
      <c r="U84" s="338"/>
      <c r="V84" s="250"/>
      <c r="W84" s="462"/>
      <c r="X84" s="250"/>
      <c r="Y84" s="250"/>
      <c r="Z84" s="250"/>
      <c r="AA84" s="340"/>
      <c r="AD84" s="160">
        <f>60*27</f>
        <v>1620</v>
      </c>
    </row>
    <row r="85" spans="1:30" s="160" customFormat="1" ht="30" customHeight="1">
      <c r="A85" s="354">
        <v>71</v>
      </c>
      <c r="B85" s="118" t="s">
        <v>808</v>
      </c>
      <c r="C85" s="364" t="s">
        <v>18</v>
      </c>
      <c r="D85" s="920" t="s">
        <v>44</v>
      </c>
      <c r="E85" s="365">
        <v>30</v>
      </c>
      <c r="F85" s="364">
        <v>240</v>
      </c>
      <c r="G85" s="364">
        <v>70</v>
      </c>
      <c r="H85" s="364">
        <f t="shared" ref="H85:H115" si="14">G85/8</f>
        <v>8.75</v>
      </c>
      <c r="I85" s="361">
        <f t="shared" ref="I85:I115" si="15">G85*E85</f>
        <v>2100</v>
      </c>
      <c r="J85" s="376"/>
      <c r="K85" s="819"/>
      <c r="L85" s="376"/>
      <c r="M85" s="376"/>
      <c r="N85" s="376"/>
      <c r="O85" s="377"/>
      <c r="P85" s="376">
        <v>2</v>
      </c>
      <c r="Q85" s="376" t="s">
        <v>147</v>
      </c>
      <c r="R85" s="376"/>
      <c r="S85" s="376"/>
      <c r="T85" s="376"/>
      <c r="U85" s="376"/>
      <c r="V85" s="355">
        <f>J85+L85+N85+P85+R85+T85</f>
        <v>2</v>
      </c>
      <c r="W85" s="365">
        <f>E85-V85</f>
        <v>28</v>
      </c>
      <c r="X85" s="361">
        <f t="shared" ref="X85:X115" si="16">W85*8</f>
        <v>224</v>
      </c>
      <c r="Y85" s="361">
        <f t="shared" ref="Y85:Y115" si="17">X85*H85</f>
        <v>1960</v>
      </c>
      <c r="Z85" s="361">
        <f t="shared" ref="Z85:Z92" si="18">Y85</f>
        <v>1960</v>
      </c>
      <c r="AA85" s="149"/>
    </row>
    <row r="86" spans="1:30" s="160" customFormat="1" ht="30" customHeight="1">
      <c r="A86" s="825">
        <v>72</v>
      </c>
      <c r="B86" s="364" t="s">
        <v>64</v>
      </c>
      <c r="C86" s="364" t="s">
        <v>176</v>
      </c>
      <c r="D86" s="364" t="s">
        <v>65</v>
      </c>
      <c r="E86" s="365">
        <v>30</v>
      </c>
      <c r="F86" s="364">
        <v>240</v>
      </c>
      <c r="G86" s="364">
        <v>90</v>
      </c>
      <c r="H86" s="364">
        <f t="shared" si="14"/>
        <v>11.25</v>
      </c>
      <c r="I86" s="361">
        <f t="shared" si="15"/>
        <v>2700</v>
      </c>
      <c r="J86" s="376"/>
      <c r="K86" s="819"/>
      <c r="L86" s="376">
        <v>1</v>
      </c>
      <c r="M86" s="376">
        <v>16</v>
      </c>
      <c r="N86" s="376">
        <v>4</v>
      </c>
      <c r="O86" s="377" t="s">
        <v>885</v>
      </c>
      <c r="P86" s="376">
        <v>3</v>
      </c>
      <c r="Q86" s="376" t="s">
        <v>494</v>
      </c>
      <c r="R86" s="376"/>
      <c r="S86" s="376"/>
      <c r="T86" s="376"/>
      <c r="U86" s="376"/>
      <c r="V86" s="355">
        <f>J86+L86+N86+P86+R86+T86</f>
        <v>8</v>
      </c>
      <c r="W86" s="365">
        <f>E86-V86</f>
        <v>22</v>
      </c>
      <c r="X86" s="361">
        <f t="shared" si="16"/>
        <v>176</v>
      </c>
      <c r="Y86" s="361">
        <f t="shared" si="17"/>
        <v>1980</v>
      </c>
      <c r="Z86" s="361">
        <f t="shared" si="18"/>
        <v>1980</v>
      </c>
      <c r="AA86" s="149"/>
    </row>
    <row r="87" spans="1:30" s="160" customFormat="1" ht="35.25" customHeight="1">
      <c r="A87" s="354">
        <v>73</v>
      </c>
      <c r="B87" s="364" t="s">
        <v>817</v>
      </c>
      <c r="C87" s="364" t="s">
        <v>176</v>
      </c>
      <c r="D87" s="364" t="s">
        <v>816</v>
      </c>
      <c r="E87" s="364">
        <v>30</v>
      </c>
      <c r="F87" s="364">
        <v>240</v>
      </c>
      <c r="G87" s="364">
        <v>90</v>
      </c>
      <c r="H87" s="364">
        <f t="shared" si="14"/>
        <v>11.25</v>
      </c>
      <c r="I87" s="361">
        <f t="shared" si="15"/>
        <v>2700</v>
      </c>
      <c r="J87" s="376"/>
      <c r="K87" s="819"/>
      <c r="L87" s="376">
        <v>2</v>
      </c>
      <c r="M87" s="376" t="s">
        <v>894</v>
      </c>
      <c r="N87" s="376">
        <v>2</v>
      </c>
      <c r="O87" s="377" t="s">
        <v>902</v>
      </c>
      <c r="P87" s="376">
        <v>3</v>
      </c>
      <c r="Q87" s="376" t="s">
        <v>494</v>
      </c>
      <c r="R87" s="376"/>
      <c r="S87" s="376"/>
      <c r="T87" s="376"/>
      <c r="U87" s="376"/>
      <c r="V87" s="361">
        <f t="shared" ref="V87" si="19">J87+L87+N87+P87+R87+T87</f>
        <v>7</v>
      </c>
      <c r="W87" s="364">
        <f>E87-V87</f>
        <v>23</v>
      </c>
      <c r="X87" s="361">
        <f t="shared" si="16"/>
        <v>184</v>
      </c>
      <c r="Y87" s="361">
        <f t="shared" si="17"/>
        <v>2070</v>
      </c>
      <c r="Z87" s="361">
        <f t="shared" si="18"/>
        <v>2070</v>
      </c>
      <c r="AA87" s="363"/>
    </row>
    <row r="88" spans="1:30" s="160" customFormat="1" ht="30" customHeight="1">
      <c r="A88" s="825">
        <v>74</v>
      </c>
      <c r="B88" s="364" t="s">
        <v>188</v>
      </c>
      <c r="C88" s="364" t="s">
        <v>176</v>
      </c>
      <c r="D88" s="364" t="s">
        <v>30</v>
      </c>
      <c r="E88" s="365">
        <v>30</v>
      </c>
      <c r="F88" s="364">
        <v>240</v>
      </c>
      <c r="G88" s="364">
        <v>90</v>
      </c>
      <c r="H88" s="364">
        <f t="shared" si="14"/>
        <v>11.25</v>
      </c>
      <c r="I88" s="361">
        <f t="shared" si="15"/>
        <v>2700</v>
      </c>
      <c r="J88" s="376"/>
      <c r="K88" s="376"/>
      <c r="L88" s="376"/>
      <c r="M88" s="376"/>
      <c r="N88" s="376"/>
      <c r="O88" s="377"/>
      <c r="P88" s="376">
        <v>3</v>
      </c>
      <c r="Q88" s="376" t="s">
        <v>494</v>
      </c>
      <c r="R88" s="376"/>
      <c r="S88" s="376"/>
      <c r="T88" s="376"/>
      <c r="U88" s="376"/>
      <c r="V88" s="355">
        <f>J88+L88+N88+P88+R88+T88</f>
        <v>3</v>
      </c>
      <c r="W88" s="365">
        <f>E88-V88</f>
        <v>27</v>
      </c>
      <c r="X88" s="361">
        <f t="shared" si="16"/>
        <v>216</v>
      </c>
      <c r="Y88" s="361">
        <f t="shared" si="17"/>
        <v>2430</v>
      </c>
      <c r="Z88" s="361">
        <f t="shared" si="18"/>
        <v>2430</v>
      </c>
      <c r="AA88" s="149"/>
    </row>
    <row r="89" spans="1:30" s="160" customFormat="1" ht="30" customHeight="1">
      <c r="A89" s="354">
        <v>75</v>
      </c>
      <c r="B89" s="364" t="s">
        <v>328</v>
      </c>
      <c r="C89" s="364" t="s">
        <v>18</v>
      </c>
      <c r="D89" s="505" t="s">
        <v>44</v>
      </c>
      <c r="E89" s="365">
        <v>30</v>
      </c>
      <c r="F89" s="364">
        <v>240</v>
      </c>
      <c r="G89" s="364">
        <v>70</v>
      </c>
      <c r="H89" s="364">
        <f t="shared" si="14"/>
        <v>8.75</v>
      </c>
      <c r="I89" s="361">
        <f t="shared" si="15"/>
        <v>2100</v>
      </c>
      <c r="J89" s="376"/>
      <c r="K89" s="376"/>
      <c r="L89" s="376">
        <v>1</v>
      </c>
      <c r="M89" s="376">
        <v>2</v>
      </c>
      <c r="N89" s="376">
        <v>1</v>
      </c>
      <c r="O89" s="377" t="s">
        <v>137</v>
      </c>
      <c r="P89" s="376">
        <v>3</v>
      </c>
      <c r="Q89" s="376" t="s">
        <v>494</v>
      </c>
      <c r="R89" s="376"/>
      <c r="S89" s="819"/>
      <c r="T89" s="376"/>
      <c r="U89" s="376"/>
      <c r="V89" s="355">
        <f>J89+L89+N89+P89+R89+T89</f>
        <v>5</v>
      </c>
      <c r="W89" s="365">
        <f>E89-V89</f>
        <v>25</v>
      </c>
      <c r="X89" s="361">
        <f t="shared" si="16"/>
        <v>200</v>
      </c>
      <c r="Y89" s="361">
        <f t="shared" si="17"/>
        <v>1750</v>
      </c>
      <c r="Z89" s="361">
        <f t="shared" si="18"/>
        <v>1750</v>
      </c>
      <c r="AA89" s="149"/>
    </row>
    <row r="90" spans="1:30" s="160" customFormat="1" ht="30" customHeight="1">
      <c r="A90" s="825">
        <v>76</v>
      </c>
      <c r="B90" s="364" t="s">
        <v>206</v>
      </c>
      <c r="C90" s="364" t="s">
        <v>176</v>
      </c>
      <c r="D90" s="364" t="s">
        <v>240</v>
      </c>
      <c r="E90" s="365">
        <v>30</v>
      </c>
      <c r="F90" s="364">
        <v>240</v>
      </c>
      <c r="G90" s="364">
        <v>90</v>
      </c>
      <c r="H90" s="364">
        <f t="shared" si="14"/>
        <v>11.25</v>
      </c>
      <c r="I90" s="361">
        <f t="shared" si="15"/>
        <v>2700</v>
      </c>
      <c r="J90" s="376"/>
      <c r="K90" s="376"/>
      <c r="L90" s="376"/>
      <c r="M90" s="376"/>
      <c r="N90" s="376"/>
      <c r="O90" s="377"/>
      <c r="P90" s="376">
        <v>3</v>
      </c>
      <c r="Q90" s="376" t="s">
        <v>494</v>
      </c>
      <c r="R90" s="376"/>
      <c r="S90" s="376"/>
      <c r="T90" s="376"/>
      <c r="U90" s="376"/>
      <c r="V90" s="355">
        <f t="shared" ref="V90:V92" si="20">J90+L90+N90+P90+R90+T90</f>
        <v>3</v>
      </c>
      <c r="W90" s="365">
        <f t="shared" ref="W90:W92" si="21">E90-V90</f>
        <v>27</v>
      </c>
      <c r="X90" s="361">
        <f t="shared" si="16"/>
        <v>216</v>
      </c>
      <c r="Y90" s="361">
        <f t="shared" si="17"/>
        <v>2430</v>
      </c>
      <c r="Z90" s="361">
        <f t="shared" si="18"/>
        <v>2430</v>
      </c>
      <c r="AA90" s="149"/>
    </row>
    <row r="91" spans="1:30" s="160" customFormat="1" ht="35.1" customHeight="1">
      <c r="A91" s="354">
        <v>77</v>
      </c>
      <c r="B91" s="364" t="s">
        <v>251</v>
      </c>
      <c r="C91" s="361" t="s">
        <v>176</v>
      </c>
      <c r="D91" s="361" t="s">
        <v>103</v>
      </c>
      <c r="E91" s="365">
        <v>30</v>
      </c>
      <c r="F91" s="364">
        <v>240</v>
      </c>
      <c r="G91" s="364">
        <v>90</v>
      </c>
      <c r="H91" s="364">
        <f t="shared" si="14"/>
        <v>11.25</v>
      </c>
      <c r="I91" s="361">
        <f t="shared" si="15"/>
        <v>2700</v>
      </c>
      <c r="J91" s="417">
        <v>20</v>
      </c>
      <c r="K91" s="417" t="s">
        <v>803</v>
      </c>
      <c r="L91" s="376"/>
      <c r="M91" s="376"/>
      <c r="N91" s="376"/>
      <c r="O91" s="377"/>
      <c r="P91" s="376">
        <v>3</v>
      </c>
      <c r="Q91" s="376" t="s">
        <v>494</v>
      </c>
      <c r="R91" s="376"/>
      <c r="S91" s="376"/>
      <c r="T91" s="376">
        <v>2</v>
      </c>
      <c r="U91" s="376" t="s">
        <v>897</v>
      </c>
      <c r="V91" s="355">
        <f t="shared" si="20"/>
        <v>25</v>
      </c>
      <c r="W91" s="365">
        <f t="shared" si="21"/>
        <v>5</v>
      </c>
      <c r="X91" s="361">
        <f t="shared" si="16"/>
        <v>40</v>
      </c>
      <c r="Y91" s="361">
        <f t="shared" si="17"/>
        <v>450</v>
      </c>
      <c r="Z91" s="361">
        <f t="shared" si="18"/>
        <v>450</v>
      </c>
      <c r="AA91" s="363"/>
    </row>
    <row r="92" spans="1:30" s="160" customFormat="1" ht="30" customHeight="1">
      <c r="A92" s="825">
        <v>78</v>
      </c>
      <c r="B92" s="772" t="s">
        <v>826</v>
      </c>
      <c r="C92" s="364" t="s">
        <v>176</v>
      </c>
      <c r="D92" s="364" t="s">
        <v>20</v>
      </c>
      <c r="E92" s="365">
        <v>30</v>
      </c>
      <c r="F92" s="364">
        <v>240</v>
      </c>
      <c r="G92" s="364">
        <v>90</v>
      </c>
      <c r="H92" s="364">
        <f t="shared" si="14"/>
        <v>11.25</v>
      </c>
      <c r="I92" s="361">
        <f t="shared" si="15"/>
        <v>2700</v>
      </c>
      <c r="J92" s="376"/>
      <c r="K92" s="376"/>
      <c r="L92" s="376">
        <v>1</v>
      </c>
      <c r="M92" s="376">
        <v>23</v>
      </c>
      <c r="N92" s="376"/>
      <c r="O92" s="377"/>
      <c r="P92" s="376">
        <v>3</v>
      </c>
      <c r="Q92" s="376" t="s">
        <v>494</v>
      </c>
      <c r="R92" s="376"/>
      <c r="S92" s="376"/>
      <c r="T92" s="376"/>
      <c r="U92" s="376"/>
      <c r="V92" s="355">
        <f t="shared" si="20"/>
        <v>4</v>
      </c>
      <c r="W92" s="365">
        <f t="shared" si="21"/>
        <v>26</v>
      </c>
      <c r="X92" s="361">
        <f t="shared" si="16"/>
        <v>208</v>
      </c>
      <c r="Y92" s="361">
        <f t="shared" si="17"/>
        <v>2340</v>
      </c>
      <c r="Z92" s="361">
        <f t="shared" si="18"/>
        <v>2340</v>
      </c>
      <c r="AA92" s="149"/>
    </row>
    <row r="93" spans="1:30" s="160" customFormat="1" ht="30" customHeight="1">
      <c r="A93" s="354">
        <v>79</v>
      </c>
      <c r="B93" s="623" t="s">
        <v>369</v>
      </c>
      <c r="C93" s="364" t="s">
        <v>18</v>
      </c>
      <c r="D93" s="921" t="s">
        <v>27</v>
      </c>
      <c r="E93" s="364">
        <v>30</v>
      </c>
      <c r="F93" s="364">
        <v>240</v>
      </c>
      <c r="G93" s="364">
        <v>70</v>
      </c>
      <c r="H93" s="364">
        <f t="shared" si="14"/>
        <v>8.75</v>
      </c>
      <c r="I93" s="361">
        <f t="shared" si="15"/>
        <v>2100</v>
      </c>
      <c r="J93" s="376"/>
      <c r="K93" s="376"/>
      <c r="L93" s="376"/>
      <c r="M93" s="376"/>
      <c r="N93" s="376"/>
      <c r="O93" s="377"/>
      <c r="P93" s="376">
        <v>3</v>
      </c>
      <c r="Q93" s="376" t="s">
        <v>494</v>
      </c>
      <c r="R93" s="376"/>
      <c r="S93" s="376"/>
      <c r="T93" s="376"/>
      <c r="U93" s="376"/>
      <c r="V93" s="355">
        <f>J93+L93+N93+P93+R93+T93</f>
        <v>3</v>
      </c>
      <c r="W93" s="365">
        <f>E93-V93</f>
        <v>27</v>
      </c>
      <c r="X93" s="361">
        <f t="shared" si="16"/>
        <v>216</v>
      </c>
      <c r="Y93" s="361">
        <f t="shared" si="17"/>
        <v>1890</v>
      </c>
      <c r="Z93" s="361">
        <f>Y93</f>
        <v>1890</v>
      </c>
      <c r="AA93" s="149"/>
    </row>
    <row r="94" spans="1:30" s="160" customFormat="1" ht="30" customHeight="1">
      <c r="A94" s="825">
        <v>80</v>
      </c>
      <c r="B94" s="624" t="s">
        <v>552</v>
      </c>
      <c r="C94" s="365" t="s">
        <v>18</v>
      </c>
      <c r="D94" s="922" t="s">
        <v>75</v>
      </c>
      <c r="E94" s="365">
        <v>30</v>
      </c>
      <c r="F94" s="365">
        <v>240</v>
      </c>
      <c r="G94" s="364">
        <v>70</v>
      </c>
      <c r="H94" s="364">
        <f t="shared" si="14"/>
        <v>8.75</v>
      </c>
      <c r="I94" s="361">
        <f t="shared" si="15"/>
        <v>2100</v>
      </c>
      <c r="J94" s="376"/>
      <c r="K94" s="376"/>
      <c r="L94" s="376"/>
      <c r="M94" s="376"/>
      <c r="N94" s="376"/>
      <c r="O94" s="377"/>
      <c r="P94" s="376">
        <v>2</v>
      </c>
      <c r="Q94" s="376" t="s">
        <v>901</v>
      </c>
      <c r="R94" s="376"/>
      <c r="S94" s="376"/>
      <c r="T94" s="376"/>
      <c r="U94" s="376"/>
      <c r="V94" s="355">
        <f>J94+L94+N94+P94+R94+T94</f>
        <v>2</v>
      </c>
      <c r="W94" s="365">
        <f>E94-V94</f>
        <v>28</v>
      </c>
      <c r="X94" s="361">
        <f t="shared" si="16"/>
        <v>224</v>
      </c>
      <c r="Y94" s="361">
        <f t="shared" si="17"/>
        <v>1960</v>
      </c>
      <c r="Z94" s="361">
        <f>Y94</f>
        <v>1960</v>
      </c>
      <c r="AA94" s="149"/>
    </row>
    <row r="95" spans="1:30" s="160" customFormat="1" ht="30" customHeight="1">
      <c r="A95" s="354">
        <v>81</v>
      </c>
      <c r="B95" s="364" t="s">
        <v>118</v>
      </c>
      <c r="C95" s="364" t="s">
        <v>176</v>
      </c>
      <c r="D95" s="364" t="s">
        <v>59</v>
      </c>
      <c r="E95" s="365">
        <v>30</v>
      </c>
      <c r="F95" s="364">
        <v>240</v>
      </c>
      <c r="G95" s="364">
        <v>90</v>
      </c>
      <c r="H95" s="364">
        <f t="shared" si="14"/>
        <v>11.25</v>
      </c>
      <c r="I95" s="361">
        <f t="shared" si="15"/>
        <v>2700</v>
      </c>
      <c r="J95" s="376"/>
      <c r="K95" s="376"/>
      <c r="L95" s="376">
        <v>3</v>
      </c>
      <c r="M95" s="376" t="s">
        <v>895</v>
      </c>
      <c r="N95" s="376">
        <v>1</v>
      </c>
      <c r="O95" s="377" t="s">
        <v>703</v>
      </c>
      <c r="P95" s="376">
        <v>3</v>
      </c>
      <c r="Q95" s="376" t="s">
        <v>494</v>
      </c>
      <c r="R95" s="376"/>
      <c r="S95" s="376"/>
      <c r="T95" s="376"/>
      <c r="U95" s="376"/>
      <c r="V95" s="355">
        <f>J95+L95+N95+P95+R95+T95</f>
        <v>7</v>
      </c>
      <c r="W95" s="365">
        <f>E95-V95</f>
        <v>23</v>
      </c>
      <c r="X95" s="361">
        <f t="shared" si="16"/>
        <v>184</v>
      </c>
      <c r="Y95" s="361">
        <f t="shared" si="17"/>
        <v>2070</v>
      </c>
      <c r="Z95" s="361">
        <f>Y95</f>
        <v>2070</v>
      </c>
      <c r="AA95" s="149"/>
    </row>
    <row r="96" spans="1:30" s="160" customFormat="1" ht="30" customHeight="1">
      <c r="A96" s="825">
        <v>82</v>
      </c>
      <c r="B96" s="364" t="s">
        <v>444</v>
      </c>
      <c r="C96" s="364" t="s">
        <v>18</v>
      </c>
      <c r="D96" s="364" t="s">
        <v>334</v>
      </c>
      <c r="E96" s="364">
        <v>30</v>
      </c>
      <c r="F96" s="364">
        <v>240</v>
      </c>
      <c r="G96" s="364">
        <v>70</v>
      </c>
      <c r="H96" s="364">
        <f t="shared" si="14"/>
        <v>8.75</v>
      </c>
      <c r="I96" s="361">
        <f t="shared" si="15"/>
        <v>2100</v>
      </c>
      <c r="J96" s="376"/>
      <c r="K96" s="376"/>
      <c r="L96" s="376"/>
      <c r="M96" s="376"/>
      <c r="N96" s="376"/>
      <c r="O96" s="377"/>
      <c r="P96" s="376">
        <v>3</v>
      </c>
      <c r="Q96" s="376" t="s">
        <v>494</v>
      </c>
      <c r="R96" s="376"/>
      <c r="S96" s="376"/>
      <c r="T96" s="376"/>
      <c r="U96" s="376"/>
      <c r="V96" s="361">
        <f t="shared" ref="V96:V115" si="22">J96+L96+N96+P96+R96+T96</f>
        <v>3</v>
      </c>
      <c r="W96" s="364">
        <f t="shared" ref="W96:W115" si="23">E96-V96</f>
        <v>27</v>
      </c>
      <c r="X96" s="361">
        <f t="shared" si="16"/>
        <v>216</v>
      </c>
      <c r="Y96" s="361">
        <f t="shared" si="17"/>
        <v>1890</v>
      </c>
      <c r="Z96" s="361">
        <f t="shared" ref="Z96:Z115" si="24">Y96</f>
        <v>1890</v>
      </c>
      <c r="AA96" s="149"/>
    </row>
    <row r="97" spans="1:27" s="160" customFormat="1" ht="30" customHeight="1">
      <c r="A97" s="354">
        <v>83</v>
      </c>
      <c r="B97" s="624" t="s">
        <v>880</v>
      </c>
      <c r="C97" s="364" t="s">
        <v>18</v>
      </c>
      <c r="D97" s="364" t="s">
        <v>185</v>
      </c>
      <c r="E97" s="364">
        <v>30</v>
      </c>
      <c r="F97" s="364">
        <v>240</v>
      </c>
      <c r="G97" s="364">
        <v>70</v>
      </c>
      <c r="H97" s="364">
        <f t="shared" si="14"/>
        <v>8.75</v>
      </c>
      <c r="I97" s="361">
        <f t="shared" si="15"/>
        <v>2100</v>
      </c>
      <c r="J97" s="376"/>
      <c r="K97" s="376"/>
      <c r="L97" s="376">
        <v>4</v>
      </c>
      <c r="M97" s="376" t="s">
        <v>889</v>
      </c>
      <c r="N97" s="376"/>
      <c r="O97" s="377"/>
      <c r="P97" s="376">
        <v>3</v>
      </c>
      <c r="Q97" s="376" t="s">
        <v>494</v>
      </c>
      <c r="R97" s="376"/>
      <c r="S97" s="376"/>
      <c r="T97" s="376">
        <v>5</v>
      </c>
      <c r="U97" s="376" t="s">
        <v>907</v>
      </c>
      <c r="V97" s="361">
        <f t="shared" si="22"/>
        <v>12</v>
      </c>
      <c r="W97" s="364">
        <f t="shared" si="23"/>
        <v>18</v>
      </c>
      <c r="X97" s="361">
        <f t="shared" si="16"/>
        <v>144</v>
      </c>
      <c r="Y97" s="361">
        <f t="shared" si="17"/>
        <v>1260</v>
      </c>
      <c r="Z97" s="361">
        <f t="shared" si="24"/>
        <v>1260</v>
      </c>
      <c r="AA97" s="149"/>
    </row>
    <row r="98" spans="1:27" s="160" customFormat="1" ht="30" customHeight="1">
      <c r="A98" s="825">
        <v>84</v>
      </c>
      <c r="B98" s="364" t="s">
        <v>26</v>
      </c>
      <c r="C98" s="365" t="s">
        <v>31</v>
      </c>
      <c r="D98" s="364" t="s">
        <v>37</v>
      </c>
      <c r="E98" s="365">
        <v>30</v>
      </c>
      <c r="F98" s="364">
        <v>240</v>
      </c>
      <c r="G98" s="364">
        <v>75</v>
      </c>
      <c r="H98" s="364">
        <f t="shared" si="14"/>
        <v>9.375</v>
      </c>
      <c r="I98" s="361">
        <f t="shared" si="15"/>
        <v>2250</v>
      </c>
      <c r="J98" s="376"/>
      <c r="K98" s="376"/>
      <c r="L98" s="376"/>
      <c r="M98" s="376"/>
      <c r="N98" s="376">
        <v>1</v>
      </c>
      <c r="O98" s="377" t="s">
        <v>899</v>
      </c>
      <c r="P98" s="376">
        <v>3</v>
      </c>
      <c r="Q98" s="376" t="s">
        <v>494</v>
      </c>
      <c r="R98" s="376"/>
      <c r="S98" s="820"/>
      <c r="T98" s="376"/>
      <c r="U98" s="376"/>
      <c r="V98" s="355">
        <f t="shared" si="22"/>
        <v>4</v>
      </c>
      <c r="W98" s="365">
        <f t="shared" si="23"/>
        <v>26</v>
      </c>
      <c r="X98" s="361">
        <f t="shared" si="16"/>
        <v>208</v>
      </c>
      <c r="Y98" s="361">
        <f t="shared" si="17"/>
        <v>1950</v>
      </c>
      <c r="Z98" s="361">
        <f t="shared" si="24"/>
        <v>1950</v>
      </c>
      <c r="AA98" s="149"/>
    </row>
    <row r="99" spans="1:27" s="160" customFormat="1" ht="30" customHeight="1">
      <c r="A99" s="354">
        <v>85</v>
      </c>
      <c r="B99" s="364" t="s">
        <v>867</v>
      </c>
      <c r="C99" s="364" t="s">
        <v>18</v>
      </c>
      <c r="D99" s="364" t="s">
        <v>237</v>
      </c>
      <c r="E99" s="365">
        <v>30</v>
      </c>
      <c r="F99" s="364">
        <v>240</v>
      </c>
      <c r="G99" s="364">
        <v>70</v>
      </c>
      <c r="H99" s="364">
        <f t="shared" si="14"/>
        <v>8.75</v>
      </c>
      <c r="I99" s="361">
        <f t="shared" si="15"/>
        <v>2100</v>
      </c>
      <c r="J99" s="376"/>
      <c r="K99" s="376"/>
      <c r="L99" s="376"/>
      <c r="M99" s="376"/>
      <c r="N99" s="376"/>
      <c r="O99" s="377"/>
      <c r="P99" s="376">
        <v>3</v>
      </c>
      <c r="Q99" s="376" t="s">
        <v>494</v>
      </c>
      <c r="R99" s="376"/>
      <c r="S99" s="820"/>
      <c r="T99" s="376"/>
      <c r="U99" s="376"/>
      <c r="V99" s="355">
        <f t="shared" si="22"/>
        <v>3</v>
      </c>
      <c r="W99" s="365">
        <f t="shared" si="23"/>
        <v>27</v>
      </c>
      <c r="X99" s="361">
        <f t="shared" si="16"/>
        <v>216</v>
      </c>
      <c r="Y99" s="361">
        <f t="shared" si="17"/>
        <v>1890</v>
      </c>
      <c r="Z99" s="361">
        <f t="shared" si="24"/>
        <v>1890</v>
      </c>
      <c r="AA99" s="149"/>
    </row>
    <row r="100" spans="1:27" s="160" customFormat="1" ht="30" customHeight="1">
      <c r="A100" s="825">
        <v>86</v>
      </c>
      <c r="B100" s="364" t="s">
        <v>140</v>
      </c>
      <c r="C100" s="364" t="s">
        <v>176</v>
      </c>
      <c r="D100" s="364" t="s">
        <v>144</v>
      </c>
      <c r="E100" s="365">
        <v>30</v>
      </c>
      <c r="F100" s="364">
        <v>240</v>
      </c>
      <c r="G100" s="364">
        <v>90</v>
      </c>
      <c r="H100" s="364">
        <f t="shared" si="14"/>
        <v>11.25</v>
      </c>
      <c r="I100" s="361">
        <f t="shared" si="15"/>
        <v>2700</v>
      </c>
      <c r="J100" s="376"/>
      <c r="K100" s="376"/>
      <c r="L100" s="376">
        <v>3</v>
      </c>
      <c r="M100" s="376" t="s">
        <v>896</v>
      </c>
      <c r="N100" s="376"/>
      <c r="O100" s="377"/>
      <c r="P100" s="376">
        <v>3</v>
      </c>
      <c r="Q100" s="376" t="s">
        <v>494</v>
      </c>
      <c r="R100" s="376"/>
      <c r="S100" s="376"/>
      <c r="T100" s="376"/>
      <c r="U100" s="376"/>
      <c r="V100" s="355">
        <f t="shared" si="22"/>
        <v>6</v>
      </c>
      <c r="W100" s="365">
        <f t="shared" si="23"/>
        <v>24</v>
      </c>
      <c r="X100" s="361">
        <f t="shared" si="16"/>
        <v>192</v>
      </c>
      <c r="Y100" s="361">
        <f t="shared" si="17"/>
        <v>2160</v>
      </c>
      <c r="Z100" s="361">
        <f t="shared" si="24"/>
        <v>2160</v>
      </c>
      <c r="AA100" s="149"/>
    </row>
    <row r="101" spans="1:27" s="160" customFormat="1" ht="30" customHeight="1">
      <c r="A101" s="354">
        <v>87</v>
      </c>
      <c r="B101" s="364" t="s">
        <v>51</v>
      </c>
      <c r="C101" s="364" t="s">
        <v>176</v>
      </c>
      <c r="D101" s="364" t="s">
        <v>52</v>
      </c>
      <c r="E101" s="365">
        <v>30</v>
      </c>
      <c r="F101" s="364">
        <v>240</v>
      </c>
      <c r="G101" s="364">
        <v>90</v>
      </c>
      <c r="H101" s="364">
        <f t="shared" si="14"/>
        <v>11.25</v>
      </c>
      <c r="I101" s="361">
        <f t="shared" si="15"/>
        <v>2700</v>
      </c>
      <c r="J101" s="376"/>
      <c r="K101" s="376"/>
      <c r="L101" s="376"/>
      <c r="M101" s="376"/>
      <c r="N101" s="376"/>
      <c r="O101" s="377"/>
      <c r="P101" s="376">
        <v>3</v>
      </c>
      <c r="Q101" s="376" t="s">
        <v>494</v>
      </c>
      <c r="R101" s="376"/>
      <c r="S101" s="376"/>
      <c r="T101" s="376"/>
      <c r="U101" s="376"/>
      <c r="V101" s="355">
        <f t="shared" si="22"/>
        <v>3</v>
      </c>
      <c r="W101" s="365">
        <f t="shared" si="23"/>
        <v>27</v>
      </c>
      <c r="X101" s="361">
        <f t="shared" si="16"/>
        <v>216</v>
      </c>
      <c r="Y101" s="361">
        <f t="shared" si="17"/>
        <v>2430</v>
      </c>
      <c r="Z101" s="361">
        <f t="shared" si="24"/>
        <v>2430</v>
      </c>
      <c r="AA101" s="149"/>
    </row>
    <row r="102" spans="1:27" s="160" customFormat="1" ht="30" customHeight="1">
      <c r="A102" s="825">
        <v>88</v>
      </c>
      <c r="B102" s="364" t="s">
        <v>302</v>
      </c>
      <c r="C102" s="364" t="s">
        <v>176</v>
      </c>
      <c r="D102" s="364" t="s">
        <v>55</v>
      </c>
      <c r="E102" s="365">
        <v>30</v>
      </c>
      <c r="F102" s="364">
        <v>240</v>
      </c>
      <c r="G102" s="364">
        <v>90</v>
      </c>
      <c r="H102" s="364">
        <f t="shared" si="14"/>
        <v>11.25</v>
      </c>
      <c r="I102" s="361">
        <f t="shared" si="15"/>
        <v>2700</v>
      </c>
      <c r="J102" s="376"/>
      <c r="K102" s="376"/>
      <c r="L102" s="376">
        <v>4</v>
      </c>
      <c r="M102" s="376" t="s">
        <v>889</v>
      </c>
      <c r="N102" s="376"/>
      <c r="O102" s="377"/>
      <c r="P102" s="376">
        <v>3</v>
      </c>
      <c r="Q102" s="376" t="s">
        <v>494</v>
      </c>
      <c r="R102" s="376"/>
      <c r="S102" s="376"/>
      <c r="T102" s="376"/>
      <c r="U102" s="376"/>
      <c r="V102" s="355">
        <f t="shared" si="22"/>
        <v>7</v>
      </c>
      <c r="W102" s="365">
        <f t="shared" si="23"/>
        <v>23</v>
      </c>
      <c r="X102" s="361">
        <f t="shared" si="16"/>
        <v>184</v>
      </c>
      <c r="Y102" s="361">
        <f t="shared" si="17"/>
        <v>2070</v>
      </c>
      <c r="Z102" s="361">
        <f t="shared" si="24"/>
        <v>2070</v>
      </c>
      <c r="AA102" s="149"/>
    </row>
    <row r="103" spans="1:27" s="160" customFormat="1" ht="30" customHeight="1">
      <c r="A103" s="354">
        <v>89</v>
      </c>
      <c r="B103" s="364" t="s">
        <v>281</v>
      </c>
      <c r="C103" s="364" t="s">
        <v>176</v>
      </c>
      <c r="D103" s="364" t="s">
        <v>162</v>
      </c>
      <c r="E103" s="365">
        <v>30</v>
      </c>
      <c r="F103" s="364">
        <v>240</v>
      </c>
      <c r="G103" s="364">
        <v>90</v>
      </c>
      <c r="H103" s="364">
        <f t="shared" si="14"/>
        <v>11.25</v>
      </c>
      <c r="I103" s="361">
        <f t="shared" si="15"/>
        <v>2700</v>
      </c>
      <c r="J103" s="376"/>
      <c r="K103" s="376"/>
      <c r="L103" s="376">
        <v>4</v>
      </c>
      <c r="M103" s="376" t="s">
        <v>908</v>
      </c>
      <c r="N103" s="376"/>
      <c r="O103" s="377"/>
      <c r="P103" s="376">
        <v>4</v>
      </c>
      <c r="Q103" s="376" t="s">
        <v>494</v>
      </c>
      <c r="R103" s="376"/>
      <c r="S103" s="376"/>
      <c r="T103" s="376"/>
      <c r="U103" s="376"/>
      <c r="V103" s="355">
        <f t="shared" si="22"/>
        <v>8</v>
      </c>
      <c r="W103" s="365">
        <f t="shared" si="23"/>
        <v>22</v>
      </c>
      <c r="X103" s="361">
        <f t="shared" si="16"/>
        <v>176</v>
      </c>
      <c r="Y103" s="361">
        <f t="shared" si="17"/>
        <v>1980</v>
      </c>
      <c r="Z103" s="361">
        <f t="shared" si="24"/>
        <v>1980</v>
      </c>
      <c r="AA103" s="149"/>
    </row>
    <row r="104" spans="1:27" s="160" customFormat="1" ht="30" customHeight="1">
      <c r="A104" s="825">
        <v>90</v>
      </c>
      <c r="B104" s="364" t="s">
        <v>481</v>
      </c>
      <c r="C104" s="364" t="s">
        <v>267</v>
      </c>
      <c r="D104" s="364" t="s">
        <v>45</v>
      </c>
      <c r="E104" s="365">
        <v>30</v>
      </c>
      <c r="F104" s="364">
        <v>240</v>
      </c>
      <c r="G104" s="364">
        <v>75</v>
      </c>
      <c r="H104" s="364">
        <f t="shared" si="14"/>
        <v>9.375</v>
      </c>
      <c r="I104" s="361">
        <f t="shared" si="15"/>
        <v>2250</v>
      </c>
      <c r="J104" s="376"/>
      <c r="K104" s="376"/>
      <c r="L104" s="376">
        <v>1</v>
      </c>
      <c r="M104" s="376">
        <v>23</v>
      </c>
      <c r="N104" s="376"/>
      <c r="O104" s="377"/>
      <c r="P104" s="376">
        <v>3</v>
      </c>
      <c r="Q104" s="376" t="s">
        <v>494</v>
      </c>
      <c r="R104" s="376"/>
      <c r="S104" s="376"/>
      <c r="T104" s="376"/>
      <c r="U104" s="376"/>
      <c r="V104" s="355">
        <f t="shared" si="22"/>
        <v>4</v>
      </c>
      <c r="W104" s="365">
        <f t="shared" si="23"/>
        <v>26</v>
      </c>
      <c r="X104" s="361">
        <f>W104*8</f>
        <v>208</v>
      </c>
      <c r="Y104" s="361">
        <f>X104*H104</f>
        <v>1950</v>
      </c>
      <c r="Z104" s="361">
        <f>Y104</f>
        <v>1950</v>
      </c>
      <c r="AA104" s="149"/>
    </row>
    <row r="105" spans="1:27" s="160" customFormat="1" ht="33.75" customHeight="1">
      <c r="A105" s="354">
        <v>91</v>
      </c>
      <c r="B105" s="364" t="s">
        <v>102</v>
      </c>
      <c r="C105" s="364" t="s">
        <v>176</v>
      </c>
      <c r="D105" s="364" t="s">
        <v>154</v>
      </c>
      <c r="E105" s="365">
        <v>30</v>
      </c>
      <c r="F105" s="364">
        <v>240</v>
      </c>
      <c r="G105" s="364">
        <v>90</v>
      </c>
      <c r="H105" s="364">
        <f t="shared" si="14"/>
        <v>11.25</v>
      </c>
      <c r="I105" s="361">
        <f t="shared" si="15"/>
        <v>2700</v>
      </c>
      <c r="J105" s="376"/>
      <c r="K105" s="376"/>
      <c r="L105" s="376">
        <v>4</v>
      </c>
      <c r="M105" s="376" t="s">
        <v>889</v>
      </c>
      <c r="N105" s="376"/>
      <c r="O105" s="377"/>
      <c r="P105" s="376">
        <v>3</v>
      </c>
      <c r="Q105" s="376" t="s">
        <v>494</v>
      </c>
      <c r="R105" s="376"/>
      <c r="S105" s="821"/>
      <c r="T105" s="376"/>
      <c r="U105" s="376"/>
      <c r="V105" s="355">
        <f t="shared" si="22"/>
        <v>7</v>
      </c>
      <c r="W105" s="365">
        <f t="shared" si="23"/>
        <v>23</v>
      </c>
      <c r="X105" s="361">
        <f t="shared" si="16"/>
        <v>184</v>
      </c>
      <c r="Y105" s="361">
        <f t="shared" si="17"/>
        <v>2070</v>
      </c>
      <c r="Z105" s="361">
        <f t="shared" si="24"/>
        <v>2070</v>
      </c>
      <c r="AA105" s="149"/>
    </row>
    <row r="106" spans="1:27" s="160" customFormat="1" ht="30" customHeight="1">
      <c r="A106" s="825">
        <v>92</v>
      </c>
      <c r="B106" s="364" t="s">
        <v>724</v>
      </c>
      <c r="C106" s="364" t="s">
        <v>18</v>
      </c>
      <c r="D106" s="364" t="s">
        <v>175</v>
      </c>
      <c r="E106" s="365">
        <v>30</v>
      </c>
      <c r="F106" s="364">
        <v>240</v>
      </c>
      <c r="G106" s="364">
        <v>70</v>
      </c>
      <c r="H106" s="364">
        <f t="shared" si="14"/>
        <v>8.75</v>
      </c>
      <c r="I106" s="361">
        <f t="shared" si="15"/>
        <v>2100</v>
      </c>
      <c r="J106" s="376"/>
      <c r="K106" s="376"/>
      <c r="L106" s="376"/>
      <c r="M106" s="376"/>
      <c r="N106" s="376"/>
      <c r="O106" s="377"/>
      <c r="P106" s="376"/>
      <c r="Q106" s="376"/>
      <c r="R106" s="376"/>
      <c r="S106" s="376"/>
      <c r="T106" s="376"/>
      <c r="U106" s="376"/>
      <c r="V106" s="355">
        <f t="shared" si="22"/>
        <v>0</v>
      </c>
      <c r="W106" s="365">
        <f t="shared" si="23"/>
        <v>30</v>
      </c>
      <c r="X106" s="361">
        <f>W106*8</f>
        <v>240</v>
      </c>
      <c r="Y106" s="361">
        <f>X106*H106</f>
        <v>2100</v>
      </c>
      <c r="Z106" s="361">
        <f>Y106</f>
        <v>2100</v>
      </c>
      <c r="AA106" s="149"/>
    </row>
    <row r="107" spans="1:27" s="160" customFormat="1" ht="31.5" customHeight="1">
      <c r="A107" s="354">
        <v>93</v>
      </c>
      <c r="B107" s="364" t="s">
        <v>263</v>
      </c>
      <c r="C107" s="364" t="s">
        <v>18</v>
      </c>
      <c r="D107" s="364" t="s">
        <v>848</v>
      </c>
      <c r="E107" s="365">
        <v>30</v>
      </c>
      <c r="F107" s="364">
        <v>240</v>
      </c>
      <c r="G107" s="364">
        <v>70</v>
      </c>
      <c r="H107" s="364">
        <f t="shared" si="14"/>
        <v>8.75</v>
      </c>
      <c r="I107" s="361">
        <f t="shared" si="15"/>
        <v>2100</v>
      </c>
      <c r="J107" s="376"/>
      <c r="K107" s="376"/>
      <c r="L107" s="376"/>
      <c r="M107" s="376"/>
      <c r="N107" s="376"/>
      <c r="O107" s="377"/>
      <c r="P107" s="376"/>
      <c r="Q107" s="376"/>
      <c r="R107" s="376"/>
      <c r="S107" s="376"/>
      <c r="T107" s="376"/>
      <c r="U107" s="947"/>
      <c r="V107" s="355">
        <f t="shared" si="22"/>
        <v>0</v>
      </c>
      <c r="W107" s="365">
        <f t="shared" si="23"/>
        <v>30</v>
      </c>
      <c r="X107" s="361">
        <f>W107*8</f>
        <v>240</v>
      </c>
      <c r="Y107" s="361">
        <f>X107*H107</f>
        <v>2100</v>
      </c>
      <c r="Z107" s="361">
        <f>Y107</f>
        <v>2100</v>
      </c>
      <c r="AA107" s="149"/>
    </row>
    <row r="108" spans="1:27" s="160" customFormat="1" ht="31.5" customHeight="1">
      <c r="A108" s="825">
        <v>94</v>
      </c>
      <c r="B108" s="364" t="s">
        <v>900</v>
      </c>
      <c r="C108" s="364" t="s">
        <v>176</v>
      </c>
      <c r="D108" s="364" t="s">
        <v>22</v>
      </c>
      <c r="E108" s="365">
        <v>30</v>
      </c>
      <c r="F108" s="364">
        <v>240</v>
      </c>
      <c r="G108" s="364">
        <v>90</v>
      </c>
      <c r="H108" s="364">
        <f t="shared" si="14"/>
        <v>11.25</v>
      </c>
      <c r="I108" s="361">
        <f t="shared" si="15"/>
        <v>2700</v>
      </c>
      <c r="J108" s="417">
        <v>18</v>
      </c>
      <c r="K108" s="417" t="s">
        <v>831</v>
      </c>
      <c r="L108" s="376"/>
      <c r="M108" s="376"/>
      <c r="N108" s="376"/>
      <c r="O108" s="377"/>
      <c r="P108" s="376">
        <v>3</v>
      </c>
      <c r="Q108" s="376" t="s">
        <v>494</v>
      </c>
      <c r="R108" s="376"/>
      <c r="S108" s="376"/>
      <c r="T108" s="376"/>
      <c r="U108" s="947"/>
      <c r="V108" s="355">
        <f t="shared" si="22"/>
        <v>21</v>
      </c>
      <c r="W108" s="365">
        <f t="shared" si="23"/>
        <v>9</v>
      </c>
      <c r="X108" s="361">
        <f>W108*8</f>
        <v>72</v>
      </c>
      <c r="Y108" s="361">
        <f>X108*H108</f>
        <v>810</v>
      </c>
      <c r="Z108" s="361">
        <f>Y108</f>
        <v>810</v>
      </c>
      <c r="AA108" s="149"/>
    </row>
    <row r="109" spans="1:27" s="160" customFormat="1" ht="30" customHeight="1">
      <c r="A109" s="354">
        <v>95</v>
      </c>
      <c r="B109" s="369" t="s">
        <v>278</v>
      </c>
      <c r="C109" s="364" t="s">
        <v>176</v>
      </c>
      <c r="D109" s="364" t="s">
        <v>50</v>
      </c>
      <c r="E109" s="365">
        <v>30</v>
      </c>
      <c r="F109" s="364">
        <v>240</v>
      </c>
      <c r="G109" s="364">
        <v>90</v>
      </c>
      <c r="H109" s="364">
        <f t="shared" si="14"/>
        <v>11.25</v>
      </c>
      <c r="I109" s="361">
        <f t="shared" si="15"/>
        <v>2700</v>
      </c>
      <c r="J109" s="376"/>
      <c r="K109" s="376"/>
      <c r="L109" s="376"/>
      <c r="M109" s="376"/>
      <c r="N109" s="376">
        <v>2</v>
      </c>
      <c r="O109" s="377" t="s">
        <v>152</v>
      </c>
      <c r="P109" s="376">
        <v>3</v>
      </c>
      <c r="Q109" s="376" t="s">
        <v>494</v>
      </c>
      <c r="R109" s="376"/>
      <c r="S109" s="376"/>
      <c r="T109" s="376"/>
      <c r="U109" s="376"/>
      <c r="V109" s="355">
        <f t="shared" si="22"/>
        <v>5</v>
      </c>
      <c r="W109" s="365">
        <f t="shared" si="23"/>
        <v>25</v>
      </c>
      <c r="X109" s="361">
        <f t="shared" si="16"/>
        <v>200</v>
      </c>
      <c r="Y109" s="361">
        <f t="shared" si="17"/>
        <v>2250</v>
      </c>
      <c r="Z109" s="361">
        <f t="shared" si="24"/>
        <v>2250</v>
      </c>
      <c r="AA109" s="980" t="s">
        <v>918</v>
      </c>
    </row>
    <row r="110" spans="1:27" s="160" customFormat="1" ht="30" customHeight="1">
      <c r="A110" s="825">
        <v>96</v>
      </c>
      <c r="B110" s="474" t="s">
        <v>588</v>
      </c>
      <c r="C110" s="364" t="s">
        <v>18</v>
      </c>
      <c r="D110" s="914" t="s">
        <v>853</v>
      </c>
      <c r="E110" s="364">
        <v>30</v>
      </c>
      <c r="F110" s="364">
        <v>240</v>
      </c>
      <c r="G110" s="364">
        <v>70</v>
      </c>
      <c r="H110" s="364">
        <f t="shared" si="14"/>
        <v>8.75</v>
      </c>
      <c r="I110" s="361">
        <f t="shared" si="15"/>
        <v>2100</v>
      </c>
      <c r="J110" s="376"/>
      <c r="K110" s="819"/>
      <c r="L110" s="376">
        <v>4</v>
      </c>
      <c r="M110" s="376" t="s">
        <v>889</v>
      </c>
      <c r="N110" s="376"/>
      <c r="O110" s="377"/>
      <c r="P110" s="376">
        <v>3</v>
      </c>
      <c r="Q110" s="376" t="s">
        <v>494</v>
      </c>
      <c r="R110" s="376"/>
      <c r="S110" s="376"/>
      <c r="T110" s="376"/>
      <c r="U110" s="376"/>
      <c r="V110" s="361">
        <f t="shared" si="22"/>
        <v>7</v>
      </c>
      <c r="W110" s="364">
        <f t="shared" si="23"/>
        <v>23</v>
      </c>
      <c r="X110" s="361">
        <f t="shared" si="16"/>
        <v>184</v>
      </c>
      <c r="Y110" s="361">
        <f t="shared" si="17"/>
        <v>1610</v>
      </c>
      <c r="Z110" s="361">
        <f t="shared" si="24"/>
        <v>1610</v>
      </c>
      <c r="AA110" s="681"/>
    </row>
    <row r="111" spans="1:27" s="160" customFormat="1" ht="35.1" customHeight="1">
      <c r="A111" s="354">
        <v>97</v>
      </c>
      <c r="B111" s="364" t="s">
        <v>253</v>
      </c>
      <c r="C111" s="361" t="s">
        <v>176</v>
      </c>
      <c r="D111" s="364" t="s">
        <v>75</v>
      </c>
      <c r="E111" s="365">
        <v>30</v>
      </c>
      <c r="F111" s="364">
        <v>240</v>
      </c>
      <c r="G111" s="364">
        <v>90</v>
      </c>
      <c r="H111" s="364">
        <f t="shared" si="14"/>
        <v>11.25</v>
      </c>
      <c r="I111" s="361">
        <f t="shared" si="15"/>
        <v>2700</v>
      </c>
      <c r="J111" s="362">
        <v>15</v>
      </c>
      <c r="K111" s="370" t="s">
        <v>433</v>
      </c>
      <c r="L111" s="362"/>
      <c r="M111" s="362"/>
      <c r="N111" s="362"/>
      <c r="O111" s="357"/>
      <c r="P111" s="362">
        <v>3</v>
      </c>
      <c r="Q111" s="376" t="s">
        <v>494</v>
      </c>
      <c r="R111" s="362"/>
      <c r="S111" s="362"/>
      <c r="T111" s="362"/>
      <c r="U111" s="362"/>
      <c r="V111" s="361">
        <f t="shared" si="22"/>
        <v>18</v>
      </c>
      <c r="W111" s="364">
        <f t="shared" si="23"/>
        <v>12</v>
      </c>
      <c r="X111" s="361">
        <f t="shared" si="16"/>
        <v>96</v>
      </c>
      <c r="Y111" s="361">
        <f t="shared" si="17"/>
        <v>1080</v>
      </c>
      <c r="Z111" s="361">
        <f t="shared" si="24"/>
        <v>1080</v>
      </c>
      <c r="AA111" s="363"/>
    </row>
    <row r="112" spans="1:27" s="160" customFormat="1" ht="30" customHeight="1">
      <c r="A112" s="825">
        <v>98</v>
      </c>
      <c r="B112" s="364" t="s">
        <v>352</v>
      </c>
      <c r="C112" s="364" t="s">
        <v>18</v>
      </c>
      <c r="D112" s="948" t="s">
        <v>236</v>
      </c>
      <c r="E112" s="365">
        <v>30</v>
      </c>
      <c r="F112" s="364">
        <v>240</v>
      </c>
      <c r="G112" s="364">
        <v>70</v>
      </c>
      <c r="H112" s="364">
        <f t="shared" si="14"/>
        <v>8.75</v>
      </c>
      <c r="I112" s="361">
        <f t="shared" si="15"/>
        <v>2100</v>
      </c>
      <c r="J112" s="376"/>
      <c r="K112" s="376"/>
      <c r="L112" s="376">
        <v>1</v>
      </c>
      <c r="M112" s="376">
        <v>23</v>
      </c>
      <c r="N112" s="376"/>
      <c r="O112" s="377"/>
      <c r="P112" s="376">
        <v>3</v>
      </c>
      <c r="Q112" s="376" t="s">
        <v>494</v>
      </c>
      <c r="R112" s="376"/>
      <c r="S112" s="376"/>
      <c r="T112" s="376"/>
      <c r="U112" s="376"/>
      <c r="V112" s="355">
        <f t="shared" si="22"/>
        <v>4</v>
      </c>
      <c r="W112" s="365">
        <f t="shared" si="23"/>
        <v>26</v>
      </c>
      <c r="X112" s="361">
        <f t="shared" si="16"/>
        <v>208</v>
      </c>
      <c r="Y112" s="361">
        <f t="shared" si="17"/>
        <v>1820</v>
      </c>
      <c r="Z112" s="361">
        <f t="shared" si="24"/>
        <v>1820</v>
      </c>
      <c r="AA112" s="149"/>
    </row>
    <row r="113" spans="1:35" s="160" customFormat="1" ht="30" customHeight="1">
      <c r="A113" s="354">
        <v>99</v>
      </c>
      <c r="B113" s="364" t="s">
        <v>664</v>
      </c>
      <c r="C113" s="364" t="s">
        <v>267</v>
      </c>
      <c r="D113" s="364" t="s">
        <v>237</v>
      </c>
      <c r="E113" s="355">
        <v>30</v>
      </c>
      <c r="F113" s="361">
        <v>240</v>
      </c>
      <c r="G113" s="361">
        <v>75</v>
      </c>
      <c r="H113" s="364">
        <f t="shared" si="14"/>
        <v>9.375</v>
      </c>
      <c r="I113" s="361">
        <f t="shared" si="15"/>
        <v>2250</v>
      </c>
      <c r="J113" s="376"/>
      <c r="K113" s="376"/>
      <c r="L113" s="376"/>
      <c r="M113" s="376"/>
      <c r="N113" s="376"/>
      <c r="O113" s="377"/>
      <c r="P113" s="376">
        <v>2</v>
      </c>
      <c r="Q113" s="376" t="s">
        <v>147</v>
      </c>
      <c r="R113" s="376"/>
      <c r="S113" s="376"/>
      <c r="T113" s="376"/>
      <c r="U113" s="376"/>
      <c r="V113" s="355">
        <f t="shared" si="22"/>
        <v>2</v>
      </c>
      <c r="W113" s="365">
        <f t="shared" si="23"/>
        <v>28</v>
      </c>
      <c r="X113" s="361">
        <f>W113*8</f>
        <v>224</v>
      </c>
      <c r="Y113" s="361">
        <f>X113*H113</f>
        <v>2100</v>
      </c>
      <c r="Z113" s="361">
        <f>Y113</f>
        <v>2100</v>
      </c>
      <c r="AA113" s="149"/>
    </row>
    <row r="114" spans="1:35" s="160" customFormat="1" ht="30" customHeight="1">
      <c r="A114" s="825">
        <v>100</v>
      </c>
      <c r="B114" s="917" t="s">
        <v>884</v>
      </c>
      <c r="C114" s="364" t="s">
        <v>176</v>
      </c>
      <c r="D114" s="364" t="s">
        <v>32</v>
      </c>
      <c r="E114" s="355">
        <v>30</v>
      </c>
      <c r="F114" s="361">
        <v>240</v>
      </c>
      <c r="G114" s="361">
        <v>90</v>
      </c>
      <c r="H114" s="364">
        <f t="shared" si="14"/>
        <v>11.25</v>
      </c>
      <c r="I114" s="361">
        <f t="shared" si="15"/>
        <v>2700</v>
      </c>
      <c r="J114" s="417">
        <v>10</v>
      </c>
      <c r="K114" s="417" t="s">
        <v>652</v>
      </c>
      <c r="L114" s="376">
        <v>1</v>
      </c>
      <c r="M114" s="376">
        <v>23</v>
      </c>
      <c r="N114" s="376"/>
      <c r="O114" s="377"/>
      <c r="P114" s="376">
        <v>3</v>
      </c>
      <c r="Q114" s="376" t="s">
        <v>494</v>
      </c>
      <c r="R114" s="376"/>
      <c r="S114" s="376"/>
      <c r="T114" s="376"/>
      <c r="U114" s="376"/>
      <c r="V114" s="355">
        <f t="shared" si="22"/>
        <v>14</v>
      </c>
      <c r="W114" s="917">
        <f t="shared" si="23"/>
        <v>16</v>
      </c>
      <c r="X114" s="382">
        <f t="shared" ref="X114" si="25">W114*8</f>
        <v>128</v>
      </c>
      <c r="Y114" s="382">
        <f t="shared" ref="Y114" si="26">X114*H114</f>
        <v>1440</v>
      </c>
      <c r="Z114" s="382">
        <f t="shared" ref="Z114" si="27">Y114</f>
        <v>1440</v>
      </c>
      <c r="AA114" s="155"/>
    </row>
    <row r="115" spans="1:35" s="160" customFormat="1" ht="30" customHeight="1">
      <c r="A115" s="354">
        <v>101</v>
      </c>
      <c r="B115" s="365" t="s">
        <v>695</v>
      </c>
      <c r="C115" s="364" t="s">
        <v>18</v>
      </c>
      <c r="D115" s="361" t="s">
        <v>44</v>
      </c>
      <c r="E115" s="355">
        <v>30</v>
      </c>
      <c r="F115" s="361">
        <v>240</v>
      </c>
      <c r="G115" s="361">
        <v>70</v>
      </c>
      <c r="H115" s="364">
        <f t="shared" si="14"/>
        <v>8.75</v>
      </c>
      <c r="I115" s="361">
        <f t="shared" si="15"/>
        <v>2100</v>
      </c>
      <c r="J115" s="376"/>
      <c r="K115" s="376"/>
      <c r="L115" s="376"/>
      <c r="M115" s="376"/>
      <c r="N115" s="376"/>
      <c r="O115" s="377"/>
      <c r="P115" s="376">
        <v>2</v>
      </c>
      <c r="Q115" s="376" t="s">
        <v>147</v>
      </c>
      <c r="R115" s="376"/>
      <c r="S115" s="376"/>
      <c r="T115" s="376"/>
      <c r="U115" s="376"/>
      <c r="V115" s="355">
        <f t="shared" si="22"/>
        <v>2</v>
      </c>
      <c r="W115" s="365">
        <f t="shared" si="23"/>
        <v>28</v>
      </c>
      <c r="X115" s="361">
        <f t="shared" si="16"/>
        <v>224</v>
      </c>
      <c r="Y115" s="361">
        <f t="shared" si="17"/>
        <v>1960</v>
      </c>
      <c r="Z115" s="361">
        <f t="shared" si="24"/>
        <v>1960</v>
      </c>
      <c r="AA115" s="155"/>
    </row>
    <row r="116" spans="1:35" ht="34.5" customHeight="1" thickBot="1">
      <c r="A116" s="383"/>
      <c r="B116" s="416"/>
      <c r="C116" s="384"/>
      <c r="D116" s="384"/>
      <c r="E116" s="384"/>
      <c r="F116" s="384"/>
      <c r="G116" s="384"/>
      <c r="H116" s="384"/>
      <c r="I116" s="384"/>
      <c r="J116" s="385"/>
      <c r="K116" s="385"/>
      <c r="L116" s="385"/>
      <c r="M116" s="385"/>
      <c r="N116" s="385"/>
      <c r="O116" s="385"/>
      <c r="P116" s="385"/>
      <c r="Q116" s="385"/>
      <c r="R116" s="385"/>
      <c r="S116" s="385"/>
      <c r="T116" s="385"/>
      <c r="U116" s="385"/>
      <c r="V116" s="384"/>
      <c r="W116" s="416"/>
      <c r="X116" s="1436" t="s">
        <v>208</v>
      </c>
      <c r="Y116" s="1437"/>
      <c r="Z116" s="770">
        <f>SUM(Z8:Z115)</f>
        <v>199085</v>
      </c>
      <c r="AA116" s="159"/>
      <c r="AB116" s="150"/>
      <c r="AC116" s="150"/>
      <c r="AD116" s="352"/>
      <c r="AE116" s="150"/>
      <c r="AF116" s="150"/>
      <c r="AG116" s="150"/>
      <c r="AH116" s="150"/>
      <c r="AI116" s="150"/>
    </row>
    <row r="117" spans="1:35" ht="37.5" customHeight="1" thickBot="1">
      <c r="A117" s="383"/>
      <c r="B117" s="416" t="s">
        <v>342</v>
      </c>
      <c r="C117" s="119"/>
      <c r="D117" s="384"/>
      <c r="E117" s="384"/>
      <c r="F117" s="384"/>
      <c r="G117" s="384"/>
      <c r="H117" s="384"/>
      <c r="I117" s="384"/>
      <c r="J117" s="385"/>
      <c r="K117" s="385"/>
      <c r="L117" s="385"/>
      <c r="M117" s="385"/>
      <c r="N117" s="385"/>
      <c r="O117" s="385"/>
      <c r="P117" s="385"/>
      <c r="Q117" s="385"/>
      <c r="R117" s="385"/>
      <c r="S117" s="385"/>
      <c r="T117" s="385"/>
      <c r="U117" s="385"/>
      <c r="V117" s="384"/>
      <c r="W117" s="416"/>
      <c r="X117" s="384"/>
      <c r="Y117" s="384"/>
      <c r="Z117" s="384"/>
      <c r="AA117" s="159"/>
      <c r="AB117" s="150"/>
      <c r="AC117" s="150"/>
      <c r="AD117" s="160"/>
      <c r="AE117" s="150"/>
      <c r="AF117" s="150"/>
      <c r="AG117" s="150"/>
      <c r="AH117" s="150"/>
      <c r="AI117" s="150"/>
    </row>
    <row r="118" spans="1:35" s="160" customFormat="1" ht="27.75" customHeight="1">
      <c r="A118" s="250"/>
      <c r="B118" s="461"/>
      <c r="C118" s="334"/>
      <c r="D118" s="334"/>
      <c r="E118" s="250"/>
      <c r="F118" s="334"/>
      <c r="G118" s="334"/>
      <c r="H118" s="334"/>
      <c r="I118" s="334"/>
      <c r="J118" s="335"/>
      <c r="K118" s="335"/>
      <c r="L118" s="335"/>
      <c r="M118" s="335"/>
      <c r="N118" s="335"/>
      <c r="O118" s="336"/>
      <c r="P118" s="335"/>
      <c r="Q118" s="335"/>
      <c r="R118" s="335"/>
      <c r="S118" s="335"/>
      <c r="T118" s="335"/>
      <c r="U118" s="335"/>
      <c r="V118" s="250"/>
      <c r="W118" s="462"/>
      <c r="X118" s="334"/>
      <c r="Y118" s="334"/>
      <c r="Z118" s="334"/>
      <c r="AA118" s="337"/>
    </row>
    <row r="119" spans="1:35" s="160" customFormat="1" ht="27.75" customHeight="1">
      <c r="A119" s="250"/>
      <c r="B119" s="462"/>
      <c r="C119" s="250"/>
      <c r="D119" s="250"/>
      <c r="E119" s="250"/>
      <c r="F119" s="250"/>
      <c r="G119" s="250"/>
      <c r="H119" s="250"/>
      <c r="I119" s="250"/>
      <c r="J119" s="338"/>
      <c r="K119" s="338"/>
      <c r="L119" s="338"/>
      <c r="M119" s="338"/>
      <c r="N119" s="338"/>
      <c r="O119" s="339"/>
      <c r="P119" s="338"/>
      <c r="Q119" s="338"/>
      <c r="R119" s="338"/>
      <c r="S119" s="338"/>
      <c r="T119" s="338"/>
      <c r="U119" s="338"/>
      <c r="V119" s="250"/>
      <c r="W119" s="462"/>
      <c r="X119" s="250"/>
      <c r="Y119" s="250"/>
      <c r="Z119" s="250"/>
      <c r="AA119" s="340"/>
    </row>
    <row r="120" spans="1:35" s="160" customFormat="1" ht="27.75" customHeight="1">
      <c r="A120" s="250"/>
      <c r="B120" s="462"/>
      <c r="C120" s="250"/>
      <c r="D120" s="250"/>
      <c r="E120" s="250"/>
      <c r="F120" s="250"/>
      <c r="G120" s="250"/>
      <c r="H120" s="250"/>
      <c r="I120" s="250"/>
      <c r="J120" s="338"/>
      <c r="K120" s="338"/>
      <c r="L120" s="338"/>
      <c r="M120" s="338"/>
      <c r="N120" s="338"/>
      <c r="O120" s="339"/>
      <c r="P120" s="338"/>
      <c r="Q120" s="338"/>
      <c r="R120" s="338"/>
      <c r="S120" s="338"/>
      <c r="T120" s="338"/>
      <c r="U120" s="338"/>
      <c r="V120" s="250"/>
      <c r="W120" s="462"/>
      <c r="X120" s="250"/>
      <c r="Y120" s="250"/>
      <c r="Z120" s="250"/>
      <c r="AA120" s="340"/>
    </row>
    <row r="121" spans="1:35" s="160" customFormat="1" ht="27.75" customHeight="1">
      <c r="A121" s="250"/>
      <c r="B121" s="462"/>
      <c r="C121" s="250"/>
      <c r="D121" s="250"/>
      <c r="E121" s="250"/>
      <c r="F121" s="250"/>
      <c r="G121" s="250"/>
      <c r="H121" s="250"/>
      <c r="I121" s="250"/>
      <c r="J121" s="338"/>
      <c r="K121" s="338"/>
      <c r="L121" s="338"/>
      <c r="M121" s="338"/>
      <c r="N121" s="338"/>
      <c r="O121" s="339"/>
      <c r="P121" s="338"/>
      <c r="Q121" s="338"/>
      <c r="R121" s="338"/>
      <c r="S121" s="338"/>
      <c r="T121" s="338"/>
      <c r="U121" s="338"/>
      <c r="V121" s="250"/>
      <c r="W121" s="462"/>
      <c r="X121" s="250"/>
      <c r="Y121" s="250"/>
      <c r="Z121" s="250"/>
      <c r="AA121" s="340"/>
    </row>
    <row r="122" spans="1:35" s="160" customFormat="1" ht="54.75" customHeight="1">
      <c r="A122" s="250"/>
      <c r="B122" s="1427" t="s">
        <v>483</v>
      </c>
      <c r="C122" s="1427"/>
      <c r="D122" s="1427"/>
      <c r="E122" s="341"/>
      <c r="F122" s="341"/>
      <c r="G122" s="341"/>
      <c r="H122" s="341"/>
      <c r="I122" s="341"/>
      <c r="J122" s="969"/>
      <c r="K122" s="969"/>
      <c r="L122" s="969"/>
      <c r="M122" s="969"/>
      <c r="N122" s="1427" t="s">
        <v>484</v>
      </c>
      <c r="O122" s="1427"/>
      <c r="P122" s="1427"/>
      <c r="Q122" s="1427"/>
      <c r="R122" s="1427"/>
      <c r="S122" s="969"/>
      <c r="T122" s="969"/>
      <c r="U122" s="969"/>
      <c r="V122" s="341"/>
      <c r="W122" s="776"/>
      <c r="X122" s="1427" t="s">
        <v>485</v>
      </c>
      <c r="Y122" s="1427"/>
      <c r="Z122" s="1427"/>
      <c r="AA122" s="1427"/>
    </row>
    <row r="123" spans="1:35" s="160" customFormat="1" ht="60" customHeight="1">
      <c r="A123" s="250"/>
      <c r="B123" s="1427" t="s">
        <v>482</v>
      </c>
      <c r="C123" s="1427"/>
      <c r="D123" s="1427"/>
      <c r="E123" s="341"/>
      <c r="F123" s="341"/>
      <c r="G123" s="341"/>
      <c r="H123" s="341"/>
      <c r="I123" s="341"/>
      <c r="J123" s="969"/>
      <c r="K123" s="969"/>
      <c r="L123" s="969"/>
      <c r="M123" s="969"/>
      <c r="N123" s="1427" t="s">
        <v>482</v>
      </c>
      <c r="O123" s="1427"/>
      <c r="P123" s="1427"/>
      <c r="Q123" s="1427"/>
      <c r="R123" s="969"/>
      <c r="S123" s="969"/>
      <c r="T123" s="969"/>
      <c r="U123" s="969"/>
      <c r="V123" s="341"/>
      <c r="W123" s="776"/>
      <c r="X123" s="1427" t="s">
        <v>482</v>
      </c>
      <c r="Y123" s="1427"/>
      <c r="Z123" s="1427"/>
      <c r="AA123" s="1427"/>
    </row>
    <row r="124" spans="1:35" s="168" customFormat="1" ht="45" customHeight="1">
      <c r="A124" s="114"/>
      <c r="B124" s="463"/>
      <c r="C124" s="114"/>
      <c r="D124" s="114"/>
      <c r="E124" s="114"/>
      <c r="F124" s="114"/>
      <c r="G124" s="114"/>
      <c r="H124" s="114"/>
      <c r="I124" s="114"/>
      <c r="N124" s="1597">
        <v>3</v>
      </c>
      <c r="O124" s="1597"/>
      <c r="P124" s="1597"/>
      <c r="Q124" s="1597"/>
      <c r="V124" s="114"/>
      <c r="W124" s="463"/>
      <c r="X124" s="114"/>
      <c r="Y124" s="114"/>
      <c r="Z124" s="114"/>
      <c r="AA124" s="115"/>
      <c r="AB124" s="114"/>
      <c r="AC124" s="114"/>
      <c r="AD124" s="114"/>
      <c r="AE124" s="114"/>
      <c r="AF124" s="114"/>
      <c r="AG124" s="114"/>
      <c r="AH124" s="114"/>
      <c r="AI124" s="114"/>
    </row>
    <row r="145" ht="30" customHeight="1"/>
    <row r="146" ht="30" customHeight="1"/>
  </sheetData>
  <mergeCells count="45">
    <mergeCell ref="A5:A7"/>
    <mergeCell ref="B5:B7"/>
    <mergeCell ref="C5:C7"/>
    <mergeCell ref="D5:D7"/>
    <mergeCell ref="E5:I6"/>
    <mergeCell ref="A1:AI1"/>
    <mergeCell ref="A2:AI2"/>
    <mergeCell ref="A3:C3"/>
    <mergeCell ref="AF3:AF4"/>
    <mergeCell ref="A4:C4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B45:D45"/>
    <mergeCell ref="N45:R45"/>
    <mergeCell ref="X45:AA45"/>
    <mergeCell ref="B46:D46"/>
    <mergeCell ref="N46:Q46"/>
    <mergeCell ref="X46:AA46"/>
    <mergeCell ref="B47:D47"/>
    <mergeCell ref="N47:Q47"/>
    <mergeCell ref="X47:AA47"/>
    <mergeCell ref="B82:D82"/>
    <mergeCell ref="N82:R82"/>
    <mergeCell ref="W82:AA82"/>
    <mergeCell ref="B123:D123"/>
    <mergeCell ref="N123:Q123"/>
    <mergeCell ref="X123:AA123"/>
    <mergeCell ref="N124:Q124"/>
    <mergeCell ref="B83:D83"/>
    <mergeCell ref="N83:Q83"/>
    <mergeCell ref="X83:AA83"/>
    <mergeCell ref="N84:Q84"/>
    <mergeCell ref="X116:Y116"/>
    <mergeCell ref="B122:D122"/>
    <mergeCell ref="N122:R122"/>
    <mergeCell ref="X122:AA122"/>
  </mergeCells>
  <conditionalFormatting sqref="B1:C4">
    <cfRule type="duplicateValues" dxfId="139" priority="6"/>
  </conditionalFormatting>
  <conditionalFormatting sqref="B93:B94">
    <cfRule type="duplicateValues" dxfId="138" priority="5"/>
  </conditionalFormatting>
  <conditionalFormatting sqref="B35">
    <cfRule type="duplicateValues" dxfId="137" priority="3"/>
  </conditionalFormatting>
  <conditionalFormatting sqref="B85">
    <cfRule type="duplicateValues" dxfId="136" priority="2"/>
  </conditionalFormatting>
  <conditionalFormatting sqref="B97">
    <cfRule type="duplicateValues" dxfId="135" priority="1"/>
  </conditionalFormatting>
  <conditionalFormatting sqref="B68:B70">
    <cfRule type="duplicateValues" dxfId="134" priority="8"/>
  </conditionalFormatting>
  <printOptions horizontalCentered="1" verticalCentered="1"/>
  <pageMargins left="0" right="0" top="0" bottom="0" header="0.23" footer="0"/>
  <pageSetup paperSize="9" scale="35" orientation="landscape" r:id="rId1"/>
  <rowBreaks count="2" manualBreakCount="2">
    <brk id="47" max="26" man="1"/>
    <brk id="84" max="26" man="1"/>
  </rowBreaks>
</worksheet>
</file>

<file path=xl/worksheets/sheet40.xml><?xml version="1.0" encoding="utf-8"?>
<worksheet xmlns="http://schemas.openxmlformats.org/spreadsheetml/2006/main" xmlns:r="http://schemas.openxmlformats.org/officeDocument/2006/relationships">
  <sheetPr>
    <tabColor rgb="FFFF00FF"/>
  </sheetPr>
  <dimension ref="A1:AI47"/>
  <sheetViews>
    <sheetView view="pageBreakPreview" zoomScale="45" zoomScaleNormal="55" zoomScaleSheetLayoutView="45" workbookViewId="0">
      <pane ySplit="7" topLeftCell="A8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1.140625" style="463" customWidth="1"/>
    <col min="3" max="3" width="13.140625" style="114" customWidth="1"/>
    <col min="4" max="4" width="16.7109375" style="114" customWidth="1"/>
    <col min="5" max="7" width="8.7109375" style="114" customWidth="1"/>
    <col min="8" max="8" width="11.140625" style="114" customWidth="1"/>
    <col min="9" max="9" width="10.5703125" style="114" customWidth="1"/>
    <col min="10" max="10" width="10" style="168" customWidth="1"/>
    <col min="11" max="11" width="14.5703125" style="168" customWidth="1"/>
    <col min="12" max="12" width="11.7109375" style="168" customWidth="1"/>
    <col min="13" max="13" width="23" style="168" customWidth="1"/>
    <col min="14" max="14" width="12.5703125" style="168" customWidth="1"/>
    <col min="15" max="15" width="21.5703125" style="168" customWidth="1"/>
    <col min="16" max="16" width="12" style="168" customWidth="1"/>
    <col min="17" max="17" width="17" style="168" customWidth="1"/>
    <col min="18" max="18" width="13.7109375" style="168" bestFit="1" customWidth="1"/>
    <col min="19" max="19" width="19.85546875" style="168" customWidth="1"/>
    <col min="20" max="20" width="12.28515625" style="168" customWidth="1"/>
    <col min="21" max="21" width="18.570312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19.85546875" style="114" customWidth="1"/>
    <col min="27" max="27" width="24.710937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5" t="s">
        <v>243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5"/>
      <c r="O1" s="1395"/>
      <c r="P1" s="1395"/>
      <c r="Q1" s="1395"/>
      <c r="R1" s="1395"/>
      <c r="S1" s="1395"/>
      <c r="T1" s="1395"/>
      <c r="U1" s="1395"/>
      <c r="V1" s="1395"/>
      <c r="W1" s="1395"/>
      <c r="X1" s="1395"/>
      <c r="Y1" s="1395"/>
      <c r="Z1" s="1395"/>
      <c r="AA1" s="1395"/>
      <c r="AB1" s="1395"/>
      <c r="AC1" s="1395"/>
      <c r="AD1" s="1395"/>
      <c r="AE1" s="1395"/>
      <c r="AF1" s="1395"/>
      <c r="AG1" s="1395"/>
      <c r="AH1" s="1395"/>
      <c r="AI1" s="1395"/>
    </row>
    <row r="2" spans="1:35" s="120" customFormat="1" ht="38.25" customHeight="1" thickBot="1">
      <c r="A2" s="1396" t="s">
        <v>259</v>
      </c>
      <c r="B2" s="1396"/>
      <c r="C2" s="1396"/>
      <c r="D2" s="1396"/>
      <c r="E2" s="1396"/>
      <c r="F2" s="1396"/>
      <c r="G2" s="1396"/>
      <c r="H2" s="1396"/>
      <c r="I2" s="1396"/>
      <c r="J2" s="1396"/>
      <c r="K2" s="1396"/>
      <c r="L2" s="1396"/>
      <c r="M2" s="1396"/>
      <c r="N2" s="1396"/>
      <c r="O2" s="1396"/>
      <c r="P2" s="1396"/>
      <c r="Q2" s="1396"/>
      <c r="R2" s="1396"/>
      <c r="S2" s="1396"/>
      <c r="T2" s="1396"/>
      <c r="U2" s="1396"/>
      <c r="V2" s="1396"/>
      <c r="W2" s="1396"/>
      <c r="X2" s="1396"/>
      <c r="Y2" s="1396"/>
      <c r="Z2" s="1396"/>
      <c r="AA2" s="1396"/>
      <c r="AB2" s="1396"/>
      <c r="AC2" s="1396"/>
      <c r="AD2" s="1396"/>
      <c r="AE2" s="1396"/>
      <c r="AF2" s="1396"/>
      <c r="AG2" s="1396"/>
      <c r="AH2" s="1396"/>
      <c r="AI2" s="1396"/>
    </row>
    <row r="3" spans="1:35" s="120" customFormat="1" ht="38.25" customHeight="1">
      <c r="A3" s="1395" t="s">
        <v>343</v>
      </c>
      <c r="B3" s="1395"/>
      <c r="C3" s="1395"/>
      <c r="D3" s="977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397"/>
      <c r="AG3" s="121"/>
      <c r="AH3" s="122"/>
      <c r="AI3" s="122"/>
    </row>
    <row r="4" spans="1:35" s="120" customFormat="1" ht="38.25" customHeight="1" thickBot="1">
      <c r="A4" s="1596" t="s">
        <v>917</v>
      </c>
      <c r="B4" s="1432"/>
      <c r="C4" s="1432"/>
      <c r="D4" s="1432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774"/>
      <c r="X4" s="1595"/>
      <c r="Y4" s="1595"/>
      <c r="Z4" s="1595"/>
      <c r="AA4" s="1595"/>
      <c r="AB4" s="124"/>
      <c r="AC4" s="124"/>
      <c r="AD4" s="124"/>
      <c r="AE4" s="124"/>
      <c r="AF4" s="1398"/>
      <c r="AG4" s="124"/>
      <c r="AH4" s="125"/>
      <c r="AI4" s="125"/>
    </row>
    <row r="5" spans="1:35" ht="33.75" customHeight="1">
      <c r="A5" s="1399" t="s">
        <v>261</v>
      </c>
      <c r="B5" s="1402" t="s">
        <v>244</v>
      </c>
      <c r="C5" s="1405" t="s">
        <v>0</v>
      </c>
      <c r="D5" s="1405" t="s">
        <v>245</v>
      </c>
      <c r="E5" s="1408" t="s">
        <v>1</v>
      </c>
      <c r="F5" s="1409"/>
      <c r="G5" s="1409"/>
      <c r="H5" s="1409"/>
      <c r="I5" s="1410"/>
      <c r="J5" s="1414" t="s">
        <v>2</v>
      </c>
      <c r="K5" s="1414"/>
      <c r="L5" s="1414"/>
      <c r="M5" s="1414"/>
      <c r="N5" s="1414"/>
      <c r="O5" s="1414"/>
      <c r="P5" s="1414"/>
      <c r="Q5" s="1414"/>
      <c r="R5" s="1414"/>
      <c r="S5" s="1414"/>
      <c r="T5" s="1414"/>
      <c r="U5" s="1414"/>
      <c r="V5" s="1415" t="s">
        <v>8</v>
      </c>
      <c r="W5" s="1414" t="s">
        <v>4</v>
      </c>
      <c r="X5" s="1414"/>
      <c r="Y5" s="1414"/>
      <c r="Z5" s="1415" t="s">
        <v>338</v>
      </c>
      <c r="AA5" s="1419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100.5" customHeight="1">
      <c r="A6" s="1400"/>
      <c r="B6" s="1403"/>
      <c r="C6" s="1406"/>
      <c r="D6" s="1406"/>
      <c r="E6" s="1411"/>
      <c r="F6" s="1412"/>
      <c r="G6" s="1412"/>
      <c r="H6" s="1412"/>
      <c r="I6" s="1413"/>
      <c r="J6" s="1422" t="s">
        <v>227</v>
      </c>
      <c r="K6" s="1423"/>
      <c r="L6" s="1418" t="s">
        <v>5</v>
      </c>
      <c r="M6" s="1418"/>
      <c r="N6" s="1424" t="s">
        <v>223</v>
      </c>
      <c r="O6" s="1425"/>
      <c r="P6" s="1418" t="s">
        <v>6</v>
      </c>
      <c r="Q6" s="1418"/>
      <c r="R6" s="1418" t="s">
        <v>7</v>
      </c>
      <c r="S6" s="1418"/>
      <c r="T6" s="1418" t="s">
        <v>219</v>
      </c>
      <c r="U6" s="1418"/>
      <c r="V6" s="1416"/>
      <c r="W6" s="1418"/>
      <c r="X6" s="1418"/>
      <c r="Y6" s="1418"/>
      <c r="Z6" s="1416"/>
      <c r="AA6" s="1420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1"/>
      <c r="B7" s="1404"/>
      <c r="C7" s="1407"/>
      <c r="D7" s="1407"/>
      <c r="E7" s="240" t="s">
        <v>9</v>
      </c>
      <c r="F7" s="240" t="s">
        <v>10</v>
      </c>
      <c r="G7" s="978" t="s">
        <v>11</v>
      </c>
      <c r="H7" s="978" t="s">
        <v>12</v>
      </c>
      <c r="I7" s="978" t="s">
        <v>13</v>
      </c>
      <c r="J7" s="978" t="s">
        <v>14</v>
      </c>
      <c r="K7" s="978" t="s">
        <v>15</v>
      </c>
      <c r="L7" s="978" t="s">
        <v>14</v>
      </c>
      <c r="M7" s="978" t="s">
        <v>16</v>
      </c>
      <c r="N7" s="978" t="s">
        <v>14</v>
      </c>
      <c r="O7" s="978" t="s">
        <v>16</v>
      </c>
      <c r="P7" s="978" t="s">
        <v>14</v>
      </c>
      <c r="Q7" s="978" t="s">
        <v>16</v>
      </c>
      <c r="R7" s="978" t="s">
        <v>14</v>
      </c>
      <c r="S7" s="978" t="s">
        <v>220</v>
      </c>
      <c r="T7" s="978" t="s">
        <v>221</v>
      </c>
      <c r="U7" s="978" t="s">
        <v>3</v>
      </c>
      <c r="V7" s="1417"/>
      <c r="W7" s="775" t="s">
        <v>17</v>
      </c>
      <c r="X7" s="153" t="s">
        <v>218</v>
      </c>
      <c r="Y7" s="153" t="s">
        <v>13</v>
      </c>
      <c r="Z7" s="1417"/>
      <c r="AA7" s="1421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5.1" customHeight="1">
      <c r="A8" s="360">
        <v>1</v>
      </c>
      <c r="B8" s="364" t="s">
        <v>856</v>
      </c>
      <c r="C8" s="361" t="s">
        <v>176</v>
      </c>
      <c r="D8" s="361" t="s">
        <v>23</v>
      </c>
      <c r="E8" s="365">
        <v>30</v>
      </c>
      <c r="F8" s="364">
        <v>240</v>
      </c>
      <c r="G8" s="364">
        <v>90</v>
      </c>
      <c r="H8" s="364">
        <f t="shared" ref="H8" si="0">G8/8</f>
        <v>11.25</v>
      </c>
      <c r="I8" s="361">
        <f t="shared" ref="I8" si="1">G8*E8</f>
        <v>2700</v>
      </c>
      <c r="J8" s="376"/>
      <c r="K8" s="819"/>
      <c r="L8" s="376"/>
      <c r="M8" s="376"/>
      <c r="N8" s="376">
        <v>2</v>
      </c>
      <c r="O8" s="377" t="s">
        <v>914</v>
      </c>
      <c r="P8" s="376">
        <v>3</v>
      </c>
      <c r="Q8" s="376" t="s">
        <v>235</v>
      </c>
      <c r="R8" s="376"/>
      <c r="S8" s="376"/>
      <c r="T8" s="376">
        <v>1</v>
      </c>
      <c r="U8" s="376">
        <v>14</v>
      </c>
      <c r="V8" s="355">
        <f>J8+L8+N8+P8+R8+T8</f>
        <v>6</v>
      </c>
      <c r="W8" s="365">
        <f>E8-V8</f>
        <v>24</v>
      </c>
      <c r="X8" s="361">
        <f t="shared" ref="X8" si="2">W8*8</f>
        <v>192</v>
      </c>
      <c r="Y8" s="361">
        <f t="shared" ref="Y8" si="3">X8*H8</f>
        <v>2160</v>
      </c>
      <c r="Z8" s="361">
        <f t="shared" ref="Z8" si="4">Y8</f>
        <v>2160</v>
      </c>
      <c r="AA8" s="363"/>
    </row>
    <row r="9" spans="1:35" s="160" customFormat="1" ht="35.1" customHeight="1">
      <c r="A9" s="360">
        <v>2</v>
      </c>
      <c r="B9" s="364" t="s">
        <v>253</v>
      </c>
      <c r="C9" s="361" t="s">
        <v>176</v>
      </c>
      <c r="D9" s="361" t="s">
        <v>96</v>
      </c>
      <c r="E9" s="365">
        <v>30</v>
      </c>
      <c r="F9" s="364">
        <v>240</v>
      </c>
      <c r="G9" s="364">
        <v>90</v>
      </c>
      <c r="H9" s="364">
        <f t="shared" ref="H9:H11" si="5">G9/8</f>
        <v>11.25</v>
      </c>
      <c r="I9" s="361">
        <f t="shared" ref="I9:I11" si="6">G9*E9</f>
        <v>2700</v>
      </c>
      <c r="J9" s="376">
        <v>15</v>
      </c>
      <c r="K9" s="819" t="s">
        <v>915</v>
      </c>
      <c r="L9" s="376"/>
      <c r="M9" s="376"/>
      <c r="N9" s="376"/>
      <c r="O9" s="377"/>
      <c r="P9" s="376"/>
      <c r="Q9" s="376"/>
      <c r="R9" s="376"/>
      <c r="S9" s="376"/>
      <c r="T9" s="376"/>
      <c r="U9" s="376"/>
      <c r="V9" s="355">
        <f t="shared" ref="V9:V10" si="7">J9+L9+N9+P9+R9+T9</f>
        <v>15</v>
      </c>
      <c r="W9" s="365">
        <f t="shared" ref="W9:W10" si="8">E9-V9</f>
        <v>15</v>
      </c>
      <c r="X9" s="361">
        <f t="shared" ref="X9:X11" si="9">W9*8</f>
        <v>120</v>
      </c>
      <c r="Y9" s="361">
        <f t="shared" ref="Y9:Y11" si="10">X9*H9</f>
        <v>1350</v>
      </c>
      <c r="Z9" s="361">
        <f t="shared" ref="Z9:Z11" si="11">Y9</f>
        <v>1350</v>
      </c>
      <c r="AA9" s="363"/>
    </row>
    <row r="10" spans="1:35" s="160" customFormat="1" ht="35.1" customHeight="1">
      <c r="A10" s="360">
        <v>3</v>
      </c>
      <c r="B10" s="364" t="s">
        <v>251</v>
      </c>
      <c r="C10" s="361" t="s">
        <v>176</v>
      </c>
      <c r="D10" s="361" t="s">
        <v>103</v>
      </c>
      <c r="E10" s="365">
        <v>30</v>
      </c>
      <c r="F10" s="364">
        <v>240</v>
      </c>
      <c r="G10" s="364">
        <v>90</v>
      </c>
      <c r="H10" s="364">
        <f t="shared" si="5"/>
        <v>11.25</v>
      </c>
      <c r="I10" s="361">
        <f t="shared" si="6"/>
        <v>2700</v>
      </c>
      <c r="J10" s="376">
        <v>10</v>
      </c>
      <c r="K10" s="819" t="s">
        <v>729</v>
      </c>
      <c r="L10" s="376"/>
      <c r="M10" s="376"/>
      <c r="N10" s="376"/>
      <c r="O10" s="377"/>
      <c r="P10" s="376"/>
      <c r="Q10" s="376"/>
      <c r="R10" s="376"/>
      <c r="S10" s="376"/>
      <c r="T10" s="376">
        <v>1</v>
      </c>
      <c r="U10" s="376">
        <v>3</v>
      </c>
      <c r="V10" s="355">
        <f t="shared" si="7"/>
        <v>11</v>
      </c>
      <c r="W10" s="365">
        <f t="shared" si="8"/>
        <v>19</v>
      </c>
      <c r="X10" s="361">
        <f t="shared" si="9"/>
        <v>152</v>
      </c>
      <c r="Y10" s="361">
        <f t="shared" si="10"/>
        <v>1710</v>
      </c>
      <c r="Z10" s="361">
        <f t="shared" si="11"/>
        <v>1710</v>
      </c>
      <c r="AA10" s="363"/>
    </row>
    <row r="11" spans="1:35" s="160" customFormat="1" ht="35.1" customHeight="1">
      <c r="A11" s="360">
        <v>4</v>
      </c>
      <c r="B11" s="364" t="s">
        <v>246</v>
      </c>
      <c r="C11" s="361" t="s">
        <v>176</v>
      </c>
      <c r="D11" s="361" t="s">
        <v>25</v>
      </c>
      <c r="E11" s="365">
        <v>30</v>
      </c>
      <c r="F11" s="364">
        <v>240</v>
      </c>
      <c r="G11" s="364">
        <v>90</v>
      </c>
      <c r="H11" s="364">
        <f t="shared" si="5"/>
        <v>11.25</v>
      </c>
      <c r="I11" s="361">
        <f t="shared" si="6"/>
        <v>2700</v>
      </c>
      <c r="J11" s="376"/>
      <c r="K11" s="819"/>
      <c r="L11" s="376"/>
      <c r="M11" s="376"/>
      <c r="N11" s="376"/>
      <c r="O11" s="377"/>
      <c r="P11" s="376">
        <v>3</v>
      </c>
      <c r="Q11" s="377" t="s">
        <v>916</v>
      </c>
      <c r="R11" s="376"/>
      <c r="S11" s="376"/>
      <c r="T11" s="376"/>
      <c r="U11" s="376"/>
      <c r="V11" s="355">
        <f>J11+L11+N11+P11+R11+T11</f>
        <v>3</v>
      </c>
      <c r="W11" s="365">
        <f>E11-V11</f>
        <v>27</v>
      </c>
      <c r="X11" s="361">
        <f t="shared" si="9"/>
        <v>216</v>
      </c>
      <c r="Y11" s="361">
        <f t="shared" si="10"/>
        <v>2430</v>
      </c>
      <c r="Z11" s="361">
        <f t="shared" si="11"/>
        <v>2430</v>
      </c>
      <c r="AA11" s="363"/>
    </row>
    <row r="12" spans="1:35" s="160" customFormat="1" ht="34.5" customHeight="1">
      <c r="A12" s="360">
        <v>5</v>
      </c>
      <c r="B12" s="364" t="s">
        <v>74</v>
      </c>
      <c r="C12" s="364" t="s">
        <v>267</v>
      </c>
      <c r="D12" s="364" t="s">
        <v>82</v>
      </c>
      <c r="E12" s="365">
        <v>30</v>
      </c>
      <c r="F12" s="364">
        <v>240</v>
      </c>
      <c r="G12" s="364">
        <v>75</v>
      </c>
      <c r="H12" s="364">
        <f t="shared" ref="H12:H13" si="12">G12/8</f>
        <v>9.375</v>
      </c>
      <c r="I12" s="361">
        <f t="shared" ref="I12:I13" si="13">G12*E12</f>
        <v>2250</v>
      </c>
      <c r="J12" s="376"/>
      <c r="K12" s="376"/>
      <c r="L12" s="376"/>
      <c r="M12" s="376"/>
      <c r="N12" s="376">
        <v>1</v>
      </c>
      <c r="O12" s="377" t="s">
        <v>200</v>
      </c>
      <c r="P12" s="376">
        <v>3</v>
      </c>
      <c r="Q12" s="377" t="s">
        <v>916</v>
      </c>
      <c r="R12" s="376"/>
      <c r="S12" s="376"/>
      <c r="T12" s="376"/>
      <c r="U12" s="376"/>
      <c r="V12" s="355">
        <f t="shared" ref="V12:V13" si="14">J12+L12+N12+P12+R12+T12</f>
        <v>4</v>
      </c>
      <c r="W12" s="365">
        <f t="shared" ref="W12:W13" si="15">E12-V12</f>
        <v>26</v>
      </c>
      <c r="X12" s="361">
        <f t="shared" ref="X12:X13" si="16">W12*8</f>
        <v>208</v>
      </c>
      <c r="Y12" s="361">
        <f t="shared" ref="Y12:Y13" si="17">X12*H12</f>
        <v>1950</v>
      </c>
      <c r="Z12" s="361">
        <f t="shared" ref="Z12:Z13" si="18">Y12</f>
        <v>1950</v>
      </c>
      <c r="AA12" s="363"/>
    </row>
    <row r="13" spans="1:35" s="160" customFormat="1" ht="35.1" customHeight="1">
      <c r="A13" s="360">
        <v>6</v>
      </c>
      <c r="B13" s="364" t="s">
        <v>587</v>
      </c>
      <c r="C13" s="361" t="s">
        <v>18</v>
      </c>
      <c r="D13" s="361" t="s">
        <v>105</v>
      </c>
      <c r="E13" s="365">
        <v>30</v>
      </c>
      <c r="F13" s="364">
        <v>240</v>
      </c>
      <c r="G13" s="364">
        <v>70</v>
      </c>
      <c r="H13" s="364">
        <f t="shared" si="12"/>
        <v>8.75</v>
      </c>
      <c r="I13" s="361">
        <f t="shared" si="13"/>
        <v>2100</v>
      </c>
      <c r="J13" s="376"/>
      <c r="K13" s="376"/>
      <c r="L13" s="376"/>
      <c r="M13" s="376"/>
      <c r="N13" s="376"/>
      <c r="O13" s="377"/>
      <c r="P13" s="376"/>
      <c r="Q13" s="376"/>
      <c r="R13" s="376"/>
      <c r="S13" s="376"/>
      <c r="T13" s="376"/>
      <c r="U13" s="376"/>
      <c r="V13" s="355">
        <f t="shared" si="14"/>
        <v>0</v>
      </c>
      <c r="W13" s="365">
        <f t="shared" si="15"/>
        <v>30</v>
      </c>
      <c r="X13" s="361">
        <f t="shared" si="16"/>
        <v>240</v>
      </c>
      <c r="Y13" s="361">
        <f t="shared" si="17"/>
        <v>2100</v>
      </c>
      <c r="Z13" s="361">
        <f t="shared" si="18"/>
        <v>2100</v>
      </c>
      <c r="AA13" s="363"/>
    </row>
    <row r="14" spans="1:35" s="160" customFormat="1" ht="35.1" customHeight="1">
      <c r="A14" s="360">
        <v>7</v>
      </c>
      <c r="B14" s="364" t="s">
        <v>861</v>
      </c>
      <c r="C14" s="361" t="s">
        <v>18</v>
      </c>
      <c r="D14" s="361" t="s">
        <v>107</v>
      </c>
      <c r="E14" s="365">
        <v>30</v>
      </c>
      <c r="F14" s="364">
        <v>240</v>
      </c>
      <c r="G14" s="364">
        <v>70</v>
      </c>
      <c r="H14" s="364">
        <f t="shared" ref="H14:H19" si="19">G14/8</f>
        <v>8.75</v>
      </c>
      <c r="I14" s="361">
        <f t="shared" ref="I14:I19" si="20">G14*E14</f>
        <v>2100</v>
      </c>
      <c r="J14" s="376"/>
      <c r="K14" s="376"/>
      <c r="L14" s="376"/>
      <c r="M14" s="376"/>
      <c r="N14" s="376">
        <v>1</v>
      </c>
      <c r="O14" s="377" t="s">
        <v>364</v>
      </c>
      <c r="P14" s="376">
        <v>3</v>
      </c>
      <c r="Q14" s="377" t="s">
        <v>916</v>
      </c>
      <c r="R14" s="376"/>
      <c r="S14" s="376"/>
      <c r="T14" s="376"/>
      <c r="U14" s="376"/>
      <c r="V14" s="355">
        <f t="shared" ref="V14:V19" si="21">J14+L14+N14+P14+R14+T14</f>
        <v>4</v>
      </c>
      <c r="W14" s="365">
        <f t="shared" ref="W14:W19" si="22">E14-V14</f>
        <v>26</v>
      </c>
      <c r="X14" s="361">
        <f t="shared" ref="X14:X19" si="23">W14*8</f>
        <v>208</v>
      </c>
      <c r="Y14" s="361">
        <f t="shared" ref="Y14:Y19" si="24">X14*H14</f>
        <v>1820</v>
      </c>
      <c r="Z14" s="361">
        <f t="shared" ref="Z14:Z19" si="25">Y14</f>
        <v>1820</v>
      </c>
      <c r="AA14" s="363"/>
    </row>
    <row r="15" spans="1:35" s="160" customFormat="1" ht="35.1" customHeight="1">
      <c r="A15" s="360">
        <v>8</v>
      </c>
      <c r="B15" s="364" t="s">
        <v>264</v>
      </c>
      <c r="C15" s="361" t="s">
        <v>18</v>
      </c>
      <c r="D15" s="361" t="s">
        <v>113</v>
      </c>
      <c r="E15" s="365">
        <v>30</v>
      </c>
      <c r="F15" s="364">
        <v>240</v>
      </c>
      <c r="G15" s="364">
        <v>70</v>
      </c>
      <c r="H15" s="364">
        <f t="shared" si="19"/>
        <v>8.75</v>
      </c>
      <c r="I15" s="361">
        <f t="shared" si="20"/>
        <v>2100</v>
      </c>
      <c r="J15" s="376"/>
      <c r="K15" s="376"/>
      <c r="L15" s="376"/>
      <c r="M15" s="376"/>
      <c r="N15" s="376"/>
      <c r="O15" s="377"/>
      <c r="P15" s="376">
        <v>2</v>
      </c>
      <c r="Q15" s="376" t="s">
        <v>147</v>
      </c>
      <c r="R15" s="376"/>
      <c r="S15" s="376"/>
      <c r="T15" s="376"/>
      <c r="U15" s="376"/>
      <c r="V15" s="355">
        <f t="shared" si="21"/>
        <v>2</v>
      </c>
      <c r="W15" s="365">
        <f t="shared" si="22"/>
        <v>28</v>
      </c>
      <c r="X15" s="361">
        <f t="shared" si="23"/>
        <v>224</v>
      </c>
      <c r="Y15" s="361">
        <f t="shared" si="24"/>
        <v>1960</v>
      </c>
      <c r="Z15" s="361">
        <f t="shared" si="25"/>
        <v>1960</v>
      </c>
      <c r="AA15" s="363"/>
    </row>
    <row r="16" spans="1:35" s="160" customFormat="1" ht="35.1" customHeight="1">
      <c r="A16" s="360">
        <v>9</v>
      </c>
      <c r="B16" s="364" t="s">
        <v>863</v>
      </c>
      <c r="C16" s="361" t="s">
        <v>18</v>
      </c>
      <c r="D16" s="361" t="s">
        <v>109</v>
      </c>
      <c r="E16" s="365">
        <v>30</v>
      </c>
      <c r="F16" s="364">
        <v>240</v>
      </c>
      <c r="G16" s="364">
        <v>70</v>
      </c>
      <c r="H16" s="364">
        <f t="shared" si="19"/>
        <v>8.75</v>
      </c>
      <c r="I16" s="361">
        <f t="shared" si="20"/>
        <v>2100</v>
      </c>
      <c r="J16" s="376"/>
      <c r="K16" s="376"/>
      <c r="L16" s="376"/>
      <c r="M16" s="376"/>
      <c r="N16" s="376"/>
      <c r="O16" s="377"/>
      <c r="P16" s="376"/>
      <c r="Q16" s="376"/>
      <c r="R16" s="376"/>
      <c r="S16" s="376"/>
      <c r="T16" s="376"/>
      <c r="U16" s="376"/>
      <c r="V16" s="355">
        <f t="shared" si="21"/>
        <v>0</v>
      </c>
      <c r="W16" s="365">
        <f t="shared" si="22"/>
        <v>30</v>
      </c>
      <c r="X16" s="361">
        <f t="shared" si="23"/>
        <v>240</v>
      </c>
      <c r="Y16" s="361">
        <f t="shared" si="24"/>
        <v>2100</v>
      </c>
      <c r="Z16" s="361">
        <f t="shared" si="25"/>
        <v>2100</v>
      </c>
      <c r="AA16" s="363"/>
    </row>
    <row r="17" spans="1:35" s="160" customFormat="1" ht="35.1" customHeight="1">
      <c r="A17" s="360">
        <v>10</v>
      </c>
      <c r="B17" s="364" t="s">
        <v>252</v>
      </c>
      <c r="C17" s="361" t="s">
        <v>18</v>
      </c>
      <c r="D17" s="361" t="s">
        <v>76</v>
      </c>
      <c r="E17" s="365">
        <v>30</v>
      </c>
      <c r="F17" s="364">
        <v>240</v>
      </c>
      <c r="G17" s="364">
        <v>70</v>
      </c>
      <c r="H17" s="364">
        <f t="shared" si="19"/>
        <v>8.75</v>
      </c>
      <c r="I17" s="361">
        <f t="shared" si="20"/>
        <v>2100</v>
      </c>
      <c r="J17" s="376"/>
      <c r="K17" s="376"/>
      <c r="L17" s="376"/>
      <c r="M17" s="376"/>
      <c r="N17" s="376"/>
      <c r="O17" s="377"/>
      <c r="P17" s="376">
        <v>1</v>
      </c>
      <c r="Q17" s="376">
        <v>30</v>
      </c>
      <c r="R17" s="376"/>
      <c r="S17" s="376"/>
      <c r="T17" s="376"/>
      <c r="U17" s="376"/>
      <c r="V17" s="355">
        <f t="shared" si="21"/>
        <v>1</v>
      </c>
      <c r="W17" s="365">
        <f t="shared" si="22"/>
        <v>29</v>
      </c>
      <c r="X17" s="361">
        <f t="shared" si="23"/>
        <v>232</v>
      </c>
      <c r="Y17" s="361">
        <f t="shared" si="24"/>
        <v>2030</v>
      </c>
      <c r="Z17" s="361">
        <f t="shared" si="25"/>
        <v>2030</v>
      </c>
      <c r="AA17" s="363"/>
    </row>
    <row r="18" spans="1:35" s="160" customFormat="1" ht="35.1" customHeight="1">
      <c r="A18" s="360">
        <v>11</v>
      </c>
      <c r="B18" s="364" t="s">
        <v>865</v>
      </c>
      <c r="C18" s="361" t="s">
        <v>18</v>
      </c>
      <c r="D18" s="361" t="s">
        <v>86</v>
      </c>
      <c r="E18" s="365">
        <v>30</v>
      </c>
      <c r="F18" s="364">
        <v>240</v>
      </c>
      <c r="G18" s="364">
        <v>70</v>
      </c>
      <c r="H18" s="364">
        <f t="shared" si="19"/>
        <v>8.75</v>
      </c>
      <c r="I18" s="361">
        <f t="shared" si="20"/>
        <v>2100</v>
      </c>
      <c r="J18" s="376"/>
      <c r="K18" s="376"/>
      <c r="L18" s="376"/>
      <c r="M18" s="376"/>
      <c r="N18" s="376"/>
      <c r="O18" s="377"/>
      <c r="P18" s="376">
        <v>1</v>
      </c>
      <c r="Q18" s="376">
        <v>30</v>
      </c>
      <c r="R18" s="376"/>
      <c r="S18" s="376"/>
      <c r="T18" s="376"/>
      <c r="U18" s="376"/>
      <c r="V18" s="355">
        <f t="shared" si="21"/>
        <v>1</v>
      </c>
      <c r="W18" s="365">
        <f t="shared" si="22"/>
        <v>29</v>
      </c>
      <c r="X18" s="361">
        <f t="shared" si="23"/>
        <v>232</v>
      </c>
      <c r="Y18" s="361">
        <f t="shared" si="24"/>
        <v>2030</v>
      </c>
      <c r="Z18" s="361">
        <f t="shared" si="25"/>
        <v>2030</v>
      </c>
      <c r="AA18" s="363"/>
    </row>
    <row r="19" spans="1:35" s="160" customFormat="1" ht="35.1" customHeight="1">
      <c r="A19" s="360">
        <v>12</v>
      </c>
      <c r="B19" s="364" t="s">
        <v>866</v>
      </c>
      <c r="C19" s="361" t="s">
        <v>18</v>
      </c>
      <c r="D19" s="361" t="s">
        <v>115</v>
      </c>
      <c r="E19" s="365">
        <v>30</v>
      </c>
      <c r="F19" s="364">
        <v>240</v>
      </c>
      <c r="G19" s="364">
        <v>70</v>
      </c>
      <c r="H19" s="364">
        <f t="shared" si="19"/>
        <v>8.75</v>
      </c>
      <c r="I19" s="361">
        <f t="shared" si="20"/>
        <v>2100</v>
      </c>
      <c r="J19" s="376"/>
      <c r="K19" s="376"/>
      <c r="L19" s="376"/>
      <c r="M19" s="376"/>
      <c r="N19" s="376"/>
      <c r="O19" s="377"/>
      <c r="P19" s="376">
        <v>1</v>
      </c>
      <c r="Q19" s="376">
        <v>30</v>
      </c>
      <c r="R19" s="376"/>
      <c r="S19" s="376"/>
      <c r="T19" s="376"/>
      <c r="U19" s="376"/>
      <c r="V19" s="355">
        <f t="shared" si="21"/>
        <v>1</v>
      </c>
      <c r="W19" s="365">
        <f t="shared" si="22"/>
        <v>29</v>
      </c>
      <c r="X19" s="361">
        <f t="shared" si="23"/>
        <v>232</v>
      </c>
      <c r="Y19" s="361">
        <f t="shared" si="24"/>
        <v>2030</v>
      </c>
      <c r="Z19" s="361">
        <f t="shared" si="25"/>
        <v>2030</v>
      </c>
      <c r="AA19" s="363"/>
    </row>
    <row r="20" spans="1:35" ht="51" customHeight="1" thickBot="1">
      <c r="A20" s="383"/>
      <c r="B20" s="416"/>
      <c r="C20" s="384"/>
      <c r="D20" s="384"/>
      <c r="E20" s="384"/>
      <c r="F20" s="384"/>
      <c r="G20" s="384"/>
      <c r="H20" s="384"/>
      <c r="I20" s="384"/>
      <c r="J20" s="385"/>
      <c r="K20" s="385"/>
      <c r="L20" s="385"/>
      <c r="M20" s="385"/>
      <c r="N20" s="385"/>
      <c r="O20" s="385"/>
      <c r="P20" s="385"/>
      <c r="Q20" s="385"/>
      <c r="R20" s="385"/>
      <c r="S20" s="385"/>
      <c r="T20" s="385"/>
      <c r="U20" s="385"/>
      <c r="V20" s="384"/>
      <c r="W20" s="416"/>
      <c r="X20" s="1430" t="s">
        <v>208</v>
      </c>
      <c r="Y20" s="1431"/>
      <c r="Z20" s="835">
        <f>SUM(Z8:Z19)</f>
        <v>23670</v>
      </c>
      <c r="AA20" s="159"/>
      <c r="AB20" s="150"/>
      <c r="AC20" s="150"/>
      <c r="AD20" s="352"/>
      <c r="AE20" s="150"/>
      <c r="AF20" s="150"/>
      <c r="AG20" s="150"/>
      <c r="AH20" s="150"/>
      <c r="AI20" s="150"/>
    </row>
    <row r="21" spans="1:35" ht="37.5" customHeight="1" thickBot="1">
      <c r="A21" s="383"/>
      <c r="B21" s="416" t="s">
        <v>342</v>
      </c>
      <c r="C21" s="119"/>
      <c r="D21" s="384"/>
      <c r="E21" s="384"/>
      <c r="F21" s="384"/>
      <c r="G21" s="384"/>
      <c r="H21" s="384"/>
      <c r="I21" s="384"/>
      <c r="J21" s="385"/>
      <c r="K21" s="385"/>
      <c r="L21" s="385"/>
      <c r="M21" s="385"/>
      <c r="N21" s="385"/>
      <c r="O21" s="385"/>
      <c r="P21" s="385"/>
      <c r="Q21" s="385"/>
      <c r="R21" s="385"/>
      <c r="S21" s="385"/>
      <c r="T21" s="385"/>
      <c r="U21" s="385"/>
      <c r="V21" s="384"/>
      <c r="W21" s="416"/>
      <c r="X21" s="384"/>
      <c r="Y21" s="384"/>
      <c r="Z21" s="384"/>
      <c r="AA21" s="159"/>
      <c r="AB21" s="150"/>
      <c r="AC21" s="150"/>
      <c r="AD21" s="160"/>
      <c r="AE21" s="150"/>
      <c r="AF21" s="150"/>
      <c r="AG21" s="150"/>
      <c r="AH21" s="150"/>
      <c r="AI21" s="150"/>
    </row>
    <row r="22" spans="1:35" s="160" customFormat="1" ht="27.75" customHeight="1">
      <c r="A22" s="636"/>
      <c r="B22" s="637"/>
      <c r="C22" s="636"/>
      <c r="D22" s="636"/>
      <c r="E22" s="636"/>
      <c r="F22" s="636"/>
      <c r="G22" s="636"/>
      <c r="H22" s="636"/>
      <c r="I22" s="636"/>
      <c r="J22" s="638"/>
      <c r="K22" s="638"/>
      <c r="L22" s="638"/>
      <c r="M22" s="638"/>
      <c r="N22" s="638"/>
      <c r="O22" s="639"/>
      <c r="P22" s="638"/>
      <c r="Q22" s="638"/>
      <c r="R22" s="638"/>
      <c r="S22" s="638"/>
      <c r="T22" s="638"/>
      <c r="U22" s="638"/>
      <c r="V22" s="636"/>
      <c r="W22" s="637"/>
      <c r="X22" s="636"/>
      <c r="Y22" s="636"/>
      <c r="Z22" s="636"/>
      <c r="AA22" s="640"/>
    </row>
    <row r="23" spans="1:35" s="160" customFormat="1" ht="27.75" customHeight="1">
      <c r="A23" s="250"/>
      <c r="B23" s="462"/>
      <c r="C23" s="250"/>
      <c r="D23" s="250"/>
      <c r="E23" s="250"/>
      <c r="F23" s="250"/>
      <c r="G23" s="250"/>
      <c r="H23" s="250"/>
      <c r="I23" s="250"/>
      <c r="J23" s="338"/>
      <c r="K23" s="338"/>
      <c r="L23" s="338"/>
      <c r="M23" s="338"/>
      <c r="N23" s="338"/>
      <c r="O23" s="339"/>
      <c r="P23" s="338"/>
      <c r="Q23" s="338"/>
      <c r="R23" s="338"/>
      <c r="S23" s="338"/>
      <c r="T23" s="338"/>
      <c r="U23" s="338"/>
      <c r="V23" s="250"/>
      <c r="W23" s="462"/>
      <c r="X23" s="250"/>
      <c r="Y23" s="250"/>
      <c r="Z23" s="250"/>
      <c r="AA23" s="340"/>
    </row>
    <row r="24" spans="1:35" s="160" customFormat="1" ht="27.75" customHeight="1">
      <c r="A24" s="250"/>
      <c r="B24" s="462"/>
      <c r="C24" s="250"/>
      <c r="D24" s="250"/>
      <c r="E24" s="250"/>
      <c r="F24" s="250"/>
      <c r="G24" s="250"/>
      <c r="H24" s="250"/>
      <c r="I24" s="250"/>
      <c r="J24" s="338"/>
      <c r="K24" s="338"/>
      <c r="L24" s="338"/>
      <c r="M24" s="338"/>
      <c r="N24" s="338"/>
      <c r="O24" s="339"/>
      <c r="P24" s="338"/>
      <c r="Q24" s="338"/>
      <c r="R24" s="338"/>
      <c r="S24" s="338"/>
      <c r="T24" s="338"/>
      <c r="U24" s="338"/>
      <c r="V24" s="250"/>
      <c r="W24" s="462"/>
      <c r="X24" s="250"/>
      <c r="Y24" s="250"/>
      <c r="Z24" s="250"/>
      <c r="AA24" s="340"/>
    </row>
    <row r="25" spans="1:35" s="160" customFormat="1" ht="27.75" customHeight="1">
      <c r="A25" s="250"/>
      <c r="B25" s="462"/>
      <c r="C25" s="250"/>
      <c r="D25" s="250"/>
      <c r="E25" s="250"/>
      <c r="F25" s="250"/>
      <c r="G25" s="250"/>
      <c r="H25" s="250"/>
      <c r="I25" s="250"/>
      <c r="J25" s="338"/>
      <c r="K25" s="338"/>
      <c r="L25" s="338"/>
      <c r="M25" s="338"/>
      <c r="N25" s="338"/>
      <c r="O25" s="339"/>
      <c r="P25" s="338"/>
      <c r="Q25" s="338"/>
      <c r="R25" s="338"/>
      <c r="S25" s="338"/>
      <c r="T25" s="338"/>
      <c r="U25" s="338"/>
      <c r="V25" s="250"/>
      <c r="W25" s="462"/>
      <c r="X25" s="250"/>
      <c r="Y25" s="250"/>
      <c r="Z25" s="250"/>
      <c r="AA25" s="340"/>
    </row>
    <row r="26" spans="1:35" s="160" customFormat="1" ht="54.75" customHeight="1">
      <c r="A26" s="250"/>
      <c r="B26" s="1427" t="s">
        <v>483</v>
      </c>
      <c r="C26" s="1427"/>
      <c r="D26" s="1427"/>
      <c r="E26" s="341"/>
      <c r="F26" s="341"/>
      <c r="G26" s="341"/>
      <c r="H26" s="341"/>
      <c r="I26" s="341"/>
      <c r="J26" s="979"/>
      <c r="K26" s="979"/>
      <c r="L26" s="979"/>
      <c r="M26" s="979"/>
      <c r="N26" s="1427" t="s">
        <v>484</v>
      </c>
      <c r="O26" s="1427"/>
      <c r="P26" s="1427"/>
      <c r="Q26" s="1427"/>
      <c r="R26" s="1427"/>
      <c r="S26" s="979"/>
      <c r="T26" s="979"/>
      <c r="U26" s="979"/>
      <c r="V26" s="341"/>
      <c r="W26" s="1427" t="s">
        <v>485</v>
      </c>
      <c r="X26" s="1427"/>
      <c r="Y26" s="1427"/>
      <c r="Z26" s="1427"/>
      <c r="AA26" s="1427"/>
    </row>
    <row r="27" spans="1:35" s="160" customFormat="1" ht="60" customHeight="1">
      <c r="A27" s="250"/>
      <c r="B27" s="1427" t="s">
        <v>482</v>
      </c>
      <c r="C27" s="1427"/>
      <c r="D27" s="1427"/>
      <c r="E27" s="341"/>
      <c r="F27" s="341"/>
      <c r="G27" s="341"/>
      <c r="H27" s="341"/>
      <c r="I27" s="341"/>
      <c r="J27" s="979"/>
      <c r="K27" s="979"/>
      <c r="L27" s="979"/>
      <c r="M27" s="979"/>
      <c r="N27" s="1427" t="s">
        <v>482</v>
      </c>
      <c r="O27" s="1427"/>
      <c r="P27" s="1427"/>
      <c r="Q27" s="1427"/>
      <c r="R27" s="979"/>
      <c r="S27" s="979"/>
      <c r="T27" s="979"/>
      <c r="U27" s="979"/>
      <c r="V27" s="341"/>
      <c r="W27" s="776"/>
      <c r="X27" s="1427" t="s">
        <v>482</v>
      </c>
      <c r="Y27" s="1427"/>
      <c r="Z27" s="1427"/>
      <c r="AA27" s="1427"/>
    </row>
    <row r="28" spans="1:35" ht="45" customHeight="1">
      <c r="A28" s="634"/>
      <c r="B28" s="633"/>
      <c r="C28" s="634"/>
      <c r="D28" s="634"/>
      <c r="E28" s="634"/>
      <c r="F28" s="634"/>
      <c r="G28" s="634"/>
      <c r="H28" s="634"/>
      <c r="I28" s="634"/>
      <c r="J28" s="635"/>
      <c r="K28" s="635"/>
      <c r="L28" s="635"/>
      <c r="M28" s="635"/>
      <c r="N28" s="1426"/>
      <c r="O28" s="1426"/>
      <c r="P28" s="1426"/>
      <c r="Q28" s="1426"/>
      <c r="R28" s="635"/>
      <c r="S28" s="635"/>
      <c r="T28" s="635"/>
      <c r="U28" s="635"/>
      <c r="V28" s="634"/>
      <c r="W28" s="633"/>
      <c r="X28" s="634"/>
      <c r="Y28" s="634"/>
      <c r="Z28" s="634"/>
      <c r="AA28" s="641"/>
    </row>
    <row r="29" spans="1:35">
      <c r="A29" s="634"/>
      <c r="B29" s="633"/>
      <c r="C29" s="634"/>
      <c r="D29" s="634"/>
      <c r="E29" s="634"/>
      <c r="F29" s="634"/>
      <c r="G29" s="634"/>
      <c r="H29" s="634"/>
      <c r="I29" s="634"/>
      <c r="J29" s="635"/>
      <c r="K29" s="635"/>
      <c r="L29" s="635"/>
      <c r="M29" s="635"/>
      <c r="N29" s="635"/>
      <c r="O29" s="635"/>
      <c r="P29" s="635"/>
      <c r="Q29" s="635"/>
      <c r="R29" s="635"/>
      <c r="S29" s="635"/>
      <c r="T29" s="635"/>
      <c r="U29" s="635"/>
      <c r="V29" s="634"/>
      <c r="W29" s="633"/>
      <c r="X29" s="634"/>
      <c r="Y29" s="634"/>
      <c r="Z29" s="634"/>
      <c r="AA29" s="641"/>
    </row>
    <row r="30" spans="1:35">
      <c r="A30" s="634"/>
      <c r="B30" s="633"/>
      <c r="C30" s="634"/>
      <c r="D30" s="634"/>
      <c r="E30" s="634"/>
      <c r="F30" s="634"/>
      <c r="G30" s="634"/>
      <c r="H30" s="634"/>
      <c r="I30" s="634"/>
      <c r="J30" s="635"/>
      <c r="K30" s="635"/>
      <c r="L30" s="635"/>
      <c r="M30" s="635"/>
      <c r="N30" s="635"/>
      <c r="O30" s="635"/>
      <c r="P30" s="635"/>
      <c r="Q30" s="635"/>
      <c r="R30" s="635"/>
      <c r="S30" s="635"/>
      <c r="T30" s="635"/>
      <c r="U30" s="635"/>
      <c r="V30" s="634"/>
      <c r="W30" s="633"/>
      <c r="X30" s="634"/>
      <c r="Y30" s="634"/>
      <c r="Z30" s="634"/>
      <c r="AA30" s="641"/>
    </row>
    <row r="31" spans="1:35">
      <c r="A31" s="634"/>
      <c r="B31" s="633"/>
      <c r="C31" s="634"/>
      <c r="D31" s="634"/>
      <c r="E31" s="634"/>
      <c r="F31" s="634"/>
      <c r="G31" s="634"/>
      <c r="H31" s="634"/>
      <c r="I31" s="634"/>
      <c r="J31" s="635"/>
      <c r="K31" s="635"/>
      <c r="L31" s="635"/>
      <c r="M31" s="635"/>
      <c r="N31" s="635"/>
      <c r="O31" s="635"/>
      <c r="P31" s="635"/>
      <c r="Q31" s="635"/>
      <c r="R31" s="635"/>
      <c r="S31" s="635"/>
      <c r="T31" s="635"/>
      <c r="U31" s="635"/>
      <c r="V31" s="634"/>
      <c r="W31" s="633"/>
      <c r="X31" s="634"/>
      <c r="Y31" s="634"/>
      <c r="Z31" s="634"/>
      <c r="AA31" s="641"/>
    </row>
    <row r="32" spans="1:35">
      <c r="A32" s="634"/>
      <c r="B32" s="633"/>
      <c r="C32" s="634"/>
      <c r="D32" s="634"/>
      <c r="E32" s="634"/>
      <c r="F32" s="634"/>
      <c r="G32" s="634"/>
      <c r="H32" s="634"/>
      <c r="I32" s="634"/>
      <c r="J32" s="635"/>
      <c r="K32" s="635"/>
      <c r="L32" s="635"/>
      <c r="M32" s="635"/>
      <c r="N32" s="635"/>
      <c r="O32" s="635"/>
      <c r="P32" s="635"/>
      <c r="Q32" s="635"/>
      <c r="R32" s="635"/>
      <c r="S32" s="635"/>
      <c r="T32" s="635"/>
      <c r="U32" s="635"/>
      <c r="V32" s="634"/>
      <c r="W32" s="633"/>
      <c r="X32" s="634"/>
      <c r="Y32" s="634"/>
      <c r="Z32" s="634"/>
      <c r="AA32" s="641"/>
    </row>
    <row r="33" spans="1:27">
      <c r="A33" s="634"/>
      <c r="B33" s="633"/>
      <c r="C33" s="634"/>
      <c r="D33" s="634"/>
      <c r="E33" s="634"/>
      <c r="F33" s="634"/>
      <c r="G33" s="634"/>
      <c r="H33" s="634"/>
      <c r="I33" s="634"/>
      <c r="J33" s="635"/>
      <c r="K33" s="635"/>
      <c r="L33" s="635"/>
      <c r="M33" s="635"/>
      <c r="N33" s="635"/>
      <c r="O33" s="635"/>
      <c r="P33" s="635"/>
      <c r="Q33" s="635"/>
      <c r="R33" s="635"/>
      <c r="S33" s="635"/>
      <c r="T33" s="635"/>
      <c r="U33" s="635"/>
      <c r="V33" s="634"/>
      <c r="W33" s="633"/>
      <c r="X33" s="634"/>
      <c r="Y33" s="634"/>
      <c r="Z33" s="634"/>
      <c r="AA33" s="641"/>
    </row>
    <row r="34" spans="1:27">
      <c r="A34" s="634"/>
      <c r="B34" s="633"/>
      <c r="C34" s="634"/>
      <c r="D34" s="634"/>
      <c r="E34" s="634"/>
      <c r="F34" s="634"/>
      <c r="G34" s="634"/>
      <c r="H34" s="634"/>
      <c r="I34" s="634"/>
      <c r="J34" s="635"/>
      <c r="K34" s="635"/>
      <c r="L34" s="635"/>
      <c r="M34" s="635"/>
      <c r="N34" s="635"/>
      <c r="O34" s="635"/>
      <c r="P34" s="635"/>
      <c r="Q34" s="635"/>
      <c r="R34" s="635"/>
      <c r="S34" s="635"/>
      <c r="T34" s="635"/>
      <c r="U34" s="635"/>
      <c r="V34" s="634"/>
      <c r="W34" s="633"/>
      <c r="X34" s="634"/>
      <c r="Y34" s="634"/>
      <c r="Z34" s="634"/>
      <c r="AA34" s="641"/>
    </row>
    <row r="35" spans="1:27">
      <c r="A35" s="634"/>
      <c r="B35" s="633"/>
      <c r="C35" s="634"/>
      <c r="D35" s="634"/>
      <c r="E35" s="634"/>
      <c r="F35" s="634"/>
      <c r="G35" s="634"/>
      <c r="H35" s="634"/>
      <c r="I35" s="634"/>
      <c r="J35" s="635"/>
      <c r="K35" s="635"/>
      <c r="L35" s="635"/>
      <c r="M35" s="635"/>
      <c r="N35" s="635"/>
      <c r="O35" s="635"/>
      <c r="P35" s="635"/>
      <c r="Q35" s="635"/>
      <c r="R35" s="635"/>
      <c r="S35" s="635"/>
      <c r="T35" s="635"/>
      <c r="U35" s="635"/>
      <c r="V35" s="634"/>
      <c r="W35" s="633"/>
      <c r="X35" s="634"/>
      <c r="Y35" s="634"/>
      <c r="Z35" s="634"/>
      <c r="AA35" s="641"/>
    </row>
    <row r="36" spans="1:27">
      <c r="A36" s="634"/>
      <c r="B36" s="633"/>
      <c r="C36" s="634"/>
      <c r="D36" s="634"/>
      <c r="E36" s="634"/>
      <c r="F36" s="634"/>
      <c r="G36" s="634"/>
      <c r="H36" s="634"/>
      <c r="I36" s="634"/>
      <c r="J36" s="635"/>
      <c r="K36" s="635"/>
      <c r="L36" s="635"/>
      <c r="M36" s="635"/>
      <c r="N36" s="635"/>
      <c r="O36" s="635"/>
      <c r="P36" s="635"/>
      <c r="Q36" s="635"/>
      <c r="R36" s="635"/>
      <c r="S36" s="635"/>
      <c r="T36" s="635"/>
      <c r="U36" s="635"/>
      <c r="V36" s="634"/>
      <c r="W36" s="633"/>
      <c r="X36" s="634"/>
      <c r="Y36" s="634"/>
      <c r="Z36" s="634"/>
      <c r="AA36" s="641"/>
    </row>
    <row r="37" spans="1:27">
      <c r="A37" s="634"/>
      <c r="B37" s="633"/>
      <c r="C37" s="634"/>
      <c r="D37" s="634"/>
      <c r="E37" s="634"/>
      <c r="F37" s="634"/>
      <c r="G37" s="634"/>
      <c r="H37" s="634"/>
      <c r="I37" s="634"/>
      <c r="J37" s="635"/>
      <c r="K37" s="635"/>
      <c r="L37" s="635"/>
      <c r="M37" s="635"/>
      <c r="N37" s="635"/>
      <c r="O37" s="635"/>
      <c r="P37" s="635"/>
      <c r="Q37" s="635"/>
      <c r="R37" s="635"/>
      <c r="S37" s="635"/>
      <c r="T37" s="635"/>
      <c r="U37" s="635"/>
      <c r="V37" s="634"/>
      <c r="W37" s="633"/>
      <c r="X37" s="634"/>
      <c r="Y37" s="634"/>
      <c r="Z37" s="634"/>
      <c r="AA37" s="641"/>
    </row>
    <row r="38" spans="1:27">
      <c r="A38" s="634"/>
      <c r="B38" s="633"/>
      <c r="C38" s="634"/>
      <c r="D38" s="634"/>
      <c r="E38" s="634"/>
      <c r="F38" s="634"/>
      <c r="G38" s="634"/>
      <c r="H38" s="634"/>
      <c r="I38" s="634"/>
      <c r="J38" s="635"/>
      <c r="K38" s="635"/>
      <c r="L38" s="635"/>
      <c r="M38" s="635"/>
      <c r="N38" s="635"/>
      <c r="O38" s="635"/>
      <c r="P38" s="635"/>
      <c r="Q38" s="635"/>
      <c r="R38" s="635"/>
      <c r="S38" s="635"/>
      <c r="T38" s="635"/>
      <c r="U38" s="635"/>
      <c r="V38" s="634"/>
      <c r="W38" s="633"/>
      <c r="X38" s="634"/>
      <c r="Y38" s="634"/>
      <c r="Z38" s="634"/>
      <c r="AA38" s="641"/>
    </row>
    <row r="39" spans="1:27">
      <c r="A39" s="634"/>
      <c r="B39" s="633"/>
      <c r="C39" s="634"/>
      <c r="D39" s="634"/>
      <c r="E39" s="634"/>
      <c r="F39" s="634"/>
      <c r="G39" s="634"/>
      <c r="H39" s="634"/>
      <c r="I39" s="634"/>
      <c r="J39" s="635"/>
      <c r="K39" s="635"/>
      <c r="L39" s="635"/>
      <c r="M39" s="635"/>
      <c r="N39" s="635"/>
      <c r="O39" s="635"/>
      <c r="P39" s="635"/>
      <c r="Q39" s="635"/>
      <c r="R39" s="635"/>
      <c r="S39" s="635"/>
      <c r="T39" s="635"/>
      <c r="U39" s="635"/>
      <c r="V39" s="634"/>
      <c r="W39" s="633"/>
      <c r="X39" s="634"/>
      <c r="Y39" s="634"/>
      <c r="Z39" s="634"/>
      <c r="AA39" s="641"/>
    </row>
    <row r="40" spans="1:27">
      <c r="A40" s="634"/>
      <c r="B40" s="633"/>
      <c r="C40" s="634"/>
      <c r="D40" s="634"/>
      <c r="E40" s="634"/>
      <c r="F40" s="634"/>
      <c r="G40" s="634"/>
      <c r="H40" s="634"/>
      <c r="I40" s="634"/>
      <c r="J40" s="635"/>
      <c r="K40" s="635"/>
      <c r="L40" s="635"/>
      <c r="M40" s="635"/>
      <c r="N40" s="635"/>
      <c r="O40" s="635"/>
      <c r="P40" s="635"/>
      <c r="Q40" s="635"/>
      <c r="R40" s="635"/>
      <c r="S40" s="635"/>
      <c r="T40" s="635"/>
      <c r="U40" s="635"/>
      <c r="V40" s="634"/>
      <c r="W40" s="633"/>
      <c r="X40" s="634"/>
      <c r="Y40" s="634"/>
      <c r="Z40" s="634"/>
      <c r="AA40" s="641"/>
    </row>
    <row r="41" spans="1:27">
      <c r="A41" s="634"/>
      <c r="B41" s="633"/>
      <c r="C41" s="634"/>
      <c r="D41" s="634"/>
      <c r="E41" s="634"/>
      <c r="F41" s="634"/>
      <c r="G41" s="634"/>
      <c r="H41" s="634"/>
      <c r="I41" s="634"/>
      <c r="J41" s="635"/>
      <c r="K41" s="635"/>
      <c r="L41" s="635"/>
      <c r="M41" s="635"/>
      <c r="N41" s="635"/>
      <c r="O41" s="635"/>
      <c r="P41" s="635"/>
      <c r="Q41" s="635"/>
      <c r="R41" s="635"/>
      <c r="S41" s="635"/>
      <c r="T41" s="635"/>
      <c r="U41" s="635"/>
      <c r="V41" s="634"/>
      <c r="W41" s="633"/>
      <c r="X41" s="634"/>
      <c r="Y41" s="634"/>
      <c r="Z41" s="634"/>
      <c r="AA41" s="641"/>
    </row>
    <row r="42" spans="1:27">
      <c r="A42" s="634"/>
      <c r="B42" s="633"/>
      <c r="C42" s="634"/>
      <c r="D42" s="634"/>
      <c r="E42" s="634"/>
      <c r="F42" s="634"/>
      <c r="G42" s="634"/>
      <c r="H42" s="634"/>
      <c r="I42" s="634"/>
      <c r="J42" s="635"/>
      <c r="K42" s="635"/>
      <c r="L42" s="635"/>
      <c r="M42" s="635"/>
      <c r="N42" s="635"/>
      <c r="O42" s="635"/>
      <c r="P42" s="635"/>
      <c r="Q42" s="635"/>
      <c r="R42" s="635"/>
      <c r="S42" s="635"/>
      <c r="T42" s="635"/>
      <c r="U42" s="635"/>
      <c r="V42" s="634"/>
      <c r="W42" s="633"/>
      <c r="X42" s="634"/>
      <c r="Y42" s="634"/>
      <c r="Z42" s="634"/>
      <c r="AA42" s="641"/>
    </row>
    <row r="43" spans="1:27" ht="30" customHeight="1">
      <c r="A43" s="634"/>
      <c r="B43" s="633"/>
      <c r="C43" s="634"/>
      <c r="D43" s="634"/>
      <c r="E43" s="634"/>
      <c r="F43" s="634"/>
      <c r="G43" s="634"/>
      <c r="H43" s="634"/>
      <c r="I43" s="634"/>
      <c r="J43" s="635"/>
      <c r="K43" s="635"/>
      <c r="L43" s="635"/>
      <c r="M43" s="635"/>
      <c r="N43" s="635"/>
      <c r="O43" s="635"/>
      <c r="P43" s="635"/>
      <c r="Q43" s="635"/>
      <c r="R43" s="635"/>
      <c r="S43" s="635"/>
      <c r="T43" s="635"/>
      <c r="U43" s="635"/>
      <c r="V43" s="634"/>
      <c r="W43" s="633"/>
      <c r="X43" s="634"/>
      <c r="Y43" s="634"/>
      <c r="Z43" s="634"/>
      <c r="AA43" s="641"/>
    </row>
    <row r="44" spans="1:27" ht="30" customHeight="1">
      <c r="A44" s="634"/>
      <c r="B44" s="633"/>
      <c r="C44" s="634"/>
      <c r="D44" s="634"/>
      <c r="E44" s="634"/>
      <c r="F44" s="634"/>
      <c r="G44" s="634"/>
      <c r="H44" s="634"/>
      <c r="I44" s="634"/>
      <c r="J44" s="635"/>
      <c r="K44" s="635"/>
      <c r="L44" s="635"/>
      <c r="M44" s="635"/>
      <c r="N44" s="635"/>
      <c r="O44" s="635"/>
      <c r="P44" s="635"/>
      <c r="Q44" s="635"/>
      <c r="R44" s="635"/>
      <c r="S44" s="635"/>
      <c r="T44" s="635"/>
      <c r="U44" s="635"/>
      <c r="V44" s="634"/>
      <c r="W44" s="633"/>
      <c r="X44" s="634"/>
      <c r="Y44" s="634"/>
      <c r="Z44" s="634"/>
      <c r="AA44" s="641"/>
    </row>
    <row r="45" spans="1:27" ht="30" customHeight="1">
      <c r="A45" s="634"/>
      <c r="B45" s="633"/>
      <c r="C45" s="634"/>
      <c r="D45" s="634"/>
      <c r="E45" s="634"/>
      <c r="F45" s="634"/>
      <c r="G45" s="634"/>
      <c r="H45" s="634"/>
      <c r="I45" s="634"/>
      <c r="J45" s="635"/>
      <c r="K45" s="635"/>
      <c r="L45" s="635"/>
      <c r="M45" s="635"/>
      <c r="N45" s="635"/>
      <c r="O45" s="635"/>
      <c r="P45" s="635"/>
      <c r="Q45" s="635"/>
      <c r="R45" s="635"/>
      <c r="S45" s="635"/>
      <c r="T45" s="635"/>
      <c r="U45" s="635"/>
      <c r="V45" s="634"/>
      <c r="W45" s="633"/>
      <c r="X45" s="634"/>
      <c r="Y45" s="634"/>
      <c r="Z45" s="634"/>
      <c r="AA45" s="641"/>
    </row>
    <row r="46" spans="1:27" ht="30" customHeight="1"/>
    <row r="47" spans="1:27" ht="30" customHeight="1"/>
  </sheetData>
  <mergeCells count="30">
    <mergeCell ref="A1:AI1"/>
    <mergeCell ref="A2:AI2"/>
    <mergeCell ref="A3:C3"/>
    <mergeCell ref="AF3:AF4"/>
    <mergeCell ref="A4:D4"/>
    <mergeCell ref="X4:AA4"/>
    <mergeCell ref="A5:A7"/>
    <mergeCell ref="B5:B7"/>
    <mergeCell ref="C5:C7"/>
    <mergeCell ref="D5:D7"/>
    <mergeCell ref="E5:I6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J5:U5"/>
    <mergeCell ref="N28:Q28"/>
    <mergeCell ref="X20:Y20"/>
    <mergeCell ref="B26:D26"/>
    <mergeCell ref="N26:R26"/>
    <mergeCell ref="W26:AA26"/>
    <mergeCell ref="B27:D27"/>
    <mergeCell ref="N27:Q27"/>
    <mergeCell ref="X27:AA27"/>
  </mergeCells>
  <conditionalFormatting sqref="B1:C3">
    <cfRule type="duplicateValues" dxfId="133" priority="1"/>
  </conditionalFormatting>
  <printOptions horizontalCentered="1" verticalCentered="1"/>
  <pageMargins left="0" right="0" top="0" bottom="0" header="0.23" footer="0"/>
  <pageSetup paperSize="9" scale="36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>
  <sheetPr>
    <tabColor rgb="FF00FF99"/>
  </sheetPr>
  <dimension ref="A1:AJ43"/>
  <sheetViews>
    <sheetView view="pageBreakPreview" zoomScale="70" zoomScaleSheetLayoutView="70" workbookViewId="0">
      <pane ySplit="6" topLeftCell="A7" activePane="bottomLeft" state="frozen"/>
      <selection activeCell="AL23" sqref="AL23"/>
      <selection pane="bottomLeft" activeCell="AL23" sqref="AL23"/>
    </sheetView>
  </sheetViews>
  <sheetFormatPr defaultRowHeight="15.75"/>
  <cols>
    <col min="1" max="1" width="6.140625" style="23" customWidth="1"/>
    <col min="2" max="2" width="32.42578125" style="24" customWidth="1"/>
    <col min="3" max="3" width="17.5703125" style="24" customWidth="1"/>
    <col min="4" max="33" width="6" style="84" customWidth="1"/>
    <col min="34" max="34" width="6.85546875" style="113" customWidth="1"/>
    <col min="35" max="35" width="14.140625" style="113" customWidth="1"/>
    <col min="36" max="16384" width="9.140625" style="22"/>
  </cols>
  <sheetData>
    <row r="1" spans="1:35" s="8" customFormat="1" ht="23.25" customHeight="1">
      <c r="A1" s="1455" t="s">
        <v>243</v>
      </c>
      <c r="B1" s="1455"/>
      <c r="C1" s="1455"/>
      <c r="D1" s="1455"/>
      <c r="E1" s="1455"/>
      <c r="F1" s="1455"/>
      <c r="G1" s="1455"/>
      <c r="H1" s="1455"/>
      <c r="I1" s="1455"/>
      <c r="J1" s="1455"/>
      <c r="K1" s="1455"/>
      <c r="L1" s="1455"/>
      <c r="M1" s="1455"/>
      <c r="N1" s="1455"/>
      <c r="O1" s="1455"/>
      <c r="P1" s="1455"/>
      <c r="Q1" s="1455"/>
      <c r="R1" s="1455"/>
      <c r="S1" s="1455"/>
      <c r="T1" s="1455"/>
      <c r="U1" s="1455"/>
      <c r="V1" s="1455"/>
      <c r="W1" s="1455"/>
      <c r="X1" s="1455"/>
      <c r="Y1" s="1455"/>
      <c r="Z1" s="1455"/>
      <c r="AA1" s="1455"/>
      <c r="AB1" s="1455"/>
      <c r="AC1" s="1455"/>
      <c r="AD1" s="1455"/>
      <c r="AE1" s="1455"/>
      <c r="AF1" s="1455"/>
      <c r="AG1" s="1455"/>
      <c r="AH1" s="1455"/>
      <c r="AI1" s="1455"/>
    </row>
    <row r="2" spans="1:35" s="8" customFormat="1" ht="18" customHeight="1">
      <c r="A2" s="1455" t="s">
        <v>259</v>
      </c>
      <c r="B2" s="1455"/>
      <c r="C2" s="1455"/>
      <c r="D2" s="1455"/>
      <c r="E2" s="1455"/>
      <c r="F2" s="1455"/>
      <c r="G2" s="1455"/>
      <c r="H2" s="1455"/>
      <c r="I2" s="1455"/>
      <c r="J2" s="1455"/>
      <c r="K2" s="1455"/>
      <c r="L2" s="1455"/>
      <c r="M2" s="1455"/>
      <c r="N2" s="1455"/>
      <c r="O2" s="1455"/>
      <c r="P2" s="1455"/>
      <c r="Q2" s="1455"/>
      <c r="R2" s="1455"/>
      <c r="S2" s="1455"/>
      <c r="T2" s="1455"/>
      <c r="U2" s="1455"/>
      <c r="V2" s="1455"/>
      <c r="W2" s="1455"/>
      <c r="X2" s="1455"/>
      <c r="Y2" s="1455"/>
      <c r="Z2" s="1455"/>
      <c r="AA2" s="1455"/>
      <c r="AB2" s="1455"/>
      <c r="AC2" s="1455"/>
      <c r="AD2" s="1455"/>
      <c r="AE2" s="1455"/>
      <c r="AF2" s="1455"/>
      <c r="AG2" s="1455"/>
      <c r="AH2" s="1455"/>
      <c r="AI2" s="1455"/>
    </row>
    <row r="3" spans="1:35" s="8" customFormat="1" ht="18" customHeight="1">
      <c r="A3" s="1455" t="s">
        <v>260</v>
      </c>
      <c r="B3" s="1455"/>
      <c r="C3" s="984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87"/>
      <c r="AI3" s="87"/>
    </row>
    <row r="4" spans="1:35" s="8" customFormat="1" ht="18" customHeight="1" thickBot="1">
      <c r="A4" s="1474" t="s">
        <v>767</v>
      </c>
      <c r="B4" s="1474"/>
      <c r="C4" s="985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88"/>
      <c r="AI4" s="88"/>
    </row>
    <row r="5" spans="1:35" s="12" customFormat="1" ht="29.25" customHeight="1" thickTop="1">
      <c r="A5" s="1456" t="s">
        <v>261</v>
      </c>
      <c r="B5" s="1458" t="s">
        <v>244</v>
      </c>
      <c r="C5" s="1460" t="s">
        <v>245</v>
      </c>
      <c r="D5" s="349" t="s">
        <v>312</v>
      </c>
      <c r="E5" s="349" t="s">
        <v>313</v>
      </c>
      <c r="F5" s="349" t="s">
        <v>314</v>
      </c>
      <c r="G5" s="349" t="s">
        <v>315</v>
      </c>
      <c r="H5" s="349" t="s">
        <v>316</v>
      </c>
      <c r="I5" s="349" t="s">
        <v>310</v>
      </c>
      <c r="J5" s="349" t="s">
        <v>311</v>
      </c>
      <c r="K5" s="349" t="s">
        <v>312</v>
      </c>
      <c r="L5" s="349" t="s">
        <v>313</v>
      </c>
      <c r="M5" s="349" t="s">
        <v>314</v>
      </c>
      <c r="N5" s="349" t="s">
        <v>315</v>
      </c>
      <c r="O5" s="349" t="s">
        <v>316</v>
      </c>
      <c r="P5" s="349" t="s">
        <v>310</v>
      </c>
      <c r="Q5" s="349" t="s">
        <v>311</v>
      </c>
      <c r="R5" s="349" t="s">
        <v>312</v>
      </c>
      <c r="S5" s="349" t="s">
        <v>313</v>
      </c>
      <c r="T5" s="349" t="s">
        <v>314</v>
      </c>
      <c r="U5" s="349" t="s">
        <v>315</v>
      </c>
      <c r="V5" s="349" t="s">
        <v>316</v>
      </c>
      <c r="W5" s="349" t="s">
        <v>310</v>
      </c>
      <c r="X5" s="349" t="s">
        <v>311</v>
      </c>
      <c r="Y5" s="349" t="s">
        <v>312</v>
      </c>
      <c r="Z5" s="349" t="s">
        <v>313</v>
      </c>
      <c r="AA5" s="349" t="s">
        <v>314</v>
      </c>
      <c r="AB5" s="349" t="s">
        <v>315</v>
      </c>
      <c r="AC5" s="349" t="s">
        <v>316</v>
      </c>
      <c r="AD5" s="349" t="s">
        <v>310</v>
      </c>
      <c r="AE5" s="349" t="s">
        <v>311</v>
      </c>
      <c r="AF5" s="349" t="s">
        <v>312</v>
      </c>
      <c r="AG5" s="349" t="s">
        <v>313</v>
      </c>
      <c r="AH5" s="793"/>
      <c r="AI5" s="1462" t="s">
        <v>210</v>
      </c>
    </row>
    <row r="6" spans="1:35" s="13" customFormat="1" ht="16.5" thickBot="1">
      <c r="A6" s="1457"/>
      <c r="B6" s="1459"/>
      <c r="C6" s="1461"/>
      <c r="D6" s="900">
        <v>1</v>
      </c>
      <c r="E6" s="227">
        <v>2</v>
      </c>
      <c r="F6" s="227">
        <v>3</v>
      </c>
      <c r="G6" s="227">
        <v>4</v>
      </c>
      <c r="H6" s="227">
        <v>5</v>
      </c>
      <c r="I6" s="227">
        <v>6</v>
      </c>
      <c r="J6" s="185">
        <v>7</v>
      </c>
      <c r="K6" s="227">
        <v>8</v>
      </c>
      <c r="L6" s="227">
        <v>9</v>
      </c>
      <c r="M6" s="227">
        <v>10</v>
      </c>
      <c r="N6" s="227">
        <v>11</v>
      </c>
      <c r="O6" s="227">
        <v>12</v>
      </c>
      <c r="P6" s="227">
        <v>13</v>
      </c>
      <c r="Q6" s="185">
        <v>14</v>
      </c>
      <c r="R6" s="227">
        <v>15</v>
      </c>
      <c r="S6" s="227">
        <v>16</v>
      </c>
      <c r="T6" s="227">
        <v>17</v>
      </c>
      <c r="U6" s="227">
        <v>18</v>
      </c>
      <c r="V6" s="227">
        <v>19</v>
      </c>
      <c r="W6" s="227">
        <v>20</v>
      </c>
      <c r="X6" s="185">
        <v>21</v>
      </c>
      <c r="Y6" s="227">
        <v>22</v>
      </c>
      <c r="Z6" s="900">
        <v>23</v>
      </c>
      <c r="AA6" s="227">
        <v>24</v>
      </c>
      <c r="AB6" s="227">
        <v>25</v>
      </c>
      <c r="AC6" s="227">
        <v>26</v>
      </c>
      <c r="AD6" s="900">
        <v>27</v>
      </c>
      <c r="AE6" s="185">
        <v>28</v>
      </c>
      <c r="AF6" s="227">
        <v>29</v>
      </c>
      <c r="AG6" s="227">
        <v>30</v>
      </c>
      <c r="AH6" s="90" t="s">
        <v>208</v>
      </c>
      <c r="AI6" s="1463"/>
    </row>
    <row r="7" spans="1:35" s="12" customFormat="1" ht="18">
      <c r="A7" s="1569" t="s">
        <v>335</v>
      </c>
      <c r="B7" s="1570"/>
      <c r="C7" s="65"/>
      <c r="D7" s="986"/>
      <c r="E7" s="986"/>
      <c r="F7" s="986"/>
      <c r="G7" s="986"/>
      <c r="H7" s="986"/>
      <c r="I7" s="986"/>
      <c r="J7" s="986"/>
      <c r="K7" s="986"/>
      <c r="L7" s="986"/>
      <c r="M7" s="986"/>
      <c r="N7" s="986"/>
      <c r="O7" s="986"/>
      <c r="P7" s="986"/>
      <c r="Q7" s="986"/>
      <c r="R7" s="986"/>
      <c r="S7" s="986"/>
      <c r="T7" s="986"/>
      <c r="U7" s="986"/>
      <c r="V7" s="986"/>
      <c r="W7" s="986"/>
      <c r="X7" s="986"/>
      <c r="Y7" s="986"/>
      <c r="Z7" s="986"/>
      <c r="AA7" s="986"/>
      <c r="AB7" s="986"/>
      <c r="AC7" s="986"/>
      <c r="AD7" s="986"/>
      <c r="AE7" s="986"/>
      <c r="AF7" s="986"/>
      <c r="AG7" s="986"/>
      <c r="AH7" s="20"/>
      <c r="AI7" s="310"/>
    </row>
    <row r="8" spans="1:35" ht="16.5">
      <c r="A8" s="299">
        <v>1</v>
      </c>
      <c r="B8" s="30" t="s">
        <v>319</v>
      </c>
      <c r="C8" s="62" t="s">
        <v>77</v>
      </c>
      <c r="D8" s="954"/>
      <c r="E8" s="178"/>
      <c r="F8" s="178"/>
      <c r="G8" s="178"/>
      <c r="H8" s="178"/>
      <c r="I8" s="178"/>
      <c r="J8" s="180"/>
      <c r="K8" s="178"/>
      <c r="L8" s="178"/>
      <c r="M8" s="178"/>
      <c r="N8" s="178"/>
      <c r="O8" s="178"/>
      <c r="P8" s="178"/>
      <c r="Q8" s="180"/>
      <c r="R8" s="178"/>
      <c r="S8" s="178"/>
      <c r="T8" s="178"/>
      <c r="U8" s="178"/>
      <c r="V8" s="178"/>
      <c r="W8" s="178"/>
      <c r="X8" s="180"/>
      <c r="Y8" s="178"/>
      <c r="Z8" s="954"/>
      <c r="AA8" s="178"/>
      <c r="AB8" s="178"/>
      <c r="AC8" s="178"/>
      <c r="AD8" s="954"/>
      <c r="AE8" s="180"/>
      <c r="AF8" s="178"/>
      <c r="AG8" s="178"/>
      <c r="AH8" s="14">
        <f>SUM(D8:AG8)</f>
        <v>0</v>
      </c>
      <c r="AI8" s="284"/>
    </row>
    <row r="9" spans="1:35" s="12" customFormat="1" ht="16.5">
      <c r="A9" s="299">
        <v>1</v>
      </c>
      <c r="B9" s="30" t="s">
        <v>321</v>
      </c>
      <c r="C9" s="795" t="s">
        <v>38</v>
      </c>
      <c r="D9" s="954"/>
      <c r="E9" s="178">
        <v>1</v>
      </c>
      <c r="F9" s="214">
        <v>1</v>
      </c>
      <c r="G9" s="214">
        <v>1</v>
      </c>
      <c r="H9" s="214">
        <v>1</v>
      </c>
      <c r="I9" s="214">
        <v>1</v>
      </c>
      <c r="J9" s="182">
        <v>1</v>
      </c>
      <c r="K9" s="214">
        <v>1</v>
      </c>
      <c r="L9" s="214">
        <v>1</v>
      </c>
      <c r="M9" s="214">
        <v>1</v>
      </c>
      <c r="N9" s="214">
        <v>1</v>
      </c>
      <c r="O9" s="214">
        <v>1</v>
      </c>
      <c r="P9" s="214">
        <v>1</v>
      </c>
      <c r="Q9" s="182"/>
      <c r="R9" s="214">
        <v>1</v>
      </c>
      <c r="S9" s="214">
        <v>1</v>
      </c>
      <c r="T9" s="214">
        <v>1</v>
      </c>
      <c r="U9" s="214">
        <v>1</v>
      </c>
      <c r="V9" s="214">
        <v>1</v>
      </c>
      <c r="W9" s="214">
        <v>1</v>
      </c>
      <c r="X9" s="182">
        <v>1</v>
      </c>
      <c r="Y9" s="214">
        <v>1</v>
      </c>
      <c r="Z9" s="988">
        <v>1</v>
      </c>
      <c r="AA9" s="214">
        <v>1</v>
      </c>
      <c r="AB9" s="214">
        <v>1</v>
      </c>
      <c r="AC9" s="214">
        <v>1</v>
      </c>
      <c r="AD9" s="988">
        <v>1</v>
      </c>
      <c r="AE9" s="182">
        <v>1</v>
      </c>
      <c r="AF9" s="214">
        <v>1</v>
      </c>
      <c r="AG9" s="214">
        <v>1</v>
      </c>
      <c r="AH9" s="14">
        <f>SUM(D9:AG9)</f>
        <v>28</v>
      </c>
      <c r="AI9" s="284"/>
    </row>
    <row r="10" spans="1:35" s="12" customFormat="1" ht="16.5">
      <c r="A10" s="299"/>
      <c r="B10" s="991" t="s">
        <v>881</v>
      </c>
      <c r="C10" s="795" t="s">
        <v>925</v>
      </c>
      <c r="D10" s="954">
        <v>1</v>
      </c>
      <c r="E10" s="178">
        <v>1</v>
      </c>
      <c r="F10" s="214">
        <v>1</v>
      </c>
      <c r="G10" s="214">
        <v>1</v>
      </c>
      <c r="H10" s="214">
        <v>1</v>
      </c>
      <c r="I10" s="214">
        <v>1</v>
      </c>
      <c r="J10" s="182" t="s">
        <v>258</v>
      </c>
      <c r="K10" s="214">
        <v>1</v>
      </c>
      <c r="L10" s="214">
        <v>1</v>
      </c>
      <c r="M10" s="214">
        <v>1</v>
      </c>
      <c r="N10" s="214">
        <v>1</v>
      </c>
      <c r="O10" s="214">
        <v>1</v>
      </c>
      <c r="P10" s="214">
        <v>1</v>
      </c>
      <c r="Q10" s="182" t="s">
        <v>258</v>
      </c>
      <c r="R10" s="214">
        <v>1</v>
      </c>
      <c r="S10" s="214" t="s">
        <v>354</v>
      </c>
      <c r="T10" s="214">
        <v>1</v>
      </c>
      <c r="U10" s="214" t="s">
        <v>354</v>
      </c>
      <c r="V10" s="214">
        <v>1</v>
      </c>
      <c r="W10" s="214">
        <v>1</v>
      </c>
      <c r="X10" s="182">
        <v>1</v>
      </c>
      <c r="Y10" s="214" t="s">
        <v>354</v>
      </c>
      <c r="Z10" s="988" t="s">
        <v>354</v>
      </c>
      <c r="AA10" s="214" t="s">
        <v>354</v>
      </c>
      <c r="AB10" s="214" t="s">
        <v>354</v>
      </c>
      <c r="AC10" s="214" t="s">
        <v>354</v>
      </c>
      <c r="AD10" s="988" t="s">
        <v>354</v>
      </c>
      <c r="AE10" s="182" t="s">
        <v>354</v>
      </c>
      <c r="AF10" s="214" t="s">
        <v>354</v>
      </c>
      <c r="AG10" s="214" t="s">
        <v>354</v>
      </c>
      <c r="AH10" s="14">
        <f t="shared" ref="AH10:AH11" si="0">SUM(D10:AG10)</f>
        <v>17</v>
      </c>
      <c r="AI10" s="284"/>
    </row>
    <row r="11" spans="1:35" ht="16.5">
      <c r="A11" s="299"/>
      <c r="B11" s="30" t="s">
        <v>783</v>
      </c>
      <c r="C11" s="62" t="s">
        <v>77</v>
      </c>
      <c r="D11" s="954"/>
      <c r="E11" s="178">
        <v>1</v>
      </c>
      <c r="F11" s="178">
        <v>1</v>
      </c>
      <c r="G11" s="178">
        <v>1</v>
      </c>
      <c r="H11" s="178">
        <v>1</v>
      </c>
      <c r="I11" s="178">
        <v>1</v>
      </c>
      <c r="J11" s="180"/>
      <c r="K11" s="178">
        <v>1</v>
      </c>
      <c r="L11" s="178">
        <v>1</v>
      </c>
      <c r="M11" s="178">
        <v>1</v>
      </c>
      <c r="N11" s="214">
        <v>1</v>
      </c>
      <c r="O11" s="214">
        <v>1</v>
      </c>
      <c r="P11" s="214">
        <v>1</v>
      </c>
      <c r="Q11" s="180" t="s">
        <v>258</v>
      </c>
      <c r="R11" s="214">
        <v>1</v>
      </c>
      <c r="S11" s="214">
        <v>1</v>
      </c>
      <c r="T11" s="214">
        <v>1</v>
      </c>
      <c r="U11" s="214">
        <v>1</v>
      </c>
      <c r="V11" s="214">
        <v>1</v>
      </c>
      <c r="W11" s="214">
        <v>1</v>
      </c>
      <c r="X11" s="180" t="s">
        <v>258</v>
      </c>
      <c r="Y11" s="214">
        <v>1</v>
      </c>
      <c r="Z11" s="988" t="s">
        <v>257</v>
      </c>
      <c r="AA11" s="214">
        <v>1</v>
      </c>
      <c r="AB11" s="214">
        <v>1</v>
      </c>
      <c r="AC11" s="214">
        <v>1</v>
      </c>
      <c r="AD11" s="988" t="s">
        <v>257</v>
      </c>
      <c r="AE11" s="180" t="s">
        <v>258</v>
      </c>
      <c r="AF11" s="214">
        <v>1</v>
      </c>
      <c r="AG11" s="214">
        <v>1</v>
      </c>
      <c r="AH11" s="14">
        <f t="shared" si="0"/>
        <v>23</v>
      </c>
      <c r="AI11" s="284"/>
    </row>
    <row r="12" spans="1:35" ht="17.25" customHeight="1">
      <c r="A12" s="299">
        <v>2</v>
      </c>
      <c r="B12" s="30" t="s">
        <v>780</v>
      </c>
      <c r="C12" s="412" t="s">
        <v>764</v>
      </c>
      <c r="D12" s="954"/>
      <c r="E12" s="178"/>
      <c r="F12" s="178"/>
      <c r="G12" s="178"/>
      <c r="H12" s="178"/>
      <c r="I12" s="178"/>
      <c r="J12" s="180"/>
      <c r="K12" s="178"/>
      <c r="L12" s="178"/>
      <c r="M12" s="178"/>
      <c r="N12" s="178"/>
      <c r="O12" s="178"/>
      <c r="P12" s="178"/>
      <c r="Q12" s="180"/>
      <c r="R12" s="178"/>
      <c r="S12" s="178"/>
      <c r="T12" s="178"/>
      <c r="U12" s="178"/>
      <c r="V12" s="178"/>
      <c r="W12" s="178"/>
      <c r="X12" s="180"/>
      <c r="Y12" s="178"/>
      <c r="Z12" s="954"/>
      <c r="AA12" s="178"/>
      <c r="AB12" s="178"/>
      <c r="AC12" s="178"/>
      <c r="AD12" s="954"/>
      <c r="AE12" s="180"/>
      <c r="AF12" s="178"/>
      <c r="AG12" s="178"/>
      <c r="AH12" s="14">
        <f t="shared" ref="AH12:AH35" si="1">SUM(D12:AG12)</f>
        <v>0</v>
      </c>
      <c r="AI12" s="284"/>
    </row>
    <row r="13" spans="1:35" ht="16.5">
      <c r="A13" s="299">
        <v>3</v>
      </c>
      <c r="B13" s="30" t="s">
        <v>734</v>
      </c>
      <c r="C13" s="138" t="s">
        <v>166</v>
      </c>
      <c r="D13" s="954">
        <v>1</v>
      </c>
      <c r="E13" s="178">
        <v>1</v>
      </c>
      <c r="F13" s="214">
        <v>1</v>
      </c>
      <c r="G13" s="214">
        <v>1</v>
      </c>
      <c r="H13" s="214">
        <v>1</v>
      </c>
      <c r="I13" s="214">
        <v>1</v>
      </c>
      <c r="J13" s="182">
        <v>1</v>
      </c>
      <c r="K13" s="214">
        <v>1</v>
      </c>
      <c r="L13" s="214">
        <v>1</v>
      </c>
      <c r="M13" s="214">
        <v>1</v>
      </c>
      <c r="N13" s="214">
        <v>1</v>
      </c>
      <c r="O13" s="214">
        <v>1</v>
      </c>
      <c r="P13" s="214">
        <v>1</v>
      </c>
      <c r="Q13" s="182"/>
      <c r="R13" s="214">
        <v>1</v>
      </c>
      <c r="S13" s="214">
        <v>1</v>
      </c>
      <c r="T13" s="214">
        <v>1</v>
      </c>
      <c r="U13" s="214">
        <v>1</v>
      </c>
      <c r="V13" s="214">
        <v>1</v>
      </c>
      <c r="W13" s="214">
        <v>1</v>
      </c>
      <c r="X13" s="182">
        <v>1</v>
      </c>
      <c r="Y13" s="214">
        <v>1</v>
      </c>
      <c r="Z13" s="988">
        <v>1</v>
      </c>
      <c r="AA13" s="214">
        <v>1</v>
      </c>
      <c r="AB13" s="214">
        <v>1</v>
      </c>
      <c r="AC13" s="214">
        <v>1</v>
      </c>
      <c r="AD13" s="988">
        <v>1</v>
      </c>
      <c r="AE13" s="182">
        <v>1</v>
      </c>
      <c r="AF13" s="214">
        <v>1</v>
      </c>
      <c r="AG13" s="214">
        <v>1</v>
      </c>
      <c r="AH13" s="14">
        <f t="shared" si="1"/>
        <v>29</v>
      </c>
      <c r="AI13" s="284"/>
    </row>
    <row r="14" spans="1:35" s="12" customFormat="1" ht="16.5">
      <c r="A14" s="299">
        <v>4</v>
      </c>
      <c r="B14" s="30" t="s">
        <v>320</v>
      </c>
      <c r="C14" s="62"/>
      <c r="D14" s="954"/>
      <c r="E14" s="178"/>
      <c r="F14" s="178"/>
      <c r="G14" s="178"/>
      <c r="H14" s="178"/>
      <c r="I14" s="178"/>
      <c r="J14" s="180"/>
      <c r="K14" s="178"/>
      <c r="L14" s="178"/>
      <c r="M14" s="178"/>
      <c r="N14" s="178"/>
      <c r="O14" s="178"/>
      <c r="P14" s="178"/>
      <c r="Q14" s="180"/>
      <c r="R14" s="178"/>
      <c r="S14" s="178"/>
      <c r="T14" s="178"/>
      <c r="U14" s="178"/>
      <c r="V14" s="178"/>
      <c r="W14" s="178"/>
      <c r="X14" s="180"/>
      <c r="Y14" s="178"/>
      <c r="Z14" s="954"/>
      <c r="AA14" s="178"/>
      <c r="AB14" s="178"/>
      <c r="AC14" s="535"/>
      <c r="AD14" s="954"/>
      <c r="AE14" s="537"/>
      <c r="AF14" s="178"/>
      <c r="AG14" s="535"/>
      <c r="AH14" s="14">
        <f t="shared" si="1"/>
        <v>0</v>
      </c>
      <c r="AI14" s="284"/>
    </row>
    <row r="15" spans="1:35" ht="19.5" customHeight="1">
      <c r="A15" s="299">
        <v>5</v>
      </c>
      <c r="B15" s="30" t="s">
        <v>408</v>
      </c>
      <c r="C15" s="62" t="s">
        <v>114</v>
      </c>
      <c r="D15" s="988"/>
      <c r="E15" s="178">
        <v>1</v>
      </c>
      <c r="F15" s="214">
        <v>1</v>
      </c>
      <c r="G15" s="214">
        <v>1</v>
      </c>
      <c r="H15" s="214">
        <v>1</v>
      </c>
      <c r="I15" s="214">
        <v>1</v>
      </c>
      <c r="J15" s="182" t="s">
        <v>924</v>
      </c>
      <c r="K15" s="214">
        <v>1</v>
      </c>
      <c r="L15" s="214">
        <v>1</v>
      </c>
      <c r="M15" s="214">
        <v>1</v>
      </c>
      <c r="N15" s="214">
        <v>1</v>
      </c>
      <c r="O15" s="214">
        <v>1</v>
      </c>
      <c r="P15" s="214">
        <v>1</v>
      </c>
      <c r="Q15" s="182" t="s">
        <v>924</v>
      </c>
      <c r="R15" s="214">
        <v>1</v>
      </c>
      <c r="S15" s="214">
        <v>1</v>
      </c>
      <c r="T15" s="214">
        <v>1</v>
      </c>
      <c r="U15" s="214">
        <v>1</v>
      </c>
      <c r="V15" s="214">
        <v>1</v>
      </c>
      <c r="W15" s="214">
        <v>1</v>
      </c>
      <c r="X15" s="182">
        <v>1</v>
      </c>
      <c r="Y15" s="214">
        <v>1</v>
      </c>
      <c r="Z15" s="988">
        <v>1</v>
      </c>
      <c r="AA15" s="214">
        <v>1</v>
      </c>
      <c r="AB15" s="214">
        <v>1</v>
      </c>
      <c r="AC15" s="214">
        <v>1</v>
      </c>
      <c r="AD15" s="988">
        <v>1</v>
      </c>
      <c r="AE15" s="182">
        <v>1</v>
      </c>
      <c r="AF15" s="214">
        <v>1</v>
      </c>
      <c r="AG15" s="214">
        <v>1</v>
      </c>
      <c r="AH15" s="14">
        <f t="shared" si="1"/>
        <v>27</v>
      </c>
      <c r="AI15" s="312"/>
    </row>
    <row r="16" spans="1:35" s="12" customFormat="1" ht="16.5">
      <c r="A16" s="299">
        <v>6</v>
      </c>
      <c r="B16" s="49" t="s">
        <v>407</v>
      </c>
      <c r="C16" s="693" t="s">
        <v>117</v>
      </c>
      <c r="D16" s="954"/>
      <c r="E16" s="178"/>
      <c r="F16" s="178"/>
      <c r="G16" s="178"/>
      <c r="H16" s="178"/>
      <c r="I16" s="178"/>
      <c r="J16" s="180"/>
      <c r="K16" s="178"/>
      <c r="L16" s="178"/>
      <c r="M16" s="178"/>
      <c r="N16" s="178"/>
      <c r="O16" s="178"/>
      <c r="P16" s="178"/>
      <c r="Q16" s="180"/>
      <c r="R16" s="178"/>
      <c r="S16" s="178"/>
      <c r="T16" s="178"/>
      <c r="U16" s="178"/>
      <c r="V16" s="178"/>
      <c r="W16" s="178"/>
      <c r="X16" s="180"/>
      <c r="Y16" s="178"/>
      <c r="Z16" s="954"/>
      <c r="AA16" s="178"/>
      <c r="AB16" s="178"/>
      <c r="AC16" s="178"/>
      <c r="AD16" s="954"/>
      <c r="AE16" s="180"/>
      <c r="AF16" s="178"/>
      <c r="AG16" s="535"/>
      <c r="AH16" s="14">
        <f t="shared" si="1"/>
        <v>0</v>
      </c>
      <c r="AI16" s="103"/>
    </row>
    <row r="17" spans="1:35" s="12" customFormat="1" ht="16.5">
      <c r="A17" s="311">
        <v>2</v>
      </c>
      <c r="B17" s="137" t="s">
        <v>286</v>
      </c>
      <c r="C17" s="171" t="s">
        <v>368</v>
      </c>
      <c r="D17" s="988"/>
      <c r="E17" s="214">
        <v>1</v>
      </c>
      <c r="F17" s="214">
        <v>1</v>
      </c>
      <c r="G17" s="214">
        <v>1</v>
      </c>
      <c r="H17" s="214">
        <v>1</v>
      </c>
      <c r="I17" s="214">
        <v>1</v>
      </c>
      <c r="J17" s="182"/>
      <c r="K17" s="214">
        <v>1</v>
      </c>
      <c r="L17" s="214">
        <v>1</v>
      </c>
      <c r="M17" s="214">
        <v>1</v>
      </c>
      <c r="N17" s="214">
        <v>1</v>
      </c>
      <c r="O17" s="214">
        <v>1</v>
      </c>
      <c r="P17" s="214">
        <v>1</v>
      </c>
      <c r="Q17" s="182"/>
      <c r="R17" s="214">
        <v>1</v>
      </c>
      <c r="S17" s="214">
        <v>1</v>
      </c>
      <c r="T17" s="214">
        <v>1</v>
      </c>
      <c r="U17" s="214">
        <v>1</v>
      </c>
      <c r="V17" s="214">
        <v>1</v>
      </c>
      <c r="W17" s="214">
        <v>1</v>
      </c>
      <c r="X17" s="182"/>
      <c r="Y17" s="214">
        <v>1</v>
      </c>
      <c r="Z17" s="988">
        <v>1</v>
      </c>
      <c r="AA17" s="214">
        <v>1</v>
      </c>
      <c r="AB17" s="214">
        <v>1</v>
      </c>
      <c r="AC17" s="214">
        <v>1</v>
      </c>
      <c r="AD17" s="988">
        <v>1</v>
      </c>
      <c r="AE17" s="182">
        <v>1</v>
      </c>
      <c r="AF17" s="214">
        <v>1</v>
      </c>
      <c r="AG17" s="214">
        <v>1</v>
      </c>
      <c r="AH17" s="107">
        <f>SUM(D17:AG17)</f>
        <v>26</v>
      </c>
      <c r="AI17" s="308"/>
    </row>
    <row r="18" spans="1:35" s="12" customFormat="1" ht="19.5" customHeight="1">
      <c r="A18" s="299">
        <v>7</v>
      </c>
      <c r="B18" s="854" t="s">
        <v>867</v>
      </c>
      <c r="C18" s="950" t="s">
        <v>75</v>
      </c>
      <c r="D18" s="990"/>
      <c r="E18" s="214"/>
      <c r="F18" s="214"/>
      <c r="G18" s="214"/>
      <c r="H18" s="214"/>
      <c r="I18" s="214"/>
      <c r="J18" s="182"/>
      <c r="K18" s="214"/>
      <c r="L18" s="214"/>
      <c r="M18" s="214"/>
      <c r="N18" s="214"/>
      <c r="O18" s="214"/>
      <c r="P18" s="214"/>
      <c r="Q18" s="182"/>
      <c r="R18" s="214"/>
      <c r="S18" s="214"/>
      <c r="T18" s="214"/>
      <c r="U18" s="214"/>
      <c r="V18" s="214"/>
      <c r="W18" s="214"/>
      <c r="X18" s="182"/>
      <c r="Y18" s="178"/>
      <c r="Z18" s="954"/>
      <c r="AA18" s="178"/>
      <c r="AB18" s="178"/>
      <c r="AC18" s="178"/>
      <c r="AD18" s="954"/>
      <c r="AE18" s="180"/>
      <c r="AF18" s="178"/>
      <c r="AG18" s="178"/>
      <c r="AH18" s="14">
        <f t="shared" si="1"/>
        <v>0</v>
      </c>
      <c r="AI18" s="103"/>
    </row>
    <row r="19" spans="1:35" s="12" customFormat="1" ht="16.5">
      <c r="A19" s="299">
        <v>2</v>
      </c>
      <c r="B19" s="49" t="s">
        <v>309</v>
      </c>
      <c r="C19" s="59" t="s">
        <v>165</v>
      </c>
      <c r="D19" s="988"/>
      <c r="E19" s="214">
        <v>1</v>
      </c>
      <c r="F19" s="214">
        <v>1</v>
      </c>
      <c r="G19" s="214">
        <v>1</v>
      </c>
      <c r="H19" s="214">
        <v>1</v>
      </c>
      <c r="I19" s="214">
        <v>1</v>
      </c>
      <c r="J19" s="182" t="s">
        <v>258</v>
      </c>
      <c r="K19" s="214">
        <v>1</v>
      </c>
      <c r="L19" s="214">
        <v>1</v>
      </c>
      <c r="M19" s="214">
        <v>1</v>
      </c>
      <c r="N19" s="214">
        <v>1</v>
      </c>
      <c r="O19" s="214">
        <v>1</v>
      </c>
      <c r="P19" s="214">
        <v>1</v>
      </c>
      <c r="Q19" s="182" t="s">
        <v>258</v>
      </c>
      <c r="R19" s="214">
        <v>1</v>
      </c>
      <c r="S19" s="214">
        <v>1</v>
      </c>
      <c r="T19" s="214">
        <v>1</v>
      </c>
      <c r="U19" s="214">
        <v>1</v>
      </c>
      <c r="V19" s="214">
        <v>1</v>
      </c>
      <c r="W19" s="214">
        <v>1</v>
      </c>
      <c r="X19" s="182">
        <v>1</v>
      </c>
      <c r="Y19" s="214">
        <v>1</v>
      </c>
      <c r="Z19" s="988" t="s">
        <v>257</v>
      </c>
      <c r="AA19" s="214">
        <v>1</v>
      </c>
      <c r="AB19" s="214">
        <v>1</v>
      </c>
      <c r="AC19" s="214">
        <v>1</v>
      </c>
      <c r="AD19" s="988">
        <v>1</v>
      </c>
      <c r="AE19" s="182">
        <v>1</v>
      </c>
      <c r="AF19" s="214">
        <v>1</v>
      </c>
      <c r="AG19" s="214">
        <v>1</v>
      </c>
      <c r="AH19" s="14">
        <f>SUM(D19:AG19)</f>
        <v>26</v>
      </c>
      <c r="AI19" s="284"/>
    </row>
    <row r="20" spans="1:35" s="12" customFormat="1" ht="16.5">
      <c r="A20" s="949"/>
      <c r="B20" s="252" t="s">
        <v>919</v>
      </c>
      <c r="C20" s="32" t="s">
        <v>86</v>
      </c>
      <c r="D20" s="990"/>
      <c r="E20" s="214"/>
      <c r="F20" s="214"/>
      <c r="G20" s="214"/>
      <c r="H20" s="214"/>
      <c r="I20" s="214"/>
      <c r="J20" s="182"/>
      <c r="K20" s="214"/>
      <c r="L20" s="214"/>
      <c r="M20" s="214"/>
      <c r="N20" s="214"/>
      <c r="O20" s="214"/>
      <c r="P20" s="214"/>
      <c r="Q20" s="182"/>
      <c r="R20" s="214"/>
      <c r="S20" s="214"/>
      <c r="T20" s="214"/>
      <c r="U20" s="214"/>
      <c r="V20" s="214"/>
      <c r="W20" s="214"/>
      <c r="X20" s="182"/>
      <c r="Y20" s="214"/>
      <c r="Z20" s="988"/>
      <c r="AA20" s="214">
        <v>1</v>
      </c>
      <c r="AB20" s="214">
        <v>1</v>
      </c>
      <c r="AC20" s="214">
        <v>1</v>
      </c>
      <c r="AD20" s="988">
        <v>1</v>
      </c>
      <c r="AE20" s="182">
        <v>1</v>
      </c>
      <c r="AF20" s="214" t="s">
        <v>923</v>
      </c>
      <c r="AG20" s="214" t="s">
        <v>923</v>
      </c>
      <c r="AH20" s="14">
        <f t="shared" ref="AH20:AH21" si="2">SUM(D20:AG20)</f>
        <v>5</v>
      </c>
      <c r="AI20" s="284"/>
    </row>
    <row r="21" spans="1:35" s="12" customFormat="1" ht="16.5">
      <c r="A21" s="949"/>
      <c r="B21" s="412" t="s">
        <v>821</v>
      </c>
      <c r="C21" s="412" t="s">
        <v>106</v>
      </c>
      <c r="D21" s="990">
        <v>1</v>
      </c>
      <c r="E21" s="214">
        <v>1</v>
      </c>
      <c r="F21" s="214">
        <v>1</v>
      </c>
      <c r="G21" s="214">
        <v>1</v>
      </c>
      <c r="H21" s="214">
        <v>1</v>
      </c>
      <c r="I21" s="214">
        <v>1</v>
      </c>
      <c r="J21" s="182">
        <v>1</v>
      </c>
      <c r="K21" s="214">
        <v>1</v>
      </c>
      <c r="L21" s="214">
        <v>1</v>
      </c>
      <c r="M21" s="214">
        <v>1</v>
      </c>
      <c r="N21" s="214">
        <v>1</v>
      </c>
      <c r="O21" s="214">
        <v>1</v>
      </c>
      <c r="P21" s="214">
        <v>1</v>
      </c>
      <c r="Q21" s="182" t="s">
        <v>258</v>
      </c>
      <c r="R21" s="214">
        <v>1</v>
      </c>
      <c r="S21" s="214">
        <v>1</v>
      </c>
      <c r="T21" s="214">
        <v>1</v>
      </c>
      <c r="U21" s="214">
        <v>1</v>
      </c>
      <c r="V21" s="214">
        <v>1</v>
      </c>
      <c r="W21" s="214">
        <v>1</v>
      </c>
      <c r="X21" s="182">
        <v>1</v>
      </c>
      <c r="Y21" s="214">
        <v>1</v>
      </c>
      <c r="Z21" s="988">
        <v>1</v>
      </c>
      <c r="AA21" s="214">
        <v>1</v>
      </c>
      <c r="AB21" s="214">
        <v>1</v>
      </c>
      <c r="AC21" s="214">
        <v>1</v>
      </c>
      <c r="AD21" s="988">
        <v>1</v>
      </c>
      <c r="AE21" s="182">
        <v>1</v>
      </c>
      <c r="AF21" s="214">
        <v>1</v>
      </c>
      <c r="AG21" s="214">
        <v>1</v>
      </c>
      <c r="AH21" s="14">
        <f t="shared" si="2"/>
        <v>29</v>
      </c>
      <c r="AI21" s="284"/>
    </row>
    <row r="22" spans="1:35" s="12" customFormat="1" ht="17.25" customHeight="1">
      <c r="A22" s="299">
        <v>9</v>
      </c>
      <c r="B22" s="217" t="s">
        <v>779</v>
      </c>
      <c r="C22" s="605" t="s">
        <v>44</v>
      </c>
      <c r="D22" s="954"/>
      <c r="E22" s="178"/>
      <c r="F22" s="178"/>
      <c r="G22" s="178"/>
      <c r="H22" s="178"/>
      <c r="I22" s="178"/>
      <c r="J22" s="180"/>
      <c r="K22" s="178"/>
      <c r="L22" s="178"/>
      <c r="M22" s="178"/>
      <c r="N22" s="178"/>
      <c r="O22" s="178"/>
      <c r="P22" s="178"/>
      <c r="Q22" s="180"/>
      <c r="R22" s="178"/>
      <c r="S22" s="178"/>
      <c r="T22" s="178"/>
      <c r="U22" s="178"/>
      <c r="V22" s="178"/>
      <c r="W22" s="178"/>
      <c r="X22" s="180"/>
      <c r="Y22" s="178"/>
      <c r="Z22" s="954"/>
      <c r="AA22" s="178"/>
      <c r="AB22" s="178"/>
      <c r="AC22" s="178"/>
      <c r="AD22" s="954"/>
      <c r="AE22" s="180"/>
      <c r="AF22" s="178"/>
      <c r="AG22" s="178"/>
      <c r="AH22" s="14">
        <f t="shared" si="1"/>
        <v>0</v>
      </c>
      <c r="AI22" s="284"/>
    </row>
    <row r="23" spans="1:35" s="12" customFormat="1" ht="17.25" customHeight="1">
      <c r="A23" s="299"/>
      <c r="B23" s="217" t="s">
        <v>860</v>
      </c>
      <c r="C23" s="693" t="s">
        <v>167</v>
      </c>
      <c r="D23" s="954"/>
      <c r="E23" s="178"/>
      <c r="F23" s="178"/>
      <c r="G23" s="178"/>
      <c r="H23" s="178"/>
      <c r="I23" s="178"/>
      <c r="J23" s="180"/>
      <c r="K23" s="178"/>
      <c r="L23" s="178"/>
      <c r="M23" s="178"/>
      <c r="N23" s="178"/>
      <c r="O23" s="178"/>
      <c r="P23" s="178"/>
      <c r="Q23" s="180"/>
      <c r="R23" s="178"/>
      <c r="S23" s="178"/>
      <c r="T23" s="178"/>
      <c r="U23" s="178"/>
      <c r="V23" s="178"/>
      <c r="W23" s="178"/>
      <c r="X23" s="180"/>
      <c r="Y23" s="178"/>
      <c r="Z23" s="954"/>
      <c r="AA23" s="178"/>
      <c r="AB23" s="178"/>
      <c r="AC23" s="178"/>
      <c r="AD23" s="954"/>
      <c r="AE23" s="180"/>
      <c r="AF23" s="178"/>
      <c r="AG23" s="178"/>
      <c r="AH23" s="14">
        <f t="shared" si="1"/>
        <v>0</v>
      </c>
      <c r="AI23" s="284"/>
    </row>
    <row r="24" spans="1:35" s="12" customFormat="1" ht="17.25" customHeight="1">
      <c r="A24" s="299"/>
      <c r="B24" s="217" t="s">
        <v>880</v>
      </c>
      <c r="C24" s="693" t="s">
        <v>185</v>
      </c>
      <c r="D24" s="988"/>
      <c r="E24" s="214">
        <v>1</v>
      </c>
      <c r="F24" s="214">
        <v>1</v>
      </c>
      <c r="G24" s="214">
        <v>1</v>
      </c>
      <c r="H24" s="214">
        <v>1</v>
      </c>
      <c r="I24" s="214">
        <v>1</v>
      </c>
      <c r="J24" s="182"/>
      <c r="K24" s="214">
        <v>1</v>
      </c>
      <c r="L24" s="214">
        <v>1</v>
      </c>
      <c r="M24" s="214">
        <v>1</v>
      </c>
      <c r="N24" s="214">
        <v>1</v>
      </c>
      <c r="O24" s="214">
        <v>1</v>
      </c>
      <c r="P24" s="214">
        <v>1</v>
      </c>
      <c r="Q24" s="182"/>
      <c r="R24" s="214">
        <v>1</v>
      </c>
      <c r="S24" s="214">
        <v>1</v>
      </c>
      <c r="T24" s="214">
        <v>1</v>
      </c>
      <c r="U24" s="214">
        <v>1</v>
      </c>
      <c r="V24" s="214">
        <v>1</v>
      </c>
      <c r="W24" s="214">
        <v>1</v>
      </c>
      <c r="X24" s="182"/>
      <c r="Y24" s="214">
        <v>1</v>
      </c>
      <c r="Z24" s="954">
        <v>1</v>
      </c>
      <c r="AA24" s="214">
        <v>1</v>
      </c>
      <c r="AB24" s="214">
        <v>1</v>
      </c>
      <c r="AC24" s="214">
        <v>1</v>
      </c>
      <c r="AD24" s="988">
        <v>1</v>
      </c>
      <c r="AE24" s="182"/>
      <c r="AF24" s="214">
        <v>1</v>
      </c>
      <c r="AG24" s="214">
        <v>1</v>
      </c>
      <c r="AH24" s="14">
        <f t="shared" si="1"/>
        <v>25</v>
      </c>
      <c r="AI24" s="284"/>
    </row>
    <row r="25" spans="1:35" ht="16.5">
      <c r="A25" s="299">
        <v>10</v>
      </c>
      <c r="B25" s="30" t="s">
        <v>355</v>
      </c>
      <c r="C25" s="412" t="s">
        <v>679</v>
      </c>
      <c r="D25" s="988" t="s">
        <v>257</v>
      </c>
      <c r="E25" s="214">
        <v>1</v>
      </c>
      <c r="F25" s="214">
        <v>1</v>
      </c>
      <c r="G25" s="214">
        <v>1</v>
      </c>
      <c r="H25" s="214">
        <v>1</v>
      </c>
      <c r="I25" s="214">
        <v>1</v>
      </c>
      <c r="J25" s="182" t="s">
        <v>258</v>
      </c>
      <c r="K25" s="214">
        <v>1</v>
      </c>
      <c r="L25" s="214">
        <v>1</v>
      </c>
      <c r="M25" s="214">
        <v>1</v>
      </c>
      <c r="N25" s="214">
        <v>1</v>
      </c>
      <c r="O25" s="214">
        <v>1</v>
      </c>
      <c r="P25" s="214">
        <v>1</v>
      </c>
      <c r="Q25" s="182">
        <v>1</v>
      </c>
      <c r="R25" s="214">
        <v>1</v>
      </c>
      <c r="S25" s="214">
        <v>1</v>
      </c>
      <c r="T25" s="214">
        <v>1</v>
      </c>
      <c r="U25" s="214">
        <v>1</v>
      </c>
      <c r="V25" s="214">
        <v>1</v>
      </c>
      <c r="W25" s="214">
        <v>1</v>
      </c>
      <c r="X25" s="182">
        <v>1</v>
      </c>
      <c r="Y25" s="214">
        <v>1</v>
      </c>
      <c r="Z25" s="988">
        <v>1</v>
      </c>
      <c r="AA25" s="214">
        <v>1</v>
      </c>
      <c r="AB25" s="214">
        <v>1</v>
      </c>
      <c r="AC25" s="214">
        <v>1</v>
      </c>
      <c r="AD25" s="988">
        <v>1</v>
      </c>
      <c r="AE25" s="182">
        <v>1</v>
      </c>
      <c r="AF25" s="214">
        <v>1</v>
      </c>
      <c r="AG25" s="214">
        <v>1</v>
      </c>
      <c r="AH25" s="14">
        <f t="shared" si="1"/>
        <v>28</v>
      </c>
      <c r="AI25" s="284"/>
    </row>
    <row r="26" spans="1:35" ht="16.5">
      <c r="A26" s="299">
        <v>11</v>
      </c>
      <c r="B26" s="30" t="s">
        <v>326</v>
      </c>
      <c r="C26" s="62" t="s">
        <v>185</v>
      </c>
      <c r="D26" s="954"/>
      <c r="E26" s="178"/>
      <c r="F26" s="178"/>
      <c r="G26" s="178"/>
      <c r="H26" s="178"/>
      <c r="I26" s="178"/>
      <c r="J26" s="180"/>
      <c r="K26" s="178"/>
      <c r="L26" s="178"/>
      <c r="M26" s="178"/>
      <c r="N26" s="178"/>
      <c r="O26" s="178"/>
      <c r="P26" s="178"/>
      <c r="Q26" s="180"/>
      <c r="R26" s="178"/>
      <c r="S26" s="178"/>
      <c r="T26" s="178"/>
      <c r="U26" s="178"/>
      <c r="V26" s="178"/>
      <c r="W26" s="178"/>
      <c r="X26" s="180"/>
      <c r="Y26" s="178"/>
      <c r="Z26" s="954"/>
      <c r="AA26" s="178"/>
      <c r="AB26" s="178"/>
      <c r="AC26" s="178"/>
      <c r="AD26" s="954"/>
      <c r="AE26" s="180"/>
      <c r="AF26" s="178"/>
      <c r="AG26" s="178"/>
      <c r="AH26" s="14">
        <f t="shared" si="1"/>
        <v>0</v>
      </c>
      <c r="AI26" s="284"/>
    </row>
    <row r="27" spans="1:35" ht="18" customHeight="1">
      <c r="A27" s="299">
        <v>12</v>
      </c>
      <c r="B27" s="30" t="s">
        <v>328</v>
      </c>
      <c r="C27" s="32" t="s">
        <v>44</v>
      </c>
      <c r="D27" s="954"/>
      <c r="E27" s="178">
        <v>1</v>
      </c>
      <c r="F27" s="214">
        <v>1</v>
      </c>
      <c r="G27" s="214">
        <v>1</v>
      </c>
      <c r="H27" s="214">
        <v>1</v>
      </c>
      <c r="I27" s="214">
        <v>1</v>
      </c>
      <c r="J27" s="182">
        <v>1</v>
      </c>
      <c r="K27" s="214">
        <v>1</v>
      </c>
      <c r="L27" s="214">
        <v>1</v>
      </c>
      <c r="M27" s="214">
        <v>1</v>
      </c>
      <c r="N27" s="214">
        <v>1</v>
      </c>
      <c r="O27" s="214">
        <v>1</v>
      </c>
      <c r="P27" s="214">
        <v>1</v>
      </c>
      <c r="Q27" s="182">
        <v>1</v>
      </c>
      <c r="R27" s="214">
        <v>1</v>
      </c>
      <c r="S27" s="214">
        <v>1</v>
      </c>
      <c r="T27" s="214">
        <v>1</v>
      </c>
      <c r="U27" s="214">
        <v>1</v>
      </c>
      <c r="V27" s="214">
        <v>1</v>
      </c>
      <c r="W27" s="214">
        <v>1</v>
      </c>
      <c r="X27" s="182">
        <v>1</v>
      </c>
      <c r="Y27" s="214">
        <v>1</v>
      </c>
      <c r="Z27" s="988">
        <v>1</v>
      </c>
      <c r="AA27" s="214">
        <v>1</v>
      </c>
      <c r="AB27" s="214">
        <v>1</v>
      </c>
      <c r="AC27" s="214">
        <v>1</v>
      </c>
      <c r="AD27" s="988">
        <v>1</v>
      </c>
      <c r="AE27" s="182" t="s">
        <v>924</v>
      </c>
      <c r="AF27" s="214">
        <v>1</v>
      </c>
      <c r="AG27" s="214">
        <v>1</v>
      </c>
      <c r="AH27" s="14">
        <f t="shared" si="1"/>
        <v>28</v>
      </c>
      <c r="AI27" s="284"/>
    </row>
    <row r="28" spans="1:35" ht="18" customHeight="1">
      <c r="A28" s="299"/>
      <c r="B28" s="142" t="s">
        <v>920</v>
      </c>
      <c r="C28" s="32"/>
      <c r="D28" s="988"/>
      <c r="E28" s="214"/>
      <c r="F28" s="214"/>
      <c r="G28" s="214"/>
      <c r="H28" s="214"/>
      <c r="I28" s="214"/>
      <c r="J28" s="182"/>
      <c r="K28" s="214"/>
      <c r="L28" s="214"/>
      <c r="M28" s="214"/>
      <c r="N28" s="214"/>
      <c r="O28" s="214"/>
      <c r="P28" s="214"/>
      <c r="Q28" s="182"/>
      <c r="R28" s="214"/>
      <c r="S28" s="214">
        <v>1</v>
      </c>
      <c r="T28" s="214">
        <v>1</v>
      </c>
      <c r="U28" s="214">
        <v>1</v>
      </c>
      <c r="V28" s="214">
        <v>1</v>
      </c>
      <c r="W28" s="214">
        <v>1</v>
      </c>
      <c r="X28" s="182">
        <v>1</v>
      </c>
      <c r="Y28" s="214">
        <v>1</v>
      </c>
      <c r="Z28" s="988">
        <v>1</v>
      </c>
      <c r="AA28" s="214">
        <v>1</v>
      </c>
      <c r="AB28" s="214" t="s">
        <v>354</v>
      </c>
      <c r="AC28" s="214" t="s">
        <v>354</v>
      </c>
      <c r="AD28" s="988"/>
      <c r="AE28" s="182"/>
      <c r="AF28" s="214">
        <v>1</v>
      </c>
      <c r="AG28" s="214">
        <v>1</v>
      </c>
      <c r="AH28" s="14">
        <f t="shared" si="1"/>
        <v>11</v>
      </c>
      <c r="AI28" s="284"/>
    </row>
    <row r="29" spans="1:35" ht="18" customHeight="1">
      <c r="A29" s="299"/>
      <c r="B29" s="142" t="s">
        <v>921</v>
      </c>
      <c r="C29" s="32" t="s">
        <v>853</v>
      </c>
      <c r="D29" s="988"/>
      <c r="E29" s="214"/>
      <c r="F29" s="214"/>
      <c r="G29" s="214"/>
      <c r="H29" s="214"/>
      <c r="I29" s="214"/>
      <c r="J29" s="182"/>
      <c r="K29" s="214"/>
      <c r="L29" s="214"/>
      <c r="M29" s="214"/>
      <c r="N29" s="214"/>
      <c r="O29" s="214"/>
      <c r="P29" s="214"/>
      <c r="Q29" s="182"/>
      <c r="R29" s="214"/>
      <c r="S29" s="214"/>
      <c r="T29" s="214"/>
      <c r="U29" s="214">
        <v>1</v>
      </c>
      <c r="V29" s="214">
        <v>1</v>
      </c>
      <c r="W29" s="214">
        <v>1</v>
      </c>
      <c r="X29" s="182">
        <v>1</v>
      </c>
      <c r="Y29" s="214">
        <v>1</v>
      </c>
      <c r="Z29" s="988">
        <v>1</v>
      </c>
      <c r="AA29" s="214">
        <v>1</v>
      </c>
      <c r="AB29" s="214">
        <v>1</v>
      </c>
      <c r="AC29" s="214">
        <v>1</v>
      </c>
      <c r="AD29" s="988">
        <v>1</v>
      </c>
      <c r="AE29" s="182">
        <v>1</v>
      </c>
      <c r="AF29" s="214">
        <v>1</v>
      </c>
      <c r="AG29" s="214">
        <v>1</v>
      </c>
      <c r="AH29" s="14">
        <f t="shared" si="1"/>
        <v>13</v>
      </c>
      <c r="AI29" s="284"/>
    </row>
    <row r="30" spans="1:35" ht="19.5" customHeight="1">
      <c r="A30" s="292">
        <v>11</v>
      </c>
      <c r="B30" s="30" t="s">
        <v>352</v>
      </c>
      <c r="C30" s="213" t="s">
        <v>236</v>
      </c>
      <c r="D30" s="988"/>
      <c r="E30" s="214"/>
      <c r="F30" s="214"/>
      <c r="G30" s="214"/>
      <c r="H30" s="214"/>
      <c r="I30" s="214"/>
      <c r="J30" s="182"/>
      <c r="K30" s="214"/>
      <c r="L30" s="214"/>
      <c r="M30" s="214"/>
      <c r="N30" s="214"/>
      <c r="O30" s="214"/>
      <c r="P30" s="214"/>
      <c r="Q30" s="182"/>
      <c r="R30" s="214"/>
      <c r="S30" s="214"/>
      <c r="T30" s="214"/>
      <c r="U30" s="214"/>
      <c r="V30" s="214"/>
      <c r="W30" s="214"/>
      <c r="X30" s="182"/>
      <c r="Y30" s="214"/>
      <c r="Z30" s="988"/>
      <c r="AA30" s="214"/>
      <c r="AB30" s="214"/>
      <c r="AC30" s="214"/>
      <c r="AD30" s="988"/>
      <c r="AE30" s="182"/>
      <c r="AF30" s="214"/>
      <c r="AG30" s="214"/>
      <c r="AH30" s="14">
        <f t="shared" si="1"/>
        <v>0</v>
      </c>
      <c r="AI30" s="284"/>
    </row>
    <row r="31" spans="1:35" ht="16.5" customHeight="1">
      <c r="A31" s="299">
        <v>14</v>
      </c>
      <c r="B31" s="30" t="s">
        <v>695</v>
      </c>
      <c r="C31" s="62" t="s">
        <v>922</v>
      </c>
      <c r="D31" s="954">
        <v>1</v>
      </c>
      <c r="E31" s="178">
        <v>1</v>
      </c>
      <c r="F31" s="178">
        <v>1</v>
      </c>
      <c r="G31" s="178">
        <v>1</v>
      </c>
      <c r="H31" s="178">
        <v>1</v>
      </c>
      <c r="I31" s="178">
        <v>1</v>
      </c>
      <c r="J31" s="180">
        <v>1</v>
      </c>
      <c r="K31" s="178">
        <v>1</v>
      </c>
      <c r="L31" s="178">
        <v>1</v>
      </c>
      <c r="M31" s="178">
        <v>1</v>
      </c>
      <c r="N31" s="178">
        <v>1</v>
      </c>
      <c r="O31" s="178">
        <v>1</v>
      </c>
      <c r="P31" s="178">
        <v>1</v>
      </c>
      <c r="Q31" s="180">
        <v>1</v>
      </c>
      <c r="R31" s="178">
        <v>1</v>
      </c>
      <c r="S31" s="178">
        <v>1</v>
      </c>
      <c r="T31" s="178">
        <v>1</v>
      </c>
      <c r="U31" s="178">
        <v>1</v>
      </c>
      <c r="V31" s="178">
        <v>1</v>
      </c>
      <c r="W31" s="178">
        <v>1</v>
      </c>
      <c r="X31" s="180">
        <v>1</v>
      </c>
      <c r="Y31" s="178">
        <v>1</v>
      </c>
      <c r="Z31" s="954">
        <v>1</v>
      </c>
      <c r="AA31" s="178" t="s">
        <v>727</v>
      </c>
      <c r="AB31" s="178" t="s">
        <v>727</v>
      </c>
      <c r="AC31" s="178" t="s">
        <v>727</v>
      </c>
      <c r="AD31" s="954" t="s">
        <v>727</v>
      </c>
      <c r="AE31" s="180">
        <v>1</v>
      </c>
      <c r="AF31" s="178">
        <v>1</v>
      </c>
      <c r="AG31" s="178">
        <v>1</v>
      </c>
      <c r="AH31" s="14">
        <f t="shared" si="1"/>
        <v>26</v>
      </c>
      <c r="AI31" s="284"/>
    </row>
    <row r="32" spans="1:35" s="127" customFormat="1" ht="16.5">
      <c r="A32" s="299">
        <v>15</v>
      </c>
      <c r="B32" s="30" t="s">
        <v>296</v>
      </c>
      <c r="C32" s="62" t="s">
        <v>149</v>
      </c>
      <c r="D32" s="954"/>
      <c r="E32" s="178"/>
      <c r="F32" s="178"/>
      <c r="G32" s="178"/>
      <c r="H32" s="178"/>
      <c r="I32" s="178"/>
      <c r="J32" s="180"/>
      <c r="K32" s="178"/>
      <c r="L32" s="178"/>
      <c r="M32" s="178"/>
      <c r="N32" s="178"/>
      <c r="O32" s="178"/>
      <c r="P32" s="178"/>
      <c r="Q32" s="180"/>
      <c r="R32" s="178"/>
      <c r="S32" s="178"/>
      <c r="T32" s="178"/>
      <c r="U32" s="178"/>
      <c r="V32" s="178"/>
      <c r="W32" s="178"/>
      <c r="X32" s="180"/>
      <c r="Y32" s="178"/>
      <c r="Z32" s="954"/>
      <c r="AA32" s="178"/>
      <c r="AB32" s="178"/>
      <c r="AC32" s="178"/>
      <c r="AD32" s="954"/>
      <c r="AE32" s="180"/>
      <c r="AF32" s="178"/>
      <c r="AG32" s="178"/>
      <c r="AH32" s="14">
        <f t="shared" si="1"/>
        <v>0</v>
      </c>
      <c r="AI32" s="300"/>
    </row>
    <row r="33" spans="1:36" ht="17.25" customHeight="1">
      <c r="A33" s="299">
        <v>16</v>
      </c>
      <c r="B33" s="30" t="s">
        <v>440</v>
      </c>
      <c r="C33" s="62" t="s">
        <v>175</v>
      </c>
      <c r="D33" s="988"/>
      <c r="E33" s="214"/>
      <c r="F33" s="214"/>
      <c r="G33" s="214"/>
      <c r="H33" s="214"/>
      <c r="I33" s="214"/>
      <c r="J33" s="182"/>
      <c r="K33" s="214"/>
      <c r="L33" s="214"/>
      <c r="M33" s="214"/>
      <c r="N33" s="214"/>
      <c r="O33" s="214"/>
      <c r="P33" s="214"/>
      <c r="Q33" s="182"/>
      <c r="R33" s="214"/>
      <c r="S33" s="214"/>
      <c r="T33" s="214"/>
      <c r="U33" s="214"/>
      <c r="V33" s="214"/>
      <c r="W33" s="178"/>
      <c r="X33" s="180"/>
      <c r="Y33" s="178"/>
      <c r="Z33" s="954"/>
      <c r="AA33" s="178"/>
      <c r="AB33" s="178"/>
      <c r="AC33" s="178"/>
      <c r="AD33" s="954"/>
      <c r="AE33" s="180"/>
      <c r="AF33" s="178"/>
      <c r="AG33" s="178"/>
      <c r="AH33" s="14">
        <f t="shared" si="1"/>
        <v>0</v>
      </c>
      <c r="AI33" s="284"/>
    </row>
    <row r="34" spans="1:36" ht="17.25" customHeight="1">
      <c r="A34" s="438">
        <v>1</v>
      </c>
      <c r="B34" s="30" t="s">
        <v>292</v>
      </c>
      <c r="C34" s="218" t="s">
        <v>911</v>
      </c>
      <c r="D34" s="988"/>
      <c r="E34" s="214">
        <v>1</v>
      </c>
      <c r="F34" s="214">
        <v>1</v>
      </c>
      <c r="G34" s="214">
        <v>1</v>
      </c>
      <c r="H34" s="214">
        <v>1</v>
      </c>
      <c r="I34" s="214">
        <v>1</v>
      </c>
      <c r="J34" s="182" t="s">
        <v>258</v>
      </c>
      <c r="K34" s="214">
        <v>1</v>
      </c>
      <c r="L34" s="214">
        <v>1</v>
      </c>
      <c r="M34" s="214">
        <v>1</v>
      </c>
      <c r="N34" s="214">
        <v>1</v>
      </c>
      <c r="O34" s="214">
        <v>1</v>
      </c>
      <c r="P34" s="214">
        <v>1</v>
      </c>
      <c r="Q34" s="182">
        <v>1</v>
      </c>
      <c r="R34" s="214">
        <v>1</v>
      </c>
      <c r="S34" s="214">
        <v>1</v>
      </c>
      <c r="T34" s="214">
        <v>1</v>
      </c>
      <c r="U34" s="214">
        <v>1</v>
      </c>
      <c r="V34" s="214">
        <v>1</v>
      </c>
      <c r="W34" s="214">
        <v>1</v>
      </c>
      <c r="X34" s="182">
        <v>1</v>
      </c>
      <c r="Y34" s="214">
        <v>1</v>
      </c>
      <c r="Z34" s="988">
        <v>1</v>
      </c>
      <c r="AA34" s="214">
        <v>1</v>
      </c>
      <c r="AB34" s="214">
        <v>1</v>
      </c>
      <c r="AC34" s="214">
        <v>1</v>
      </c>
      <c r="AD34" s="988">
        <v>1</v>
      </c>
      <c r="AE34" s="182" t="s">
        <v>258</v>
      </c>
      <c r="AF34" s="214">
        <v>1</v>
      </c>
      <c r="AG34" s="214">
        <v>1</v>
      </c>
      <c r="AH34" s="14">
        <f t="shared" si="1"/>
        <v>27</v>
      </c>
      <c r="AI34" s="304"/>
    </row>
    <row r="35" spans="1:36" s="12" customFormat="1" ht="16.5">
      <c r="A35" s="299">
        <v>2</v>
      </c>
      <c r="B35" s="30" t="s">
        <v>307</v>
      </c>
      <c r="C35" s="143" t="s">
        <v>67</v>
      </c>
      <c r="D35" s="988"/>
      <c r="E35" s="214"/>
      <c r="F35" s="214"/>
      <c r="G35" s="214"/>
      <c r="H35" s="214"/>
      <c r="I35" s="214"/>
      <c r="J35" s="182"/>
      <c r="K35" s="214"/>
      <c r="L35" s="214"/>
      <c r="M35" s="214"/>
      <c r="N35" s="214"/>
      <c r="O35" s="214"/>
      <c r="P35" s="214"/>
      <c r="Q35" s="182"/>
      <c r="R35" s="214"/>
      <c r="S35" s="214"/>
      <c r="T35" s="214"/>
      <c r="U35" s="214"/>
      <c r="V35" s="214"/>
      <c r="W35" s="214"/>
      <c r="X35" s="182"/>
      <c r="Y35" s="214"/>
      <c r="Z35" s="988"/>
      <c r="AA35" s="214"/>
      <c r="AB35" s="214"/>
      <c r="AC35" s="214"/>
      <c r="AD35" s="988"/>
      <c r="AE35" s="182"/>
      <c r="AF35" s="214"/>
      <c r="AG35" s="214"/>
      <c r="AH35" s="14">
        <f t="shared" si="1"/>
        <v>0</v>
      </c>
      <c r="AI35" s="284"/>
    </row>
    <row r="36" spans="1:36" s="12" customFormat="1" ht="16.5">
      <c r="A36" s="292">
        <v>9</v>
      </c>
      <c r="B36" s="30" t="s">
        <v>58</v>
      </c>
      <c r="C36" s="31" t="s">
        <v>163</v>
      </c>
      <c r="D36" s="988"/>
      <c r="E36" s="214">
        <v>1</v>
      </c>
      <c r="F36" s="214">
        <v>1</v>
      </c>
      <c r="G36" s="214">
        <v>1</v>
      </c>
      <c r="H36" s="214">
        <v>1</v>
      </c>
      <c r="I36" s="214">
        <v>1</v>
      </c>
      <c r="J36" s="182" t="s">
        <v>258</v>
      </c>
      <c r="K36" s="214">
        <v>1</v>
      </c>
      <c r="L36" s="214">
        <v>1</v>
      </c>
      <c r="M36" s="214">
        <v>1</v>
      </c>
      <c r="N36" s="214">
        <v>1</v>
      </c>
      <c r="O36" s="214">
        <v>1</v>
      </c>
      <c r="P36" s="214">
        <v>1</v>
      </c>
      <c r="Q36" s="182">
        <v>1</v>
      </c>
      <c r="R36" s="214">
        <v>1</v>
      </c>
      <c r="S36" s="214">
        <v>1</v>
      </c>
      <c r="T36" s="214">
        <v>1</v>
      </c>
      <c r="U36" s="214">
        <v>1</v>
      </c>
      <c r="V36" s="214">
        <v>1</v>
      </c>
      <c r="W36" s="214">
        <v>1</v>
      </c>
      <c r="X36" s="182" t="s">
        <v>258</v>
      </c>
      <c r="Y36" s="214">
        <v>1</v>
      </c>
      <c r="Z36" s="988">
        <v>1</v>
      </c>
      <c r="AA36" s="214">
        <v>1</v>
      </c>
      <c r="AB36" s="214">
        <v>1</v>
      </c>
      <c r="AC36" s="214">
        <v>1</v>
      </c>
      <c r="AD36" s="988" t="s">
        <v>257</v>
      </c>
      <c r="AE36" s="182" t="s">
        <v>258</v>
      </c>
      <c r="AF36" s="214">
        <v>1</v>
      </c>
      <c r="AG36" s="214">
        <v>1</v>
      </c>
      <c r="AH36" s="715">
        <f>SUM(D36:AG36)</f>
        <v>25</v>
      </c>
      <c r="AI36" s="807"/>
    </row>
    <row r="37" spans="1:36" s="12" customFormat="1" ht="16.5">
      <c r="A37" s="292">
        <v>2</v>
      </c>
      <c r="B37" s="30" t="s">
        <v>198</v>
      </c>
      <c r="C37" s="138" t="s">
        <v>181</v>
      </c>
      <c r="D37" s="988"/>
      <c r="E37" s="214">
        <v>1</v>
      </c>
      <c r="F37" s="214">
        <v>1</v>
      </c>
      <c r="G37" s="214">
        <v>1</v>
      </c>
      <c r="H37" s="214">
        <v>1</v>
      </c>
      <c r="I37" s="214">
        <v>1</v>
      </c>
      <c r="J37" s="182" t="s">
        <v>258</v>
      </c>
      <c r="K37" s="214">
        <v>1</v>
      </c>
      <c r="L37" s="214">
        <v>1</v>
      </c>
      <c r="M37" s="214">
        <v>1</v>
      </c>
      <c r="N37" s="214">
        <v>1</v>
      </c>
      <c r="O37" s="214">
        <v>1</v>
      </c>
      <c r="P37" s="214">
        <v>1</v>
      </c>
      <c r="Q37" s="182">
        <v>1</v>
      </c>
      <c r="R37" s="214">
        <v>1</v>
      </c>
      <c r="S37" s="214">
        <v>1</v>
      </c>
      <c r="T37" s="214">
        <v>1</v>
      </c>
      <c r="U37" s="214">
        <v>1</v>
      </c>
      <c r="V37" s="214">
        <v>1</v>
      </c>
      <c r="W37" s="214">
        <v>1</v>
      </c>
      <c r="X37" s="182">
        <v>1</v>
      </c>
      <c r="Y37" s="214">
        <v>1</v>
      </c>
      <c r="Z37" s="988">
        <v>1</v>
      </c>
      <c r="AA37" s="214">
        <v>1</v>
      </c>
      <c r="AB37" s="214">
        <v>1</v>
      </c>
      <c r="AC37" s="214">
        <v>1</v>
      </c>
      <c r="AD37" s="988">
        <v>1</v>
      </c>
      <c r="AE37" s="182" t="s">
        <v>258</v>
      </c>
      <c r="AF37" s="214">
        <v>1</v>
      </c>
      <c r="AG37" s="214">
        <v>1</v>
      </c>
      <c r="AH37" s="14">
        <f>SUM(D37:AG37)</f>
        <v>27</v>
      </c>
      <c r="AI37" s="103"/>
    </row>
    <row r="38" spans="1:36" ht="17.25" customHeight="1" thickBot="1">
      <c r="A38" s="438"/>
      <c r="B38" s="217"/>
      <c r="C38" s="218"/>
      <c r="D38" s="988"/>
      <c r="E38" s="214"/>
      <c r="F38" s="214"/>
      <c r="G38" s="214"/>
      <c r="H38" s="214"/>
      <c r="I38" s="214"/>
      <c r="J38" s="182"/>
      <c r="K38" s="214"/>
      <c r="L38" s="214"/>
      <c r="M38" s="214"/>
      <c r="N38" s="214"/>
      <c r="O38" s="214"/>
      <c r="P38" s="214"/>
      <c r="Q38" s="182"/>
      <c r="R38" s="214"/>
      <c r="S38" s="214"/>
      <c r="T38" s="214"/>
      <c r="U38" s="214"/>
      <c r="V38" s="214"/>
      <c r="W38" s="214"/>
      <c r="X38" s="182"/>
      <c r="Y38" s="214"/>
      <c r="Z38" s="988"/>
      <c r="AA38" s="214"/>
      <c r="AB38" s="214"/>
      <c r="AC38" s="214"/>
      <c r="AD38" s="988"/>
      <c r="AE38" s="182"/>
      <c r="AF38" s="214"/>
      <c r="AG38" s="214"/>
      <c r="AH38" s="96"/>
      <c r="AI38" s="304"/>
    </row>
    <row r="39" spans="1:36" ht="16.5">
      <c r="A39" s="1497" t="s">
        <v>336</v>
      </c>
      <c r="B39" s="1498"/>
      <c r="C39" s="67"/>
      <c r="D39" s="989"/>
      <c r="E39" s="234"/>
      <c r="F39" s="234"/>
      <c r="G39" s="234"/>
      <c r="H39" s="234"/>
      <c r="I39" s="234"/>
      <c r="J39" s="183"/>
      <c r="K39" s="234"/>
      <c r="L39" s="234"/>
      <c r="M39" s="234"/>
      <c r="N39" s="234"/>
      <c r="O39" s="234"/>
      <c r="P39" s="234"/>
      <c r="Q39" s="183"/>
      <c r="R39" s="234"/>
      <c r="S39" s="234"/>
      <c r="T39" s="234"/>
      <c r="U39" s="234"/>
      <c r="V39" s="234"/>
      <c r="W39" s="234"/>
      <c r="X39" s="183"/>
      <c r="Y39" s="234"/>
      <c r="Z39" s="989"/>
      <c r="AA39" s="234"/>
      <c r="AB39" s="234"/>
      <c r="AC39" s="234"/>
      <c r="AD39" s="989"/>
      <c r="AE39" s="183"/>
      <c r="AF39" s="234"/>
      <c r="AG39" s="234"/>
      <c r="AH39" s="105"/>
      <c r="AI39" s="314"/>
    </row>
    <row r="40" spans="1:36" ht="16.5">
      <c r="A40" s="292">
        <v>1</v>
      </c>
      <c r="B40" s="69" t="s">
        <v>882</v>
      </c>
      <c r="C40" s="70" t="s">
        <v>120</v>
      </c>
      <c r="D40" s="954"/>
      <c r="E40" s="214">
        <v>1</v>
      </c>
      <c r="F40" s="214">
        <v>1</v>
      </c>
      <c r="G40" s="214">
        <v>1</v>
      </c>
      <c r="H40" s="214">
        <v>1</v>
      </c>
      <c r="I40" s="214">
        <v>1</v>
      </c>
      <c r="J40" s="182" t="s">
        <v>258</v>
      </c>
      <c r="K40" s="214">
        <v>1</v>
      </c>
      <c r="L40" s="214">
        <v>1</v>
      </c>
      <c r="M40" s="214">
        <v>1</v>
      </c>
      <c r="N40" s="214">
        <v>1</v>
      </c>
      <c r="O40" s="214">
        <v>1</v>
      </c>
      <c r="P40" s="214">
        <v>1</v>
      </c>
      <c r="Q40" s="182" t="s">
        <v>924</v>
      </c>
      <c r="R40" s="214">
        <v>1</v>
      </c>
      <c r="S40" s="214">
        <v>1</v>
      </c>
      <c r="T40" s="214">
        <v>1</v>
      </c>
      <c r="U40" s="214">
        <v>1</v>
      </c>
      <c r="V40" s="214">
        <v>1</v>
      </c>
      <c r="W40" s="214">
        <v>1</v>
      </c>
      <c r="X40" s="182" t="s">
        <v>258</v>
      </c>
      <c r="Y40" s="214">
        <v>1</v>
      </c>
      <c r="Z40" s="988" t="s">
        <v>257</v>
      </c>
      <c r="AA40" s="214">
        <v>1</v>
      </c>
      <c r="AB40" s="214">
        <v>1</v>
      </c>
      <c r="AC40" s="214">
        <v>1</v>
      </c>
      <c r="AD40" s="988" t="s">
        <v>257</v>
      </c>
      <c r="AE40" s="182" t="s">
        <v>258</v>
      </c>
      <c r="AF40" s="214">
        <v>1</v>
      </c>
      <c r="AG40" s="214">
        <v>1</v>
      </c>
      <c r="AH40" s="14">
        <f>SUM(D40:AG40)</f>
        <v>23</v>
      </c>
      <c r="AI40" s="315"/>
    </row>
    <row r="41" spans="1:36" ht="16.5">
      <c r="A41" s="292">
        <v>2</v>
      </c>
      <c r="B41" s="69" t="s">
        <v>124</v>
      </c>
      <c r="C41" s="70" t="s">
        <v>142</v>
      </c>
      <c r="D41" s="954"/>
      <c r="E41" s="214">
        <v>1</v>
      </c>
      <c r="F41" s="214">
        <v>1</v>
      </c>
      <c r="G41" s="214">
        <v>1</v>
      </c>
      <c r="H41" s="214">
        <v>1</v>
      </c>
      <c r="I41" s="214">
        <v>1</v>
      </c>
      <c r="J41" s="182" t="s">
        <v>258</v>
      </c>
      <c r="K41" s="214">
        <v>1</v>
      </c>
      <c r="L41" s="214">
        <v>1</v>
      </c>
      <c r="M41" s="214">
        <v>1</v>
      </c>
      <c r="N41" s="214">
        <v>1</v>
      </c>
      <c r="O41" s="214">
        <v>1</v>
      </c>
      <c r="P41" s="214">
        <v>1</v>
      </c>
      <c r="Q41" s="182" t="s">
        <v>924</v>
      </c>
      <c r="R41" s="214">
        <v>1</v>
      </c>
      <c r="S41" s="214">
        <v>1</v>
      </c>
      <c r="T41" s="214">
        <v>1</v>
      </c>
      <c r="U41" s="214">
        <v>1</v>
      </c>
      <c r="V41" s="214">
        <v>1</v>
      </c>
      <c r="W41" s="214">
        <v>1</v>
      </c>
      <c r="X41" s="182" t="s">
        <v>258</v>
      </c>
      <c r="Y41" s="214">
        <v>1</v>
      </c>
      <c r="Z41" s="988" t="s">
        <v>257</v>
      </c>
      <c r="AA41" s="214">
        <v>1</v>
      </c>
      <c r="AB41" s="214">
        <v>1</v>
      </c>
      <c r="AC41" s="214">
        <v>1</v>
      </c>
      <c r="AD41" s="988" t="s">
        <v>257</v>
      </c>
      <c r="AE41" s="182" t="s">
        <v>258</v>
      </c>
      <c r="AF41" s="214">
        <v>1</v>
      </c>
      <c r="AG41" s="214">
        <v>1</v>
      </c>
      <c r="AH41" s="14">
        <f>SUM(D41:AG41)</f>
        <v>23</v>
      </c>
      <c r="AI41" s="315"/>
    </row>
    <row r="42" spans="1:36" ht="21.75" customHeight="1" thickBot="1">
      <c r="A42" s="316">
        <v>3</v>
      </c>
      <c r="B42" s="317" t="s">
        <v>454</v>
      </c>
      <c r="C42" s="318" t="s">
        <v>174</v>
      </c>
      <c r="D42" s="954"/>
      <c r="E42" s="214">
        <v>1</v>
      </c>
      <c r="F42" s="214">
        <v>1</v>
      </c>
      <c r="G42" s="214">
        <v>1</v>
      </c>
      <c r="H42" s="214">
        <v>1</v>
      </c>
      <c r="I42" s="214">
        <v>1</v>
      </c>
      <c r="J42" s="182" t="s">
        <v>258</v>
      </c>
      <c r="K42" s="214">
        <v>1</v>
      </c>
      <c r="L42" s="214">
        <v>1</v>
      </c>
      <c r="M42" s="214">
        <v>1</v>
      </c>
      <c r="N42" s="214">
        <v>1</v>
      </c>
      <c r="O42" s="214">
        <v>1</v>
      </c>
      <c r="P42" s="214">
        <v>1</v>
      </c>
      <c r="Q42" s="182" t="s">
        <v>924</v>
      </c>
      <c r="R42" s="214">
        <v>1</v>
      </c>
      <c r="S42" s="214">
        <v>1</v>
      </c>
      <c r="T42" s="214">
        <v>1</v>
      </c>
      <c r="U42" s="214">
        <v>1</v>
      </c>
      <c r="V42" s="214">
        <v>1</v>
      </c>
      <c r="W42" s="214">
        <v>1</v>
      </c>
      <c r="X42" s="182" t="s">
        <v>258</v>
      </c>
      <c r="Y42" s="214">
        <v>1</v>
      </c>
      <c r="Z42" s="988" t="s">
        <v>257</v>
      </c>
      <c r="AA42" s="214">
        <v>1</v>
      </c>
      <c r="AB42" s="214">
        <v>1</v>
      </c>
      <c r="AC42" s="214">
        <v>1</v>
      </c>
      <c r="AD42" s="988" t="s">
        <v>257</v>
      </c>
      <c r="AE42" s="182" t="s">
        <v>258</v>
      </c>
      <c r="AF42" s="214">
        <v>1</v>
      </c>
      <c r="AG42" s="214">
        <v>1</v>
      </c>
      <c r="AH42" s="321">
        <f>SUM(D42:AG42)</f>
        <v>23</v>
      </c>
      <c r="AI42" s="322"/>
    </row>
    <row r="43" spans="1:36" s="24" customFormat="1" ht="16.5" thickTop="1">
      <c r="A43" s="200"/>
      <c r="B43" s="201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113"/>
      <c r="AI43" s="113"/>
      <c r="AJ43" s="22"/>
    </row>
  </sheetData>
  <autoFilter ref="A1:AI6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</autoFilter>
  <mergeCells count="10">
    <mergeCell ref="A7:B7"/>
    <mergeCell ref="A39:B39"/>
    <mergeCell ref="A1:AI1"/>
    <mergeCell ref="A2:AI2"/>
    <mergeCell ref="A3:B3"/>
    <mergeCell ref="A4:B4"/>
    <mergeCell ref="A5:A6"/>
    <mergeCell ref="B5:B6"/>
    <mergeCell ref="C5:C6"/>
    <mergeCell ref="AI5:AI6"/>
  </mergeCells>
  <conditionalFormatting sqref="B22:B24">
    <cfRule type="duplicateValues" dxfId="132" priority="10"/>
  </conditionalFormatting>
  <conditionalFormatting sqref="B42">
    <cfRule type="duplicateValues" dxfId="131" priority="116"/>
  </conditionalFormatting>
  <conditionalFormatting sqref="B39:B42">
    <cfRule type="duplicateValues" dxfId="130" priority="117"/>
  </conditionalFormatting>
  <conditionalFormatting sqref="B16:B17">
    <cfRule type="duplicateValues" dxfId="129" priority="118"/>
  </conditionalFormatting>
  <conditionalFormatting sqref="B39:B42">
    <cfRule type="duplicateValues" dxfId="128" priority="119"/>
    <cfRule type="duplicateValues" dxfId="127" priority="120"/>
  </conditionalFormatting>
  <conditionalFormatting sqref="B38 B22:B31 B33 B8:B9 B11 B14:B17">
    <cfRule type="duplicateValues" dxfId="126" priority="122"/>
  </conditionalFormatting>
  <conditionalFormatting sqref="B30">
    <cfRule type="duplicateValues" dxfId="125" priority="129"/>
  </conditionalFormatting>
  <conditionalFormatting sqref="B39:B1048576 B12:B13 B32 B1:B7 B19:B20 B34:B37">
    <cfRule type="duplicateValues" dxfId="124" priority="130"/>
  </conditionalFormatting>
  <conditionalFormatting sqref="B39:B106 B19:B20 B12:B13 B32 B34:B37">
    <cfRule type="duplicateValues" dxfId="123" priority="136"/>
  </conditionalFormatting>
  <conditionalFormatting sqref="B17">
    <cfRule type="duplicateValues" dxfId="122" priority="141"/>
  </conditionalFormatting>
  <printOptions horizontalCentered="1" verticalCentered="1"/>
  <pageMargins left="0" right="0" top="0" bottom="0" header="0.3" footer="0"/>
  <pageSetup scale="50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>
  <sheetPr>
    <tabColor rgb="FF00FF99"/>
  </sheetPr>
  <dimension ref="A1:AI156"/>
  <sheetViews>
    <sheetView view="pageBreakPreview" zoomScale="45" zoomScaleNormal="55" zoomScaleSheetLayoutView="45" workbookViewId="0">
      <pane ySplit="7" topLeftCell="A8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3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5.710937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8.42578125" style="168" customWidth="1"/>
    <col min="18" max="18" width="13.7109375" style="168" bestFit="1" customWidth="1"/>
    <col min="19" max="19" width="21.7109375" style="168" bestFit="1" customWidth="1"/>
    <col min="20" max="20" width="14.28515625" style="168" customWidth="1"/>
    <col min="21" max="21" width="12.710937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5.5703125" style="114" customWidth="1"/>
    <col min="27" max="27" width="25.2851562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5" t="s">
        <v>243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5"/>
      <c r="O1" s="1395"/>
      <c r="P1" s="1395"/>
      <c r="Q1" s="1395"/>
      <c r="R1" s="1395"/>
      <c r="S1" s="1395"/>
      <c r="T1" s="1395"/>
      <c r="U1" s="1395"/>
      <c r="V1" s="1395"/>
      <c r="W1" s="1395"/>
      <c r="X1" s="1395"/>
      <c r="Y1" s="1395"/>
      <c r="Z1" s="1395"/>
      <c r="AA1" s="1395"/>
      <c r="AB1" s="1395"/>
      <c r="AC1" s="1395"/>
      <c r="AD1" s="1395"/>
      <c r="AE1" s="1395"/>
      <c r="AF1" s="1395"/>
      <c r="AG1" s="1395"/>
      <c r="AH1" s="1395"/>
      <c r="AI1" s="1395"/>
    </row>
    <row r="2" spans="1:35" s="120" customFormat="1" ht="38.25" customHeight="1" thickBot="1">
      <c r="A2" s="1396" t="s">
        <v>259</v>
      </c>
      <c r="B2" s="1396"/>
      <c r="C2" s="1396"/>
      <c r="D2" s="1396"/>
      <c r="E2" s="1396"/>
      <c r="F2" s="1396"/>
      <c r="G2" s="1396"/>
      <c r="H2" s="1396"/>
      <c r="I2" s="1396"/>
      <c r="J2" s="1396"/>
      <c r="K2" s="1396"/>
      <c r="L2" s="1396"/>
      <c r="M2" s="1396"/>
      <c r="N2" s="1396"/>
      <c r="O2" s="1396"/>
      <c r="P2" s="1396"/>
      <c r="Q2" s="1396"/>
      <c r="R2" s="1396"/>
      <c r="S2" s="1396"/>
      <c r="T2" s="1396"/>
      <c r="U2" s="1396"/>
      <c r="V2" s="1396"/>
      <c r="W2" s="1396"/>
      <c r="X2" s="1396"/>
      <c r="Y2" s="1396"/>
      <c r="Z2" s="1396"/>
      <c r="AA2" s="1396"/>
      <c r="AB2" s="1396"/>
      <c r="AC2" s="1396"/>
      <c r="AD2" s="1396"/>
      <c r="AE2" s="1396"/>
      <c r="AF2" s="1396"/>
      <c r="AG2" s="1396"/>
      <c r="AH2" s="1396"/>
      <c r="AI2" s="1396"/>
    </row>
    <row r="3" spans="1:35" s="120" customFormat="1" ht="33" customHeight="1">
      <c r="A3" s="1395" t="s">
        <v>343</v>
      </c>
      <c r="B3" s="1395"/>
      <c r="C3" s="1395"/>
      <c r="D3" s="981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773"/>
      <c r="X3" s="121"/>
      <c r="Y3" s="121"/>
      <c r="Z3" s="121"/>
      <c r="AA3" s="121"/>
      <c r="AB3" s="121"/>
      <c r="AC3" s="121"/>
      <c r="AD3" s="121"/>
      <c r="AE3" s="121"/>
      <c r="AF3" s="1397"/>
      <c r="AG3" s="121"/>
      <c r="AH3" s="122"/>
      <c r="AI3" s="122"/>
    </row>
    <row r="4" spans="1:35" s="120" customFormat="1" ht="35.25" customHeight="1" thickBot="1">
      <c r="A4" s="1432" t="s">
        <v>933</v>
      </c>
      <c r="B4" s="1432"/>
      <c r="C4" s="1432"/>
      <c r="D4" s="987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774"/>
      <c r="X4" s="123"/>
      <c r="Y4" s="123"/>
      <c r="Z4" s="123"/>
      <c r="AA4" s="123"/>
      <c r="AB4" s="124"/>
      <c r="AC4" s="124"/>
      <c r="AD4" s="124"/>
      <c r="AE4" s="124"/>
      <c r="AF4" s="1398"/>
      <c r="AG4" s="124"/>
      <c r="AH4" s="125"/>
      <c r="AI4" s="125"/>
    </row>
    <row r="5" spans="1:35" ht="28.5" customHeight="1">
      <c r="A5" s="1399" t="s">
        <v>261</v>
      </c>
      <c r="B5" s="1402" t="s">
        <v>244</v>
      </c>
      <c r="C5" s="1405" t="s">
        <v>0</v>
      </c>
      <c r="D5" s="1405" t="s">
        <v>245</v>
      </c>
      <c r="E5" s="1408" t="s">
        <v>1</v>
      </c>
      <c r="F5" s="1409"/>
      <c r="G5" s="1409"/>
      <c r="H5" s="1409"/>
      <c r="I5" s="1410"/>
      <c r="J5" s="1414" t="s">
        <v>2</v>
      </c>
      <c r="K5" s="1414"/>
      <c r="L5" s="1414"/>
      <c r="M5" s="1414"/>
      <c r="N5" s="1414"/>
      <c r="O5" s="1414"/>
      <c r="P5" s="1414"/>
      <c r="Q5" s="1414"/>
      <c r="R5" s="1414"/>
      <c r="S5" s="1414"/>
      <c r="T5" s="1414"/>
      <c r="U5" s="1414"/>
      <c r="V5" s="1415" t="s">
        <v>8</v>
      </c>
      <c r="W5" s="1414" t="s">
        <v>4</v>
      </c>
      <c r="X5" s="1414"/>
      <c r="Y5" s="1414"/>
      <c r="Z5" s="1415" t="s">
        <v>338</v>
      </c>
      <c r="AA5" s="1419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74.25" customHeight="1">
      <c r="A6" s="1400"/>
      <c r="B6" s="1403"/>
      <c r="C6" s="1406"/>
      <c r="D6" s="1406"/>
      <c r="E6" s="1411"/>
      <c r="F6" s="1412"/>
      <c r="G6" s="1412"/>
      <c r="H6" s="1412"/>
      <c r="I6" s="1413"/>
      <c r="J6" s="1422" t="s">
        <v>227</v>
      </c>
      <c r="K6" s="1423"/>
      <c r="L6" s="1418" t="s">
        <v>5</v>
      </c>
      <c r="M6" s="1418"/>
      <c r="N6" s="1424" t="s">
        <v>223</v>
      </c>
      <c r="O6" s="1425"/>
      <c r="P6" s="1418" t="s">
        <v>6</v>
      </c>
      <c r="Q6" s="1418"/>
      <c r="R6" s="1418" t="s">
        <v>7</v>
      </c>
      <c r="S6" s="1418"/>
      <c r="T6" s="1418" t="s">
        <v>219</v>
      </c>
      <c r="U6" s="1418"/>
      <c r="V6" s="1416"/>
      <c r="W6" s="1418"/>
      <c r="X6" s="1418"/>
      <c r="Y6" s="1418"/>
      <c r="Z6" s="1416"/>
      <c r="AA6" s="1420"/>
      <c r="AB6" s="150"/>
      <c r="AC6" s="150"/>
      <c r="AD6" s="150"/>
      <c r="AE6" s="150"/>
      <c r="AF6" s="150"/>
      <c r="AG6" s="150"/>
      <c r="AH6" s="150"/>
      <c r="AI6" s="150"/>
    </row>
    <row r="7" spans="1:35" ht="84" customHeight="1" thickBot="1">
      <c r="A7" s="1401"/>
      <c r="B7" s="1404"/>
      <c r="C7" s="1407"/>
      <c r="D7" s="1407"/>
      <c r="E7" s="240" t="s">
        <v>9</v>
      </c>
      <c r="F7" s="240" t="s">
        <v>10</v>
      </c>
      <c r="G7" s="982" t="s">
        <v>11</v>
      </c>
      <c r="H7" s="982" t="s">
        <v>12</v>
      </c>
      <c r="I7" s="982" t="s">
        <v>13</v>
      </c>
      <c r="J7" s="982" t="s">
        <v>14</v>
      </c>
      <c r="K7" s="982" t="s">
        <v>15</v>
      </c>
      <c r="L7" s="982" t="s">
        <v>14</v>
      </c>
      <c r="M7" s="982" t="s">
        <v>16</v>
      </c>
      <c r="N7" s="982" t="s">
        <v>14</v>
      </c>
      <c r="O7" s="982" t="s">
        <v>16</v>
      </c>
      <c r="P7" s="982" t="s">
        <v>14</v>
      </c>
      <c r="Q7" s="982" t="s">
        <v>16</v>
      </c>
      <c r="R7" s="982" t="s">
        <v>14</v>
      </c>
      <c r="S7" s="982" t="s">
        <v>220</v>
      </c>
      <c r="T7" s="982" t="s">
        <v>221</v>
      </c>
      <c r="U7" s="982" t="s">
        <v>3</v>
      </c>
      <c r="V7" s="1417"/>
      <c r="W7" s="775" t="s">
        <v>17</v>
      </c>
      <c r="X7" s="153" t="s">
        <v>218</v>
      </c>
      <c r="Y7" s="153" t="s">
        <v>13</v>
      </c>
      <c r="Z7" s="1417"/>
      <c r="AA7" s="1421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360">
        <v>1</v>
      </c>
      <c r="B8" s="364" t="s">
        <v>33</v>
      </c>
      <c r="C8" s="364" t="s">
        <v>176</v>
      </c>
      <c r="D8" s="364" t="s">
        <v>153</v>
      </c>
      <c r="E8" s="365">
        <v>30</v>
      </c>
      <c r="F8" s="364">
        <v>240</v>
      </c>
      <c r="G8" s="364">
        <v>90</v>
      </c>
      <c r="H8" s="361">
        <f>90/8</f>
        <v>11.25</v>
      </c>
      <c r="I8" s="361">
        <f>G8*E8</f>
        <v>2700</v>
      </c>
      <c r="J8" s="376"/>
      <c r="K8" s="376"/>
      <c r="L8" s="376">
        <v>4</v>
      </c>
      <c r="M8" s="376" t="s">
        <v>349</v>
      </c>
      <c r="N8" s="376">
        <v>2</v>
      </c>
      <c r="O8" s="377" t="s">
        <v>797</v>
      </c>
      <c r="P8" s="376">
        <v>3</v>
      </c>
      <c r="Q8" s="376" t="s">
        <v>929</v>
      </c>
      <c r="R8" s="376"/>
      <c r="S8" s="376"/>
      <c r="T8" s="376"/>
      <c r="U8" s="376"/>
      <c r="V8" s="355">
        <f t="shared" ref="V8:V85" si="0">J8+L8+N8+P8+R8+T8</f>
        <v>9</v>
      </c>
      <c r="W8" s="365">
        <f t="shared" ref="W8:W85" si="1">E8-V8</f>
        <v>21</v>
      </c>
      <c r="X8" s="361">
        <f t="shared" ref="X8:X85" si="2">W8*8</f>
        <v>168</v>
      </c>
      <c r="Y8" s="361">
        <f t="shared" ref="Y8:Y85" si="3">X8*H8</f>
        <v>1890</v>
      </c>
      <c r="Z8" s="992">
        <f t="shared" ref="Z8:Z85" si="4">Y8</f>
        <v>1890</v>
      </c>
      <c r="AA8" s="916"/>
    </row>
    <row r="9" spans="1:35" s="160" customFormat="1" ht="30" customHeight="1">
      <c r="A9" s="354">
        <v>2</v>
      </c>
      <c r="B9" s="364" t="s">
        <v>777</v>
      </c>
      <c r="C9" s="364" t="s">
        <v>18</v>
      </c>
      <c r="D9" s="364" t="s">
        <v>111</v>
      </c>
      <c r="E9" s="365">
        <v>30</v>
      </c>
      <c r="F9" s="364">
        <v>240</v>
      </c>
      <c r="G9" s="364">
        <v>70</v>
      </c>
      <c r="H9" s="364">
        <f>G9/8</f>
        <v>8.75</v>
      </c>
      <c r="I9" s="361">
        <f t="shared" ref="I9:I45" si="5">G9*E9</f>
        <v>2100</v>
      </c>
      <c r="J9" s="376"/>
      <c r="K9" s="376"/>
      <c r="L9" s="376"/>
      <c r="M9" s="376"/>
      <c r="N9" s="376"/>
      <c r="O9" s="377"/>
      <c r="P9" s="376">
        <v>1</v>
      </c>
      <c r="Q9" s="376">
        <v>1</v>
      </c>
      <c r="R9" s="376"/>
      <c r="S9" s="376"/>
      <c r="T9" s="376"/>
      <c r="U9" s="376"/>
      <c r="V9" s="355">
        <f t="shared" si="0"/>
        <v>1</v>
      </c>
      <c r="W9" s="365">
        <f t="shared" si="1"/>
        <v>29</v>
      </c>
      <c r="X9" s="361">
        <f t="shared" si="2"/>
        <v>232</v>
      </c>
      <c r="Y9" s="361">
        <f t="shared" si="3"/>
        <v>2030</v>
      </c>
      <c r="Z9" s="361">
        <f t="shared" si="4"/>
        <v>2030</v>
      </c>
      <c r="AA9" s="363"/>
    </row>
    <row r="10" spans="1:35" s="160" customFormat="1" ht="30" customHeight="1">
      <c r="A10" s="354">
        <v>3</v>
      </c>
      <c r="B10" s="364" t="s">
        <v>479</v>
      </c>
      <c r="C10" s="364" t="s">
        <v>18</v>
      </c>
      <c r="D10" s="364" t="s">
        <v>373</v>
      </c>
      <c r="E10" s="365">
        <v>30</v>
      </c>
      <c r="F10" s="364">
        <v>240</v>
      </c>
      <c r="G10" s="364">
        <v>70</v>
      </c>
      <c r="H10" s="364">
        <f t="shared" ref="H10:H45" si="6">G10/8</f>
        <v>8.75</v>
      </c>
      <c r="I10" s="361">
        <f t="shared" si="5"/>
        <v>2100</v>
      </c>
      <c r="J10" s="376"/>
      <c r="K10" s="376"/>
      <c r="L10" s="376">
        <v>1</v>
      </c>
      <c r="M10" s="376">
        <v>28</v>
      </c>
      <c r="N10" s="376">
        <v>1</v>
      </c>
      <c r="O10" s="377" t="s">
        <v>170</v>
      </c>
      <c r="P10" s="376">
        <v>1</v>
      </c>
      <c r="Q10" s="376">
        <v>1</v>
      </c>
      <c r="R10" s="376"/>
      <c r="S10" s="376"/>
      <c r="T10" s="376"/>
      <c r="U10" s="376"/>
      <c r="V10" s="355">
        <f t="shared" si="0"/>
        <v>3</v>
      </c>
      <c r="W10" s="365">
        <f t="shared" si="1"/>
        <v>27</v>
      </c>
      <c r="X10" s="361">
        <f t="shared" si="2"/>
        <v>216</v>
      </c>
      <c r="Y10" s="361">
        <f t="shared" si="3"/>
        <v>1890</v>
      </c>
      <c r="Z10" s="361">
        <f t="shared" si="4"/>
        <v>1890</v>
      </c>
      <c r="AA10" s="363"/>
    </row>
    <row r="11" spans="1:35" s="160" customFormat="1" ht="30" customHeight="1">
      <c r="A11" s="354">
        <v>4</v>
      </c>
      <c r="B11" s="364" t="s">
        <v>319</v>
      </c>
      <c r="C11" s="364" t="s">
        <v>18</v>
      </c>
      <c r="D11" s="364" t="s">
        <v>847</v>
      </c>
      <c r="E11" s="365">
        <v>30</v>
      </c>
      <c r="F11" s="364">
        <v>240</v>
      </c>
      <c r="G11" s="364">
        <v>70</v>
      </c>
      <c r="H11" s="364">
        <f t="shared" si="6"/>
        <v>8.75</v>
      </c>
      <c r="I11" s="361">
        <f t="shared" si="5"/>
        <v>2100</v>
      </c>
      <c r="J11" s="376"/>
      <c r="K11" s="376"/>
      <c r="L11" s="376"/>
      <c r="M11" s="376"/>
      <c r="N11" s="376"/>
      <c r="O11" s="377"/>
      <c r="P11" s="376">
        <v>1</v>
      </c>
      <c r="Q11" s="376">
        <v>1</v>
      </c>
      <c r="R11" s="376">
        <v>1</v>
      </c>
      <c r="S11" s="376">
        <v>2</v>
      </c>
      <c r="T11" s="376"/>
      <c r="U11" s="376"/>
      <c r="V11" s="355">
        <f t="shared" si="0"/>
        <v>2</v>
      </c>
      <c r="W11" s="365">
        <f t="shared" si="1"/>
        <v>28</v>
      </c>
      <c r="X11" s="361">
        <f t="shared" si="2"/>
        <v>224</v>
      </c>
      <c r="Y11" s="361">
        <f t="shared" si="3"/>
        <v>1960</v>
      </c>
      <c r="Z11" s="361">
        <f t="shared" si="4"/>
        <v>1960</v>
      </c>
      <c r="AA11" s="149"/>
    </row>
    <row r="12" spans="1:35" s="160" customFormat="1" ht="30" customHeight="1">
      <c r="A12" s="354">
        <v>5</v>
      </c>
      <c r="B12" s="975" t="s">
        <v>320</v>
      </c>
      <c r="C12" s="364" t="s">
        <v>176</v>
      </c>
      <c r="D12" s="364" t="s">
        <v>98</v>
      </c>
      <c r="E12" s="365">
        <v>30</v>
      </c>
      <c r="F12" s="364">
        <v>240</v>
      </c>
      <c r="G12" s="364">
        <v>90</v>
      </c>
      <c r="H12" s="364">
        <f t="shared" si="6"/>
        <v>11.25</v>
      </c>
      <c r="I12" s="361">
        <f t="shared" si="5"/>
        <v>2700</v>
      </c>
      <c r="J12" s="376"/>
      <c r="K12" s="822"/>
      <c r="L12" s="376">
        <v>2</v>
      </c>
      <c r="M12" s="376" t="s">
        <v>350</v>
      </c>
      <c r="N12" s="376"/>
      <c r="O12" s="377"/>
      <c r="P12" s="376">
        <v>1</v>
      </c>
      <c r="Q12" s="376">
        <v>1</v>
      </c>
      <c r="R12" s="376"/>
      <c r="S12" s="376"/>
      <c r="T12" s="376"/>
      <c r="U12" s="376"/>
      <c r="V12" s="355">
        <f t="shared" si="0"/>
        <v>3</v>
      </c>
      <c r="W12" s="365">
        <f t="shared" si="1"/>
        <v>27</v>
      </c>
      <c r="X12" s="361">
        <f t="shared" si="2"/>
        <v>216</v>
      </c>
      <c r="Y12" s="361">
        <f t="shared" si="3"/>
        <v>2430</v>
      </c>
      <c r="Z12" s="361">
        <f t="shared" si="4"/>
        <v>2430</v>
      </c>
      <c r="AA12" s="363"/>
    </row>
    <row r="13" spans="1:35" s="160" customFormat="1" ht="30" customHeight="1">
      <c r="A13" s="354">
        <v>6</v>
      </c>
      <c r="B13" s="364" t="s">
        <v>472</v>
      </c>
      <c r="C13" s="364" t="s">
        <v>176</v>
      </c>
      <c r="D13" s="364" t="s">
        <v>470</v>
      </c>
      <c r="E13" s="365">
        <v>30</v>
      </c>
      <c r="F13" s="364">
        <v>240</v>
      </c>
      <c r="G13" s="364">
        <v>90</v>
      </c>
      <c r="H13" s="364">
        <f t="shared" si="6"/>
        <v>11.25</v>
      </c>
      <c r="I13" s="361">
        <f t="shared" si="5"/>
        <v>2700</v>
      </c>
      <c r="J13" s="376"/>
      <c r="K13" s="822"/>
      <c r="L13" s="376">
        <v>1</v>
      </c>
      <c r="M13" s="376">
        <v>7</v>
      </c>
      <c r="N13" s="376"/>
      <c r="O13" s="377"/>
      <c r="P13" s="376">
        <v>1</v>
      </c>
      <c r="Q13" s="376">
        <v>1</v>
      </c>
      <c r="R13" s="376">
        <v>4</v>
      </c>
      <c r="S13" s="959" t="s">
        <v>927</v>
      </c>
      <c r="T13" s="376"/>
      <c r="U13" s="376"/>
      <c r="V13" s="355">
        <f t="shared" si="0"/>
        <v>6</v>
      </c>
      <c r="W13" s="365">
        <f t="shared" si="1"/>
        <v>24</v>
      </c>
      <c r="X13" s="361">
        <f t="shared" si="2"/>
        <v>192</v>
      </c>
      <c r="Y13" s="361">
        <f t="shared" si="3"/>
        <v>2160</v>
      </c>
      <c r="Z13" s="361">
        <f t="shared" si="4"/>
        <v>2160</v>
      </c>
      <c r="AA13" s="363"/>
    </row>
    <row r="14" spans="1:35" s="160" customFormat="1" ht="30" customHeight="1">
      <c r="A14" s="354">
        <v>7</v>
      </c>
      <c r="B14" s="364" t="s">
        <v>68</v>
      </c>
      <c r="C14" s="364" t="s">
        <v>18</v>
      </c>
      <c r="D14" s="367" t="s">
        <v>69</v>
      </c>
      <c r="E14" s="365">
        <v>30</v>
      </c>
      <c r="F14" s="364">
        <v>240</v>
      </c>
      <c r="G14" s="364">
        <v>70</v>
      </c>
      <c r="H14" s="364">
        <f t="shared" si="6"/>
        <v>8.75</v>
      </c>
      <c r="I14" s="361">
        <f t="shared" si="5"/>
        <v>2100</v>
      </c>
      <c r="J14" s="376"/>
      <c r="K14" s="376"/>
      <c r="L14" s="376">
        <v>3</v>
      </c>
      <c r="M14" s="376" t="s">
        <v>123</v>
      </c>
      <c r="N14" s="376">
        <v>1</v>
      </c>
      <c r="O14" s="377" t="s">
        <v>791</v>
      </c>
      <c r="P14" s="376">
        <v>1</v>
      </c>
      <c r="Q14" s="376">
        <v>27</v>
      </c>
      <c r="R14" s="376"/>
      <c r="S14" s="376"/>
      <c r="T14" s="376"/>
      <c r="U14" s="376"/>
      <c r="V14" s="355">
        <f t="shared" si="0"/>
        <v>5</v>
      </c>
      <c r="W14" s="365">
        <f t="shared" si="1"/>
        <v>25</v>
      </c>
      <c r="X14" s="361">
        <f t="shared" si="2"/>
        <v>200</v>
      </c>
      <c r="Y14" s="361">
        <f t="shared" si="3"/>
        <v>1750</v>
      </c>
      <c r="Z14" s="361">
        <f t="shared" si="4"/>
        <v>1750</v>
      </c>
      <c r="AA14" s="363"/>
    </row>
    <row r="15" spans="1:35" s="160" customFormat="1" ht="30" customHeight="1">
      <c r="A15" s="354">
        <v>8</v>
      </c>
      <c r="B15" s="364" t="s">
        <v>321</v>
      </c>
      <c r="C15" s="364" t="s">
        <v>18</v>
      </c>
      <c r="D15" s="374" t="s">
        <v>38</v>
      </c>
      <c r="E15" s="365">
        <v>30</v>
      </c>
      <c r="F15" s="364">
        <v>240</v>
      </c>
      <c r="G15" s="364">
        <v>70</v>
      </c>
      <c r="H15" s="364">
        <f t="shared" si="6"/>
        <v>8.75</v>
      </c>
      <c r="I15" s="361">
        <f t="shared" si="5"/>
        <v>2100</v>
      </c>
      <c r="J15" s="376"/>
      <c r="K15" s="376"/>
      <c r="L15" s="376">
        <v>1</v>
      </c>
      <c r="M15" s="376">
        <v>14</v>
      </c>
      <c r="N15" s="376"/>
      <c r="O15" s="377"/>
      <c r="P15" s="376">
        <v>1</v>
      </c>
      <c r="Q15" s="376">
        <v>1</v>
      </c>
      <c r="R15" s="376"/>
      <c r="S15" s="376"/>
      <c r="T15" s="376"/>
      <c r="U15" s="376"/>
      <c r="V15" s="355">
        <f t="shared" si="0"/>
        <v>2</v>
      </c>
      <c r="W15" s="365">
        <f t="shared" si="1"/>
        <v>28</v>
      </c>
      <c r="X15" s="361">
        <f t="shared" si="2"/>
        <v>224</v>
      </c>
      <c r="Y15" s="361">
        <f t="shared" si="3"/>
        <v>1960</v>
      </c>
      <c r="Z15" s="355">
        <f t="shared" si="4"/>
        <v>1960</v>
      </c>
      <c r="AA15" s="363"/>
    </row>
    <row r="16" spans="1:35" s="160" customFormat="1" ht="30" customHeight="1">
      <c r="A16" s="354">
        <v>9</v>
      </c>
      <c r="B16" s="364" t="s">
        <v>272</v>
      </c>
      <c r="C16" s="364" t="s">
        <v>176</v>
      </c>
      <c r="D16" s="364" t="s">
        <v>47</v>
      </c>
      <c r="E16" s="365">
        <v>30</v>
      </c>
      <c r="F16" s="364">
        <v>240</v>
      </c>
      <c r="G16" s="364">
        <v>90</v>
      </c>
      <c r="H16" s="364">
        <f t="shared" si="6"/>
        <v>11.25</v>
      </c>
      <c r="I16" s="361">
        <f t="shared" si="5"/>
        <v>2700</v>
      </c>
      <c r="J16" s="376"/>
      <c r="K16" s="376"/>
      <c r="L16" s="376">
        <v>1</v>
      </c>
      <c r="M16" s="376">
        <v>7</v>
      </c>
      <c r="N16" s="376"/>
      <c r="O16" s="377"/>
      <c r="P16" s="376">
        <v>1</v>
      </c>
      <c r="Q16" s="376">
        <v>1</v>
      </c>
      <c r="R16" s="376"/>
      <c r="S16" s="376"/>
      <c r="T16" s="376"/>
      <c r="U16" s="376"/>
      <c r="V16" s="355">
        <f t="shared" si="0"/>
        <v>2</v>
      </c>
      <c r="W16" s="365">
        <f t="shared" si="1"/>
        <v>28</v>
      </c>
      <c r="X16" s="361">
        <f t="shared" si="2"/>
        <v>224</v>
      </c>
      <c r="Y16" s="361">
        <f t="shared" si="3"/>
        <v>2520</v>
      </c>
      <c r="Z16" s="361">
        <f t="shared" si="4"/>
        <v>2520</v>
      </c>
      <c r="AA16" s="363"/>
    </row>
    <row r="17" spans="1:27" s="160" customFormat="1" ht="30" customHeight="1">
      <c r="A17" s="354">
        <v>10</v>
      </c>
      <c r="B17" s="364" t="s">
        <v>734</v>
      </c>
      <c r="C17" s="364" t="s">
        <v>18</v>
      </c>
      <c r="D17" s="374" t="s">
        <v>166</v>
      </c>
      <c r="E17" s="365">
        <v>30</v>
      </c>
      <c r="F17" s="364">
        <v>240</v>
      </c>
      <c r="G17" s="364">
        <v>70</v>
      </c>
      <c r="H17" s="364">
        <f t="shared" si="6"/>
        <v>8.75</v>
      </c>
      <c r="I17" s="361">
        <f t="shared" si="5"/>
        <v>2100</v>
      </c>
      <c r="J17" s="376"/>
      <c r="K17" s="819"/>
      <c r="L17" s="376">
        <v>1</v>
      </c>
      <c r="M17" s="376">
        <v>14</v>
      </c>
      <c r="N17" s="376"/>
      <c r="O17" s="377"/>
      <c r="P17" s="376"/>
      <c r="Q17" s="376"/>
      <c r="R17" s="376"/>
      <c r="S17" s="376"/>
      <c r="T17" s="376"/>
      <c r="U17" s="376"/>
      <c r="V17" s="355">
        <f t="shared" si="0"/>
        <v>1</v>
      </c>
      <c r="W17" s="365">
        <f t="shared" si="1"/>
        <v>29</v>
      </c>
      <c r="X17" s="361">
        <f t="shared" si="2"/>
        <v>232</v>
      </c>
      <c r="Y17" s="361">
        <f t="shared" si="3"/>
        <v>2030</v>
      </c>
      <c r="Z17" s="361">
        <f t="shared" si="4"/>
        <v>2030</v>
      </c>
      <c r="AA17" s="363"/>
    </row>
    <row r="18" spans="1:27" s="160" customFormat="1" ht="30" customHeight="1">
      <c r="A18" s="354">
        <v>11</v>
      </c>
      <c r="B18" s="364" t="s">
        <v>169</v>
      </c>
      <c r="C18" s="364" t="s">
        <v>176</v>
      </c>
      <c r="D18" s="364" t="s">
        <v>83</v>
      </c>
      <c r="E18" s="365">
        <v>30</v>
      </c>
      <c r="F18" s="364">
        <v>240</v>
      </c>
      <c r="G18" s="364">
        <v>90</v>
      </c>
      <c r="H18" s="364">
        <f t="shared" si="6"/>
        <v>11.25</v>
      </c>
      <c r="I18" s="361">
        <f t="shared" si="5"/>
        <v>2700</v>
      </c>
      <c r="J18" s="376"/>
      <c r="K18" s="819"/>
      <c r="L18" s="376"/>
      <c r="M18" s="376"/>
      <c r="N18" s="376"/>
      <c r="O18" s="377"/>
      <c r="P18" s="376">
        <v>1</v>
      </c>
      <c r="Q18" s="376">
        <v>1</v>
      </c>
      <c r="R18" s="376"/>
      <c r="S18" s="377"/>
      <c r="T18" s="376"/>
      <c r="U18" s="376"/>
      <c r="V18" s="355">
        <f>J18+L18+N18+P18+R18+T18</f>
        <v>1</v>
      </c>
      <c r="W18" s="365">
        <f>E18-V18</f>
        <v>29</v>
      </c>
      <c r="X18" s="361">
        <f>W18*8</f>
        <v>232</v>
      </c>
      <c r="Y18" s="361">
        <f>X18*H18</f>
        <v>2610</v>
      </c>
      <c r="Z18" s="361">
        <f t="shared" si="4"/>
        <v>2610</v>
      </c>
      <c r="AA18" s="363"/>
    </row>
    <row r="19" spans="1:27" s="160" customFormat="1" ht="30" customHeight="1">
      <c r="A19" s="354">
        <v>12</v>
      </c>
      <c r="B19" s="364" t="s">
        <v>718</v>
      </c>
      <c r="C19" s="364" t="s">
        <v>18</v>
      </c>
      <c r="D19" s="768" t="s">
        <v>186</v>
      </c>
      <c r="E19" s="365">
        <v>30</v>
      </c>
      <c r="F19" s="364">
        <v>240</v>
      </c>
      <c r="G19" s="364">
        <v>70</v>
      </c>
      <c r="H19" s="364">
        <f t="shared" si="6"/>
        <v>8.75</v>
      </c>
      <c r="I19" s="361">
        <f t="shared" si="5"/>
        <v>2100</v>
      </c>
      <c r="J19" s="376"/>
      <c r="K19" s="376"/>
      <c r="L19" s="376">
        <v>1</v>
      </c>
      <c r="M19" s="376">
        <v>7</v>
      </c>
      <c r="N19" s="376">
        <v>15</v>
      </c>
      <c r="O19" s="377" t="s">
        <v>943</v>
      </c>
      <c r="P19" s="376">
        <v>1</v>
      </c>
      <c r="Q19" s="376">
        <v>1</v>
      </c>
      <c r="R19" s="376"/>
      <c r="S19" s="376"/>
      <c r="T19" s="376"/>
      <c r="U19" s="376"/>
      <c r="V19" s="355">
        <f t="shared" si="0"/>
        <v>17</v>
      </c>
      <c r="W19" s="365">
        <f t="shared" si="1"/>
        <v>13</v>
      </c>
      <c r="X19" s="361">
        <f t="shared" si="2"/>
        <v>104</v>
      </c>
      <c r="Y19" s="361">
        <f t="shared" si="3"/>
        <v>910</v>
      </c>
      <c r="Z19" s="361">
        <f t="shared" si="4"/>
        <v>910</v>
      </c>
      <c r="AA19" s="363"/>
    </row>
    <row r="20" spans="1:27" s="160" customFormat="1" ht="30" customHeight="1">
      <c r="A20" s="354">
        <v>13</v>
      </c>
      <c r="B20" s="364" t="s">
        <v>124</v>
      </c>
      <c r="C20" s="364" t="s">
        <v>207</v>
      </c>
      <c r="D20" s="364" t="s">
        <v>142</v>
      </c>
      <c r="E20" s="365">
        <v>30</v>
      </c>
      <c r="F20" s="364">
        <v>240</v>
      </c>
      <c r="G20" s="364">
        <v>40</v>
      </c>
      <c r="H20" s="364">
        <f t="shared" si="6"/>
        <v>5</v>
      </c>
      <c r="I20" s="361">
        <f t="shared" si="5"/>
        <v>1200</v>
      </c>
      <c r="J20" s="376"/>
      <c r="K20" s="376"/>
      <c r="L20" s="376">
        <v>4</v>
      </c>
      <c r="M20" s="376" t="s">
        <v>349</v>
      </c>
      <c r="N20" s="376"/>
      <c r="O20" s="377"/>
      <c r="P20" s="376">
        <v>3</v>
      </c>
      <c r="Q20" s="376" t="s">
        <v>929</v>
      </c>
      <c r="R20" s="376"/>
      <c r="S20" s="376"/>
      <c r="T20" s="376"/>
      <c r="U20" s="377"/>
      <c r="V20" s="355">
        <f t="shared" si="0"/>
        <v>7</v>
      </c>
      <c r="W20" s="365">
        <f t="shared" si="1"/>
        <v>23</v>
      </c>
      <c r="X20" s="361">
        <f t="shared" si="2"/>
        <v>184</v>
      </c>
      <c r="Y20" s="361">
        <f t="shared" si="3"/>
        <v>920</v>
      </c>
      <c r="Z20" s="361">
        <f t="shared" si="4"/>
        <v>920</v>
      </c>
      <c r="AA20" s="363"/>
    </row>
    <row r="21" spans="1:27" s="160" customFormat="1" ht="30" customHeight="1">
      <c r="A21" s="354">
        <v>14</v>
      </c>
      <c r="B21" s="364" t="s">
        <v>283</v>
      </c>
      <c r="C21" s="364" t="s">
        <v>176</v>
      </c>
      <c r="D21" s="364" t="s">
        <v>242</v>
      </c>
      <c r="E21" s="365">
        <v>30</v>
      </c>
      <c r="F21" s="364">
        <v>240</v>
      </c>
      <c r="G21" s="364">
        <v>90</v>
      </c>
      <c r="H21" s="364">
        <f t="shared" si="6"/>
        <v>11.25</v>
      </c>
      <c r="I21" s="361">
        <f t="shared" si="5"/>
        <v>2700</v>
      </c>
      <c r="J21" s="376"/>
      <c r="K21" s="376"/>
      <c r="L21" s="376">
        <v>1</v>
      </c>
      <c r="M21" s="376">
        <v>7</v>
      </c>
      <c r="N21" s="376"/>
      <c r="O21" s="377"/>
      <c r="P21" s="376">
        <v>1</v>
      </c>
      <c r="Q21" s="376">
        <v>1</v>
      </c>
      <c r="R21" s="376"/>
      <c r="S21" s="376"/>
      <c r="T21" s="376"/>
      <c r="U21" s="376"/>
      <c r="V21" s="355">
        <f t="shared" si="0"/>
        <v>2</v>
      </c>
      <c r="W21" s="365">
        <f t="shared" si="1"/>
        <v>28</v>
      </c>
      <c r="X21" s="361">
        <f t="shared" si="2"/>
        <v>224</v>
      </c>
      <c r="Y21" s="361">
        <f t="shared" si="3"/>
        <v>2520</v>
      </c>
      <c r="Z21" s="361">
        <f t="shared" si="4"/>
        <v>2520</v>
      </c>
      <c r="AA21" s="363"/>
    </row>
    <row r="22" spans="1:27" s="160" customFormat="1" ht="30" customHeight="1">
      <c r="A22" s="354">
        <v>15</v>
      </c>
      <c r="B22" s="364" t="s">
        <v>284</v>
      </c>
      <c r="C22" s="364" t="s">
        <v>176</v>
      </c>
      <c r="D22" s="364" t="s">
        <v>56</v>
      </c>
      <c r="E22" s="365">
        <v>30</v>
      </c>
      <c r="F22" s="364">
        <v>240</v>
      </c>
      <c r="G22" s="364">
        <v>90</v>
      </c>
      <c r="H22" s="364">
        <f t="shared" si="6"/>
        <v>11.25</v>
      </c>
      <c r="I22" s="361">
        <f t="shared" si="5"/>
        <v>2700</v>
      </c>
      <c r="J22" s="376"/>
      <c r="K22" s="376"/>
      <c r="L22" s="376">
        <v>3</v>
      </c>
      <c r="M22" s="376" t="s">
        <v>122</v>
      </c>
      <c r="N22" s="376">
        <v>1</v>
      </c>
      <c r="O22" s="377" t="s">
        <v>930</v>
      </c>
      <c r="P22" s="376">
        <v>3</v>
      </c>
      <c r="Q22" s="376" t="s">
        <v>929</v>
      </c>
      <c r="R22" s="376"/>
      <c r="S22" s="376"/>
      <c r="T22" s="376"/>
      <c r="U22" s="376"/>
      <c r="V22" s="355">
        <f t="shared" si="0"/>
        <v>7</v>
      </c>
      <c r="W22" s="365">
        <f t="shared" si="1"/>
        <v>23</v>
      </c>
      <c r="X22" s="361">
        <f t="shared" si="2"/>
        <v>184</v>
      </c>
      <c r="Y22" s="361">
        <f t="shared" si="3"/>
        <v>2070</v>
      </c>
      <c r="Z22" s="361">
        <f t="shared" si="4"/>
        <v>2070</v>
      </c>
      <c r="AA22" s="363"/>
    </row>
    <row r="23" spans="1:27" s="463" customFormat="1" ht="35.1" customHeight="1">
      <c r="A23" s="825">
        <v>16</v>
      </c>
      <c r="B23" s="364" t="s">
        <v>863</v>
      </c>
      <c r="C23" s="364" t="s">
        <v>18</v>
      </c>
      <c r="D23" s="364" t="s">
        <v>109</v>
      </c>
      <c r="E23" s="365">
        <v>30</v>
      </c>
      <c r="F23" s="364">
        <v>240</v>
      </c>
      <c r="G23" s="364">
        <v>70</v>
      </c>
      <c r="H23" s="364">
        <f t="shared" si="6"/>
        <v>8.75</v>
      </c>
      <c r="I23" s="364">
        <f t="shared" si="5"/>
        <v>2100</v>
      </c>
      <c r="J23" s="376"/>
      <c r="K23" s="376"/>
      <c r="L23" s="376"/>
      <c r="M23" s="376"/>
      <c r="N23" s="376"/>
      <c r="O23" s="377"/>
      <c r="P23" s="376"/>
      <c r="Q23" s="376"/>
      <c r="R23" s="376"/>
      <c r="S23" s="376"/>
      <c r="T23" s="376"/>
      <c r="U23" s="376"/>
      <c r="V23" s="365">
        <f t="shared" si="0"/>
        <v>0</v>
      </c>
      <c r="W23" s="365">
        <f t="shared" si="1"/>
        <v>30</v>
      </c>
      <c r="X23" s="364">
        <f t="shared" si="2"/>
        <v>240</v>
      </c>
      <c r="Y23" s="364">
        <f t="shared" si="3"/>
        <v>2100</v>
      </c>
      <c r="Z23" s="364">
        <f t="shared" si="4"/>
        <v>2100</v>
      </c>
      <c r="AA23" s="997"/>
    </row>
    <row r="24" spans="1:27" s="160" customFormat="1" ht="30" customHeight="1">
      <c r="A24" s="354">
        <v>17</v>
      </c>
      <c r="B24" s="364" t="s">
        <v>282</v>
      </c>
      <c r="C24" s="364" t="s">
        <v>267</v>
      </c>
      <c r="D24" s="364" t="s">
        <v>43</v>
      </c>
      <c r="E24" s="365">
        <v>30</v>
      </c>
      <c r="F24" s="364">
        <v>240</v>
      </c>
      <c r="G24" s="364">
        <v>75</v>
      </c>
      <c r="H24" s="364">
        <f t="shared" si="6"/>
        <v>9.375</v>
      </c>
      <c r="I24" s="361">
        <f t="shared" si="5"/>
        <v>2250</v>
      </c>
      <c r="J24" s="376"/>
      <c r="K24" s="376"/>
      <c r="L24" s="376">
        <v>1</v>
      </c>
      <c r="M24" s="376">
        <v>28</v>
      </c>
      <c r="N24" s="376"/>
      <c r="O24" s="377"/>
      <c r="P24" s="376">
        <v>1</v>
      </c>
      <c r="Q24" s="376">
        <v>1</v>
      </c>
      <c r="R24" s="376"/>
      <c r="S24" s="376"/>
      <c r="T24" s="376"/>
      <c r="U24" s="376"/>
      <c r="V24" s="355">
        <f t="shared" si="0"/>
        <v>2</v>
      </c>
      <c r="W24" s="365">
        <f t="shared" si="1"/>
        <v>28</v>
      </c>
      <c r="X24" s="361">
        <f t="shared" si="2"/>
        <v>224</v>
      </c>
      <c r="Y24" s="361">
        <f t="shared" si="3"/>
        <v>2100</v>
      </c>
      <c r="Z24" s="361">
        <f t="shared" si="4"/>
        <v>2100</v>
      </c>
      <c r="AA24" s="363"/>
    </row>
    <row r="25" spans="1:27" s="160" customFormat="1" ht="30" customHeight="1">
      <c r="A25" s="354">
        <v>18</v>
      </c>
      <c r="B25" s="364" t="s">
        <v>292</v>
      </c>
      <c r="C25" s="364" t="s">
        <v>176</v>
      </c>
      <c r="D25" s="367" t="s">
        <v>911</v>
      </c>
      <c r="E25" s="365">
        <v>30</v>
      </c>
      <c r="F25" s="364">
        <v>240</v>
      </c>
      <c r="G25" s="364">
        <v>90</v>
      </c>
      <c r="H25" s="364">
        <f t="shared" si="6"/>
        <v>11.25</v>
      </c>
      <c r="I25" s="361">
        <f t="shared" si="5"/>
        <v>2700</v>
      </c>
      <c r="J25" s="376"/>
      <c r="K25" s="376"/>
      <c r="L25" s="376">
        <v>2</v>
      </c>
      <c r="M25" s="376" t="s">
        <v>936</v>
      </c>
      <c r="N25" s="376"/>
      <c r="O25" s="377"/>
      <c r="P25" s="376">
        <v>1</v>
      </c>
      <c r="Q25" s="376">
        <v>1</v>
      </c>
      <c r="R25" s="376"/>
      <c r="S25" s="376"/>
      <c r="T25" s="376"/>
      <c r="U25" s="376"/>
      <c r="V25" s="355">
        <f t="shared" si="0"/>
        <v>3</v>
      </c>
      <c r="W25" s="365">
        <f t="shared" si="1"/>
        <v>27</v>
      </c>
      <c r="X25" s="361">
        <f t="shared" si="2"/>
        <v>216</v>
      </c>
      <c r="Y25" s="361">
        <f t="shared" si="3"/>
        <v>2430</v>
      </c>
      <c r="Z25" s="361">
        <f t="shared" si="4"/>
        <v>2430</v>
      </c>
      <c r="AA25" s="363"/>
    </row>
    <row r="26" spans="1:27" s="160" customFormat="1" ht="30" customHeight="1">
      <c r="A26" s="354">
        <v>19</v>
      </c>
      <c r="B26" s="364" t="s">
        <v>94</v>
      </c>
      <c r="C26" s="364" t="s">
        <v>176</v>
      </c>
      <c r="D26" s="364" t="s">
        <v>138</v>
      </c>
      <c r="E26" s="365">
        <v>30</v>
      </c>
      <c r="F26" s="364">
        <v>240</v>
      </c>
      <c r="G26" s="364">
        <v>90</v>
      </c>
      <c r="H26" s="364">
        <f t="shared" si="6"/>
        <v>11.25</v>
      </c>
      <c r="I26" s="361">
        <f t="shared" si="5"/>
        <v>2700</v>
      </c>
      <c r="J26" s="376"/>
      <c r="K26" s="376"/>
      <c r="L26" s="376">
        <v>4</v>
      </c>
      <c r="M26" s="376" t="s">
        <v>349</v>
      </c>
      <c r="N26" s="376">
        <v>1</v>
      </c>
      <c r="O26" s="377" t="s">
        <v>791</v>
      </c>
      <c r="P26" s="376">
        <v>1</v>
      </c>
      <c r="Q26" s="376">
        <v>1</v>
      </c>
      <c r="R26" s="376"/>
      <c r="S26" s="376"/>
      <c r="T26" s="376"/>
      <c r="U26" s="376"/>
      <c r="V26" s="355">
        <f t="shared" si="0"/>
        <v>6</v>
      </c>
      <c r="W26" s="365">
        <f t="shared" si="1"/>
        <v>24</v>
      </c>
      <c r="X26" s="361">
        <f t="shared" si="2"/>
        <v>192</v>
      </c>
      <c r="Y26" s="361">
        <f t="shared" si="3"/>
        <v>2160</v>
      </c>
      <c r="Z26" s="361">
        <f t="shared" si="4"/>
        <v>2160</v>
      </c>
      <c r="AA26" s="363"/>
    </row>
    <row r="27" spans="1:27" s="160" customFormat="1" ht="30" customHeight="1">
      <c r="A27" s="354">
        <v>20</v>
      </c>
      <c r="B27" s="364" t="s">
        <v>881</v>
      </c>
      <c r="C27" s="364" t="s">
        <v>18</v>
      </c>
      <c r="D27" s="993" t="s">
        <v>764</v>
      </c>
      <c r="E27" s="365">
        <v>30</v>
      </c>
      <c r="F27" s="364">
        <v>240</v>
      </c>
      <c r="G27" s="364">
        <v>70</v>
      </c>
      <c r="H27" s="364">
        <f t="shared" si="6"/>
        <v>8.75</v>
      </c>
      <c r="I27" s="361">
        <f t="shared" si="5"/>
        <v>2100</v>
      </c>
      <c r="J27" s="376"/>
      <c r="K27" s="376"/>
      <c r="L27" s="376">
        <v>3</v>
      </c>
      <c r="M27" s="376" t="s">
        <v>122</v>
      </c>
      <c r="N27" s="376"/>
      <c r="O27" s="377"/>
      <c r="P27" s="376">
        <v>2</v>
      </c>
      <c r="Q27" s="376" t="s">
        <v>934</v>
      </c>
      <c r="R27" s="376">
        <v>3</v>
      </c>
      <c r="S27" s="376" t="s">
        <v>935</v>
      </c>
      <c r="T27" s="376"/>
      <c r="U27" s="376"/>
      <c r="V27" s="355">
        <f t="shared" si="0"/>
        <v>8</v>
      </c>
      <c r="W27" s="365">
        <f t="shared" si="1"/>
        <v>22</v>
      </c>
      <c r="X27" s="361">
        <f t="shared" si="2"/>
        <v>176</v>
      </c>
      <c r="Y27" s="361">
        <f t="shared" si="3"/>
        <v>1540</v>
      </c>
      <c r="Z27" s="361">
        <f t="shared" si="4"/>
        <v>1540</v>
      </c>
      <c r="AA27" s="363"/>
    </row>
    <row r="28" spans="1:27" s="160" customFormat="1" ht="30" customHeight="1">
      <c r="A28" s="354">
        <v>21</v>
      </c>
      <c r="B28" s="998" t="s">
        <v>794</v>
      </c>
      <c r="C28" s="364" t="s">
        <v>18</v>
      </c>
      <c r="D28" s="474" t="s">
        <v>42</v>
      </c>
      <c r="E28" s="365">
        <v>30</v>
      </c>
      <c r="F28" s="364">
        <v>240</v>
      </c>
      <c r="G28" s="364">
        <v>70</v>
      </c>
      <c r="H28" s="364">
        <f t="shared" si="6"/>
        <v>8.75</v>
      </c>
      <c r="I28" s="361">
        <f t="shared" si="5"/>
        <v>2100</v>
      </c>
      <c r="J28" s="376"/>
      <c r="K28" s="376"/>
      <c r="L28" s="376"/>
      <c r="M28" s="376"/>
      <c r="N28" s="376"/>
      <c r="O28" s="377"/>
      <c r="P28" s="376"/>
      <c r="Q28" s="376"/>
      <c r="R28" s="376"/>
      <c r="S28" s="376"/>
      <c r="T28" s="376">
        <v>30</v>
      </c>
      <c r="U28" s="376"/>
      <c r="V28" s="355">
        <f>J28+L28+N28+P28+R28+T28</f>
        <v>30</v>
      </c>
      <c r="W28" s="365">
        <f>E28-V28</f>
        <v>0</v>
      </c>
      <c r="X28" s="361">
        <f>W28*8</f>
        <v>0</v>
      </c>
      <c r="Y28" s="361">
        <f t="shared" si="3"/>
        <v>0</v>
      </c>
      <c r="Z28" s="998">
        <f t="shared" si="4"/>
        <v>0</v>
      </c>
      <c r="AA28" s="363"/>
    </row>
    <row r="29" spans="1:27" s="160" customFormat="1" ht="30" customHeight="1">
      <c r="A29" s="354">
        <v>22</v>
      </c>
      <c r="B29" s="364" t="s">
        <v>275</v>
      </c>
      <c r="C29" s="364" t="s">
        <v>176</v>
      </c>
      <c r="D29" s="364" t="s">
        <v>63</v>
      </c>
      <c r="E29" s="365">
        <v>30</v>
      </c>
      <c r="F29" s="364">
        <v>240</v>
      </c>
      <c r="G29" s="364">
        <v>90</v>
      </c>
      <c r="H29" s="364">
        <f t="shared" si="6"/>
        <v>11.25</v>
      </c>
      <c r="I29" s="361">
        <f t="shared" si="5"/>
        <v>2700</v>
      </c>
      <c r="J29" s="376"/>
      <c r="K29" s="376"/>
      <c r="L29" s="376">
        <v>1</v>
      </c>
      <c r="M29" s="376">
        <v>21</v>
      </c>
      <c r="N29" s="376">
        <v>9</v>
      </c>
      <c r="O29" s="377" t="s">
        <v>939</v>
      </c>
      <c r="P29" s="376">
        <v>2</v>
      </c>
      <c r="Q29" s="376" t="s">
        <v>928</v>
      </c>
      <c r="R29" s="376">
        <v>1</v>
      </c>
      <c r="S29" s="376">
        <v>2</v>
      </c>
      <c r="T29" s="376"/>
      <c r="U29" s="376"/>
      <c r="V29" s="355">
        <f t="shared" si="0"/>
        <v>13</v>
      </c>
      <c r="W29" s="365">
        <f t="shared" si="1"/>
        <v>17</v>
      </c>
      <c r="X29" s="361">
        <f t="shared" si="2"/>
        <v>136</v>
      </c>
      <c r="Y29" s="361">
        <f t="shared" si="3"/>
        <v>1530</v>
      </c>
      <c r="Z29" s="361">
        <f t="shared" si="4"/>
        <v>1530</v>
      </c>
      <c r="AA29" s="363"/>
    </row>
    <row r="30" spans="1:27" s="160" customFormat="1" ht="30" customHeight="1">
      <c r="A30" s="354">
        <v>23</v>
      </c>
      <c r="B30" s="364" t="s">
        <v>304</v>
      </c>
      <c r="C30" s="364" t="s">
        <v>176</v>
      </c>
      <c r="D30" s="364" t="s">
        <v>57</v>
      </c>
      <c r="E30" s="365">
        <v>30</v>
      </c>
      <c r="F30" s="364">
        <v>240</v>
      </c>
      <c r="G30" s="364">
        <v>90</v>
      </c>
      <c r="H30" s="364">
        <f t="shared" si="6"/>
        <v>11.25</v>
      </c>
      <c r="I30" s="361">
        <f t="shared" si="5"/>
        <v>2700</v>
      </c>
      <c r="J30" s="376"/>
      <c r="K30" s="376"/>
      <c r="L30" s="376">
        <v>3</v>
      </c>
      <c r="M30" s="376" t="s">
        <v>122</v>
      </c>
      <c r="N30" s="376">
        <v>2</v>
      </c>
      <c r="O30" s="377" t="s">
        <v>841</v>
      </c>
      <c r="P30" s="376">
        <v>3</v>
      </c>
      <c r="Q30" s="376" t="s">
        <v>929</v>
      </c>
      <c r="R30" s="376"/>
      <c r="S30" s="376"/>
      <c r="T30" s="376"/>
      <c r="U30" s="376"/>
      <c r="V30" s="355">
        <f t="shared" si="0"/>
        <v>8</v>
      </c>
      <c r="W30" s="365">
        <f t="shared" si="1"/>
        <v>22</v>
      </c>
      <c r="X30" s="361">
        <f t="shared" si="2"/>
        <v>176</v>
      </c>
      <c r="Y30" s="361">
        <f t="shared" si="3"/>
        <v>1980</v>
      </c>
      <c r="Z30" s="361">
        <f t="shared" si="4"/>
        <v>1980</v>
      </c>
      <c r="AA30" s="363"/>
    </row>
    <row r="31" spans="1:27" s="160" customFormat="1" ht="35.25" customHeight="1">
      <c r="A31" s="354">
        <v>24</v>
      </c>
      <c r="B31" s="364" t="s">
        <v>813</v>
      </c>
      <c r="C31" s="364" t="s">
        <v>176</v>
      </c>
      <c r="D31" s="364" t="s">
        <v>29</v>
      </c>
      <c r="E31" s="364">
        <v>30</v>
      </c>
      <c r="F31" s="364">
        <v>240</v>
      </c>
      <c r="G31" s="364">
        <v>90</v>
      </c>
      <c r="H31" s="364">
        <f t="shared" si="6"/>
        <v>11.25</v>
      </c>
      <c r="I31" s="361">
        <f t="shared" si="5"/>
        <v>2700</v>
      </c>
      <c r="J31" s="376"/>
      <c r="K31" s="376"/>
      <c r="L31" s="376">
        <v>1</v>
      </c>
      <c r="M31" s="376">
        <v>21</v>
      </c>
      <c r="N31" s="376"/>
      <c r="O31" s="377"/>
      <c r="P31" s="376">
        <v>1</v>
      </c>
      <c r="Q31" s="376">
        <v>1</v>
      </c>
      <c r="R31" s="376"/>
      <c r="S31" s="376"/>
      <c r="T31" s="376"/>
      <c r="U31" s="376"/>
      <c r="V31" s="361">
        <f t="shared" si="0"/>
        <v>2</v>
      </c>
      <c r="W31" s="364">
        <f t="shared" si="1"/>
        <v>28</v>
      </c>
      <c r="X31" s="361">
        <f t="shared" si="2"/>
        <v>224</v>
      </c>
      <c r="Y31" s="361">
        <f t="shared" si="3"/>
        <v>2520</v>
      </c>
      <c r="Z31" s="361">
        <f t="shared" si="4"/>
        <v>2520</v>
      </c>
      <c r="AA31" s="363"/>
    </row>
    <row r="32" spans="1:27" s="463" customFormat="1" ht="35.1" customHeight="1">
      <c r="A32" s="825">
        <v>25</v>
      </c>
      <c r="B32" s="364" t="s">
        <v>246</v>
      </c>
      <c r="C32" s="364" t="s">
        <v>176</v>
      </c>
      <c r="D32" s="364" t="s">
        <v>25</v>
      </c>
      <c r="E32" s="365">
        <v>30</v>
      </c>
      <c r="F32" s="364">
        <v>240</v>
      </c>
      <c r="G32" s="364">
        <v>90</v>
      </c>
      <c r="H32" s="364">
        <f t="shared" si="6"/>
        <v>11.25</v>
      </c>
      <c r="I32" s="364">
        <f t="shared" si="5"/>
        <v>2700</v>
      </c>
      <c r="J32" s="376"/>
      <c r="K32" s="819"/>
      <c r="L32" s="376"/>
      <c r="M32" s="376"/>
      <c r="N32" s="376"/>
      <c r="O32" s="377"/>
      <c r="P32" s="376">
        <v>1</v>
      </c>
      <c r="Q32" s="377" t="s">
        <v>137</v>
      </c>
      <c r="R32" s="376"/>
      <c r="S32" s="376"/>
      <c r="T32" s="376"/>
      <c r="U32" s="376"/>
      <c r="V32" s="365">
        <f>J32+L32+N32+P32+R32+T32</f>
        <v>1</v>
      </c>
      <c r="W32" s="365">
        <f>E32-V32</f>
        <v>29</v>
      </c>
      <c r="X32" s="364">
        <f t="shared" si="2"/>
        <v>232</v>
      </c>
      <c r="Y32" s="364">
        <f t="shared" si="3"/>
        <v>2610</v>
      </c>
      <c r="Z32" s="364">
        <f t="shared" si="4"/>
        <v>2610</v>
      </c>
      <c r="AA32" s="997" t="s">
        <v>669</v>
      </c>
    </row>
    <row r="33" spans="1:27" s="160" customFormat="1" ht="30" customHeight="1">
      <c r="A33" s="354">
        <v>26</v>
      </c>
      <c r="B33" s="364" t="s">
        <v>801</v>
      </c>
      <c r="C33" s="364" t="s">
        <v>18</v>
      </c>
      <c r="D33" s="474" t="s">
        <v>368</v>
      </c>
      <c r="E33" s="365">
        <v>30</v>
      </c>
      <c r="F33" s="364">
        <v>240</v>
      </c>
      <c r="G33" s="364">
        <v>70</v>
      </c>
      <c r="H33" s="364">
        <f t="shared" si="6"/>
        <v>8.75</v>
      </c>
      <c r="I33" s="361">
        <f t="shared" si="5"/>
        <v>2100</v>
      </c>
      <c r="J33" s="376"/>
      <c r="K33" s="376"/>
      <c r="L33" s="376"/>
      <c r="M33" s="376"/>
      <c r="N33" s="376"/>
      <c r="O33" s="377"/>
      <c r="P33" s="376">
        <v>1</v>
      </c>
      <c r="Q33" s="376">
        <v>1</v>
      </c>
      <c r="R33" s="376"/>
      <c r="S33" s="376"/>
      <c r="T33" s="376"/>
      <c r="U33" s="376"/>
      <c r="V33" s="355">
        <f>J33+L33+N33+P33+R33+T33</f>
        <v>1</v>
      </c>
      <c r="W33" s="365">
        <f>E33-V33</f>
        <v>29</v>
      </c>
      <c r="X33" s="361">
        <f>W33*8</f>
        <v>232</v>
      </c>
      <c r="Y33" s="361">
        <f t="shared" si="3"/>
        <v>2030</v>
      </c>
      <c r="Z33" s="361">
        <f t="shared" si="4"/>
        <v>2030</v>
      </c>
      <c r="AA33" s="363"/>
    </row>
    <row r="34" spans="1:27" s="160" customFormat="1" ht="34.5" customHeight="1">
      <c r="A34" s="354">
        <v>27</v>
      </c>
      <c r="B34" s="364" t="s">
        <v>882</v>
      </c>
      <c r="C34" s="364" t="s">
        <v>207</v>
      </c>
      <c r="D34" s="364" t="s">
        <v>120</v>
      </c>
      <c r="E34" s="365">
        <v>30</v>
      </c>
      <c r="F34" s="364">
        <v>240</v>
      </c>
      <c r="G34" s="364">
        <v>40</v>
      </c>
      <c r="H34" s="364">
        <f t="shared" si="6"/>
        <v>5</v>
      </c>
      <c r="I34" s="361">
        <f t="shared" si="5"/>
        <v>1200</v>
      </c>
      <c r="J34" s="376"/>
      <c r="K34" s="376"/>
      <c r="L34" s="376">
        <v>4</v>
      </c>
      <c r="M34" s="376" t="s">
        <v>349</v>
      </c>
      <c r="N34" s="376">
        <v>1</v>
      </c>
      <c r="O34" s="377" t="s">
        <v>942</v>
      </c>
      <c r="P34" s="376">
        <v>3</v>
      </c>
      <c r="Q34" s="376" t="s">
        <v>929</v>
      </c>
      <c r="R34" s="376">
        <v>1</v>
      </c>
      <c r="S34" s="376">
        <v>18</v>
      </c>
      <c r="T34" s="376"/>
      <c r="U34" s="376"/>
      <c r="V34" s="355">
        <f>J34+L34+N34+P34+R34+T34</f>
        <v>9</v>
      </c>
      <c r="W34" s="365">
        <f>E34-V34</f>
        <v>21</v>
      </c>
      <c r="X34" s="361">
        <f>W34*8</f>
        <v>168</v>
      </c>
      <c r="Y34" s="361">
        <f t="shared" si="3"/>
        <v>840</v>
      </c>
      <c r="Z34" s="361">
        <f t="shared" si="4"/>
        <v>840</v>
      </c>
      <c r="AA34" s="363"/>
    </row>
    <row r="35" spans="1:27" s="160" customFormat="1" ht="30" customHeight="1">
      <c r="A35" s="354">
        <v>28</v>
      </c>
      <c r="B35" s="364" t="s">
        <v>46</v>
      </c>
      <c r="C35" s="364" t="s">
        <v>176</v>
      </c>
      <c r="D35" s="367" t="s">
        <v>88</v>
      </c>
      <c r="E35" s="365">
        <v>30</v>
      </c>
      <c r="F35" s="364">
        <v>240</v>
      </c>
      <c r="G35" s="364">
        <v>90</v>
      </c>
      <c r="H35" s="364">
        <f t="shared" si="6"/>
        <v>11.25</v>
      </c>
      <c r="I35" s="361">
        <f t="shared" si="5"/>
        <v>2700</v>
      </c>
      <c r="J35" s="376"/>
      <c r="K35" s="376"/>
      <c r="L35" s="376">
        <v>2</v>
      </c>
      <c r="M35" s="376" t="s">
        <v>946</v>
      </c>
      <c r="N35" s="376">
        <v>1</v>
      </c>
      <c r="O35" s="377" t="s">
        <v>428</v>
      </c>
      <c r="P35" s="376">
        <v>1</v>
      </c>
      <c r="Q35" s="376">
        <v>1</v>
      </c>
      <c r="R35" s="376"/>
      <c r="S35" s="376"/>
      <c r="T35" s="376"/>
      <c r="U35" s="376"/>
      <c r="V35" s="355">
        <f t="shared" si="0"/>
        <v>4</v>
      </c>
      <c r="W35" s="365">
        <f t="shared" si="1"/>
        <v>26</v>
      </c>
      <c r="X35" s="361">
        <f t="shared" si="2"/>
        <v>208</v>
      </c>
      <c r="Y35" s="361">
        <f t="shared" si="3"/>
        <v>2340</v>
      </c>
      <c r="Z35" s="361">
        <f t="shared" si="4"/>
        <v>2340</v>
      </c>
      <c r="AA35" s="363"/>
    </row>
    <row r="36" spans="1:27" s="160" customFormat="1" ht="33" customHeight="1">
      <c r="A36" s="354">
        <v>29</v>
      </c>
      <c r="B36" s="409" t="s">
        <v>323</v>
      </c>
      <c r="C36" s="364" t="s">
        <v>18</v>
      </c>
      <c r="D36" s="374" t="s">
        <v>114</v>
      </c>
      <c r="E36" s="365">
        <v>30</v>
      </c>
      <c r="F36" s="364">
        <v>240</v>
      </c>
      <c r="G36" s="364">
        <v>70</v>
      </c>
      <c r="H36" s="364">
        <f t="shared" si="6"/>
        <v>8.75</v>
      </c>
      <c r="I36" s="361">
        <f t="shared" si="5"/>
        <v>2100</v>
      </c>
      <c r="J36" s="376"/>
      <c r="K36" s="376"/>
      <c r="L36" s="376">
        <v>1</v>
      </c>
      <c r="M36" s="376">
        <v>14</v>
      </c>
      <c r="N36" s="376"/>
      <c r="O36" s="377"/>
      <c r="P36" s="376"/>
      <c r="Q36" s="376"/>
      <c r="R36" s="376"/>
      <c r="S36" s="376"/>
      <c r="T36" s="376"/>
      <c r="U36" s="376"/>
      <c r="V36" s="355">
        <f>J36+L36+N36+P36+R36+T36</f>
        <v>1</v>
      </c>
      <c r="W36" s="365">
        <f>E36-V36</f>
        <v>29</v>
      </c>
      <c r="X36" s="361">
        <f>W36*8</f>
        <v>232</v>
      </c>
      <c r="Y36" s="361">
        <f t="shared" si="3"/>
        <v>2030</v>
      </c>
      <c r="Z36" s="361">
        <f t="shared" si="4"/>
        <v>2030</v>
      </c>
      <c r="AA36" s="363"/>
    </row>
    <row r="37" spans="1:27" s="160" customFormat="1" ht="33" customHeight="1">
      <c r="A37" s="354">
        <v>30</v>
      </c>
      <c r="B37" s="474" t="s">
        <v>473</v>
      </c>
      <c r="C37" s="364" t="s">
        <v>176</v>
      </c>
      <c r="D37" s="364" t="s">
        <v>239</v>
      </c>
      <c r="E37" s="365">
        <v>30</v>
      </c>
      <c r="F37" s="364">
        <v>240</v>
      </c>
      <c r="G37" s="364">
        <v>90</v>
      </c>
      <c r="H37" s="364">
        <f t="shared" si="6"/>
        <v>11.25</v>
      </c>
      <c r="I37" s="361">
        <f t="shared" si="5"/>
        <v>2700</v>
      </c>
      <c r="J37" s="376"/>
      <c r="K37" s="376"/>
      <c r="L37" s="376">
        <v>3</v>
      </c>
      <c r="M37" s="376" t="s">
        <v>156</v>
      </c>
      <c r="N37" s="376"/>
      <c r="O37" s="377"/>
      <c r="P37" s="376">
        <v>1</v>
      </c>
      <c r="Q37" s="376">
        <v>1</v>
      </c>
      <c r="R37" s="376"/>
      <c r="S37" s="376"/>
      <c r="T37" s="376"/>
      <c r="U37" s="376"/>
      <c r="V37" s="355">
        <f>J37+L37+N37+P37+R37+T37</f>
        <v>4</v>
      </c>
      <c r="W37" s="365">
        <f>E37-V37</f>
        <v>26</v>
      </c>
      <c r="X37" s="361">
        <f>W37*8</f>
        <v>208</v>
      </c>
      <c r="Y37" s="361">
        <f t="shared" si="3"/>
        <v>2340</v>
      </c>
      <c r="Z37" s="361">
        <f t="shared" si="4"/>
        <v>2340</v>
      </c>
      <c r="AA37" s="363"/>
    </row>
    <row r="38" spans="1:27" s="160" customFormat="1" ht="30" customHeight="1">
      <c r="A38" s="354">
        <v>31</v>
      </c>
      <c r="B38" s="364" t="s">
        <v>97</v>
      </c>
      <c r="C38" s="364" t="s">
        <v>176</v>
      </c>
      <c r="D38" s="364" t="s">
        <v>160</v>
      </c>
      <c r="E38" s="365">
        <v>30</v>
      </c>
      <c r="F38" s="364">
        <v>240</v>
      </c>
      <c r="G38" s="364">
        <v>90</v>
      </c>
      <c r="H38" s="364">
        <f t="shared" si="6"/>
        <v>11.25</v>
      </c>
      <c r="I38" s="361">
        <f t="shared" si="5"/>
        <v>2700</v>
      </c>
      <c r="J38" s="376"/>
      <c r="K38" s="376"/>
      <c r="L38" s="376">
        <v>4</v>
      </c>
      <c r="M38" s="376" t="s">
        <v>349</v>
      </c>
      <c r="N38" s="376">
        <v>1</v>
      </c>
      <c r="O38" s="377" t="s">
        <v>158</v>
      </c>
      <c r="P38" s="376">
        <v>1</v>
      </c>
      <c r="Q38" s="376">
        <v>1</v>
      </c>
      <c r="R38" s="376"/>
      <c r="S38" s="376"/>
      <c r="T38" s="376"/>
      <c r="U38" s="376"/>
      <c r="V38" s="355">
        <f t="shared" si="0"/>
        <v>6</v>
      </c>
      <c r="W38" s="365">
        <f t="shared" si="1"/>
        <v>24</v>
      </c>
      <c r="X38" s="361">
        <f t="shared" si="2"/>
        <v>192</v>
      </c>
      <c r="Y38" s="361">
        <f t="shared" si="3"/>
        <v>2160</v>
      </c>
      <c r="Z38" s="361">
        <f t="shared" si="4"/>
        <v>2160</v>
      </c>
      <c r="AA38" s="363"/>
    </row>
    <row r="39" spans="1:27" s="160" customFormat="1" ht="30" customHeight="1">
      <c r="A39" s="354">
        <v>32</v>
      </c>
      <c r="B39" s="364" t="s">
        <v>294</v>
      </c>
      <c r="C39" s="364" t="s">
        <v>267</v>
      </c>
      <c r="D39" s="364" t="s">
        <v>199</v>
      </c>
      <c r="E39" s="365">
        <v>30</v>
      </c>
      <c r="F39" s="364">
        <v>240</v>
      </c>
      <c r="G39" s="364">
        <v>75</v>
      </c>
      <c r="H39" s="364">
        <f t="shared" si="6"/>
        <v>9.375</v>
      </c>
      <c r="I39" s="361">
        <f t="shared" si="5"/>
        <v>2250</v>
      </c>
      <c r="J39" s="376"/>
      <c r="K39" s="376"/>
      <c r="L39" s="376">
        <v>1</v>
      </c>
      <c r="M39" s="376">
        <v>8</v>
      </c>
      <c r="N39" s="376"/>
      <c r="O39" s="377"/>
      <c r="P39" s="376">
        <v>1</v>
      </c>
      <c r="Q39" s="376">
        <v>1</v>
      </c>
      <c r="R39" s="376"/>
      <c r="S39" s="376"/>
      <c r="T39" s="376"/>
      <c r="U39" s="376"/>
      <c r="V39" s="355">
        <f t="shared" si="0"/>
        <v>2</v>
      </c>
      <c r="W39" s="365">
        <f t="shared" si="1"/>
        <v>28</v>
      </c>
      <c r="X39" s="361">
        <f t="shared" si="2"/>
        <v>224</v>
      </c>
      <c r="Y39" s="361">
        <f t="shared" si="3"/>
        <v>2100</v>
      </c>
      <c r="Z39" s="361">
        <f t="shared" si="4"/>
        <v>2100</v>
      </c>
      <c r="AA39" s="363"/>
    </row>
    <row r="40" spans="1:27" s="160" customFormat="1" ht="30" customHeight="1">
      <c r="A40" s="354">
        <v>33</v>
      </c>
      <c r="B40" s="364" t="s">
        <v>905</v>
      </c>
      <c r="C40" s="364" t="s">
        <v>176</v>
      </c>
      <c r="D40" s="367" t="s">
        <v>117</v>
      </c>
      <c r="E40" s="365">
        <v>30</v>
      </c>
      <c r="F40" s="364">
        <v>240</v>
      </c>
      <c r="G40" s="364">
        <v>90</v>
      </c>
      <c r="H40" s="364">
        <f t="shared" si="6"/>
        <v>11.25</v>
      </c>
      <c r="I40" s="361">
        <f t="shared" si="5"/>
        <v>2700</v>
      </c>
      <c r="J40" s="376"/>
      <c r="K40" s="376"/>
      <c r="L40" s="376"/>
      <c r="M40" s="376"/>
      <c r="N40" s="376"/>
      <c r="O40" s="377"/>
      <c r="P40" s="376"/>
      <c r="Q40" s="376"/>
      <c r="R40" s="376"/>
      <c r="S40" s="376"/>
      <c r="T40" s="376"/>
      <c r="U40" s="376"/>
      <c r="V40" s="355">
        <f t="shared" si="0"/>
        <v>0</v>
      </c>
      <c r="W40" s="365">
        <f t="shared" si="1"/>
        <v>30</v>
      </c>
      <c r="X40" s="361">
        <f t="shared" si="2"/>
        <v>240</v>
      </c>
      <c r="Y40" s="361">
        <f t="shared" si="3"/>
        <v>2700</v>
      </c>
      <c r="Z40" s="361">
        <f t="shared" si="4"/>
        <v>2700</v>
      </c>
      <c r="AA40" s="363"/>
    </row>
    <row r="41" spans="1:27" s="160" customFormat="1" ht="30" customHeight="1">
      <c r="A41" s="354">
        <v>34</v>
      </c>
      <c r="B41" s="364" t="s">
        <v>58</v>
      </c>
      <c r="C41" s="364" t="s">
        <v>176</v>
      </c>
      <c r="D41" s="364" t="s">
        <v>163</v>
      </c>
      <c r="E41" s="365">
        <v>30</v>
      </c>
      <c r="F41" s="364">
        <v>240</v>
      </c>
      <c r="G41" s="364">
        <v>90</v>
      </c>
      <c r="H41" s="364">
        <f t="shared" si="6"/>
        <v>11.25</v>
      </c>
      <c r="I41" s="361">
        <f t="shared" si="5"/>
        <v>2700</v>
      </c>
      <c r="J41" s="376"/>
      <c r="K41" s="376"/>
      <c r="L41" s="376">
        <v>3</v>
      </c>
      <c r="M41" s="376" t="s">
        <v>122</v>
      </c>
      <c r="N41" s="376"/>
      <c r="O41" s="377"/>
      <c r="P41" s="376">
        <v>2</v>
      </c>
      <c r="Q41" s="376" t="s">
        <v>931</v>
      </c>
      <c r="R41" s="376"/>
      <c r="S41" s="376"/>
      <c r="T41" s="376"/>
      <c r="U41" s="376"/>
      <c r="V41" s="355">
        <f t="shared" si="0"/>
        <v>5</v>
      </c>
      <c r="W41" s="365">
        <f t="shared" si="1"/>
        <v>25</v>
      </c>
      <c r="X41" s="361">
        <f t="shared" si="2"/>
        <v>200</v>
      </c>
      <c r="Y41" s="361">
        <f t="shared" si="3"/>
        <v>2250</v>
      </c>
      <c r="Z41" s="361">
        <f t="shared" si="4"/>
        <v>2250</v>
      </c>
      <c r="AA41" s="363"/>
    </row>
    <row r="42" spans="1:27" s="160" customFormat="1" ht="30" customHeight="1">
      <c r="A42" s="354">
        <v>35</v>
      </c>
      <c r="B42" s="364" t="s">
        <v>279</v>
      </c>
      <c r="C42" s="364" t="s">
        <v>176</v>
      </c>
      <c r="D42" s="364" t="s">
        <v>79</v>
      </c>
      <c r="E42" s="365">
        <v>30</v>
      </c>
      <c r="F42" s="364">
        <v>240</v>
      </c>
      <c r="G42" s="364">
        <v>90</v>
      </c>
      <c r="H42" s="364">
        <f t="shared" si="6"/>
        <v>11.25</v>
      </c>
      <c r="I42" s="361">
        <f t="shared" si="5"/>
        <v>2700</v>
      </c>
      <c r="J42" s="376"/>
      <c r="K42" s="376"/>
      <c r="L42" s="376"/>
      <c r="M42" s="376"/>
      <c r="N42" s="376"/>
      <c r="O42" s="377"/>
      <c r="P42" s="376">
        <v>1</v>
      </c>
      <c r="Q42" s="376">
        <v>1</v>
      </c>
      <c r="R42" s="376"/>
      <c r="S42" s="376"/>
      <c r="T42" s="376"/>
      <c r="U42" s="376"/>
      <c r="V42" s="355">
        <f t="shared" si="0"/>
        <v>1</v>
      </c>
      <c r="W42" s="365">
        <f t="shared" si="1"/>
        <v>29</v>
      </c>
      <c r="X42" s="361">
        <f t="shared" si="2"/>
        <v>232</v>
      </c>
      <c r="Y42" s="361">
        <f>X42*H42</f>
        <v>2610</v>
      </c>
      <c r="Z42" s="361">
        <f t="shared" si="4"/>
        <v>2610</v>
      </c>
      <c r="AA42" s="363"/>
    </row>
    <row r="43" spans="1:27" s="160" customFormat="1" ht="33.75" customHeight="1">
      <c r="A43" s="354">
        <v>36</v>
      </c>
      <c r="B43" s="364" t="s">
        <v>818</v>
      </c>
      <c r="C43" s="364" t="s">
        <v>176</v>
      </c>
      <c r="D43" s="364" t="s">
        <v>815</v>
      </c>
      <c r="E43" s="364">
        <v>30</v>
      </c>
      <c r="F43" s="364">
        <v>240</v>
      </c>
      <c r="G43" s="364">
        <v>90</v>
      </c>
      <c r="H43" s="364">
        <f t="shared" si="6"/>
        <v>11.25</v>
      </c>
      <c r="I43" s="361">
        <f t="shared" si="5"/>
        <v>2700</v>
      </c>
      <c r="J43" s="376"/>
      <c r="K43" s="376"/>
      <c r="L43" s="376">
        <v>4</v>
      </c>
      <c r="M43" s="376" t="s">
        <v>349</v>
      </c>
      <c r="N43" s="376"/>
      <c r="O43" s="377"/>
      <c r="P43" s="376">
        <v>2</v>
      </c>
      <c r="Q43" s="376" t="s">
        <v>928</v>
      </c>
      <c r="R43" s="376">
        <v>1</v>
      </c>
      <c r="S43" s="376">
        <v>2</v>
      </c>
      <c r="T43" s="376"/>
      <c r="U43" s="376"/>
      <c r="V43" s="361">
        <f t="shared" si="0"/>
        <v>7</v>
      </c>
      <c r="W43" s="364">
        <f t="shared" si="1"/>
        <v>23</v>
      </c>
      <c r="X43" s="361">
        <f t="shared" si="2"/>
        <v>184</v>
      </c>
      <c r="Y43" s="361">
        <f t="shared" ref="Y43" si="7">X43*H43</f>
        <v>2070</v>
      </c>
      <c r="Z43" s="361">
        <f t="shared" si="4"/>
        <v>2070</v>
      </c>
      <c r="AA43" s="363"/>
    </row>
    <row r="44" spans="1:27" s="160" customFormat="1" ht="30" customHeight="1">
      <c r="A44" s="354">
        <v>37</v>
      </c>
      <c r="B44" s="364" t="s">
        <v>309</v>
      </c>
      <c r="C44" s="364" t="s">
        <v>18</v>
      </c>
      <c r="D44" s="364" t="s">
        <v>165</v>
      </c>
      <c r="E44" s="365">
        <v>30</v>
      </c>
      <c r="F44" s="364">
        <v>240</v>
      </c>
      <c r="G44" s="364">
        <v>70</v>
      </c>
      <c r="H44" s="364">
        <f t="shared" si="6"/>
        <v>8.75</v>
      </c>
      <c r="I44" s="361">
        <f t="shared" si="5"/>
        <v>2100</v>
      </c>
      <c r="J44" s="376"/>
      <c r="K44" s="376"/>
      <c r="L44" s="376">
        <v>2</v>
      </c>
      <c r="M44" s="376" t="s">
        <v>155</v>
      </c>
      <c r="N44" s="376"/>
      <c r="O44" s="377"/>
      <c r="P44" s="376">
        <v>2</v>
      </c>
      <c r="Q44" s="376" t="s">
        <v>928</v>
      </c>
      <c r="R44" s="376"/>
      <c r="S44" s="376"/>
      <c r="T44" s="376"/>
      <c r="U44" s="376"/>
      <c r="V44" s="355">
        <f t="shared" si="0"/>
        <v>4</v>
      </c>
      <c r="W44" s="365">
        <f t="shared" si="1"/>
        <v>26</v>
      </c>
      <c r="X44" s="361">
        <f t="shared" si="2"/>
        <v>208</v>
      </c>
      <c r="Y44" s="361">
        <f t="shared" si="3"/>
        <v>1820</v>
      </c>
      <c r="Z44" s="361">
        <f t="shared" si="4"/>
        <v>1820</v>
      </c>
      <c r="AA44" s="363"/>
    </row>
    <row r="45" spans="1:27" s="160" customFormat="1" ht="28.5" customHeight="1">
      <c r="A45" s="354">
        <v>38</v>
      </c>
      <c r="B45" s="364" t="s">
        <v>850</v>
      </c>
      <c r="C45" s="364" t="s">
        <v>18</v>
      </c>
      <c r="D45" s="414" t="s">
        <v>81</v>
      </c>
      <c r="E45" s="365">
        <v>30</v>
      </c>
      <c r="F45" s="364">
        <v>240</v>
      </c>
      <c r="G45" s="364">
        <v>70</v>
      </c>
      <c r="H45" s="364">
        <f t="shared" si="6"/>
        <v>8.75</v>
      </c>
      <c r="I45" s="361">
        <f t="shared" si="5"/>
        <v>2100</v>
      </c>
      <c r="J45" s="376"/>
      <c r="K45" s="376"/>
      <c r="L45" s="376">
        <v>1</v>
      </c>
      <c r="M45" s="376">
        <v>28</v>
      </c>
      <c r="N45" s="376"/>
      <c r="O45" s="377"/>
      <c r="P45" s="376">
        <v>1</v>
      </c>
      <c r="Q45" s="376">
        <v>1</v>
      </c>
      <c r="R45" s="376"/>
      <c r="S45" s="376"/>
      <c r="T45" s="376"/>
      <c r="U45" s="376"/>
      <c r="V45" s="355">
        <f t="shared" si="0"/>
        <v>2</v>
      </c>
      <c r="W45" s="365">
        <f t="shared" si="1"/>
        <v>28</v>
      </c>
      <c r="X45" s="361">
        <f t="shared" si="2"/>
        <v>224</v>
      </c>
      <c r="Y45" s="361">
        <f t="shared" si="3"/>
        <v>1960</v>
      </c>
      <c r="Z45" s="361">
        <f t="shared" si="4"/>
        <v>1960</v>
      </c>
      <c r="AA45" s="363"/>
    </row>
    <row r="46" spans="1:27" s="160" customFormat="1" ht="41.25" customHeight="1">
      <c r="A46" s="250"/>
      <c r="B46" s="1427" t="s">
        <v>483</v>
      </c>
      <c r="C46" s="1427"/>
      <c r="D46" s="1427"/>
      <c r="E46" s="341"/>
      <c r="F46" s="341"/>
      <c r="G46" s="341"/>
      <c r="H46" s="341"/>
      <c r="I46" s="341"/>
      <c r="J46" s="983"/>
      <c r="K46" s="983"/>
      <c r="L46" s="983"/>
      <c r="M46" s="983"/>
      <c r="N46" s="1427" t="s">
        <v>484</v>
      </c>
      <c r="O46" s="1427"/>
      <c r="P46" s="1427"/>
      <c r="Q46" s="1427"/>
      <c r="R46" s="1427"/>
      <c r="S46" s="983"/>
      <c r="T46" s="983"/>
      <c r="U46" s="983"/>
      <c r="V46" s="341"/>
      <c r="W46" s="776"/>
      <c r="X46" s="1433" t="s">
        <v>485</v>
      </c>
      <c r="Y46" s="1433"/>
      <c r="Z46" s="1433"/>
      <c r="AA46" s="1433"/>
    </row>
    <row r="47" spans="1:27" s="160" customFormat="1" ht="39" customHeight="1">
      <c r="A47" s="250"/>
      <c r="B47" s="1427" t="s">
        <v>482</v>
      </c>
      <c r="C47" s="1427"/>
      <c r="D47" s="1427"/>
      <c r="E47" s="341"/>
      <c r="F47" s="341"/>
      <c r="G47" s="341"/>
      <c r="H47" s="341"/>
      <c r="I47" s="341"/>
      <c r="J47" s="983"/>
      <c r="K47" s="983"/>
      <c r="L47" s="983"/>
      <c r="M47" s="983"/>
      <c r="N47" s="1427" t="s">
        <v>482</v>
      </c>
      <c r="O47" s="1427"/>
      <c r="P47" s="1427"/>
      <c r="Q47" s="1427"/>
      <c r="R47" s="983"/>
      <c r="S47" s="983"/>
      <c r="T47" s="983"/>
      <c r="U47" s="983"/>
      <c r="V47" s="341"/>
      <c r="W47" s="776"/>
      <c r="X47" s="1427" t="s">
        <v>482</v>
      </c>
      <c r="Y47" s="1427"/>
      <c r="Z47" s="1427"/>
      <c r="AA47" s="1427"/>
    </row>
    <row r="48" spans="1:27" s="160" customFormat="1" ht="21.75" customHeight="1">
      <c r="A48" s="250"/>
      <c r="B48" s="1427"/>
      <c r="C48" s="1427"/>
      <c r="D48" s="1427"/>
      <c r="E48" s="341"/>
      <c r="F48" s="341"/>
      <c r="G48" s="341"/>
      <c r="H48" s="341"/>
      <c r="I48" s="341"/>
      <c r="J48" s="983"/>
      <c r="K48" s="983"/>
      <c r="L48" s="983"/>
      <c r="M48" s="983"/>
      <c r="N48" s="1434">
        <v>1</v>
      </c>
      <c r="O48" s="1434"/>
      <c r="P48" s="1434"/>
      <c r="Q48" s="1434"/>
      <c r="R48" s="983"/>
      <c r="S48" s="983"/>
      <c r="T48" s="983"/>
      <c r="U48" s="983"/>
      <c r="V48" s="341"/>
      <c r="W48" s="776"/>
      <c r="X48" s="1427"/>
      <c r="Y48" s="1427"/>
      <c r="Z48" s="1427"/>
      <c r="AA48" s="1427"/>
    </row>
    <row r="49" spans="1:27" s="160" customFormat="1" ht="30" customHeight="1">
      <c r="A49" s="354">
        <v>39</v>
      </c>
      <c r="B49" s="998" t="s">
        <v>913</v>
      </c>
      <c r="C49" s="364" t="s">
        <v>176</v>
      </c>
      <c r="D49" s="364" t="s">
        <v>67</v>
      </c>
      <c r="E49" s="365">
        <v>30</v>
      </c>
      <c r="F49" s="364">
        <v>240</v>
      </c>
      <c r="G49" s="364">
        <v>90</v>
      </c>
      <c r="H49" s="364">
        <f t="shared" ref="H49:H85" si="8">G49/8</f>
        <v>11.25</v>
      </c>
      <c r="I49" s="361">
        <f t="shared" ref="I49:I85" si="9">G49*E49</f>
        <v>2700</v>
      </c>
      <c r="J49" s="376"/>
      <c r="K49" s="376"/>
      <c r="L49" s="376"/>
      <c r="M49" s="376"/>
      <c r="N49" s="376"/>
      <c r="O49" s="377"/>
      <c r="P49" s="376"/>
      <c r="Q49" s="376"/>
      <c r="R49" s="376"/>
      <c r="S49" s="376"/>
      <c r="T49" s="376">
        <v>30</v>
      </c>
      <c r="U49" s="362"/>
      <c r="V49" s="355">
        <f>J49+L49+N49+P49+R49+T49</f>
        <v>30</v>
      </c>
      <c r="W49" s="365">
        <f>E49-V49</f>
        <v>0</v>
      </c>
      <c r="X49" s="361">
        <f>W49*8</f>
        <v>0</v>
      </c>
      <c r="Y49" s="361">
        <f>X49*H49</f>
        <v>0</v>
      </c>
      <c r="Z49" s="998">
        <f>Y49</f>
        <v>0</v>
      </c>
      <c r="AA49" s="363"/>
    </row>
    <row r="50" spans="1:27" s="160" customFormat="1" ht="30" customHeight="1">
      <c r="A50" s="354">
        <v>40</v>
      </c>
      <c r="B50" s="364" t="s">
        <v>912</v>
      </c>
      <c r="C50" s="364" t="s">
        <v>176</v>
      </c>
      <c r="D50" s="364" t="s">
        <v>35</v>
      </c>
      <c r="E50" s="365">
        <v>30</v>
      </c>
      <c r="F50" s="364">
        <v>240</v>
      </c>
      <c r="G50" s="364">
        <v>90</v>
      </c>
      <c r="H50" s="364">
        <f t="shared" si="8"/>
        <v>11.25</v>
      </c>
      <c r="I50" s="361">
        <f t="shared" si="9"/>
        <v>2700</v>
      </c>
      <c r="J50" s="376"/>
      <c r="K50" s="376"/>
      <c r="L50" s="376">
        <v>1</v>
      </c>
      <c r="M50" s="376">
        <v>28</v>
      </c>
      <c r="N50" s="376"/>
      <c r="O50" s="377"/>
      <c r="P50" s="376">
        <v>1</v>
      </c>
      <c r="Q50" s="376">
        <v>1</v>
      </c>
      <c r="R50" s="376"/>
      <c r="S50" s="376"/>
      <c r="T50" s="376"/>
      <c r="U50" s="362"/>
      <c r="V50" s="355">
        <f>J50+L50+N50+P50+R50+T50</f>
        <v>2</v>
      </c>
      <c r="W50" s="365">
        <f>E50-V50</f>
        <v>28</v>
      </c>
      <c r="X50" s="361">
        <f>W50*8</f>
        <v>224</v>
      </c>
      <c r="Y50" s="361">
        <f>X50*H50</f>
        <v>2520</v>
      </c>
      <c r="Z50" s="361">
        <f>Y50</f>
        <v>2520</v>
      </c>
      <c r="AA50" s="363"/>
    </row>
    <row r="51" spans="1:27" s="160" customFormat="1" ht="30" customHeight="1">
      <c r="A51" s="354">
        <v>41</v>
      </c>
      <c r="B51" s="364" t="s">
        <v>305</v>
      </c>
      <c r="C51" s="364" t="s">
        <v>176</v>
      </c>
      <c r="D51" s="364" t="s">
        <v>159</v>
      </c>
      <c r="E51" s="365">
        <v>30</v>
      </c>
      <c r="F51" s="364">
        <v>240</v>
      </c>
      <c r="G51" s="364">
        <v>90</v>
      </c>
      <c r="H51" s="364">
        <f t="shared" si="8"/>
        <v>11.25</v>
      </c>
      <c r="I51" s="361">
        <f t="shared" si="9"/>
        <v>2700</v>
      </c>
      <c r="J51" s="376"/>
      <c r="K51" s="376"/>
      <c r="L51" s="376">
        <v>3</v>
      </c>
      <c r="M51" s="376" t="s">
        <v>123</v>
      </c>
      <c r="N51" s="376"/>
      <c r="O51" s="377"/>
      <c r="P51" s="376">
        <v>3</v>
      </c>
      <c r="Q51" s="376" t="s">
        <v>929</v>
      </c>
      <c r="R51" s="376"/>
      <c r="S51" s="376"/>
      <c r="T51" s="376"/>
      <c r="U51" s="362"/>
      <c r="V51" s="355">
        <f>J51+L51+N51+P51+R51+T51</f>
        <v>6</v>
      </c>
      <c r="W51" s="365">
        <f>E51-V51</f>
        <v>24</v>
      </c>
      <c r="X51" s="361">
        <f>W51*8</f>
        <v>192</v>
      </c>
      <c r="Y51" s="361">
        <f>X51*H51</f>
        <v>2160</v>
      </c>
      <c r="Z51" s="361">
        <f>Y51</f>
        <v>2160</v>
      </c>
      <c r="AA51" s="363"/>
    </row>
    <row r="52" spans="1:27" s="463" customFormat="1" ht="35.1" customHeight="1">
      <c r="A52" s="825">
        <v>42</v>
      </c>
      <c r="B52" s="364" t="s">
        <v>865</v>
      </c>
      <c r="C52" s="364" t="s">
        <v>18</v>
      </c>
      <c r="D52" s="364" t="s">
        <v>86</v>
      </c>
      <c r="E52" s="365">
        <v>30</v>
      </c>
      <c r="F52" s="364">
        <v>240</v>
      </c>
      <c r="G52" s="364">
        <v>70</v>
      </c>
      <c r="H52" s="364">
        <f t="shared" si="8"/>
        <v>8.75</v>
      </c>
      <c r="I52" s="364">
        <f t="shared" si="9"/>
        <v>2100</v>
      </c>
      <c r="J52" s="376"/>
      <c r="K52" s="376"/>
      <c r="L52" s="376"/>
      <c r="M52" s="376"/>
      <c r="N52" s="376"/>
      <c r="O52" s="377"/>
      <c r="P52" s="376"/>
      <c r="Q52" s="376"/>
      <c r="R52" s="376"/>
      <c r="S52" s="376"/>
      <c r="T52" s="376"/>
      <c r="U52" s="376"/>
      <c r="V52" s="365">
        <f t="shared" ref="V52" si="10">J52+L52+N52+P52+R52+T52</f>
        <v>0</v>
      </c>
      <c r="W52" s="365">
        <f t="shared" ref="W52" si="11">E52-V52</f>
        <v>30</v>
      </c>
      <c r="X52" s="364">
        <f t="shared" ref="X52" si="12">W52*8</f>
        <v>240</v>
      </c>
      <c r="Y52" s="364">
        <f t="shared" ref="Y52" si="13">X52*H52</f>
        <v>2100</v>
      </c>
      <c r="Z52" s="364">
        <f t="shared" ref="Z52" si="14">Y52</f>
        <v>2100</v>
      </c>
      <c r="AA52" s="997" t="s">
        <v>669</v>
      </c>
    </row>
    <row r="53" spans="1:27" s="160" customFormat="1" ht="27.75" customHeight="1">
      <c r="A53" s="354">
        <v>43</v>
      </c>
      <c r="B53" s="364" t="s">
        <v>360</v>
      </c>
      <c r="C53" s="364" t="s">
        <v>176</v>
      </c>
      <c r="D53" s="364" t="s">
        <v>151</v>
      </c>
      <c r="E53" s="365">
        <v>30</v>
      </c>
      <c r="F53" s="364">
        <v>240</v>
      </c>
      <c r="G53" s="364">
        <v>90</v>
      </c>
      <c r="H53" s="364">
        <f t="shared" si="8"/>
        <v>11.25</v>
      </c>
      <c r="I53" s="361">
        <f t="shared" si="9"/>
        <v>2700</v>
      </c>
      <c r="J53" s="376"/>
      <c r="K53" s="819"/>
      <c r="L53" s="376">
        <v>1</v>
      </c>
      <c r="M53" s="376">
        <v>7</v>
      </c>
      <c r="N53" s="376"/>
      <c r="O53" s="377"/>
      <c r="P53" s="376">
        <v>1</v>
      </c>
      <c r="Q53" s="376">
        <v>1</v>
      </c>
      <c r="R53" s="376"/>
      <c r="S53" s="376"/>
      <c r="T53" s="376"/>
      <c r="U53" s="362"/>
      <c r="V53" s="355">
        <f>J53+L53+N53+P53+R53+T53</f>
        <v>2</v>
      </c>
      <c r="W53" s="365">
        <f>E53-V53</f>
        <v>28</v>
      </c>
      <c r="X53" s="361">
        <f>W53*8</f>
        <v>224</v>
      </c>
      <c r="Y53" s="361">
        <f>X53*H53</f>
        <v>2520</v>
      </c>
      <c r="Z53" s="361">
        <f>Y53</f>
        <v>2520</v>
      </c>
      <c r="AA53" s="363"/>
    </row>
    <row r="54" spans="1:27" s="160" customFormat="1" ht="30" customHeight="1">
      <c r="A54" s="354">
        <v>44</v>
      </c>
      <c r="B54" s="917" t="s">
        <v>285</v>
      </c>
      <c r="C54" s="365" t="s">
        <v>176</v>
      </c>
      <c r="D54" s="365" t="s">
        <v>796</v>
      </c>
      <c r="E54" s="365">
        <v>30</v>
      </c>
      <c r="F54" s="365">
        <v>240</v>
      </c>
      <c r="G54" s="365">
        <v>90</v>
      </c>
      <c r="H54" s="364">
        <f t="shared" si="8"/>
        <v>11.25</v>
      </c>
      <c r="I54" s="361">
        <f t="shared" si="9"/>
        <v>2700</v>
      </c>
      <c r="J54" s="818"/>
      <c r="K54" s="818"/>
      <c r="L54" s="376">
        <v>3</v>
      </c>
      <c r="M54" s="376" t="s">
        <v>932</v>
      </c>
      <c r="N54" s="376"/>
      <c r="O54" s="377"/>
      <c r="P54" s="376">
        <v>2</v>
      </c>
      <c r="Q54" s="376" t="s">
        <v>931</v>
      </c>
      <c r="R54" s="818"/>
      <c r="S54" s="818"/>
      <c r="T54" s="818"/>
      <c r="U54" s="818"/>
      <c r="V54" s="355">
        <f t="shared" si="0"/>
        <v>5</v>
      </c>
      <c r="W54" s="365">
        <f t="shared" si="1"/>
        <v>25</v>
      </c>
      <c r="X54" s="355">
        <f t="shared" si="2"/>
        <v>200</v>
      </c>
      <c r="Y54" s="355">
        <f t="shared" si="3"/>
        <v>2250</v>
      </c>
      <c r="Z54" s="355">
        <f t="shared" si="4"/>
        <v>2250</v>
      </c>
      <c r="AA54" s="155"/>
    </row>
    <row r="55" spans="1:27" s="160" customFormat="1" ht="30" customHeight="1">
      <c r="A55" s="354">
        <v>45</v>
      </c>
      <c r="B55" s="365" t="s">
        <v>748</v>
      </c>
      <c r="C55" s="365" t="s">
        <v>176</v>
      </c>
      <c r="D55" s="364" t="s">
        <v>101</v>
      </c>
      <c r="E55" s="365">
        <v>30</v>
      </c>
      <c r="F55" s="365">
        <v>240</v>
      </c>
      <c r="G55" s="365">
        <v>90</v>
      </c>
      <c r="H55" s="364">
        <f t="shared" si="8"/>
        <v>11.25</v>
      </c>
      <c r="I55" s="361">
        <f t="shared" si="9"/>
        <v>2700</v>
      </c>
      <c r="J55" s="818"/>
      <c r="K55" s="818"/>
      <c r="L55" s="376">
        <v>3</v>
      </c>
      <c r="M55" s="376" t="s">
        <v>932</v>
      </c>
      <c r="N55" s="376"/>
      <c r="O55" s="377"/>
      <c r="P55" s="376">
        <v>2</v>
      </c>
      <c r="Q55" s="376" t="s">
        <v>931</v>
      </c>
      <c r="R55" s="818"/>
      <c r="S55" s="818"/>
      <c r="T55" s="818"/>
      <c r="U55" s="818"/>
      <c r="V55" s="355">
        <f t="shared" si="0"/>
        <v>5</v>
      </c>
      <c r="W55" s="365">
        <f t="shared" si="1"/>
        <v>25</v>
      </c>
      <c r="X55" s="355">
        <f t="shared" si="2"/>
        <v>200</v>
      </c>
      <c r="Y55" s="355">
        <f t="shared" si="3"/>
        <v>2250</v>
      </c>
      <c r="Z55" s="355">
        <f t="shared" si="4"/>
        <v>2250</v>
      </c>
      <c r="AA55" s="155"/>
    </row>
    <row r="56" spans="1:27" s="160" customFormat="1" ht="30" customHeight="1">
      <c r="A56" s="354">
        <v>46</v>
      </c>
      <c r="B56" s="364" t="s">
        <v>28</v>
      </c>
      <c r="C56" s="364" t="s">
        <v>176</v>
      </c>
      <c r="D56" s="364" t="s">
        <v>95</v>
      </c>
      <c r="E56" s="365">
        <v>30</v>
      </c>
      <c r="F56" s="364">
        <v>240</v>
      </c>
      <c r="G56" s="364">
        <v>90</v>
      </c>
      <c r="H56" s="364">
        <f t="shared" si="8"/>
        <v>11.25</v>
      </c>
      <c r="I56" s="361">
        <f t="shared" si="9"/>
        <v>2700</v>
      </c>
      <c r="J56" s="376"/>
      <c r="K56" s="376"/>
      <c r="L56" s="376"/>
      <c r="M56" s="376"/>
      <c r="N56" s="376"/>
      <c r="O56" s="377"/>
      <c r="P56" s="376">
        <v>1</v>
      </c>
      <c r="Q56" s="376">
        <v>1</v>
      </c>
      <c r="R56" s="376"/>
      <c r="S56" s="376"/>
      <c r="T56" s="376">
        <v>7</v>
      </c>
      <c r="U56" s="376" t="s">
        <v>638</v>
      </c>
      <c r="V56" s="355">
        <f t="shared" si="0"/>
        <v>8</v>
      </c>
      <c r="W56" s="365">
        <f t="shared" si="1"/>
        <v>22</v>
      </c>
      <c r="X56" s="361">
        <f t="shared" si="2"/>
        <v>176</v>
      </c>
      <c r="Y56" s="361">
        <f t="shared" si="3"/>
        <v>1980</v>
      </c>
      <c r="Z56" s="361">
        <f t="shared" si="4"/>
        <v>1980</v>
      </c>
      <c r="AA56" s="149"/>
    </row>
    <row r="57" spans="1:27" s="160" customFormat="1" ht="30" customHeight="1">
      <c r="A57" s="354">
        <v>47</v>
      </c>
      <c r="B57" s="364" t="s">
        <v>838</v>
      </c>
      <c r="C57" s="364" t="s">
        <v>176</v>
      </c>
      <c r="D57" s="364" t="s">
        <v>100</v>
      </c>
      <c r="E57" s="365">
        <v>30</v>
      </c>
      <c r="F57" s="364">
        <v>240</v>
      </c>
      <c r="G57" s="364">
        <v>90</v>
      </c>
      <c r="H57" s="364">
        <f t="shared" si="8"/>
        <v>11.25</v>
      </c>
      <c r="I57" s="361">
        <f t="shared" si="9"/>
        <v>2700</v>
      </c>
      <c r="J57" s="376"/>
      <c r="K57" s="376"/>
      <c r="L57" s="376">
        <v>3</v>
      </c>
      <c r="M57" s="376" t="s">
        <v>932</v>
      </c>
      <c r="N57" s="376">
        <v>6</v>
      </c>
      <c r="O57" s="377" t="s">
        <v>945</v>
      </c>
      <c r="P57" s="376">
        <v>2</v>
      </c>
      <c r="Q57" s="376" t="s">
        <v>931</v>
      </c>
      <c r="R57" s="376"/>
      <c r="S57" s="376"/>
      <c r="T57" s="376"/>
      <c r="U57" s="376"/>
      <c r="V57" s="355">
        <f t="shared" si="0"/>
        <v>11</v>
      </c>
      <c r="W57" s="365">
        <f t="shared" si="1"/>
        <v>19</v>
      </c>
      <c r="X57" s="361">
        <f t="shared" si="2"/>
        <v>152</v>
      </c>
      <c r="Y57" s="361">
        <f t="shared" si="3"/>
        <v>1710</v>
      </c>
      <c r="Z57" s="361">
        <f t="shared" si="4"/>
        <v>1710</v>
      </c>
      <c r="AA57" s="149"/>
    </row>
    <row r="58" spans="1:27" s="160" customFormat="1" ht="30" customHeight="1">
      <c r="A58" s="354">
        <v>48</v>
      </c>
      <c r="B58" s="364" t="s">
        <v>300</v>
      </c>
      <c r="C58" s="364" t="s">
        <v>176</v>
      </c>
      <c r="D58" s="364" t="s">
        <v>62</v>
      </c>
      <c r="E58" s="365">
        <v>30</v>
      </c>
      <c r="F58" s="364">
        <v>240</v>
      </c>
      <c r="G58" s="364">
        <v>90</v>
      </c>
      <c r="H58" s="364">
        <f t="shared" si="8"/>
        <v>11.25</v>
      </c>
      <c r="I58" s="361">
        <f t="shared" si="9"/>
        <v>2700</v>
      </c>
      <c r="J58" s="376"/>
      <c r="K58" s="376"/>
      <c r="L58" s="376">
        <v>4</v>
      </c>
      <c r="M58" s="376" t="s">
        <v>349</v>
      </c>
      <c r="N58" s="376"/>
      <c r="O58" s="377"/>
      <c r="P58" s="376">
        <v>3</v>
      </c>
      <c r="Q58" s="376" t="s">
        <v>929</v>
      </c>
      <c r="R58" s="376"/>
      <c r="S58" s="376"/>
      <c r="T58" s="376"/>
      <c r="U58" s="376"/>
      <c r="V58" s="365">
        <f t="shared" si="0"/>
        <v>7</v>
      </c>
      <c r="W58" s="365">
        <f t="shared" si="1"/>
        <v>23</v>
      </c>
      <c r="X58" s="364">
        <f t="shared" si="2"/>
        <v>184</v>
      </c>
      <c r="Y58" s="364">
        <f t="shared" si="3"/>
        <v>2070</v>
      </c>
      <c r="Z58" s="364">
        <f t="shared" si="4"/>
        <v>2070</v>
      </c>
      <c r="AA58" s="245"/>
    </row>
    <row r="59" spans="1:27" s="160" customFormat="1" ht="30" customHeight="1">
      <c r="A59" s="354">
        <v>49</v>
      </c>
      <c r="B59" s="364" t="s">
        <v>87</v>
      </c>
      <c r="C59" s="364" t="s">
        <v>176</v>
      </c>
      <c r="D59" s="364" t="s">
        <v>34</v>
      </c>
      <c r="E59" s="365">
        <v>30</v>
      </c>
      <c r="F59" s="364">
        <v>240</v>
      </c>
      <c r="G59" s="364">
        <v>90</v>
      </c>
      <c r="H59" s="364">
        <f t="shared" si="8"/>
        <v>11.25</v>
      </c>
      <c r="I59" s="361">
        <f t="shared" si="9"/>
        <v>2700</v>
      </c>
      <c r="J59" s="376"/>
      <c r="K59" s="376"/>
      <c r="L59" s="376">
        <v>3</v>
      </c>
      <c r="M59" s="376" t="s">
        <v>156</v>
      </c>
      <c r="N59" s="376">
        <v>2</v>
      </c>
      <c r="O59" s="377" t="s">
        <v>421</v>
      </c>
      <c r="P59" s="376">
        <v>2</v>
      </c>
      <c r="Q59" s="376" t="s">
        <v>928</v>
      </c>
      <c r="R59" s="376"/>
      <c r="S59" s="376"/>
      <c r="T59" s="376">
        <v>1</v>
      </c>
      <c r="U59" s="376">
        <v>13</v>
      </c>
      <c r="V59" s="355">
        <f t="shared" si="0"/>
        <v>8</v>
      </c>
      <c r="W59" s="365">
        <f t="shared" si="1"/>
        <v>22</v>
      </c>
      <c r="X59" s="361">
        <f t="shared" si="2"/>
        <v>176</v>
      </c>
      <c r="Y59" s="361">
        <f t="shared" si="3"/>
        <v>1980</v>
      </c>
      <c r="Z59" s="361">
        <f t="shared" si="4"/>
        <v>1980</v>
      </c>
      <c r="AA59" s="149"/>
    </row>
    <row r="60" spans="1:27" s="160" customFormat="1" ht="33.75" customHeight="1">
      <c r="A60" s="354">
        <v>50</v>
      </c>
      <c r="B60" s="998" t="s">
        <v>71</v>
      </c>
      <c r="C60" s="364" t="s">
        <v>267</v>
      </c>
      <c r="D60" s="364" t="s">
        <v>72</v>
      </c>
      <c r="E60" s="365">
        <v>30</v>
      </c>
      <c r="F60" s="364">
        <v>240</v>
      </c>
      <c r="G60" s="364">
        <v>75</v>
      </c>
      <c r="H60" s="364">
        <f t="shared" si="8"/>
        <v>9.375</v>
      </c>
      <c r="I60" s="361">
        <f t="shared" si="9"/>
        <v>2250</v>
      </c>
      <c r="J60" s="376"/>
      <c r="K60" s="376"/>
      <c r="L60" s="376"/>
      <c r="M60" s="376"/>
      <c r="N60" s="376"/>
      <c r="O60" s="377"/>
      <c r="P60" s="376"/>
      <c r="Q60" s="376"/>
      <c r="R60" s="376"/>
      <c r="S60" s="376"/>
      <c r="T60" s="376">
        <v>30</v>
      </c>
      <c r="U60" s="376"/>
      <c r="V60" s="355">
        <f t="shared" si="0"/>
        <v>30</v>
      </c>
      <c r="W60" s="365">
        <f t="shared" si="1"/>
        <v>0</v>
      </c>
      <c r="X60" s="361">
        <f t="shared" si="2"/>
        <v>0</v>
      </c>
      <c r="Y60" s="361">
        <f t="shared" si="3"/>
        <v>0</v>
      </c>
      <c r="Z60" s="998">
        <f t="shared" si="4"/>
        <v>0</v>
      </c>
      <c r="AA60" s="149"/>
    </row>
    <row r="61" spans="1:27" s="160" customFormat="1" ht="36" customHeight="1">
      <c r="A61" s="354">
        <v>51</v>
      </c>
      <c r="B61" s="364" t="s">
        <v>800</v>
      </c>
      <c r="C61" s="364" t="s">
        <v>18</v>
      </c>
      <c r="D61" s="918" t="s">
        <v>19</v>
      </c>
      <c r="E61" s="365">
        <v>30</v>
      </c>
      <c r="F61" s="364">
        <v>240</v>
      </c>
      <c r="G61" s="364">
        <v>70</v>
      </c>
      <c r="H61" s="364">
        <f t="shared" si="8"/>
        <v>8.75</v>
      </c>
      <c r="I61" s="361">
        <f t="shared" si="9"/>
        <v>2100</v>
      </c>
      <c r="J61" s="376"/>
      <c r="K61" s="376"/>
      <c r="L61" s="376">
        <v>3</v>
      </c>
      <c r="M61" s="376" t="s">
        <v>122</v>
      </c>
      <c r="N61" s="376"/>
      <c r="O61" s="377"/>
      <c r="P61" s="376">
        <v>1</v>
      </c>
      <c r="Q61" s="376">
        <v>1</v>
      </c>
      <c r="R61" s="376"/>
      <c r="S61" s="376"/>
      <c r="T61" s="376"/>
      <c r="U61" s="376"/>
      <c r="V61" s="355">
        <f t="shared" si="0"/>
        <v>4</v>
      </c>
      <c r="W61" s="365">
        <f t="shared" si="1"/>
        <v>26</v>
      </c>
      <c r="X61" s="361">
        <f t="shared" si="2"/>
        <v>208</v>
      </c>
      <c r="Y61" s="361">
        <f t="shared" si="3"/>
        <v>1820</v>
      </c>
      <c r="Z61" s="361">
        <f t="shared" si="4"/>
        <v>1820</v>
      </c>
      <c r="AA61" s="149"/>
    </row>
    <row r="62" spans="1:27" s="160" customFormat="1" ht="36" customHeight="1">
      <c r="A62" s="354">
        <v>52</v>
      </c>
      <c r="B62" s="364" t="s">
        <v>454</v>
      </c>
      <c r="C62" s="364" t="s">
        <v>207</v>
      </c>
      <c r="D62" s="364" t="s">
        <v>174</v>
      </c>
      <c r="E62" s="365">
        <v>30</v>
      </c>
      <c r="F62" s="364">
        <v>240</v>
      </c>
      <c r="G62" s="364">
        <v>40</v>
      </c>
      <c r="H62" s="364">
        <f t="shared" si="8"/>
        <v>5</v>
      </c>
      <c r="I62" s="361">
        <f t="shared" si="9"/>
        <v>1200</v>
      </c>
      <c r="J62" s="376"/>
      <c r="K62" s="376"/>
      <c r="L62" s="376">
        <v>4</v>
      </c>
      <c r="M62" s="376" t="s">
        <v>349</v>
      </c>
      <c r="N62" s="376"/>
      <c r="O62" s="377"/>
      <c r="P62" s="376">
        <v>3</v>
      </c>
      <c r="Q62" s="376" t="s">
        <v>929</v>
      </c>
      <c r="R62" s="376"/>
      <c r="S62" s="376"/>
      <c r="T62" s="376"/>
      <c r="U62" s="376"/>
      <c r="V62" s="355">
        <f>J62+L62+N62+P62+R62+T62</f>
        <v>7</v>
      </c>
      <c r="W62" s="365">
        <f>E62-V62</f>
        <v>23</v>
      </c>
      <c r="X62" s="361">
        <f>W62*8</f>
        <v>184</v>
      </c>
      <c r="Y62" s="361">
        <f>X62*H62</f>
        <v>920</v>
      </c>
      <c r="Z62" s="361">
        <f t="shared" si="4"/>
        <v>920</v>
      </c>
      <c r="AA62" s="149"/>
    </row>
    <row r="63" spans="1:27" s="160" customFormat="1" ht="30" customHeight="1">
      <c r="A63" s="354">
        <v>53</v>
      </c>
      <c r="B63" s="364" t="s">
        <v>198</v>
      </c>
      <c r="C63" s="364" t="s">
        <v>176</v>
      </c>
      <c r="D63" s="364" t="s">
        <v>181</v>
      </c>
      <c r="E63" s="365">
        <v>30</v>
      </c>
      <c r="F63" s="364">
        <v>240</v>
      </c>
      <c r="G63" s="364">
        <v>90</v>
      </c>
      <c r="H63" s="364">
        <f t="shared" si="8"/>
        <v>11.25</v>
      </c>
      <c r="I63" s="361">
        <f t="shared" si="9"/>
        <v>2700</v>
      </c>
      <c r="J63" s="376"/>
      <c r="K63" s="376"/>
      <c r="L63" s="376">
        <v>2</v>
      </c>
      <c r="M63" s="376" t="s">
        <v>936</v>
      </c>
      <c r="N63" s="376"/>
      <c r="O63" s="377"/>
      <c r="P63" s="376">
        <v>1</v>
      </c>
      <c r="Q63" s="376">
        <v>1</v>
      </c>
      <c r="R63" s="376"/>
      <c r="S63" s="377"/>
      <c r="T63" s="376"/>
      <c r="U63" s="376"/>
      <c r="V63" s="355">
        <f t="shared" si="0"/>
        <v>3</v>
      </c>
      <c r="W63" s="365">
        <f t="shared" si="1"/>
        <v>27</v>
      </c>
      <c r="X63" s="361">
        <f t="shared" si="2"/>
        <v>216</v>
      </c>
      <c r="Y63" s="361">
        <f t="shared" si="3"/>
        <v>2430</v>
      </c>
      <c r="Z63" s="361">
        <f t="shared" si="4"/>
        <v>2430</v>
      </c>
      <c r="AA63" s="149"/>
    </row>
    <row r="64" spans="1:27" s="160" customFormat="1" ht="30" customHeight="1">
      <c r="A64" s="354">
        <v>54</v>
      </c>
      <c r="B64" s="364" t="s">
        <v>262</v>
      </c>
      <c r="C64" s="364" t="s">
        <v>176</v>
      </c>
      <c r="D64" s="364" t="s">
        <v>241</v>
      </c>
      <c r="E64" s="365">
        <v>30</v>
      </c>
      <c r="F64" s="364">
        <v>240</v>
      </c>
      <c r="G64" s="364">
        <v>90</v>
      </c>
      <c r="H64" s="364">
        <f t="shared" si="8"/>
        <v>11.25</v>
      </c>
      <c r="I64" s="361">
        <f t="shared" si="9"/>
        <v>2700</v>
      </c>
      <c r="J64" s="376"/>
      <c r="K64" s="376"/>
      <c r="L64" s="376">
        <v>2</v>
      </c>
      <c r="M64" s="376" t="s">
        <v>936</v>
      </c>
      <c r="N64" s="376"/>
      <c r="O64" s="377"/>
      <c r="P64" s="376">
        <v>1</v>
      </c>
      <c r="Q64" s="376">
        <v>1</v>
      </c>
      <c r="R64" s="376"/>
      <c r="S64" s="376"/>
      <c r="T64" s="376"/>
      <c r="U64" s="376"/>
      <c r="V64" s="355">
        <f t="shared" si="0"/>
        <v>3</v>
      </c>
      <c r="W64" s="365">
        <f t="shared" si="1"/>
        <v>27</v>
      </c>
      <c r="X64" s="361">
        <f t="shared" si="2"/>
        <v>216</v>
      </c>
      <c r="Y64" s="361">
        <f t="shared" si="3"/>
        <v>2430</v>
      </c>
      <c r="Z64" s="361">
        <f t="shared" si="4"/>
        <v>2430</v>
      </c>
      <c r="AA64" s="149"/>
    </row>
    <row r="65" spans="1:27" s="160" customFormat="1" ht="30" customHeight="1">
      <c r="A65" s="354">
        <v>55</v>
      </c>
      <c r="B65" s="364" t="s">
        <v>683</v>
      </c>
      <c r="C65" s="364" t="s">
        <v>18</v>
      </c>
      <c r="D65" s="364" t="s">
        <v>106</v>
      </c>
      <c r="E65" s="365">
        <v>30</v>
      </c>
      <c r="F65" s="364">
        <v>240</v>
      </c>
      <c r="G65" s="364">
        <v>70</v>
      </c>
      <c r="H65" s="364">
        <f t="shared" si="8"/>
        <v>8.75</v>
      </c>
      <c r="I65" s="361">
        <f t="shared" si="9"/>
        <v>2100</v>
      </c>
      <c r="J65" s="376"/>
      <c r="K65" s="376"/>
      <c r="L65" s="376">
        <v>1</v>
      </c>
      <c r="M65" s="376">
        <v>14</v>
      </c>
      <c r="N65" s="376"/>
      <c r="O65" s="377"/>
      <c r="P65" s="376"/>
      <c r="Q65" s="376"/>
      <c r="R65" s="376"/>
      <c r="S65" s="376"/>
      <c r="T65" s="376"/>
      <c r="U65" s="376"/>
      <c r="V65" s="355">
        <f t="shared" si="0"/>
        <v>1</v>
      </c>
      <c r="W65" s="365">
        <f t="shared" si="1"/>
        <v>29</v>
      </c>
      <c r="X65" s="361">
        <f t="shared" si="2"/>
        <v>232</v>
      </c>
      <c r="Y65" s="361">
        <f t="shared" si="3"/>
        <v>2030</v>
      </c>
      <c r="Z65" s="361">
        <f t="shared" si="4"/>
        <v>2030</v>
      </c>
      <c r="AA65" s="149"/>
    </row>
    <row r="66" spans="1:27" s="160" customFormat="1" ht="30" customHeight="1">
      <c r="A66" s="354">
        <v>56</v>
      </c>
      <c r="B66" s="364" t="s">
        <v>906</v>
      </c>
      <c r="C66" s="364" t="s">
        <v>176</v>
      </c>
      <c r="D66" s="364" t="s">
        <v>855</v>
      </c>
      <c r="E66" s="365">
        <v>30</v>
      </c>
      <c r="F66" s="364">
        <v>240</v>
      </c>
      <c r="G66" s="364">
        <v>90</v>
      </c>
      <c r="H66" s="364">
        <f t="shared" si="8"/>
        <v>11.25</v>
      </c>
      <c r="I66" s="361">
        <f t="shared" si="9"/>
        <v>2700</v>
      </c>
      <c r="J66" s="376"/>
      <c r="K66" s="376"/>
      <c r="L66" s="376">
        <v>1</v>
      </c>
      <c r="M66" s="376">
        <v>7</v>
      </c>
      <c r="N66" s="376"/>
      <c r="O66" s="377"/>
      <c r="P66" s="376">
        <v>1</v>
      </c>
      <c r="Q66" s="376">
        <v>1</v>
      </c>
      <c r="R66" s="376"/>
      <c r="S66" s="376"/>
      <c r="T66" s="376"/>
      <c r="U66" s="376"/>
      <c r="V66" s="355">
        <f t="shared" si="0"/>
        <v>2</v>
      </c>
      <c r="W66" s="365">
        <f t="shared" si="1"/>
        <v>28</v>
      </c>
      <c r="X66" s="361">
        <f t="shared" si="2"/>
        <v>224</v>
      </c>
      <c r="Y66" s="361">
        <f t="shared" si="3"/>
        <v>2520</v>
      </c>
      <c r="Z66" s="361">
        <f t="shared" si="4"/>
        <v>2520</v>
      </c>
      <c r="AA66" s="149"/>
    </row>
    <row r="67" spans="1:27" s="160" customFormat="1" ht="30" customHeight="1">
      <c r="A67" s="354">
        <v>57</v>
      </c>
      <c r="B67" s="364" t="s">
        <v>921</v>
      </c>
      <c r="C67" s="364" t="s">
        <v>18</v>
      </c>
      <c r="D67" s="364" t="s">
        <v>853</v>
      </c>
      <c r="E67" s="365">
        <v>30</v>
      </c>
      <c r="F67" s="364">
        <v>240</v>
      </c>
      <c r="G67" s="364">
        <v>70</v>
      </c>
      <c r="H67" s="364">
        <f t="shared" ref="H67:H68" si="15">G67/8</f>
        <v>8.75</v>
      </c>
      <c r="I67" s="361">
        <f t="shared" ref="I67:I68" si="16">G67*E67</f>
        <v>2100</v>
      </c>
      <c r="J67" s="417">
        <v>17</v>
      </c>
      <c r="K67" s="417" t="s">
        <v>722</v>
      </c>
      <c r="L67" s="376"/>
      <c r="M67" s="376"/>
      <c r="N67" s="376"/>
      <c r="O67" s="377"/>
      <c r="P67" s="376"/>
      <c r="Q67" s="376"/>
      <c r="R67" s="376"/>
      <c r="S67" s="376"/>
      <c r="T67" s="376"/>
      <c r="U67" s="376"/>
      <c r="V67" s="355">
        <f t="shared" ref="V67:V68" si="17">J67+L67+N67+P67+R67+T67</f>
        <v>17</v>
      </c>
      <c r="W67" s="365">
        <f t="shared" ref="W67:W68" si="18">E67-V67</f>
        <v>13</v>
      </c>
      <c r="X67" s="361">
        <f t="shared" ref="X67:X68" si="19">W67*8</f>
        <v>104</v>
      </c>
      <c r="Y67" s="361">
        <f t="shared" ref="Y67:Y68" si="20">X67*H67</f>
        <v>910</v>
      </c>
      <c r="Z67" s="361">
        <f t="shared" ref="Z67:Z68" si="21">Y67</f>
        <v>910</v>
      </c>
      <c r="AA67" s="149"/>
    </row>
    <row r="68" spans="1:27" s="463" customFormat="1" ht="35.1" customHeight="1">
      <c r="A68" s="825">
        <v>58</v>
      </c>
      <c r="B68" s="364" t="s">
        <v>861</v>
      </c>
      <c r="C68" s="364" t="s">
        <v>18</v>
      </c>
      <c r="D68" s="364" t="s">
        <v>107</v>
      </c>
      <c r="E68" s="365">
        <v>30</v>
      </c>
      <c r="F68" s="364">
        <v>240</v>
      </c>
      <c r="G68" s="364">
        <v>70</v>
      </c>
      <c r="H68" s="364">
        <f t="shared" si="15"/>
        <v>8.75</v>
      </c>
      <c r="I68" s="364">
        <f t="shared" si="16"/>
        <v>2100</v>
      </c>
      <c r="J68" s="376"/>
      <c r="K68" s="376"/>
      <c r="L68" s="376"/>
      <c r="M68" s="376"/>
      <c r="N68" s="376">
        <v>1</v>
      </c>
      <c r="O68" s="377" t="s">
        <v>364</v>
      </c>
      <c r="P68" s="376">
        <v>2</v>
      </c>
      <c r="Q68" s="377" t="s">
        <v>931</v>
      </c>
      <c r="R68" s="376"/>
      <c r="S68" s="376"/>
      <c r="T68" s="376"/>
      <c r="U68" s="376"/>
      <c r="V68" s="365">
        <f t="shared" si="17"/>
        <v>3</v>
      </c>
      <c r="W68" s="365">
        <f t="shared" si="18"/>
        <v>27</v>
      </c>
      <c r="X68" s="364">
        <f t="shared" si="19"/>
        <v>216</v>
      </c>
      <c r="Y68" s="364">
        <f t="shared" si="20"/>
        <v>1890</v>
      </c>
      <c r="Z68" s="364">
        <f t="shared" si="21"/>
        <v>1890</v>
      </c>
      <c r="AA68" s="997" t="s">
        <v>669</v>
      </c>
    </row>
    <row r="69" spans="1:27" s="160" customFormat="1" ht="30" customHeight="1">
      <c r="A69" s="354">
        <v>59</v>
      </c>
      <c r="B69" s="364" t="s">
        <v>21</v>
      </c>
      <c r="C69" s="364" t="s">
        <v>176</v>
      </c>
      <c r="D69" s="379" t="s">
        <v>238</v>
      </c>
      <c r="E69" s="365">
        <v>30</v>
      </c>
      <c r="F69" s="364">
        <v>240</v>
      </c>
      <c r="G69" s="364">
        <v>90</v>
      </c>
      <c r="H69" s="364">
        <f t="shared" si="8"/>
        <v>11.25</v>
      </c>
      <c r="I69" s="361">
        <f t="shared" si="9"/>
        <v>2700</v>
      </c>
      <c r="J69" s="376"/>
      <c r="K69" s="376"/>
      <c r="L69" s="376">
        <v>2</v>
      </c>
      <c r="M69" s="376" t="s">
        <v>936</v>
      </c>
      <c r="N69" s="376"/>
      <c r="O69" s="377"/>
      <c r="P69" s="376">
        <v>1</v>
      </c>
      <c r="Q69" s="376">
        <v>1</v>
      </c>
      <c r="R69" s="376"/>
      <c r="S69" s="376"/>
      <c r="T69" s="376"/>
      <c r="U69" s="819"/>
      <c r="V69" s="355">
        <f t="shared" si="0"/>
        <v>3</v>
      </c>
      <c r="W69" s="365">
        <f t="shared" si="1"/>
        <v>27</v>
      </c>
      <c r="X69" s="361">
        <f t="shared" si="2"/>
        <v>216</v>
      </c>
      <c r="Y69" s="361">
        <f t="shared" si="3"/>
        <v>2430</v>
      </c>
      <c r="Z69" s="361">
        <f t="shared" si="4"/>
        <v>2430</v>
      </c>
      <c r="AA69" s="149"/>
    </row>
    <row r="70" spans="1:27" s="160" customFormat="1" ht="33" customHeight="1">
      <c r="A70" s="354">
        <v>60</v>
      </c>
      <c r="B70" s="364" t="s">
        <v>250</v>
      </c>
      <c r="C70" s="364" t="s">
        <v>176</v>
      </c>
      <c r="D70" s="364" t="s">
        <v>898</v>
      </c>
      <c r="E70" s="365">
        <v>30</v>
      </c>
      <c r="F70" s="364">
        <v>240</v>
      </c>
      <c r="G70" s="364">
        <v>90</v>
      </c>
      <c r="H70" s="364">
        <f t="shared" si="8"/>
        <v>11.25</v>
      </c>
      <c r="I70" s="361">
        <f t="shared" si="9"/>
        <v>2700</v>
      </c>
      <c r="J70" s="376"/>
      <c r="K70" s="376"/>
      <c r="L70" s="376"/>
      <c r="M70" s="376"/>
      <c r="N70" s="376"/>
      <c r="O70" s="377"/>
      <c r="P70" s="376">
        <v>1</v>
      </c>
      <c r="Q70" s="376">
        <v>1</v>
      </c>
      <c r="R70" s="376"/>
      <c r="S70" s="376"/>
      <c r="T70" s="376"/>
      <c r="U70" s="819"/>
      <c r="V70" s="355">
        <f t="shared" si="0"/>
        <v>1</v>
      </c>
      <c r="W70" s="365">
        <f t="shared" si="1"/>
        <v>29</v>
      </c>
      <c r="X70" s="361">
        <f t="shared" si="2"/>
        <v>232</v>
      </c>
      <c r="Y70" s="361">
        <f t="shared" si="3"/>
        <v>2610</v>
      </c>
      <c r="Z70" s="364">
        <f t="shared" si="4"/>
        <v>2610</v>
      </c>
      <c r="AA70" s="149"/>
    </row>
    <row r="71" spans="1:27" s="160" customFormat="1" ht="30" customHeight="1">
      <c r="A71" s="354">
        <v>61</v>
      </c>
      <c r="B71" s="364" t="s">
        <v>893</v>
      </c>
      <c r="C71" s="364" t="s">
        <v>176</v>
      </c>
      <c r="D71" s="364" t="s">
        <v>54</v>
      </c>
      <c r="E71" s="365">
        <v>30</v>
      </c>
      <c r="F71" s="364">
        <v>240</v>
      </c>
      <c r="G71" s="364">
        <v>90</v>
      </c>
      <c r="H71" s="364">
        <f t="shared" si="8"/>
        <v>11.25</v>
      </c>
      <c r="I71" s="361">
        <f t="shared" si="9"/>
        <v>2700</v>
      </c>
      <c r="J71" s="376"/>
      <c r="K71" s="376"/>
      <c r="L71" s="376">
        <v>4</v>
      </c>
      <c r="M71" s="376" t="s">
        <v>349</v>
      </c>
      <c r="N71" s="376"/>
      <c r="O71" s="377"/>
      <c r="P71" s="376">
        <v>3</v>
      </c>
      <c r="Q71" s="376" t="s">
        <v>929</v>
      </c>
      <c r="R71" s="376"/>
      <c r="S71" s="376"/>
      <c r="T71" s="376"/>
      <c r="U71" s="819"/>
      <c r="V71" s="355">
        <f t="shared" si="0"/>
        <v>7</v>
      </c>
      <c r="W71" s="365">
        <f t="shared" si="1"/>
        <v>23</v>
      </c>
      <c r="X71" s="361">
        <f t="shared" si="2"/>
        <v>184</v>
      </c>
      <c r="Y71" s="361">
        <f t="shared" si="3"/>
        <v>2070</v>
      </c>
      <c r="Z71" s="361">
        <f t="shared" si="4"/>
        <v>2070</v>
      </c>
      <c r="AA71" s="149"/>
    </row>
    <row r="72" spans="1:27" s="160" customFormat="1" ht="30" customHeight="1">
      <c r="A72" s="354">
        <v>62</v>
      </c>
      <c r="B72" s="118" t="s">
        <v>892</v>
      </c>
      <c r="C72" s="364" t="s">
        <v>18</v>
      </c>
      <c r="D72" s="364" t="s">
        <v>846</v>
      </c>
      <c r="E72" s="365">
        <v>30</v>
      </c>
      <c r="F72" s="364">
        <v>240</v>
      </c>
      <c r="G72" s="364">
        <v>70</v>
      </c>
      <c r="H72" s="364">
        <f t="shared" si="8"/>
        <v>8.75</v>
      </c>
      <c r="I72" s="361">
        <f t="shared" si="9"/>
        <v>2100</v>
      </c>
      <c r="J72" s="376"/>
      <c r="K72" s="376"/>
      <c r="L72" s="376"/>
      <c r="M72" s="376"/>
      <c r="N72" s="376"/>
      <c r="O72" s="377"/>
      <c r="P72" s="376">
        <v>1</v>
      </c>
      <c r="Q72" s="376"/>
      <c r="R72" s="376">
        <v>1</v>
      </c>
      <c r="S72" s="376">
        <v>2</v>
      </c>
      <c r="T72" s="376"/>
      <c r="U72" s="376"/>
      <c r="V72" s="355">
        <f t="shared" si="0"/>
        <v>2</v>
      </c>
      <c r="W72" s="365">
        <f t="shared" si="1"/>
        <v>28</v>
      </c>
      <c r="X72" s="361">
        <f t="shared" si="2"/>
        <v>224</v>
      </c>
      <c r="Y72" s="361">
        <f t="shared" si="3"/>
        <v>1960</v>
      </c>
      <c r="Z72" s="361">
        <f t="shared" si="4"/>
        <v>1960</v>
      </c>
      <c r="AA72" s="149"/>
    </row>
    <row r="73" spans="1:27" s="160" customFormat="1" ht="30" customHeight="1">
      <c r="A73" s="354">
        <v>63</v>
      </c>
      <c r="B73" s="415" t="s">
        <v>24</v>
      </c>
      <c r="C73" s="364" t="s">
        <v>176</v>
      </c>
      <c r="D73" s="364" t="s">
        <v>41</v>
      </c>
      <c r="E73" s="365">
        <v>30</v>
      </c>
      <c r="F73" s="364">
        <v>240</v>
      </c>
      <c r="G73" s="364">
        <v>90</v>
      </c>
      <c r="H73" s="364">
        <f t="shared" si="8"/>
        <v>11.25</v>
      </c>
      <c r="I73" s="361">
        <f t="shared" si="9"/>
        <v>2700</v>
      </c>
      <c r="J73" s="376"/>
      <c r="K73" s="376"/>
      <c r="L73" s="376">
        <v>3</v>
      </c>
      <c r="M73" s="376" t="s">
        <v>932</v>
      </c>
      <c r="N73" s="376"/>
      <c r="O73" s="377"/>
      <c r="P73" s="376">
        <v>2</v>
      </c>
      <c r="Q73" s="376" t="s">
        <v>931</v>
      </c>
      <c r="R73" s="376"/>
      <c r="S73" s="376"/>
      <c r="T73" s="376"/>
      <c r="U73" s="376"/>
      <c r="V73" s="355">
        <f t="shared" si="0"/>
        <v>5</v>
      </c>
      <c r="W73" s="365">
        <f t="shared" si="1"/>
        <v>25</v>
      </c>
      <c r="X73" s="361">
        <f t="shared" si="2"/>
        <v>200</v>
      </c>
      <c r="Y73" s="361">
        <f t="shared" si="3"/>
        <v>2250</v>
      </c>
      <c r="Z73" s="361">
        <f t="shared" si="4"/>
        <v>2250</v>
      </c>
      <c r="AA73" s="149"/>
    </row>
    <row r="74" spans="1:27" s="160" customFormat="1" ht="30" customHeight="1">
      <c r="A74" s="354">
        <v>64</v>
      </c>
      <c r="B74" s="415" t="s">
        <v>774</v>
      </c>
      <c r="C74" s="364" t="s">
        <v>176</v>
      </c>
      <c r="D74" s="364" t="s">
        <v>816</v>
      </c>
      <c r="E74" s="365">
        <v>30</v>
      </c>
      <c r="F74" s="364">
        <v>240</v>
      </c>
      <c r="G74" s="364">
        <v>90</v>
      </c>
      <c r="H74" s="364">
        <f t="shared" si="8"/>
        <v>11.25</v>
      </c>
      <c r="I74" s="361">
        <f t="shared" si="9"/>
        <v>2700</v>
      </c>
      <c r="J74" s="376"/>
      <c r="K74" s="376"/>
      <c r="L74" s="376">
        <v>2</v>
      </c>
      <c r="M74" s="376" t="s">
        <v>350</v>
      </c>
      <c r="N74" s="376"/>
      <c r="O74" s="376"/>
      <c r="P74" s="376">
        <v>2</v>
      </c>
      <c r="Q74" s="376" t="s">
        <v>931</v>
      </c>
      <c r="R74" s="376"/>
      <c r="S74" s="376"/>
      <c r="T74" s="376"/>
      <c r="U74" s="376"/>
      <c r="V74" s="355">
        <f t="shared" si="0"/>
        <v>4</v>
      </c>
      <c r="W74" s="365">
        <f t="shared" si="1"/>
        <v>26</v>
      </c>
      <c r="X74" s="361">
        <f t="shared" si="2"/>
        <v>208</v>
      </c>
      <c r="Y74" s="361">
        <f t="shared" si="3"/>
        <v>2340</v>
      </c>
      <c r="Z74" s="361">
        <f t="shared" si="4"/>
        <v>2340</v>
      </c>
      <c r="AA74" s="149"/>
    </row>
    <row r="75" spans="1:27" s="160" customFormat="1" ht="30" customHeight="1">
      <c r="A75" s="354">
        <v>65</v>
      </c>
      <c r="B75" s="364" t="s">
        <v>548</v>
      </c>
      <c r="C75" s="364" t="s">
        <v>18</v>
      </c>
      <c r="D75" s="364" t="s">
        <v>73</v>
      </c>
      <c r="E75" s="365">
        <v>30</v>
      </c>
      <c r="F75" s="364">
        <v>240</v>
      </c>
      <c r="G75" s="364">
        <v>70</v>
      </c>
      <c r="H75" s="364">
        <f t="shared" si="8"/>
        <v>8.75</v>
      </c>
      <c r="I75" s="361">
        <f t="shared" si="9"/>
        <v>2100</v>
      </c>
      <c r="J75" s="376"/>
      <c r="K75" s="376"/>
      <c r="L75" s="376">
        <v>1</v>
      </c>
      <c r="M75" s="376">
        <v>7</v>
      </c>
      <c r="N75" s="376">
        <v>2</v>
      </c>
      <c r="O75" s="377" t="s">
        <v>216</v>
      </c>
      <c r="P75" s="376">
        <v>2</v>
      </c>
      <c r="Q75" s="376" t="s">
        <v>931</v>
      </c>
      <c r="R75" s="376"/>
      <c r="S75" s="376"/>
      <c r="T75" s="376"/>
      <c r="U75" s="376"/>
      <c r="V75" s="355">
        <f>J75+L75+N75+P75+R75+T75</f>
        <v>5</v>
      </c>
      <c r="W75" s="365">
        <f t="shared" si="1"/>
        <v>25</v>
      </c>
      <c r="X75" s="361">
        <f t="shared" si="2"/>
        <v>200</v>
      </c>
      <c r="Y75" s="361">
        <f t="shared" si="3"/>
        <v>1750</v>
      </c>
      <c r="Z75" s="361">
        <f t="shared" si="4"/>
        <v>1750</v>
      </c>
      <c r="AA75" s="149"/>
    </row>
    <row r="76" spans="1:27" s="160" customFormat="1" ht="30" customHeight="1">
      <c r="A76" s="354">
        <v>66</v>
      </c>
      <c r="B76" s="364" t="s">
        <v>802</v>
      </c>
      <c r="C76" s="364" t="s">
        <v>18</v>
      </c>
      <c r="D76" s="923" t="s">
        <v>77</v>
      </c>
      <c r="E76" s="365">
        <v>30</v>
      </c>
      <c r="F76" s="364">
        <v>240</v>
      </c>
      <c r="G76" s="364">
        <v>70</v>
      </c>
      <c r="H76" s="364">
        <f t="shared" si="8"/>
        <v>8.75</v>
      </c>
      <c r="I76" s="361">
        <f t="shared" si="9"/>
        <v>2100</v>
      </c>
      <c r="J76" s="376"/>
      <c r="K76" s="376"/>
      <c r="L76" s="376">
        <v>4</v>
      </c>
      <c r="M76" s="376" t="s">
        <v>349</v>
      </c>
      <c r="N76" s="376"/>
      <c r="O76" s="377"/>
      <c r="P76" s="376">
        <v>3</v>
      </c>
      <c r="Q76" s="376" t="s">
        <v>929</v>
      </c>
      <c r="R76" s="376"/>
      <c r="S76" s="376"/>
      <c r="T76" s="376"/>
      <c r="U76" s="376"/>
      <c r="V76" s="355">
        <f>J76+L76+N76+P76+R76+T76</f>
        <v>7</v>
      </c>
      <c r="W76" s="365">
        <f t="shared" si="1"/>
        <v>23</v>
      </c>
      <c r="X76" s="361">
        <f t="shared" si="2"/>
        <v>184</v>
      </c>
      <c r="Y76" s="361">
        <f t="shared" si="3"/>
        <v>1610</v>
      </c>
      <c r="Z76" s="361">
        <f t="shared" si="4"/>
        <v>1610</v>
      </c>
      <c r="AA76" s="149"/>
    </row>
    <row r="77" spans="1:27" s="160" customFormat="1" ht="35.1" customHeight="1">
      <c r="A77" s="354">
        <v>67</v>
      </c>
      <c r="B77" s="364" t="s">
        <v>591</v>
      </c>
      <c r="C77" s="361" t="s">
        <v>18</v>
      </c>
      <c r="D77" s="367" t="s">
        <v>843</v>
      </c>
      <c r="E77" s="365">
        <v>30</v>
      </c>
      <c r="F77" s="364">
        <v>240</v>
      </c>
      <c r="G77" s="364">
        <v>70</v>
      </c>
      <c r="H77" s="364">
        <f t="shared" si="8"/>
        <v>8.75</v>
      </c>
      <c r="I77" s="361">
        <f t="shared" si="9"/>
        <v>2100</v>
      </c>
      <c r="J77" s="362"/>
      <c r="K77" s="362"/>
      <c r="L77" s="362"/>
      <c r="M77" s="362"/>
      <c r="N77" s="362"/>
      <c r="O77" s="357"/>
      <c r="P77" s="362"/>
      <c r="Q77" s="362"/>
      <c r="R77" s="362"/>
      <c r="S77" s="362"/>
      <c r="T77" s="362"/>
      <c r="U77" s="362"/>
      <c r="V77" s="361">
        <f t="shared" ref="V77" si="22">J77+L77+N77+P77+R77+T77</f>
        <v>0</v>
      </c>
      <c r="W77" s="364">
        <f t="shared" si="1"/>
        <v>30</v>
      </c>
      <c r="X77" s="361">
        <f t="shared" si="2"/>
        <v>240</v>
      </c>
      <c r="Y77" s="361">
        <f t="shared" si="3"/>
        <v>2100</v>
      </c>
      <c r="Z77" s="361">
        <f t="shared" si="4"/>
        <v>2100</v>
      </c>
      <c r="AA77" s="363"/>
    </row>
    <row r="78" spans="1:27" s="160" customFormat="1" ht="30" customHeight="1">
      <c r="A78" s="354">
        <v>68</v>
      </c>
      <c r="B78" s="364" t="s">
        <v>40</v>
      </c>
      <c r="C78" s="364" t="s">
        <v>176</v>
      </c>
      <c r="D78" s="364" t="s">
        <v>161</v>
      </c>
      <c r="E78" s="365">
        <v>30</v>
      </c>
      <c r="F78" s="364">
        <v>240</v>
      </c>
      <c r="G78" s="364">
        <v>90</v>
      </c>
      <c r="H78" s="364">
        <f t="shared" si="8"/>
        <v>11.25</v>
      </c>
      <c r="I78" s="361">
        <f t="shared" si="9"/>
        <v>2700</v>
      </c>
      <c r="J78" s="376"/>
      <c r="K78" s="376"/>
      <c r="L78" s="376">
        <v>3</v>
      </c>
      <c r="M78" s="376" t="s">
        <v>932</v>
      </c>
      <c r="N78" s="376"/>
      <c r="O78" s="377"/>
      <c r="P78" s="376">
        <v>2</v>
      </c>
      <c r="Q78" s="376" t="s">
        <v>931</v>
      </c>
      <c r="R78" s="376"/>
      <c r="S78" s="376"/>
      <c r="T78" s="376"/>
      <c r="U78" s="376"/>
      <c r="V78" s="355">
        <f t="shared" si="0"/>
        <v>5</v>
      </c>
      <c r="W78" s="365">
        <f t="shared" si="1"/>
        <v>25</v>
      </c>
      <c r="X78" s="361">
        <f t="shared" si="2"/>
        <v>200</v>
      </c>
      <c r="Y78" s="361">
        <f t="shared" si="3"/>
        <v>2250</v>
      </c>
      <c r="Z78" s="361">
        <f t="shared" si="4"/>
        <v>2250</v>
      </c>
      <c r="AA78" s="149"/>
    </row>
    <row r="79" spans="1:27" s="160" customFormat="1" ht="35.1" customHeight="1">
      <c r="A79" s="354">
        <v>69</v>
      </c>
      <c r="B79" s="364" t="s">
        <v>587</v>
      </c>
      <c r="C79" s="361" t="s">
        <v>18</v>
      </c>
      <c r="D79" s="361" t="s">
        <v>237</v>
      </c>
      <c r="E79" s="365">
        <v>30</v>
      </c>
      <c r="F79" s="364">
        <v>240</v>
      </c>
      <c r="G79" s="364">
        <v>70</v>
      </c>
      <c r="H79" s="364">
        <f t="shared" si="8"/>
        <v>8.75</v>
      </c>
      <c r="I79" s="361">
        <f t="shared" si="9"/>
        <v>2100</v>
      </c>
      <c r="J79" s="376"/>
      <c r="K79" s="376"/>
      <c r="L79" s="376">
        <v>2</v>
      </c>
      <c r="M79" s="376" t="s">
        <v>350</v>
      </c>
      <c r="N79" s="376">
        <v>7</v>
      </c>
      <c r="O79" s="377" t="s">
        <v>941</v>
      </c>
      <c r="P79" s="376">
        <v>1</v>
      </c>
      <c r="Q79" s="376">
        <v>28</v>
      </c>
      <c r="R79" s="376"/>
      <c r="S79" s="376"/>
      <c r="T79" s="376"/>
      <c r="U79" s="376"/>
      <c r="V79" s="355">
        <f t="shared" si="0"/>
        <v>10</v>
      </c>
      <c r="W79" s="365">
        <f t="shared" si="1"/>
        <v>20</v>
      </c>
      <c r="X79" s="361">
        <f t="shared" si="2"/>
        <v>160</v>
      </c>
      <c r="Y79" s="361">
        <f t="shared" si="3"/>
        <v>1400</v>
      </c>
      <c r="Z79" s="361">
        <f t="shared" si="4"/>
        <v>1400</v>
      </c>
      <c r="AA79" s="363"/>
    </row>
    <row r="80" spans="1:27" s="160" customFormat="1" ht="30" customHeight="1">
      <c r="A80" s="354">
        <v>70</v>
      </c>
      <c r="B80" s="364" t="s">
        <v>303</v>
      </c>
      <c r="C80" s="364" t="s">
        <v>176</v>
      </c>
      <c r="D80" s="364" t="s">
        <v>162</v>
      </c>
      <c r="E80" s="365">
        <v>30</v>
      </c>
      <c r="F80" s="364">
        <v>240</v>
      </c>
      <c r="G80" s="364">
        <v>90</v>
      </c>
      <c r="H80" s="364">
        <f t="shared" si="8"/>
        <v>11.25</v>
      </c>
      <c r="I80" s="361">
        <f t="shared" si="9"/>
        <v>2700</v>
      </c>
      <c r="J80" s="376"/>
      <c r="K80" s="376"/>
      <c r="L80" s="376">
        <v>1</v>
      </c>
      <c r="M80" s="376">
        <v>7</v>
      </c>
      <c r="N80" s="376"/>
      <c r="O80" s="377"/>
      <c r="P80" s="376">
        <v>1</v>
      </c>
      <c r="Q80" s="376">
        <v>1</v>
      </c>
      <c r="R80" s="376"/>
      <c r="S80" s="376"/>
      <c r="T80" s="376"/>
      <c r="U80" s="376"/>
      <c r="V80" s="355">
        <f t="shared" si="0"/>
        <v>2</v>
      </c>
      <c r="W80" s="365">
        <f t="shared" si="1"/>
        <v>28</v>
      </c>
      <c r="X80" s="361">
        <f t="shared" si="2"/>
        <v>224</v>
      </c>
      <c r="Y80" s="361">
        <f t="shared" si="3"/>
        <v>2520</v>
      </c>
      <c r="Z80" s="361">
        <f t="shared" si="4"/>
        <v>2520</v>
      </c>
      <c r="AA80" s="149"/>
    </row>
    <row r="81" spans="1:30" s="160" customFormat="1" ht="30" customHeight="1">
      <c r="A81" s="354">
        <v>71</v>
      </c>
      <c r="B81" s="364" t="s">
        <v>277</v>
      </c>
      <c r="C81" s="364" t="s">
        <v>176</v>
      </c>
      <c r="D81" s="364" t="s">
        <v>93</v>
      </c>
      <c r="E81" s="365">
        <v>30</v>
      </c>
      <c r="F81" s="364">
        <v>240</v>
      </c>
      <c r="G81" s="364">
        <v>90</v>
      </c>
      <c r="H81" s="364">
        <f t="shared" si="8"/>
        <v>11.25</v>
      </c>
      <c r="I81" s="361">
        <f t="shared" si="9"/>
        <v>2700</v>
      </c>
      <c r="J81" s="376"/>
      <c r="K81" s="376"/>
      <c r="L81" s="376">
        <v>1</v>
      </c>
      <c r="M81" s="376">
        <v>7</v>
      </c>
      <c r="N81" s="376"/>
      <c r="O81" s="377"/>
      <c r="P81" s="376">
        <v>1</v>
      </c>
      <c r="Q81" s="376">
        <v>1</v>
      </c>
      <c r="R81" s="376"/>
      <c r="S81" s="819"/>
      <c r="T81" s="376"/>
      <c r="U81" s="376"/>
      <c r="V81" s="355">
        <f t="shared" si="0"/>
        <v>2</v>
      </c>
      <c r="W81" s="365">
        <f t="shared" si="1"/>
        <v>28</v>
      </c>
      <c r="X81" s="361">
        <f t="shared" si="2"/>
        <v>224</v>
      </c>
      <c r="Y81" s="361">
        <f t="shared" si="3"/>
        <v>2520</v>
      </c>
      <c r="Z81" s="361">
        <f t="shared" si="4"/>
        <v>2520</v>
      </c>
      <c r="AA81" s="149"/>
    </row>
    <row r="82" spans="1:30" s="160" customFormat="1" ht="30" customHeight="1">
      <c r="A82" s="354">
        <v>72</v>
      </c>
      <c r="B82" s="364" t="s">
        <v>306</v>
      </c>
      <c r="C82" s="364" t="s">
        <v>176</v>
      </c>
      <c r="D82" s="632" t="s">
        <v>62</v>
      </c>
      <c r="E82" s="365">
        <v>30</v>
      </c>
      <c r="F82" s="364">
        <v>240</v>
      </c>
      <c r="G82" s="364">
        <v>90</v>
      </c>
      <c r="H82" s="364">
        <f t="shared" si="8"/>
        <v>11.25</v>
      </c>
      <c r="I82" s="361">
        <f t="shared" si="9"/>
        <v>2700</v>
      </c>
      <c r="J82" s="376"/>
      <c r="K82" s="376"/>
      <c r="L82" s="376">
        <v>4</v>
      </c>
      <c r="M82" s="376" t="s">
        <v>349</v>
      </c>
      <c r="N82" s="376"/>
      <c r="O82" s="377"/>
      <c r="P82" s="376">
        <v>3</v>
      </c>
      <c r="Q82" s="376" t="s">
        <v>929</v>
      </c>
      <c r="R82" s="376"/>
      <c r="S82" s="376"/>
      <c r="T82" s="376"/>
      <c r="U82" s="376"/>
      <c r="V82" s="355">
        <f>J82+L82+N82+P82+R82+T82</f>
        <v>7</v>
      </c>
      <c r="W82" s="365">
        <f>E82-V82</f>
        <v>23</v>
      </c>
      <c r="X82" s="361">
        <f>W82*8</f>
        <v>184</v>
      </c>
      <c r="Y82" s="361">
        <f>X82*H82</f>
        <v>2070</v>
      </c>
      <c r="Z82" s="361">
        <f t="shared" si="4"/>
        <v>2070</v>
      </c>
      <c r="AA82" s="149"/>
    </row>
    <row r="83" spans="1:30" s="160" customFormat="1" ht="30" customHeight="1">
      <c r="A83" s="354">
        <v>73</v>
      </c>
      <c r="B83" s="364" t="s">
        <v>684</v>
      </c>
      <c r="C83" s="364" t="s">
        <v>18</v>
      </c>
      <c r="D83" s="364" t="s">
        <v>70</v>
      </c>
      <c r="E83" s="365">
        <v>30</v>
      </c>
      <c r="F83" s="364">
        <v>240</v>
      </c>
      <c r="G83" s="364">
        <v>70</v>
      </c>
      <c r="H83" s="364">
        <f t="shared" si="8"/>
        <v>8.75</v>
      </c>
      <c r="I83" s="361">
        <f t="shared" si="9"/>
        <v>2100</v>
      </c>
      <c r="J83" s="376"/>
      <c r="K83" s="376"/>
      <c r="L83" s="376">
        <v>1</v>
      </c>
      <c r="M83" s="376">
        <v>7</v>
      </c>
      <c r="N83" s="376"/>
      <c r="O83" s="377"/>
      <c r="P83" s="376">
        <v>2</v>
      </c>
      <c r="Q83" s="376" t="s">
        <v>928</v>
      </c>
      <c r="R83" s="376"/>
      <c r="S83" s="819"/>
      <c r="T83" s="376"/>
      <c r="U83" s="376"/>
      <c r="V83" s="355">
        <f>J83+L83+N83+P83+R83+T83</f>
        <v>3</v>
      </c>
      <c r="W83" s="365">
        <f>E83-V83</f>
        <v>27</v>
      </c>
      <c r="X83" s="361">
        <f>W83*8</f>
        <v>216</v>
      </c>
      <c r="Y83" s="361">
        <f>X83*H83</f>
        <v>1890</v>
      </c>
      <c r="Z83" s="361">
        <f t="shared" si="4"/>
        <v>1890</v>
      </c>
      <c r="AA83" s="149"/>
    </row>
    <row r="84" spans="1:30" s="160" customFormat="1" ht="30" customHeight="1">
      <c r="A84" s="354">
        <v>74</v>
      </c>
      <c r="B84" s="364" t="s">
        <v>280</v>
      </c>
      <c r="C84" s="364" t="s">
        <v>176</v>
      </c>
      <c r="D84" s="364" t="s">
        <v>49</v>
      </c>
      <c r="E84" s="365">
        <v>30</v>
      </c>
      <c r="F84" s="364">
        <v>240</v>
      </c>
      <c r="G84" s="364">
        <v>90</v>
      </c>
      <c r="H84" s="364">
        <f t="shared" si="8"/>
        <v>11.25</v>
      </c>
      <c r="I84" s="361">
        <f t="shared" si="9"/>
        <v>2700</v>
      </c>
      <c r="J84" s="376"/>
      <c r="K84" s="376"/>
      <c r="L84" s="376">
        <v>1</v>
      </c>
      <c r="M84" s="376">
        <v>28</v>
      </c>
      <c r="N84" s="376"/>
      <c r="O84" s="377"/>
      <c r="P84" s="376">
        <v>1</v>
      </c>
      <c r="Q84" s="376">
        <v>1</v>
      </c>
      <c r="R84" s="376"/>
      <c r="S84" s="376"/>
      <c r="T84" s="376"/>
      <c r="U84" s="376"/>
      <c r="V84" s="355">
        <f t="shared" si="0"/>
        <v>2</v>
      </c>
      <c r="W84" s="365">
        <f t="shared" si="1"/>
        <v>28</v>
      </c>
      <c r="X84" s="361">
        <f t="shared" si="2"/>
        <v>224</v>
      </c>
      <c r="Y84" s="361">
        <f t="shared" si="3"/>
        <v>2520</v>
      </c>
      <c r="Z84" s="361">
        <f t="shared" si="4"/>
        <v>2520</v>
      </c>
      <c r="AA84" s="149"/>
    </row>
    <row r="85" spans="1:30" s="160" customFormat="1" ht="30" customHeight="1">
      <c r="A85" s="354">
        <v>75</v>
      </c>
      <c r="B85" s="364" t="s">
        <v>726</v>
      </c>
      <c r="C85" s="364" t="s">
        <v>18</v>
      </c>
      <c r="D85" s="409" t="s">
        <v>112</v>
      </c>
      <c r="E85" s="365">
        <v>30</v>
      </c>
      <c r="F85" s="364">
        <v>240</v>
      </c>
      <c r="G85" s="364">
        <v>70</v>
      </c>
      <c r="H85" s="364">
        <f t="shared" si="8"/>
        <v>8.75</v>
      </c>
      <c r="I85" s="361">
        <f t="shared" si="9"/>
        <v>2100</v>
      </c>
      <c r="J85" s="376"/>
      <c r="K85" s="819"/>
      <c r="L85" s="376"/>
      <c r="M85" s="376"/>
      <c r="N85" s="376"/>
      <c r="O85" s="377"/>
      <c r="P85" s="376">
        <v>1</v>
      </c>
      <c r="Q85" s="376">
        <v>1</v>
      </c>
      <c r="R85" s="376"/>
      <c r="S85" s="376"/>
      <c r="T85" s="376"/>
      <c r="U85" s="376"/>
      <c r="V85" s="355">
        <f t="shared" si="0"/>
        <v>1</v>
      </c>
      <c r="W85" s="365">
        <f t="shared" si="1"/>
        <v>29</v>
      </c>
      <c r="X85" s="361">
        <f t="shared" si="2"/>
        <v>232</v>
      </c>
      <c r="Y85" s="361">
        <f t="shared" si="3"/>
        <v>2030</v>
      </c>
      <c r="Z85" s="361">
        <f t="shared" si="4"/>
        <v>2030</v>
      </c>
      <c r="AA85" s="149"/>
    </row>
    <row r="86" spans="1:30" s="160" customFormat="1" ht="6" customHeight="1">
      <c r="A86" s="250"/>
      <c r="B86" s="461"/>
      <c r="C86" s="334"/>
      <c r="D86" s="334"/>
      <c r="E86" s="250"/>
      <c r="F86" s="334"/>
      <c r="G86" s="334"/>
      <c r="H86" s="334"/>
      <c r="I86" s="334"/>
      <c r="J86" s="335"/>
      <c r="K86" s="335"/>
      <c r="L86" s="335"/>
      <c r="M86" s="335"/>
      <c r="N86" s="335"/>
      <c r="O86" s="336"/>
      <c r="P86" s="335"/>
      <c r="Q86" s="335"/>
      <c r="R86" s="335"/>
      <c r="S86" s="335"/>
      <c r="T86" s="335"/>
      <c r="U86" s="335"/>
      <c r="V86" s="250"/>
      <c r="W86" s="462"/>
      <c r="X86" s="334"/>
      <c r="Y86" s="334"/>
      <c r="Z86" s="334"/>
      <c r="AA86" s="337"/>
    </row>
    <row r="87" spans="1:30" s="160" customFormat="1" ht="36.75" customHeight="1">
      <c r="A87" s="250"/>
      <c r="B87" s="1427" t="s">
        <v>483</v>
      </c>
      <c r="C87" s="1427"/>
      <c r="D87" s="1427"/>
      <c r="E87" s="341"/>
      <c r="F87" s="341"/>
      <c r="G87" s="341"/>
      <c r="H87" s="341"/>
      <c r="I87" s="341"/>
      <c r="J87" s="983"/>
      <c r="K87" s="983"/>
      <c r="L87" s="983"/>
      <c r="M87" s="983"/>
      <c r="N87" s="1427" t="s">
        <v>484</v>
      </c>
      <c r="O87" s="1427"/>
      <c r="P87" s="1427"/>
      <c r="Q87" s="1427"/>
      <c r="R87" s="1427"/>
      <c r="S87" s="983"/>
      <c r="T87" s="983"/>
      <c r="U87" s="983"/>
      <c r="V87" s="341"/>
      <c r="W87" s="1427" t="s">
        <v>485</v>
      </c>
      <c r="X87" s="1427"/>
      <c r="Y87" s="1427"/>
      <c r="Z87" s="1427"/>
      <c r="AA87" s="1427"/>
    </row>
    <row r="88" spans="1:30" s="160" customFormat="1" ht="41.25" customHeight="1">
      <c r="A88" s="250"/>
      <c r="B88" s="1427" t="s">
        <v>482</v>
      </c>
      <c r="C88" s="1427"/>
      <c r="D88" s="1427"/>
      <c r="E88" s="341"/>
      <c r="F88" s="341"/>
      <c r="G88" s="341"/>
      <c r="H88" s="341"/>
      <c r="I88" s="341"/>
      <c r="J88" s="983"/>
      <c r="K88" s="983"/>
      <c r="L88" s="983"/>
      <c r="M88" s="983"/>
      <c r="N88" s="1427" t="s">
        <v>482</v>
      </c>
      <c r="O88" s="1427"/>
      <c r="P88" s="1427"/>
      <c r="Q88" s="1427"/>
      <c r="R88" s="983"/>
      <c r="S88" s="983"/>
      <c r="T88" s="983"/>
      <c r="U88" s="983"/>
      <c r="V88" s="341"/>
      <c r="W88" s="776"/>
      <c r="X88" s="1427" t="s">
        <v>482</v>
      </c>
      <c r="Y88" s="1427"/>
      <c r="Z88" s="1427"/>
      <c r="AA88" s="1427"/>
    </row>
    <row r="89" spans="1:30" s="160" customFormat="1" ht="22.5" customHeight="1">
      <c r="A89" s="250"/>
      <c r="B89" s="462"/>
      <c r="C89" s="250"/>
      <c r="D89" s="250"/>
      <c r="E89" s="250"/>
      <c r="F89" s="250"/>
      <c r="G89" s="250"/>
      <c r="H89" s="250"/>
      <c r="I89" s="250"/>
      <c r="J89" s="338"/>
      <c r="K89" s="338"/>
      <c r="L89" s="338"/>
      <c r="M89" s="338"/>
      <c r="N89" s="1427">
        <v>2</v>
      </c>
      <c r="O89" s="1427"/>
      <c r="P89" s="1427"/>
      <c r="Q89" s="1427"/>
      <c r="R89" s="338"/>
      <c r="S89" s="338"/>
      <c r="T89" s="338"/>
      <c r="U89" s="338"/>
      <c r="V89" s="250"/>
      <c r="W89" s="462"/>
      <c r="X89" s="250"/>
      <c r="Y89" s="250"/>
      <c r="Z89" s="250"/>
      <c r="AA89" s="340"/>
      <c r="AD89" s="160">
        <f>60*27</f>
        <v>1620</v>
      </c>
    </row>
    <row r="90" spans="1:30" s="160" customFormat="1" ht="30" customHeight="1">
      <c r="A90" s="354">
        <v>76</v>
      </c>
      <c r="B90" s="118" t="s">
        <v>808</v>
      </c>
      <c r="C90" s="364" t="s">
        <v>18</v>
      </c>
      <c r="D90" s="920" t="s">
        <v>44</v>
      </c>
      <c r="E90" s="365">
        <v>30</v>
      </c>
      <c r="F90" s="364">
        <v>240</v>
      </c>
      <c r="G90" s="364">
        <v>70</v>
      </c>
      <c r="H90" s="364">
        <f t="shared" ref="H90:H126" si="23">G90/8</f>
        <v>8.75</v>
      </c>
      <c r="I90" s="361">
        <f t="shared" ref="I90:I126" si="24">G90*E90</f>
        <v>2100</v>
      </c>
      <c r="J90" s="376"/>
      <c r="K90" s="819"/>
      <c r="L90" s="376"/>
      <c r="M90" s="376"/>
      <c r="N90" s="376"/>
      <c r="O90" s="377"/>
      <c r="P90" s="376">
        <v>1</v>
      </c>
      <c r="Q90" s="376">
        <v>1</v>
      </c>
      <c r="R90" s="376"/>
      <c r="S90" s="376"/>
      <c r="T90" s="376"/>
      <c r="U90" s="376"/>
      <c r="V90" s="355">
        <f>J90+L90+N90+P90+R90+T90</f>
        <v>1</v>
      </c>
      <c r="W90" s="365">
        <f t="shared" ref="W90:W95" si="25">E90-V90</f>
        <v>29</v>
      </c>
      <c r="X90" s="361">
        <f t="shared" ref="X90:X126" si="26">W90*8</f>
        <v>232</v>
      </c>
      <c r="Y90" s="361">
        <f t="shared" ref="Y90:Y126" si="27">X90*H90</f>
        <v>2030</v>
      </c>
      <c r="Z90" s="361">
        <f t="shared" ref="Z90:Z99" si="28">Y90</f>
        <v>2030</v>
      </c>
      <c r="AA90" s="149"/>
    </row>
    <row r="91" spans="1:30" s="160" customFormat="1" ht="30" customHeight="1">
      <c r="A91" s="825">
        <v>77</v>
      </c>
      <c r="B91" s="364" t="s">
        <v>64</v>
      </c>
      <c r="C91" s="364" t="s">
        <v>176</v>
      </c>
      <c r="D91" s="364" t="s">
        <v>65</v>
      </c>
      <c r="E91" s="365">
        <v>30</v>
      </c>
      <c r="F91" s="364">
        <v>240</v>
      </c>
      <c r="G91" s="364">
        <v>90</v>
      </c>
      <c r="H91" s="364">
        <f t="shared" si="23"/>
        <v>11.25</v>
      </c>
      <c r="I91" s="361">
        <f t="shared" si="24"/>
        <v>2700</v>
      </c>
      <c r="J91" s="376"/>
      <c r="K91" s="819"/>
      <c r="L91" s="376"/>
      <c r="M91" s="376"/>
      <c r="N91" s="376"/>
      <c r="O91" s="377"/>
      <c r="P91" s="376">
        <v>1</v>
      </c>
      <c r="Q91" s="376">
        <v>1</v>
      </c>
      <c r="R91" s="376"/>
      <c r="S91" s="376"/>
      <c r="T91" s="376"/>
      <c r="U91" s="376"/>
      <c r="V91" s="355">
        <f>J91+L91+N91+P91+R91+T91</f>
        <v>1</v>
      </c>
      <c r="W91" s="365">
        <f t="shared" si="25"/>
        <v>29</v>
      </c>
      <c r="X91" s="361">
        <f t="shared" si="26"/>
        <v>232</v>
      </c>
      <c r="Y91" s="361">
        <f t="shared" si="27"/>
        <v>2610</v>
      </c>
      <c r="Z91" s="361">
        <f t="shared" si="28"/>
        <v>2610</v>
      </c>
      <c r="AA91" s="149"/>
    </row>
    <row r="92" spans="1:30" s="160" customFormat="1" ht="35.25" customHeight="1">
      <c r="A92" s="354">
        <v>78</v>
      </c>
      <c r="B92" s="364" t="s">
        <v>817</v>
      </c>
      <c r="C92" s="364" t="s">
        <v>176</v>
      </c>
      <c r="D92" s="364" t="s">
        <v>39</v>
      </c>
      <c r="E92" s="364">
        <v>30</v>
      </c>
      <c r="F92" s="364">
        <v>240</v>
      </c>
      <c r="G92" s="364">
        <v>90</v>
      </c>
      <c r="H92" s="364">
        <f t="shared" si="23"/>
        <v>11.25</v>
      </c>
      <c r="I92" s="361">
        <f t="shared" si="24"/>
        <v>2700</v>
      </c>
      <c r="J92" s="376"/>
      <c r="K92" s="819"/>
      <c r="L92" s="376">
        <v>3</v>
      </c>
      <c r="M92" s="376" t="s">
        <v>156</v>
      </c>
      <c r="N92" s="376"/>
      <c r="O92" s="377"/>
      <c r="P92" s="376">
        <v>2</v>
      </c>
      <c r="Q92" s="376" t="s">
        <v>928</v>
      </c>
      <c r="R92" s="376">
        <v>1</v>
      </c>
      <c r="S92" s="376">
        <v>2</v>
      </c>
      <c r="T92" s="376"/>
      <c r="U92" s="376"/>
      <c r="V92" s="361">
        <f t="shared" ref="V92" si="29">J92+L92+N92+P92+R92+T92</f>
        <v>6</v>
      </c>
      <c r="W92" s="364">
        <f t="shared" si="25"/>
        <v>24</v>
      </c>
      <c r="X92" s="361">
        <f t="shared" si="26"/>
        <v>192</v>
      </c>
      <c r="Y92" s="361">
        <f t="shared" si="27"/>
        <v>2160</v>
      </c>
      <c r="Z92" s="361">
        <f t="shared" si="28"/>
        <v>2160</v>
      </c>
      <c r="AA92" s="363"/>
    </row>
    <row r="93" spans="1:30" s="160" customFormat="1" ht="30" customHeight="1">
      <c r="A93" s="825">
        <v>79</v>
      </c>
      <c r="B93" s="364" t="s">
        <v>188</v>
      </c>
      <c r="C93" s="364" t="s">
        <v>176</v>
      </c>
      <c r="D93" s="364" t="s">
        <v>30</v>
      </c>
      <c r="E93" s="365">
        <v>30</v>
      </c>
      <c r="F93" s="364">
        <v>240</v>
      </c>
      <c r="G93" s="364">
        <v>90</v>
      </c>
      <c r="H93" s="364">
        <f t="shared" si="23"/>
        <v>11.25</v>
      </c>
      <c r="I93" s="361">
        <f t="shared" si="24"/>
        <v>2700</v>
      </c>
      <c r="J93" s="376"/>
      <c r="K93" s="376"/>
      <c r="L93" s="376">
        <v>1</v>
      </c>
      <c r="M93" s="376">
        <v>7</v>
      </c>
      <c r="N93" s="376"/>
      <c r="O93" s="377"/>
      <c r="P93" s="376">
        <v>1</v>
      </c>
      <c r="Q93" s="376">
        <v>1</v>
      </c>
      <c r="R93" s="376"/>
      <c r="S93" s="376"/>
      <c r="T93" s="376"/>
      <c r="U93" s="376"/>
      <c r="V93" s="355">
        <f>J93+L93+N93+P93+R93+T93</f>
        <v>2</v>
      </c>
      <c r="W93" s="365">
        <f t="shared" si="25"/>
        <v>28</v>
      </c>
      <c r="X93" s="361">
        <f t="shared" si="26"/>
        <v>224</v>
      </c>
      <c r="Y93" s="361">
        <f t="shared" si="27"/>
        <v>2520</v>
      </c>
      <c r="Z93" s="361">
        <f t="shared" si="28"/>
        <v>2520</v>
      </c>
      <c r="AA93" s="149"/>
    </row>
    <row r="94" spans="1:30" s="160" customFormat="1" ht="30" customHeight="1">
      <c r="A94" s="354">
        <v>80</v>
      </c>
      <c r="B94" s="364" t="s">
        <v>328</v>
      </c>
      <c r="C94" s="364" t="s">
        <v>18</v>
      </c>
      <c r="D94" s="505" t="s">
        <v>44</v>
      </c>
      <c r="E94" s="365">
        <v>30</v>
      </c>
      <c r="F94" s="364">
        <v>240</v>
      </c>
      <c r="G94" s="364">
        <v>70</v>
      </c>
      <c r="H94" s="364">
        <f t="shared" si="23"/>
        <v>8.75</v>
      </c>
      <c r="I94" s="361">
        <f t="shared" si="24"/>
        <v>2100</v>
      </c>
      <c r="J94" s="376"/>
      <c r="K94" s="376"/>
      <c r="L94" s="376">
        <v>1</v>
      </c>
      <c r="M94" s="376">
        <v>28</v>
      </c>
      <c r="N94" s="376"/>
      <c r="O94" s="377"/>
      <c r="P94" s="376">
        <v>1</v>
      </c>
      <c r="Q94" s="376">
        <v>1</v>
      </c>
      <c r="R94" s="376"/>
      <c r="S94" s="819"/>
      <c r="T94" s="376"/>
      <c r="U94" s="376"/>
      <c r="V94" s="355">
        <f>J94+L94+N94+P94+R94+T94</f>
        <v>2</v>
      </c>
      <c r="W94" s="365">
        <f t="shared" si="25"/>
        <v>28</v>
      </c>
      <c r="X94" s="361">
        <f t="shared" si="26"/>
        <v>224</v>
      </c>
      <c r="Y94" s="361">
        <f t="shared" si="27"/>
        <v>1960</v>
      </c>
      <c r="Z94" s="361">
        <f t="shared" si="28"/>
        <v>1960</v>
      </c>
      <c r="AA94" s="149"/>
    </row>
    <row r="95" spans="1:30" s="160" customFormat="1" ht="30" customHeight="1">
      <c r="A95" s="825">
        <v>81</v>
      </c>
      <c r="B95" s="364" t="s">
        <v>920</v>
      </c>
      <c r="C95" s="364" t="s">
        <v>18</v>
      </c>
      <c r="D95" s="505" t="s">
        <v>271</v>
      </c>
      <c r="E95" s="365">
        <v>30</v>
      </c>
      <c r="F95" s="364">
        <v>240</v>
      </c>
      <c r="G95" s="364">
        <v>70</v>
      </c>
      <c r="H95" s="364">
        <f t="shared" ref="H95" si="30">G95/8</f>
        <v>8.75</v>
      </c>
      <c r="I95" s="361">
        <f t="shared" ref="I95" si="31">G95*E95</f>
        <v>2100</v>
      </c>
      <c r="J95" s="417">
        <v>15</v>
      </c>
      <c r="K95" s="417" t="s">
        <v>433</v>
      </c>
      <c r="L95" s="376">
        <v>1</v>
      </c>
      <c r="M95" s="376">
        <v>28</v>
      </c>
      <c r="N95" s="376"/>
      <c r="O95" s="377"/>
      <c r="P95" s="376">
        <v>1</v>
      </c>
      <c r="Q95" s="376">
        <v>27</v>
      </c>
      <c r="R95" s="376">
        <v>2</v>
      </c>
      <c r="S95" s="819" t="s">
        <v>222</v>
      </c>
      <c r="T95" s="376"/>
      <c r="U95" s="376"/>
      <c r="V95" s="355">
        <f>J95+L95+N95+P95+R95+T95</f>
        <v>19</v>
      </c>
      <c r="W95" s="365">
        <f t="shared" si="25"/>
        <v>11</v>
      </c>
      <c r="X95" s="361">
        <f t="shared" ref="X95" si="32">W95*8</f>
        <v>88</v>
      </c>
      <c r="Y95" s="361">
        <f t="shared" ref="Y95" si="33">X95*H95</f>
        <v>770</v>
      </c>
      <c r="Z95" s="361">
        <f t="shared" ref="Z95" si="34">Y95</f>
        <v>770</v>
      </c>
      <c r="AA95" s="149"/>
    </row>
    <row r="96" spans="1:30" s="160" customFormat="1" ht="30" customHeight="1">
      <c r="A96" s="354">
        <v>82</v>
      </c>
      <c r="B96" s="364" t="s">
        <v>206</v>
      </c>
      <c r="C96" s="364" t="s">
        <v>176</v>
      </c>
      <c r="D96" s="364" t="s">
        <v>240</v>
      </c>
      <c r="E96" s="365">
        <v>30</v>
      </c>
      <c r="F96" s="364">
        <v>240</v>
      </c>
      <c r="G96" s="364">
        <v>90</v>
      </c>
      <c r="H96" s="364">
        <f t="shared" si="23"/>
        <v>11.25</v>
      </c>
      <c r="I96" s="361">
        <f t="shared" si="24"/>
        <v>2700</v>
      </c>
      <c r="J96" s="376"/>
      <c r="K96" s="376"/>
      <c r="L96" s="376">
        <v>2</v>
      </c>
      <c r="M96" s="376" t="s">
        <v>936</v>
      </c>
      <c r="N96" s="376"/>
      <c r="O96" s="377"/>
      <c r="P96" s="376">
        <v>1</v>
      </c>
      <c r="Q96" s="376">
        <v>1</v>
      </c>
      <c r="R96" s="376"/>
      <c r="S96" s="376"/>
      <c r="T96" s="376"/>
      <c r="U96" s="376"/>
      <c r="V96" s="355">
        <f t="shared" ref="V96:V99" si="35">J96+L96+N96+P96+R96+T96</f>
        <v>3</v>
      </c>
      <c r="W96" s="365">
        <f t="shared" ref="W96:W99" si="36">E96-V96</f>
        <v>27</v>
      </c>
      <c r="X96" s="361">
        <f t="shared" si="26"/>
        <v>216</v>
      </c>
      <c r="Y96" s="361">
        <f t="shared" si="27"/>
        <v>2430</v>
      </c>
      <c r="Z96" s="361">
        <f t="shared" si="28"/>
        <v>2430</v>
      </c>
      <c r="AA96" s="149"/>
    </row>
    <row r="97" spans="1:27" s="160" customFormat="1" ht="35.1" customHeight="1">
      <c r="A97" s="825">
        <v>83</v>
      </c>
      <c r="B97" s="364" t="s">
        <v>251</v>
      </c>
      <c r="C97" s="361" t="s">
        <v>176</v>
      </c>
      <c r="D97" s="361" t="s">
        <v>103</v>
      </c>
      <c r="E97" s="365">
        <v>30</v>
      </c>
      <c r="F97" s="364">
        <v>240</v>
      </c>
      <c r="G97" s="364">
        <v>90</v>
      </c>
      <c r="H97" s="364">
        <f t="shared" si="23"/>
        <v>11.25</v>
      </c>
      <c r="I97" s="361">
        <f t="shared" si="24"/>
        <v>2700</v>
      </c>
      <c r="J97" s="376"/>
      <c r="K97" s="376"/>
      <c r="L97" s="376">
        <v>3</v>
      </c>
      <c r="M97" s="376" t="s">
        <v>156</v>
      </c>
      <c r="N97" s="376"/>
      <c r="O97" s="377"/>
      <c r="P97" s="376">
        <v>1</v>
      </c>
      <c r="Q97" s="376">
        <v>1</v>
      </c>
      <c r="R97" s="376"/>
      <c r="S97" s="376"/>
      <c r="T97" s="376"/>
      <c r="U97" s="376"/>
      <c r="V97" s="355">
        <f t="shared" si="35"/>
        <v>4</v>
      </c>
      <c r="W97" s="365">
        <f t="shared" si="36"/>
        <v>26</v>
      </c>
      <c r="X97" s="361">
        <f t="shared" si="26"/>
        <v>208</v>
      </c>
      <c r="Y97" s="361">
        <f t="shared" si="27"/>
        <v>2340</v>
      </c>
      <c r="Z97" s="361">
        <f t="shared" si="28"/>
        <v>2340</v>
      </c>
      <c r="AA97" s="363"/>
    </row>
    <row r="98" spans="1:27" s="463" customFormat="1" ht="35.1" customHeight="1">
      <c r="A98" s="825">
        <v>84</v>
      </c>
      <c r="B98" s="364" t="s">
        <v>252</v>
      </c>
      <c r="C98" s="364" t="s">
        <v>18</v>
      </c>
      <c r="D98" s="364" t="s">
        <v>76</v>
      </c>
      <c r="E98" s="365">
        <v>30</v>
      </c>
      <c r="F98" s="364">
        <v>240</v>
      </c>
      <c r="G98" s="364">
        <v>70</v>
      </c>
      <c r="H98" s="364">
        <f t="shared" si="23"/>
        <v>8.75</v>
      </c>
      <c r="I98" s="364">
        <f t="shared" si="24"/>
        <v>2100</v>
      </c>
      <c r="J98" s="376"/>
      <c r="K98" s="376"/>
      <c r="L98" s="376"/>
      <c r="M98" s="376"/>
      <c r="N98" s="376"/>
      <c r="O98" s="377"/>
      <c r="P98" s="376"/>
      <c r="Q98" s="376"/>
      <c r="R98" s="376"/>
      <c r="S98" s="376"/>
      <c r="T98" s="376"/>
      <c r="U98" s="376"/>
      <c r="V98" s="365">
        <f t="shared" si="35"/>
        <v>0</v>
      </c>
      <c r="W98" s="365">
        <f t="shared" si="36"/>
        <v>30</v>
      </c>
      <c r="X98" s="364">
        <f t="shared" si="26"/>
        <v>240</v>
      </c>
      <c r="Y98" s="364">
        <f t="shared" si="27"/>
        <v>2100</v>
      </c>
      <c r="Z98" s="364">
        <f t="shared" si="28"/>
        <v>2100</v>
      </c>
      <c r="AA98" s="997" t="s">
        <v>669</v>
      </c>
    </row>
    <row r="99" spans="1:27" s="160" customFormat="1" ht="30" customHeight="1">
      <c r="A99" s="825">
        <v>85</v>
      </c>
      <c r="B99" s="772" t="s">
        <v>826</v>
      </c>
      <c r="C99" s="364" t="s">
        <v>176</v>
      </c>
      <c r="D99" s="364" t="s">
        <v>20</v>
      </c>
      <c r="E99" s="365">
        <v>30</v>
      </c>
      <c r="F99" s="364">
        <v>240</v>
      </c>
      <c r="G99" s="364">
        <v>90</v>
      </c>
      <c r="H99" s="364">
        <f t="shared" si="23"/>
        <v>11.25</v>
      </c>
      <c r="I99" s="361">
        <f t="shared" si="24"/>
        <v>2700</v>
      </c>
      <c r="J99" s="376"/>
      <c r="K99" s="376"/>
      <c r="L99" s="376">
        <v>2</v>
      </c>
      <c r="M99" s="376" t="s">
        <v>936</v>
      </c>
      <c r="N99" s="376">
        <v>1</v>
      </c>
      <c r="O99" s="377" t="s">
        <v>209</v>
      </c>
      <c r="P99" s="376">
        <v>1</v>
      </c>
      <c r="Q99" s="376">
        <v>1</v>
      </c>
      <c r="R99" s="376"/>
      <c r="S99" s="376"/>
      <c r="T99" s="376"/>
      <c r="U99" s="376"/>
      <c r="V99" s="355">
        <f t="shared" si="35"/>
        <v>4</v>
      </c>
      <c r="W99" s="365">
        <f t="shared" si="36"/>
        <v>26</v>
      </c>
      <c r="X99" s="361">
        <f t="shared" si="26"/>
        <v>208</v>
      </c>
      <c r="Y99" s="361">
        <f t="shared" si="27"/>
        <v>2340</v>
      </c>
      <c r="Z99" s="361">
        <f t="shared" si="28"/>
        <v>2340</v>
      </c>
      <c r="AA99" s="149"/>
    </row>
    <row r="100" spans="1:27" s="160" customFormat="1" ht="30" customHeight="1">
      <c r="A100" s="354">
        <v>86</v>
      </c>
      <c r="B100" s="623" t="s">
        <v>369</v>
      </c>
      <c r="C100" s="364" t="s">
        <v>18</v>
      </c>
      <c r="D100" s="921" t="s">
        <v>27</v>
      </c>
      <c r="E100" s="364">
        <v>30</v>
      </c>
      <c r="F100" s="364">
        <v>240</v>
      </c>
      <c r="G100" s="364">
        <v>70</v>
      </c>
      <c r="H100" s="364">
        <f t="shared" si="23"/>
        <v>8.75</v>
      </c>
      <c r="I100" s="361">
        <f t="shared" si="24"/>
        <v>2100</v>
      </c>
      <c r="J100" s="376"/>
      <c r="K100" s="376"/>
      <c r="L100" s="376">
        <v>1</v>
      </c>
      <c r="M100" s="376">
        <v>21</v>
      </c>
      <c r="N100" s="376">
        <v>2</v>
      </c>
      <c r="O100" s="377" t="s">
        <v>233</v>
      </c>
      <c r="P100" s="376">
        <v>1</v>
      </c>
      <c r="Q100" s="376">
        <v>1</v>
      </c>
      <c r="R100" s="376"/>
      <c r="S100" s="376"/>
      <c r="T100" s="376"/>
      <c r="U100" s="376"/>
      <c r="V100" s="355">
        <f>J100+L100+N100+P100+R100+T100</f>
        <v>4</v>
      </c>
      <c r="W100" s="365">
        <f>E100-V100</f>
        <v>26</v>
      </c>
      <c r="X100" s="361">
        <f t="shared" si="26"/>
        <v>208</v>
      </c>
      <c r="Y100" s="361">
        <f t="shared" si="27"/>
        <v>1820</v>
      </c>
      <c r="Z100" s="361">
        <f>Y100</f>
        <v>1820</v>
      </c>
      <c r="AA100" s="149"/>
    </row>
    <row r="101" spans="1:27" s="160" customFormat="1" ht="30" customHeight="1">
      <c r="A101" s="825">
        <v>87</v>
      </c>
      <c r="B101" s="624" t="s">
        <v>552</v>
      </c>
      <c r="C101" s="365" t="s">
        <v>18</v>
      </c>
      <c r="D101" s="922" t="s">
        <v>75</v>
      </c>
      <c r="E101" s="365">
        <v>30</v>
      </c>
      <c r="F101" s="365">
        <v>240</v>
      </c>
      <c r="G101" s="364">
        <v>70</v>
      </c>
      <c r="H101" s="364">
        <f t="shared" si="23"/>
        <v>8.75</v>
      </c>
      <c r="I101" s="361">
        <f t="shared" si="24"/>
        <v>2100</v>
      </c>
      <c r="J101" s="376"/>
      <c r="K101" s="376"/>
      <c r="L101" s="376">
        <v>1</v>
      </c>
      <c r="M101" s="376">
        <v>28</v>
      </c>
      <c r="N101" s="376"/>
      <c r="O101" s="377"/>
      <c r="P101" s="376">
        <v>2</v>
      </c>
      <c r="Q101" s="376" t="s">
        <v>928</v>
      </c>
      <c r="R101" s="376">
        <v>1</v>
      </c>
      <c r="S101" s="376">
        <v>2</v>
      </c>
      <c r="T101" s="376">
        <v>4</v>
      </c>
      <c r="U101" s="376" t="s">
        <v>940</v>
      </c>
      <c r="V101" s="355">
        <f>J101+L101+N101+P101+R101+T101</f>
        <v>8</v>
      </c>
      <c r="W101" s="365">
        <f>E101-V101</f>
        <v>22</v>
      </c>
      <c r="X101" s="361">
        <f t="shared" si="26"/>
        <v>176</v>
      </c>
      <c r="Y101" s="361">
        <f t="shared" si="27"/>
        <v>1540</v>
      </c>
      <c r="Z101" s="361">
        <f>Y101</f>
        <v>1540</v>
      </c>
      <c r="AA101" s="149"/>
    </row>
    <row r="102" spans="1:27" s="160" customFormat="1" ht="30" customHeight="1">
      <c r="A102" s="354">
        <v>88</v>
      </c>
      <c r="B102" s="364" t="s">
        <v>118</v>
      </c>
      <c r="C102" s="364" t="s">
        <v>176</v>
      </c>
      <c r="D102" s="364" t="s">
        <v>59</v>
      </c>
      <c r="E102" s="365">
        <v>30</v>
      </c>
      <c r="F102" s="364">
        <v>240</v>
      </c>
      <c r="G102" s="364">
        <v>90</v>
      </c>
      <c r="H102" s="364">
        <f t="shared" si="23"/>
        <v>11.25</v>
      </c>
      <c r="I102" s="361">
        <f t="shared" si="24"/>
        <v>2700</v>
      </c>
      <c r="J102" s="376"/>
      <c r="K102" s="376"/>
      <c r="L102" s="376">
        <v>4</v>
      </c>
      <c r="M102" s="376" t="s">
        <v>349</v>
      </c>
      <c r="N102" s="376"/>
      <c r="O102" s="377"/>
      <c r="P102" s="376">
        <v>3</v>
      </c>
      <c r="Q102" s="376" t="s">
        <v>929</v>
      </c>
      <c r="R102" s="376"/>
      <c r="S102" s="376"/>
      <c r="T102" s="376"/>
      <c r="U102" s="376"/>
      <c r="V102" s="355">
        <f>J102+L102+N102+P102+R102+T102</f>
        <v>7</v>
      </c>
      <c r="W102" s="365">
        <f>E102-V102</f>
        <v>23</v>
      </c>
      <c r="X102" s="361">
        <f t="shared" si="26"/>
        <v>184</v>
      </c>
      <c r="Y102" s="361">
        <f t="shared" si="27"/>
        <v>2070</v>
      </c>
      <c r="Z102" s="361">
        <f>Y102</f>
        <v>2070</v>
      </c>
      <c r="AA102" s="149"/>
    </row>
    <row r="103" spans="1:27" s="160" customFormat="1" ht="30" customHeight="1">
      <c r="A103" s="825">
        <v>89</v>
      </c>
      <c r="B103" s="364" t="s">
        <v>444</v>
      </c>
      <c r="C103" s="364" t="s">
        <v>18</v>
      </c>
      <c r="D103" s="364" t="s">
        <v>334</v>
      </c>
      <c r="E103" s="364">
        <v>30</v>
      </c>
      <c r="F103" s="364">
        <v>240</v>
      </c>
      <c r="G103" s="364">
        <v>70</v>
      </c>
      <c r="H103" s="364">
        <f t="shared" si="23"/>
        <v>8.75</v>
      </c>
      <c r="I103" s="361">
        <f t="shared" si="24"/>
        <v>2100</v>
      </c>
      <c r="J103" s="376"/>
      <c r="K103" s="376"/>
      <c r="L103" s="376"/>
      <c r="M103" s="376"/>
      <c r="N103" s="376"/>
      <c r="O103" s="377"/>
      <c r="P103" s="376">
        <v>1</v>
      </c>
      <c r="Q103" s="376">
        <v>1</v>
      </c>
      <c r="R103" s="376"/>
      <c r="S103" s="376"/>
      <c r="T103" s="376"/>
      <c r="U103" s="376"/>
      <c r="V103" s="361">
        <f t="shared" ref="V103:V126" si="37">J103+L103+N103+P103+R103+T103</f>
        <v>1</v>
      </c>
      <c r="W103" s="364">
        <f t="shared" ref="W103:W126" si="38">E103-V103</f>
        <v>29</v>
      </c>
      <c r="X103" s="361">
        <f t="shared" si="26"/>
        <v>232</v>
      </c>
      <c r="Y103" s="361">
        <f t="shared" si="27"/>
        <v>2030</v>
      </c>
      <c r="Z103" s="361">
        <f t="shared" ref="Z103:Z126" si="39">Y103</f>
        <v>2030</v>
      </c>
      <c r="AA103" s="149"/>
    </row>
    <row r="104" spans="1:27" s="160" customFormat="1" ht="30" customHeight="1">
      <c r="A104" s="354">
        <v>90</v>
      </c>
      <c r="B104" s="624" t="s">
        <v>880</v>
      </c>
      <c r="C104" s="364" t="s">
        <v>18</v>
      </c>
      <c r="D104" s="364" t="s">
        <v>185</v>
      </c>
      <c r="E104" s="364">
        <v>30</v>
      </c>
      <c r="F104" s="364">
        <v>240</v>
      </c>
      <c r="G104" s="364">
        <v>70</v>
      </c>
      <c r="H104" s="364">
        <f t="shared" si="23"/>
        <v>8.75</v>
      </c>
      <c r="I104" s="361">
        <f t="shared" si="24"/>
        <v>2100</v>
      </c>
      <c r="J104" s="376"/>
      <c r="K104" s="376"/>
      <c r="L104" s="376">
        <v>4</v>
      </c>
      <c r="M104" s="376" t="s">
        <v>349</v>
      </c>
      <c r="N104" s="376"/>
      <c r="O104" s="377"/>
      <c r="P104" s="376">
        <v>1</v>
      </c>
      <c r="Q104" s="376">
        <v>1</v>
      </c>
      <c r="R104" s="376"/>
      <c r="S104" s="376"/>
      <c r="T104" s="376"/>
      <c r="U104" s="376"/>
      <c r="V104" s="361">
        <f t="shared" si="37"/>
        <v>5</v>
      </c>
      <c r="W104" s="364">
        <f t="shared" si="38"/>
        <v>25</v>
      </c>
      <c r="X104" s="361">
        <f t="shared" si="26"/>
        <v>200</v>
      </c>
      <c r="Y104" s="361">
        <f t="shared" si="27"/>
        <v>1750</v>
      </c>
      <c r="Z104" s="361">
        <f t="shared" si="39"/>
        <v>1750</v>
      </c>
      <c r="AA104" s="149"/>
    </row>
    <row r="105" spans="1:27" s="160" customFormat="1" ht="30" customHeight="1">
      <c r="A105" s="825">
        <v>91</v>
      </c>
      <c r="B105" s="364" t="s">
        <v>26</v>
      </c>
      <c r="C105" s="365" t="s">
        <v>31</v>
      </c>
      <c r="D105" s="364" t="s">
        <v>37</v>
      </c>
      <c r="E105" s="365">
        <v>30</v>
      </c>
      <c r="F105" s="364">
        <v>240</v>
      </c>
      <c r="G105" s="364">
        <v>75</v>
      </c>
      <c r="H105" s="364">
        <f t="shared" si="23"/>
        <v>9.375</v>
      </c>
      <c r="I105" s="361">
        <f t="shared" si="24"/>
        <v>2250</v>
      </c>
      <c r="J105" s="376"/>
      <c r="K105" s="376"/>
      <c r="L105" s="376"/>
      <c r="M105" s="376"/>
      <c r="N105" s="376"/>
      <c r="O105" s="377"/>
      <c r="P105" s="376">
        <v>1</v>
      </c>
      <c r="Q105" s="376">
        <v>1</v>
      </c>
      <c r="R105" s="376"/>
      <c r="S105" s="820"/>
      <c r="T105" s="376"/>
      <c r="U105" s="376"/>
      <c r="V105" s="355">
        <f t="shared" si="37"/>
        <v>1</v>
      </c>
      <c r="W105" s="365">
        <f t="shared" si="38"/>
        <v>29</v>
      </c>
      <c r="X105" s="361">
        <f t="shared" si="26"/>
        <v>232</v>
      </c>
      <c r="Y105" s="361">
        <f t="shared" si="27"/>
        <v>2175</v>
      </c>
      <c r="Z105" s="361">
        <f t="shared" si="39"/>
        <v>2175</v>
      </c>
      <c r="AA105" s="149"/>
    </row>
    <row r="106" spans="1:27" s="160" customFormat="1" ht="30" customHeight="1">
      <c r="A106" s="354">
        <v>92</v>
      </c>
      <c r="B106" s="364" t="s">
        <v>867</v>
      </c>
      <c r="C106" s="364" t="s">
        <v>18</v>
      </c>
      <c r="D106" s="364" t="s">
        <v>237</v>
      </c>
      <c r="E106" s="365">
        <v>30</v>
      </c>
      <c r="F106" s="364">
        <v>240</v>
      </c>
      <c r="G106" s="364">
        <v>70</v>
      </c>
      <c r="H106" s="364">
        <f t="shared" si="23"/>
        <v>8.75</v>
      </c>
      <c r="I106" s="361">
        <f t="shared" si="24"/>
        <v>2100</v>
      </c>
      <c r="J106" s="376"/>
      <c r="K106" s="376"/>
      <c r="L106" s="376">
        <v>1</v>
      </c>
      <c r="M106" s="376">
        <v>14</v>
      </c>
      <c r="N106" s="376"/>
      <c r="O106" s="377"/>
      <c r="P106" s="376">
        <v>2</v>
      </c>
      <c r="Q106" s="376" t="s">
        <v>928</v>
      </c>
      <c r="R106" s="376">
        <v>1</v>
      </c>
      <c r="S106" s="820">
        <v>2</v>
      </c>
      <c r="T106" s="376"/>
      <c r="U106" s="376"/>
      <c r="V106" s="355">
        <f t="shared" si="37"/>
        <v>4</v>
      </c>
      <c r="W106" s="365">
        <f t="shared" si="38"/>
        <v>26</v>
      </c>
      <c r="X106" s="361">
        <f t="shared" si="26"/>
        <v>208</v>
      </c>
      <c r="Y106" s="361">
        <f t="shared" si="27"/>
        <v>1820</v>
      </c>
      <c r="Z106" s="361">
        <f t="shared" si="39"/>
        <v>1820</v>
      </c>
      <c r="AA106" s="149"/>
    </row>
    <row r="107" spans="1:27" s="160" customFormat="1" ht="35.1" customHeight="1">
      <c r="A107" s="825">
        <v>93</v>
      </c>
      <c r="B107" s="998" t="s">
        <v>856</v>
      </c>
      <c r="C107" s="361" t="s">
        <v>176</v>
      </c>
      <c r="D107" s="364" t="s">
        <v>271</v>
      </c>
      <c r="E107" s="365">
        <v>30</v>
      </c>
      <c r="F107" s="364">
        <v>240</v>
      </c>
      <c r="G107" s="364">
        <v>90</v>
      </c>
      <c r="H107" s="364">
        <f t="shared" si="23"/>
        <v>11.25</v>
      </c>
      <c r="I107" s="361">
        <f t="shared" si="24"/>
        <v>2700</v>
      </c>
      <c r="J107" s="376"/>
      <c r="K107" s="819"/>
      <c r="L107" s="376"/>
      <c r="M107" s="376"/>
      <c r="N107" s="376"/>
      <c r="O107" s="377"/>
      <c r="P107" s="376"/>
      <c r="Q107" s="376"/>
      <c r="R107" s="376"/>
      <c r="S107" s="376"/>
      <c r="T107" s="376">
        <v>30</v>
      </c>
      <c r="U107" s="376"/>
      <c r="V107" s="355">
        <f>J107+L107+N107+P107+R107+T107</f>
        <v>30</v>
      </c>
      <c r="W107" s="365">
        <f>E107-V107</f>
        <v>0</v>
      </c>
      <c r="X107" s="361">
        <f t="shared" si="26"/>
        <v>0</v>
      </c>
      <c r="Y107" s="361">
        <f t="shared" si="27"/>
        <v>0</v>
      </c>
      <c r="Z107" s="998">
        <f t="shared" si="39"/>
        <v>0</v>
      </c>
      <c r="AA107" s="363"/>
    </row>
    <row r="108" spans="1:27" s="160" customFormat="1" ht="30" customHeight="1">
      <c r="A108" s="354">
        <v>94</v>
      </c>
      <c r="B108" s="364" t="s">
        <v>140</v>
      </c>
      <c r="C108" s="364" t="s">
        <v>176</v>
      </c>
      <c r="D108" s="364" t="s">
        <v>144</v>
      </c>
      <c r="E108" s="365">
        <v>30</v>
      </c>
      <c r="F108" s="364">
        <v>240</v>
      </c>
      <c r="G108" s="364">
        <v>90</v>
      </c>
      <c r="H108" s="364">
        <f t="shared" si="23"/>
        <v>11.25</v>
      </c>
      <c r="I108" s="361">
        <f t="shared" si="24"/>
        <v>2700</v>
      </c>
      <c r="J108" s="376"/>
      <c r="K108" s="376"/>
      <c r="L108" s="376">
        <v>3</v>
      </c>
      <c r="M108" s="376" t="s">
        <v>156</v>
      </c>
      <c r="N108" s="376"/>
      <c r="O108" s="377"/>
      <c r="P108" s="376">
        <v>3</v>
      </c>
      <c r="Q108" s="376" t="s">
        <v>929</v>
      </c>
      <c r="R108" s="376"/>
      <c r="S108" s="376"/>
      <c r="T108" s="376"/>
      <c r="U108" s="376"/>
      <c r="V108" s="355">
        <f t="shared" si="37"/>
        <v>6</v>
      </c>
      <c r="W108" s="365">
        <f t="shared" si="38"/>
        <v>24</v>
      </c>
      <c r="X108" s="361">
        <f t="shared" si="26"/>
        <v>192</v>
      </c>
      <c r="Y108" s="361">
        <f t="shared" si="27"/>
        <v>2160</v>
      </c>
      <c r="Z108" s="361">
        <f t="shared" si="39"/>
        <v>2160</v>
      </c>
      <c r="AA108" s="149"/>
    </row>
    <row r="109" spans="1:27" s="160" customFormat="1" ht="30" customHeight="1">
      <c r="A109" s="825">
        <v>95</v>
      </c>
      <c r="B109" s="364" t="s">
        <v>51</v>
      </c>
      <c r="C109" s="364" t="s">
        <v>176</v>
      </c>
      <c r="D109" s="364" t="s">
        <v>52</v>
      </c>
      <c r="E109" s="365">
        <v>30</v>
      </c>
      <c r="F109" s="364">
        <v>240</v>
      </c>
      <c r="G109" s="364">
        <v>90</v>
      </c>
      <c r="H109" s="364">
        <f t="shared" si="23"/>
        <v>11.25</v>
      </c>
      <c r="I109" s="361">
        <f t="shared" si="24"/>
        <v>2700</v>
      </c>
      <c r="J109" s="376"/>
      <c r="K109" s="376"/>
      <c r="L109" s="376"/>
      <c r="M109" s="376"/>
      <c r="N109" s="376"/>
      <c r="O109" s="377"/>
      <c r="P109" s="376">
        <v>1</v>
      </c>
      <c r="Q109" s="376">
        <v>1</v>
      </c>
      <c r="R109" s="376"/>
      <c r="S109" s="376"/>
      <c r="T109" s="376"/>
      <c r="U109" s="376"/>
      <c r="V109" s="355">
        <f t="shared" si="37"/>
        <v>1</v>
      </c>
      <c r="W109" s="365">
        <f t="shared" si="38"/>
        <v>29</v>
      </c>
      <c r="X109" s="361">
        <f t="shared" si="26"/>
        <v>232</v>
      </c>
      <c r="Y109" s="361">
        <f t="shared" si="27"/>
        <v>2610</v>
      </c>
      <c r="Z109" s="361">
        <f t="shared" si="39"/>
        <v>2610</v>
      </c>
      <c r="AA109" s="149"/>
    </row>
    <row r="110" spans="1:27" s="160" customFormat="1" ht="30" customHeight="1">
      <c r="A110" s="354">
        <v>96</v>
      </c>
      <c r="B110" s="364" t="s">
        <v>302</v>
      </c>
      <c r="C110" s="364" t="s">
        <v>176</v>
      </c>
      <c r="D110" s="364" t="s">
        <v>55</v>
      </c>
      <c r="E110" s="365">
        <v>30</v>
      </c>
      <c r="F110" s="364">
        <v>240</v>
      </c>
      <c r="G110" s="364">
        <v>90</v>
      </c>
      <c r="H110" s="364">
        <f t="shared" si="23"/>
        <v>11.25</v>
      </c>
      <c r="I110" s="361">
        <f t="shared" si="24"/>
        <v>2700</v>
      </c>
      <c r="J110" s="376"/>
      <c r="K110" s="376"/>
      <c r="L110" s="376">
        <v>3</v>
      </c>
      <c r="M110" s="376" t="s">
        <v>123</v>
      </c>
      <c r="N110" s="376"/>
      <c r="O110" s="377"/>
      <c r="P110" s="376">
        <v>3</v>
      </c>
      <c r="Q110" s="376" t="s">
        <v>929</v>
      </c>
      <c r="R110" s="376"/>
      <c r="S110" s="376"/>
      <c r="T110" s="376"/>
      <c r="U110" s="376"/>
      <c r="V110" s="355">
        <f t="shared" si="37"/>
        <v>6</v>
      </c>
      <c r="W110" s="365">
        <f t="shared" si="38"/>
        <v>24</v>
      </c>
      <c r="X110" s="361">
        <f t="shared" si="26"/>
        <v>192</v>
      </c>
      <c r="Y110" s="361">
        <f t="shared" si="27"/>
        <v>2160</v>
      </c>
      <c r="Z110" s="361">
        <f t="shared" si="39"/>
        <v>2160</v>
      </c>
      <c r="AA110" s="149"/>
    </row>
    <row r="111" spans="1:27" s="160" customFormat="1" ht="30" customHeight="1">
      <c r="A111" s="825">
        <v>97</v>
      </c>
      <c r="B111" s="364" t="s">
        <v>281</v>
      </c>
      <c r="C111" s="364" t="s">
        <v>176</v>
      </c>
      <c r="D111" s="364" t="s">
        <v>162</v>
      </c>
      <c r="E111" s="365">
        <v>30</v>
      </c>
      <c r="F111" s="364">
        <v>240</v>
      </c>
      <c r="G111" s="364">
        <v>90</v>
      </c>
      <c r="H111" s="364">
        <f t="shared" si="23"/>
        <v>11.25</v>
      </c>
      <c r="I111" s="361">
        <f t="shared" si="24"/>
        <v>2700</v>
      </c>
      <c r="J111" s="376"/>
      <c r="K111" s="376"/>
      <c r="L111" s="376">
        <v>1</v>
      </c>
      <c r="M111" s="376">
        <v>7</v>
      </c>
      <c r="N111" s="376"/>
      <c r="O111" s="377"/>
      <c r="P111" s="376">
        <v>1</v>
      </c>
      <c r="Q111" s="376">
        <v>1</v>
      </c>
      <c r="R111" s="376"/>
      <c r="S111" s="376"/>
      <c r="T111" s="376"/>
      <c r="U111" s="376"/>
      <c r="V111" s="355">
        <f t="shared" si="37"/>
        <v>2</v>
      </c>
      <c r="W111" s="365">
        <f t="shared" si="38"/>
        <v>28</v>
      </c>
      <c r="X111" s="361">
        <f t="shared" si="26"/>
        <v>224</v>
      </c>
      <c r="Y111" s="361">
        <f t="shared" si="27"/>
        <v>2520</v>
      </c>
      <c r="Z111" s="361">
        <f t="shared" si="39"/>
        <v>2520</v>
      </c>
      <c r="AA111" s="149"/>
    </row>
    <row r="112" spans="1:27" s="160" customFormat="1" ht="30" customHeight="1">
      <c r="A112" s="354">
        <v>98</v>
      </c>
      <c r="B112" s="364" t="s">
        <v>944</v>
      </c>
      <c r="C112" s="364" t="s">
        <v>267</v>
      </c>
      <c r="D112" s="364" t="s">
        <v>45</v>
      </c>
      <c r="E112" s="365">
        <v>30</v>
      </c>
      <c r="F112" s="364">
        <v>240</v>
      </c>
      <c r="G112" s="364">
        <v>75</v>
      </c>
      <c r="H112" s="364">
        <f t="shared" si="23"/>
        <v>9.375</v>
      </c>
      <c r="I112" s="361">
        <f t="shared" si="24"/>
        <v>2250</v>
      </c>
      <c r="J112" s="376"/>
      <c r="K112" s="376"/>
      <c r="L112" s="376"/>
      <c r="M112" s="376"/>
      <c r="N112" s="376"/>
      <c r="O112" s="377"/>
      <c r="P112" s="376">
        <v>1</v>
      </c>
      <c r="Q112" s="376">
        <v>1</v>
      </c>
      <c r="R112" s="376"/>
      <c r="S112" s="376"/>
      <c r="T112" s="376"/>
      <c r="U112" s="376"/>
      <c r="V112" s="355">
        <f t="shared" si="37"/>
        <v>1</v>
      </c>
      <c r="W112" s="365">
        <f t="shared" si="38"/>
        <v>29</v>
      </c>
      <c r="X112" s="361">
        <f>W112*8</f>
        <v>232</v>
      </c>
      <c r="Y112" s="361">
        <f>X112*H112</f>
        <v>2175</v>
      </c>
      <c r="Z112" s="361">
        <f>Y112</f>
        <v>2175</v>
      </c>
      <c r="AA112" s="149"/>
    </row>
    <row r="113" spans="1:35" s="463" customFormat="1" ht="35.1" customHeight="1">
      <c r="A113" s="825">
        <v>99</v>
      </c>
      <c r="B113" s="364" t="s">
        <v>866</v>
      </c>
      <c r="C113" s="364" t="s">
        <v>18</v>
      </c>
      <c r="D113" s="364" t="s">
        <v>115</v>
      </c>
      <c r="E113" s="365">
        <v>30</v>
      </c>
      <c r="F113" s="364">
        <v>240</v>
      </c>
      <c r="G113" s="364">
        <v>70</v>
      </c>
      <c r="H113" s="364">
        <f t="shared" si="23"/>
        <v>8.75</v>
      </c>
      <c r="I113" s="364">
        <f t="shared" si="24"/>
        <v>2100</v>
      </c>
      <c r="J113" s="376"/>
      <c r="K113" s="376"/>
      <c r="L113" s="376"/>
      <c r="M113" s="376"/>
      <c r="N113" s="376"/>
      <c r="O113" s="377"/>
      <c r="P113" s="376"/>
      <c r="Q113" s="376"/>
      <c r="R113" s="376"/>
      <c r="S113" s="376"/>
      <c r="T113" s="376"/>
      <c r="U113" s="376"/>
      <c r="V113" s="365">
        <f t="shared" si="37"/>
        <v>0</v>
      </c>
      <c r="W113" s="365">
        <f t="shared" si="38"/>
        <v>30</v>
      </c>
      <c r="X113" s="364">
        <f t="shared" ref="X113" si="40">W113*8</f>
        <v>240</v>
      </c>
      <c r="Y113" s="364">
        <f t="shared" ref="Y113" si="41">X113*H113</f>
        <v>2100</v>
      </c>
      <c r="Z113" s="364">
        <f t="shared" ref="Z113" si="42">Y113</f>
        <v>2100</v>
      </c>
      <c r="AA113" s="997" t="s">
        <v>669</v>
      </c>
    </row>
    <row r="114" spans="1:35" s="160" customFormat="1" ht="33.75" customHeight="1">
      <c r="A114" s="354">
        <v>100</v>
      </c>
      <c r="B114" s="364" t="s">
        <v>102</v>
      </c>
      <c r="C114" s="364" t="s">
        <v>176</v>
      </c>
      <c r="D114" s="364" t="s">
        <v>154</v>
      </c>
      <c r="E114" s="365">
        <v>30</v>
      </c>
      <c r="F114" s="364">
        <v>240</v>
      </c>
      <c r="G114" s="364">
        <v>90</v>
      </c>
      <c r="H114" s="364">
        <f t="shared" si="23"/>
        <v>11.25</v>
      </c>
      <c r="I114" s="361">
        <f t="shared" si="24"/>
        <v>2700</v>
      </c>
      <c r="J114" s="376"/>
      <c r="K114" s="376"/>
      <c r="L114" s="376">
        <v>4</v>
      </c>
      <c r="M114" s="376" t="s">
        <v>349</v>
      </c>
      <c r="N114" s="376"/>
      <c r="O114" s="377"/>
      <c r="P114" s="376">
        <v>2</v>
      </c>
      <c r="Q114" s="376" t="s">
        <v>928</v>
      </c>
      <c r="R114" s="376"/>
      <c r="S114" s="821"/>
      <c r="T114" s="376"/>
      <c r="U114" s="376"/>
      <c r="V114" s="355">
        <f t="shared" si="37"/>
        <v>6</v>
      </c>
      <c r="W114" s="365">
        <f t="shared" si="38"/>
        <v>24</v>
      </c>
      <c r="X114" s="361">
        <f t="shared" si="26"/>
        <v>192</v>
      </c>
      <c r="Y114" s="361">
        <f t="shared" si="27"/>
        <v>2160</v>
      </c>
      <c r="Z114" s="361">
        <f t="shared" si="39"/>
        <v>2160</v>
      </c>
      <c r="AA114" s="149"/>
    </row>
    <row r="115" spans="1:35" s="160" customFormat="1" ht="30" customHeight="1">
      <c r="A115" s="825">
        <v>101</v>
      </c>
      <c r="B115" s="364" t="s">
        <v>724</v>
      </c>
      <c r="C115" s="364" t="s">
        <v>18</v>
      </c>
      <c r="D115" s="364" t="s">
        <v>175</v>
      </c>
      <c r="E115" s="365">
        <v>30</v>
      </c>
      <c r="F115" s="364">
        <v>240</v>
      </c>
      <c r="G115" s="364">
        <v>70</v>
      </c>
      <c r="H115" s="364">
        <f t="shared" si="23"/>
        <v>8.75</v>
      </c>
      <c r="I115" s="361">
        <f t="shared" si="24"/>
        <v>2100</v>
      </c>
      <c r="J115" s="376"/>
      <c r="K115" s="376"/>
      <c r="L115" s="376"/>
      <c r="M115" s="376"/>
      <c r="N115" s="376"/>
      <c r="O115" s="377"/>
      <c r="P115" s="376"/>
      <c r="Q115" s="376"/>
      <c r="R115" s="376"/>
      <c r="S115" s="376"/>
      <c r="T115" s="376"/>
      <c r="U115" s="376"/>
      <c r="V115" s="355">
        <f t="shared" si="37"/>
        <v>0</v>
      </c>
      <c r="W115" s="365">
        <f t="shared" si="38"/>
        <v>30</v>
      </c>
      <c r="X115" s="361">
        <f>W115*8</f>
        <v>240</v>
      </c>
      <c r="Y115" s="361">
        <f>X115*H115</f>
        <v>2100</v>
      </c>
      <c r="Z115" s="361">
        <f>Y115</f>
        <v>2100</v>
      </c>
      <c r="AA115" s="149"/>
    </row>
    <row r="116" spans="1:35" s="160" customFormat="1" ht="31.5" customHeight="1">
      <c r="A116" s="354">
        <v>102</v>
      </c>
      <c r="B116" s="364" t="s">
        <v>263</v>
      </c>
      <c r="C116" s="364" t="s">
        <v>18</v>
      </c>
      <c r="D116" s="364" t="s">
        <v>848</v>
      </c>
      <c r="E116" s="365">
        <v>30</v>
      </c>
      <c r="F116" s="364">
        <v>240</v>
      </c>
      <c r="G116" s="364">
        <v>70</v>
      </c>
      <c r="H116" s="364">
        <f t="shared" si="23"/>
        <v>8.75</v>
      </c>
      <c r="I116" s="361">
        <f t="shared" si="24"/>
        <v>2100</v>
      </c>
      <c r="J116" s="376"/>
      <c r="K116" s="376"/>
      <c r="L116" s="376"/>
      <c r="M116" s="376"/>
      <c r="N116" s="376"/>
      <c r="O116" s="377"/>
      <c r="P116" s="376"/>
      <c r="Q116" s="376"/>
      <c r="R116" s="376"/>
      <c r="S116" s="376"/>
      <c r="T116" s="376"/>
      <c r="U116" s="947"/>
      <c r="V116" s="355">
        <f t="shared" si="37"/>
        <v>0</v>
      </c>
      <c r="W116" s="365">
        <f t="shared" si="38"/>
        <v>30</v>
      </c>
      <c r="X116" s="361">
        <f>W116*8</f>
        <v>240</v>
      </c>
      <c r="Y116" s="361">
        <f>X116*H116</f>
        <v>2100</v>
      </c>
      <c r="Z116" s="361">
        <f>Y116</f>
        <v>2100</v>
      </c>
      <c r="AA116" s="149"/>
    </row>
    <row r="117" spans="1:35" s="160" customFormat="1" ht="31.5" customHeight="1">
      <c r="A117" s="825">
        <v>103</v>
      </c>
      <c r="B117" s="364" t="s">
        <v>937</v>
      </c>
      <c r="C117" s="364" t="s">
        <v>176</v>
      </c>
      <c r="D117" s="364" t="s">
        <v>23</v>
      </c>
      <c r="E117" s="365">
        <v>30</v>
      </c>
      <c r="F117" s="364">
        <v>240</v>
      </c>
      <c r="G117" s="364">
        <v>90</v>
      </c>
      <c r="H117" s="364">
        <f t="shared" si="23"/>
        <v>11.25</v>
      </c>
      <c r="I117" s="361">
        <f t="shared" si="24"/>
        <v>2700</v>
      </c>
      <c r="J117" s="376"/>
      <c r="K117" s="376"/>
      <c r="L117" s="376">
        <v>4</v>
      </c>
      <c r="M117" s="376" t="s">
        <v>349</v>
      </c>
      <c r="N117" s="376"/>
      <c r="O117" s="377"/>
      <c r="P117" s="376">
        <v>2</v>
      </c>
      <c r="Q117" s="376" t="s">
        <v>928</v>
      </c>
      <c r="R117" s="376">
        <v>2</v>
      </c>
      <c r="S117" s="376" t="s">
        <v>938</v>
      </c>
      <c r="T117" s="376"/>
      <c r="U117" s="947"/>
      <c r="V117" s="355">
        <f t="shared" si="37"/>
        <v>8</v>
      </c>
      <c r="W117" s="365">
        <f t="shared" si="38"/>
        <v>22</v>
      </c>
      <c r="X117" s="361">
        <f>W117*8</f>
        <v>176</v>
      </c>
      <c r="Y117" s="361">
        <f>X117*H117</f>
        <v>1980</v>
      </c>
      <c r="Z117" s="361">
        <f>Y117</f>
        <v>1980</v>
      </c>
      <c r="AA117" s="149"/>
    </row>
    <row r="118" spans="1:35" s="463" customFormat="1" ht="35.1" customHeight="1">
      <c r="A118" s="825">
        <v>104</v>
      </c>
      <c r="B118" s="364" t="s">
        <v>264</v>
      </c>
      <c r="C118" s="364" t="s">
        <v>18</v>
      </c>
      <c r="D118" s="364" t="s">
        <v>113</v>
      </c>
      <c r="E118" s="365">
        <v>30</v>
      </c>
      <c r="F118" s="364">
        <v>240</v>
      </c>
      <c r="G118" s="364">
        <v>70</v>
      </c>
      <c r="H118" s="364">
        <f t="shared" si="23"/>
        <v>8.75</v>
      </c>
      <c r="I118" s="364">
        <f t="shared" si="24"/>
        <v>2100</v>
      </c>
      <c r="J118" s="376"/>
      <c r="K118" s="376"/>
      <c r="L118" s="376"/>
      <c r="M118" s="376"/>
      <c r="N118" s="376"/>
      <c r="O118" s="377"/>
      <c r="P118" s="376">
        <v>1</v>
      </c>
      <c r="Q118" s="376">
        <v>1</v>
      </c>
      <c r="R118" s="376"/>
      <c r="S118" s="376"/>
      <c r="T118" s="376"/>
      <c r="U118" s="376"/>
      <c r="V118" s="365">
        <f t="shared" si="37"/>
        <v>1</v>
      </c>
      <c r="W118" s="365">
        <f t="shared" si="38"/>
        <v>29</v>
      </c>
      <c r="X118" s="364">
        <f t="shared" ref="X118" si="43">W118*8</f>
        <v>232</v>
      </c>
      <c r="Y118" s="364">
        <f t="shared" ref="Y118" si="44">X118*H118</f>
        <v>2030</v>
      </c>
      <c r="Z118" s="364">
        <f t="shared" ref="Z118" si="45">Y118</f>
        <v>2030</v>
      </c>
      <c r="AA118" s="997" t="s">
        <v>669</v>
      </c>
    </row>
    <row r="119" spans="1:35" s="463" customFormat="1" ht="34.5" customHeight="1">
      <c r="A119" s="825">
        <v>105</v>
      </c>
      <c r="B119" s="364" t="s">
        <v>74</v>
      </c>
      <c r="C119" s="364" t="s">
        <v>267</v>
      </c>
      <c r="D119" s="364" t="s">
        <v>82</v>
      </c>
      <c r="E119" s="365">
        <v>30</v>
      </c>
      <c r="F119" s="364">
        <v>240</v>
      </c>
      <c r="G119" s="364">
        <v>75</v>
      </c>
      <c r="H119" s="364">
        <f t="shared" si="23"/>
        <v>9.375</v>
      </c>
      <c r="I119" s="364">
        <f t="shared" si="24"/>
        <v>2250</v>
      </c>
      <c r="J119" s="376"/>
      <c r="K119" s="376"/>
      <c r="L119" s="376">
        <v>1</v>
      </c>
      <c r="M119" s="376">
        <v>14</v>
      </c>
      <c r="N119" s="376"/>
      <c r="O119" s="377"/>
      <c r="P119" s="376">
        <v>1</v>
      </c>
      <c r="Q119" s="377" t="s">
        <v>137</v>
      </c>
      <c r="R119" s="376"/>
      <c r="S119" s="376"/>
      <c r="T119" s="376"/>
      <c r="U119" s="376"/>
      <c r="V119" s="365">
        <f t="shared" si="37"/>
        <v>2</v>
      </c>
      <c r="W119" s="365">
        <f t="shared" si="38"/>
        <v>28</v>
      </c>
      <c r="X119" s="364">
        <f t="shared" ref="X119" si="46">W119*8</f>
        <v>224</v>
      </c>
      <c r="Y119" s="364">
        <f t="shared" ref="Y119" si="47">X119*H119</f>
        <v>2100</v>
      </c>
      <c r="Z119" s="364">
        <f t="shared" ref="Z119" si="48">Y119</f>
        <v>2100</v>
      </c>
      <c r="AA119" s="997" t="s">
        <v>669</v>
      </c>
    </row>
    <row r="120" spans="1:35" s="160" customFormat="1" ht="30" customHeight="1">
      <c r="A120" s="354">
        <v>106</v>
      </c>
      <c r="B120" s="364" t="s">
        <v>278</v>
      </c>
      <c r="C120" s="364" t="s">
        <v>176</v>
      </c>
      <c r="D120" s="364" t="s">
        <v>50</v>
      </c>
      <c r="E120" s="365">
        <v>30</v>
      </c>
      <c r="F120" s="364">
        <v>240</v>
      </c>
      <c r="G120" s="364">
        <v>90</v>
      </c>
      <c r="H120" s="364">
        <f t="shared" si="23"/>
        <v>11.25</v>
      </c>
      <c r="I120" s="361">
        <f t="shared" si="24"/>
        <v>2700</v>
      </c>
      <c r="J120" s="376"/>
      <c r="K120" s="376"/>
      <c r="L120" s="376">
        <v>2</v>
      </c>
      <c r="M120" s="376" t="s">
        <v>155</v>
      </c>
      <c r="N120" s="376">
        <v>8</v>
      </c>
      <c r="O120" s="377" t="s">
        <v>926</v>
      </c>
      <c r="P120" s="376">
        <v>1</v>
      </c>
      <c r="Q120" s="376">
        <v>1</v>
      </c>
      <c r="R120" s="376"/>
      <c r="S120" s="376"/>
      <c r="T120" s="376"/>
      <c r="U120" s="376"/>
      <c r="V120" s="355">
        <f t="shared" si="37"/>
        <v>11</v>
      </c>
      <c r="W120" s="365">
        <f t="shared" si="38"/>
        <v>19</v>
      </c>
      <c r="X120" s="361">
        <f t="shared" si="26"/>
        <v>152</v>
      </c>
      <c r="Y120" s="361">
        <f t="shared" si="27"/>
        <v>1710</v>
      </c>
      <c r="Z120" s="361">
        <f t="shared" si="39"/>
        <v>1710</v>
      </c>
      <c r="AA120" s="245"/>
    </row>
    <row r="121" spans="1:35" s="160" customFormat="1" ht="30" customHeight="1">
      <c r="A121" s="825">
        <v>107</v>
      </c>
      <c r="B121" s="474" t="s">
        <v>588</v>
      </c>
      <c r="C121" s="364" t="s">
        <v>18</v>
      </c>
      <c r="D121" s="914" t="s">
        <v>105</v>
      </c>
      <c r="E121" s="364">
        <v>30</v>
      </c>
      <c r="F121" s="364">
        <v>240</v>
      </c>
      <c r="G121" s="364">
        <v>70</v>
      </c>
      <c r="H121" s="364">
        <f t="shared" si="23"/>
        <v>8.75</v>
      </c>
      <c r="I121" s="361">
        <f t="shared" si="24"/>
        <v>2100</v>
      </c>
      <c r="J121" s="376"/>
      <c r="K121" s="819"/>
      <c r="L121" s="376">
        <v>4</v>
      </c>
      <c r="M121" s="376" t="s">
        <v>349</v>
      </c>
      <c r="N121" s="376"/>
      <c r="O121" s="377"/>
      <c r="P121" s="376">
        <v>3</v>
      </c>
      <c r="Q121" s="376" t="s">
        <v>929</v>
      </c>
      <c r="R121" s="376"/>
      <c r="S121" s="376"/>
      <c r="T121" s="376"/>
      <c r="U121" s="376"/>
      <c r="V121" s="361">
        <f t="shared" si="37"/>
        <v>7</v>
      </c>
      <c r="W121" s="364">
        <f t="shared" si="38"/>
        <v>23</v>
      </c>
      <c r="X121" s="361">
        <f t="shared" si="26"/>
        <v>184</v>
      </c>
      <c r="Y121" s="361">
        <f t="shared" si="27"/>
        <v>1610</v>
      </c>
      <c r="Z121" s="361">
        <f t="shared" si="39"/>
        <v>1610</v>
      </c>
      <c r="AA121" s="681"/>
    </row>
    <row r="122" spans="1:35" s="160" customFormat="1" ht="35.1" customHeight="1">
      <c r="A122" s="354">
        <v>108</v>
      </c>
      <c r="B122" s="998" t="s">
        <v>253</v>
      </c>
      <c r="C122" s="361" t="s">
        <v>176</v>
      </c>
      <c r="D122" s="364" t="s">
        <v>75</v>
      </c>
      <c r="E122" s="365">
        <v>30</v>
      </c>
      <c r="F122" s="364">
        <v>240</v>
      </c>
      <c r="G122" s="364">
        <v>90</v>
      </c>
      <c r="H122" s="364">
        <f t="shared" si="23"/>
        <v>11.25</v>
      </c>
      <c r="I122" s="361">
        <f t="shared" si="24"/>
        <v>2700</v>
      </c>
      <c r="J122" s="376"/>
      <c r="K122" s="819"/>
      <c r="L122" s="376"/>
      <c r="M122" s="376"/>
      <c r="N122" s="376"/>
      <c r="O122" s="377"/>
      <c r="P122" s="376"/>
      <c r="Q122" s="376"/>
      <c r="R122" s="376"/>
      <c r="S122" s="376"/>
      <c r="T122" s="376">
        <v>30</v>
      </c>
      <c r="U122" s="376"/>
      <c r="V122" s="361">
        <f t="shared" si="37"/>
        <v>30</v>
      </c>
      <c r="W122" s="364">
        <f t="shared" si="38"/>
        <v>0</v>
      </c>
      <c r="X122" s="361">
        <f t="shared" si="26"/>
        <v>0</v>
      </c>
      <c r="Y122" s="361">
        <f t="shared" si="27"/>
        <v>0</v>
      </c>
      <c r="Z122" s="998">
        <f t="shared" si="39"/>
        <v>0</v>
      </c>
      <c r="AA122" s="363"/>
    </row>
    <row r="123" spans="1:35" s="160" customFormat="1" ht="30" customHeight="1">
      <c r="A123" s="825">
        <v>109</v>
      </c>
      <c r="B123" s="364" t="s">
        <v>352</v>
      </c>
      <c r="C123" s="364" t="s">
        <v>18</v>
      </c>
      <c r="D123" s="948" t="s">
        <v>236</v>
      </c>
      <c r="E123" s="365">
        <v>30</v>
      </c>
      <c r="F123" s="364">
        <v>240</v>
      </c>
      <c r="G123" s="364">
        <v>70</v>
      </c>
      <c r="H123" s="364">
        <f t="shared" si="23"/>
        <v>8.75</v>
      </c>
      <c r="I123" s="361">
        <f t="shared" si="24"/>
        <v>2100</v>
      </c>
      <c r="J123" s="376"/>
      <c r="K123" s="376"/>
      <c r="L123" s="376">
        <v>1</v>
      </c>
      <c r="M123" s="376">
        <v>7</v>
      </c>
      <c r="N123" s="376"/>
      <c r="O123" s="377"/>
      <c r="P123" s="376">
        <v>1</v>
      </c>
      <c r="Q123" s="376">
        <v>1</v>
      </c>
      <c r="R123" s="376"/>
      <c r="S123" s="376"/>
      <c r="T123" s="376"/>
      <c r="U123" s="376"/>
      <c r="V123" s="355">
        <f t="shared" si="37"/>
        <v>2</v>
      </c>
      <c r="W123" s="365">
        <f t="shared" si="38"/>
        <v>28</v>
      </c>
      <c r="X123" s="361">
        <f t="shared" si="26"/>
        <v>224</v>
      </c>
      <c r="Y123" s="361">
        <f t="shared" si="27"/>
        <v>1960</v>
      </c>
      <c r="Z123" s="361">
        <f t="shared" si="39"/>
        <v>1960</v>
      </c>
      <c r="AA123" s="149"/>
    </row>
    <row r="124" spans="1:35" s="160" customFormat="1" ht="30" customHeight="1">
      <c r="A124" s="354">
        <v>110</v>
      </c>
      <c r="B124" s="364" t="s">
        <v>664</v>
      </c>
      <c r="C124" s="364" t="s">
        <v>267</v>
      </c>
      <c r="D124" s="364" t="s">
        <v>237</v>
      </c>
      <c r="E124" s="355">
        <v>30</v>
      </c>
      <c r="F124" s="361">
        <v>240</v>
      </c>
      <c r="G124" s="361">
        <v>75</v>
      </c>
      <c r="H124" s="364">
        <f t="shared" si="23"/>
        <v>9.375</v>
      </c>
      <c r="I124" s="361">
        <f t="shared" si="24"/>
        <v>2250</v>
      </c>
      <c r="J124" s="376"/>
      <c r="K124" s="376"/>
      <c r="L124" s="376"/>
      <c r="M124" s="376"/>
      <c r="N124" s="376">
        <v>1</v>
      </c>
      <c r="O124" s="377" t="s">
        <v>428</v>
      </c>
      <c r="P124" s="376">
        <v>1</v>
      </c>
      <c r="Q124" s="376">
        <v>1</v>
      </c>
      <c r="R124" s="376">
        <v>1</v>
      </c>
      <c r="S124" s="376">
        <v>2</v>
      </c>
      <c r="T124" s="376"/>
      <c r="U124" s="376"/>
      <c r="V124" s="355">
        <f t="shared" si="37"/>
        <v>3</v>
      </c>
      <c r="W124" s="365">
        <f t="shared" si="38"/>
        <v>27</v>
      </c>
      <c r="X124" s="361">
        <f>W124*8</f>
        <v>216</v>
      </c>
      <c r="Y124" s="361">
        <f>X124*H124</f>
        <v>2025</v>
      </c>
      <c r="Z124" s="361">
        <f>Y124</f>
        <v>2025</v>
      </c>
      <c r="AA124" s="149"/>
    </row>
    <row r="125" spans="1:35" s="160" customFormat="1" ht="30" customHeight="1">
      <c r="A125" s="825">
        <v>111</v>
      </c>
      <c r="B125" s="917" t="s">
        <v>884</v>
      </c>
      <c r="C125" s="364" t="s">
        <v>176</v>
      </c>
      <c r="D125" s="364" t="s">
        <v>32</v>
      </c>
      <c r="E125" s="355">
        <v>30</v>
      </c>
      <c r="F125" s="361">
        <v>240</v>
      </c>
      <c r="G125" s="361">
        <v>90</v>
      </c>
      <c r="H125" s="364">
        <f t="shared" si="23"/>
        <v>11.25</v>
      </c>
      <c r="I125" s="361">
        <f t="shared" si="24"/>
        <v>2700</v>
      </c>
      <c r="J125" s="376"/>
      <c r="K125" s="376"/>
      <c r="L125" s="376">
        <v>1</v>
      </c>
      <c r="M125" s="376">
        <v>7</v>
      </c>
      <c r="N125" s="376">
        <v>2</v>
      </c>
      <c r="O125" s="377" t="s">
        <v>938</v>
      </c>
      <c r="P125" s="376">
        <v>2</v>
      </c>
      <c r="Q125" s="376" t="s">
        <v>928</v>
      </c>
      <c r="R125" s="376">
        <v>4</v>
      </c>
      <c r="S125" s="376" t="s">
        <v>947</v>
      </c>
      <c r="T125" s="376"/>
      <c r="U125" s="376"/>
      <c r="V125" s="355">
        <f t="shared" si="37"/>
        <v>9</v>
      </c>
      <c r="W125" s="917">
        <f t="shared" si="38"/>
        <v>21</v>
      </c>
      <c r="X125" s="382">
        <f t="shared" ref="X125" si="49">W125*8</f>
        <v>168</v>
      </c>
      <c r="Y125" s="382">
        <f t="shared" ref="Y125" si="50">X125*H125</f>
        <v>1890</v>
      </c>
      <c r="Z125" s="382">
        <f t="shared" ref="Z125" si="51">Y125</f>
        <v>1890</v>
      </c>
      <c r="AA125" s="155"/>
    </row>
    <row r="126" spans="1:35" s="160" customFormat="1" ht="30" customHeight="1">
      <c r="A126" s="354">
        <v>112</v>
      </c>
      <c r="B126" s="365" t="s">
        <v>695</v>
      </c>
      <c r="C126" s="364" t="s">
        <v>18</v>
      </c>
      <c r="D126" s="361" t="s">
        <v>853</v>
      </c>
      <c r="E126" s="355">
        <v>30</v>
      </c>
      <c r="F126" s="361">
        <v>240</v>
      </c>
      <c r="G126" s="361">
        <v>70</v>
      </c>
      <c r="H126" s="364">
        <f t="shared" si="23"/>
        <v>8.75</v>
      </c>
      <c r="I126" s="361">
        <f t="shared" si="24"/>
        <v>2100</v>
      </c>
      <c r="J126" s="376"/>
      <c r="K126" s="376"/>
      <c r="L126" s="376">
        <v>1</v>
      </c>
      <c r="M126" s="376">
        <v>28</v>
      </c>
      <c r="N126" s="376">
        <v>3</v>
      </c>
      <c r="O126" s="377" t="s">
        <v>935</v>
      </c>
      <c r="P126" s="376"/>
      <c r="Q126" s="376"/>
      <c r="R126" s="376"/>
      <c r="S126" s="376"/>
      <c r="T126" s="376"/>
      <c r="U126" s="376"/>
      <c r="V126" s="355">
        <f t="shared" si="37"/>
        <v>4</v>
      </c>
      <c r="W126" s="365">
        <f t="shared" si="38"/>
        <v>26</v>
      </c>
      <c r="X126" s="361">
        <f t="shared" si="26"/>
        <v>208</v>
      </c>
      <c r="Y126" s="361">
        <f t="shared" si="27"/>
        <v>1820</v>
      </c>
      <c r="Z126" s="361">
        <f t="shared" si="39"/>
        <v>1820</v>
      </c>
      <c r="AA126" s="155"/>
    </row>
    <row r="127" spans="1:35" ht="33.75" customHeight="1" thickBot="1">
      <c r="A127" s="383"/>
      <c r="B127" s="416"/>
      <c r="C127" s="384"/>
      <c r="D127" s="384"/>
      <c r="E127" s="384"/>
      <c r="F127" s="384"/>
      <c r="G127" s="384"/>
      <c r="H127" s="384"/>
      <c r="I127" s="384"/>
      <c r="J127" s="385"/>
      <c r="K127" s="385"/>
      <c r="L127" s="385"/>
      <c r="M127" s="385"/>
      <c r="N127" s="385"/>
      <c r="O127" s="385"/>
      <c r="P127" s="385"/>
      <c r="Q127" s="385"/>
      <c r="R127" s="385"/>
      <c r="S127" s="385"/>
      <c r="T127" s="385"/>
      <c r="U127" s="385"/>
      <c r="V127" s="384"/>
      <c r="W127" s="416"/>
      <c r="X127" s="1436" t="s">
        <v>208</v>
      </c>
      <c r="Y127" s="1437"/>
      <c r="Z127" s="770">
        <f>SUM(Z8:Z126)</f>
        <v>220355</v>
      </c>
      <c r="AA127" s="159"/>
      <c r="AB127" s="150"/>
      <c r="AC127" s="150"/>
      <c r="AD127" s="352"/>
      <c r="AE127" s="150"/>
      <c r="AF127" s="150"/>
      <c r="AG127" s="150"/>
      <c r="AH127" s="150"/>
      <c r="AI127" s="150"/>
    </row>
    <row r="128" spans="1:35" ht="32.25" customHeight="1" thickBot="1">
      <c r="A128" s="383"/>
      <c r="B128" s="416" t="s">
        <v>342</v>
      </c>
      <c r="C128" s="119"/>
      <c r="D128" s="384"/>
      <c r="E128" s="384"/>
      <c r="F128" s="384"/>
      <c r="G128" s="384"/>
      <c r="H128" s="384"/>
      <c r="I128" s="384"/>
      <c r="J128" s="385"/>
      <c r="K128" s="385"/>
      <c r="L128" s="385"/>
      <c r="M128" s="385"/>
      <c r="N128" s="385"/>
      <c r="O128" s="385"/>
      <c r="P128" s="385"/>
      <c r="Q128" s="385"/>
      <c r="R128" s="385"/>
      <c r="S128" s="385"/>
      <c r="T128" s="385"/>
      <c r="U128" s="385"/>
      <c r="V128" s="384"/>
      <c r="W128" s="416"/>
      <c r="X128" s="384"/>
      <c r="Y128" s="384"/>
      <c r="Z128" s="384"/>
      <c r="AA128" s="159"/>
      <c r="AB128" s="150"/>
      <c r="AC128" s="150"/>
      <c r="AD128" s="160"/>
      <c r="AE128" s="150"/>
      <c r="AF128" s="150"/>
      <c r="AG128" s="150"/>
      <c r="AH128" s="150"/>
      <c r="AI128" s="150"/>
    </row>
    <row r="129" spans="1:35" s="160" customFormat="1" ht="45.75" customHeight="1">
      <c r="A129" s="250"/>
      <c r="B129" s="1427" t="s">
        <v>483</v>
      </c>
      <c r="C129" s="1427"/>
      <c r="D129" s="1427"/>
      <c r="E129" s="341"/>
      <c r="F129" s="341"/>
      <c r="G129" s="341"/>
      <c r="H129" s="341"/>
      <c r="I129" s="341"/>
      <c r="J129" s="983"/>
      <c r="K129" s="983"/>
      <c r="L129" s="983"/>
      <c r="M129" s="983"/>
      <c r="N129" s="1427" t="s">
        <v>484</v>
      </c>
      <c r="O129" s="1427"/>
      <c r="P129" s="1427"/>
      <c r="Q129" s="1427"/>
      <c r="R129" s="1427"/>
      <c r="S129" s="983"/>
      <c r="T129" s="983"/>
      <c r="U129" s="983"/>
      <c r="V129" s="341"/>
      <c r="W129" s="1598" t="s">
        <v>485</v>
      </c>
      <c r="X129" s="1598"/>
      <c r="Y129" s="1598"/>
      <c r="Z129" s="1598"/>
      <c r="AA129" s="1598"/>
    </row>
    <row r="130" spans="1:35" s="160" customFormat="1" ht="42.75" customHeight="1">
      <c r="A130" s="250"/>
      <c r="B130" s="1427" t="s">
        <v>482</v>
      </c>
      <c r="C130" s="1427"/>
      <c r="D130" s="1427"/>
      <c r="E130" s="341"/>
      <c r="F130" s="341"/>
      <c r="G130" s="341"/>
      <c r="H130" s="341"/>
      <c r="I130" s="341"/>
      <c r="J130" s="983"/>
      <c r="K130" s="983"/>
      <c r="L130" s="983"/>
      <c r="M130" s="983"/>
      <c r="N130" s="1427" t="s">
        <v>482</v>
      </c>
      <c r="O130" s="1427"/>
      <c r="P130" s="1427"/>
      <c r="Q130" s="1427"/>
      <c r="R130" s="983"/>
      <c r="S130" s="983"/>
      <c r="T130" s="983"/>
      <c r="U130" s="983"/>
      <c r="V130" s="341"/>
      <c r="W130" s="776"/>
      <c r="X130" s="1427" t="s">
        <v>482</v>
      </c>
      <c r="Y130" s="1427"/>
      <c r="Z130" s="1427"/>
      <c r="AA130" s="1427"/>
    </row>
    <row r="131" spans="1:35" s="160" customFormat="1" ht="27.75" customHeight="1">
      <c r="A131" s="250"/>
      <c r="B131" s="462"/>
      <c r="C131" s="250"/>
      <c r="D131" s="250"/>
      <c r="E131" s="250"/>
      <c r="F131" s="250"/>
      <c r="G131" s="250"/>
      <c r="H131" s="250"/>
      <c r="I131" s="250"/>
      <c r="J131" s="338"/>
      <c r="K131" s="338"/>
      <c r="L131" s="338"/>
      <c r="M131" s="338"/>
      <c r="N131" s="1597">
        <v>3</v>
      </c>
      <c r="O131" s="1597"/>
      <c r="P131" s="1597"/>
      <c r="Q131" s="1597"/>
      <c r="R131" s="338"/>
      <c r="S131" s="338"/>
      <c r="T131" s="338"/>
      <c r="U131" s="338"/>
      <c r="V131" s="250"/>
      <c r="W131" s="462"/>
      <c r="X131" s="250"/>
      <c r="Y131" s="250"/>
      <c r="Z131" s="250"/>
      <c r="AA131" s="340"/>
    </row>
    <row r="132" spans="1:35" s="160" customFormat="1" ht="27.75" customHeight="1">
      <c r="A132" s="250"/>
      <c r="B132" s="462"/>
      <c r="C132" s="250"/>
      <c r="D132" s="250"/>
      <c r="E132" s="250"/>
      <c r="F132" s="250"/>
      <c r="G132" s="250"/>
      <c r="H132" s="250"/>
      <c r="I132" s="250"/>
      <c r="J132" s="338"/>
      <c r="K132" s="338"/>
      <c r="L132" s="338"/>
      <c r="M132" s="338"/>
      <c r="N132" s="338"/>
      <c r="O132" s="339"/>
      <c r="P132" s="338"/>
      <c r="Q132" s="338"/>
      <c r="R132" s="338"/>
      <c r="S132" s="338"/>
      <c r="T132" s="338"/>
      <c r="U132" s="338"/>
      <c r="V132" s="250"/>
      <c r="W132" s="462"/>
      <c r="X132" s="250"/>
      <c r="Y132" s="250"/>
      <c r="Z132" s="250"/>
      <c r="AA132" s="340"/>
    </row>
    <row r="133" spans="1:35" s="160" customFormat="1" ht="27.75" customHeight="1">
      <c r="A133" s="250"/>
      <c r="B133" s="462"/>
      <c r="C133" s="250"/>
      <c r="D133" s="250"/>
      <c r="E133" s="250"/>
      <c r="F133" s="250"/>
      <c r="G133" s="250"/>
      <c r="H133" s="250"/>
      <c r="I133" s="250"/>
      <c r="J133" s="338"/>
      <c r="K133" s="338"/>
      <c r="L133" s="338"/>
      <c r="M133" s="338"/>
      <c r="N133" s="338"/>
      <c r="O133" s="339"/>
      <c r="P133" s="338"/>
      <c r="Q133" s="338"/>
      <c r="R133" s="338"/>
      <c r="S133" s="338"/>
      <c r="T133" s="338"/>
      <c r="U133" s="338"/>
      <c r="V133" s="250"/>
      <c r="W133" s="462"/>
      <c r="X133" s="250"/>
      <c r="Y133" s="250"/>
      <c r="Z133" s="250"/>
      <c r="AA133" s="340"/>
    </row>
    <row r="134" spans="1:35" s="168" customFormat="1" ht="45" customHeight="1">
      <c r="A134" s="114"/>
      <c r="B134" s="463"/>
      <c r="C134" s="114"/>
      <c r="D134" s="114"/>
      <c r="E134" s="114"/>
      <c r="F134" s="114"/>
      <c r="G134" s="114"/>
      <c r="H134" s="114"/>
      <c r="I134" s="114"/>
      <c r="N134" s="1597"/>
      <c r="O134" s="1597"/>
      <c r="P134" s="1597"/>
      <c r="Q134" s="1597"/>
      <c r="V134" s="114"/>
      <c r="W134" s="463"/>
      <c r="X134" s="114"/>
      <c r="Y134" s="114"/>
      <c r="Z134" s="114"/>
      <c r="AA134" s="115"/>
      <c r="AB134" s="114"/>
      <c r="AC134" s="114"/>
      <c r="AD134" s="114"/>
      <c r="AE134" s="114"/>
      <c r="AF134" s="114"/>
      <c r="AG134" s="114"/>
      <c r="AH134" s="114"/>
      <c r="AI134" s="114"/>
    </row>
    <row r="155" ht="30" customHeight="1"/>
    <row r="156" ht="30" customHeight="1"/>
  </sheetData>
  <mergeCells count="46">
    <mergeCell ref="A5:A7"/>
    <mergeCell ref="B5:B7"/>
    <mergeCell ref="C5:C7"/>
    <mergeCell ref="D5:D7"/>
    <mergeCell ref="E5:I6"/>
    <mergeCell ref="A1:AI1"/>
    <mergeCell ref="A2:AI2"/>
    <mergeCell ref="A3:C3"/>
    <mergeCell ref="AF3:AF4"/>
    <mergeCell ref="A4:C4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B46:D46"/>
    <mergeCell ref="N46:R46"/>
    <mergeCell ref="X46:AA46"/>
    <mergeCell ref="B47:D47"/>
    <mergeCell ref="N47:Q47"/>
    <mergeCell ref="X47:AA47"/>
    <mergeCell ref="B48:D48"/>
    <mergeCell ref="N48:Q48"/>
    <mergeCell ref="X48:AA48"/>
    <mergeCell ref="B87:D87"/>
    <mergeCell ref="N87:R87"/>
    <mergeCell ref="W87:AA87"/>
    <mergeCell ref="B130:D130"/>
    <mergeCell ref="N130:Q130"/>
    <mergeCell ref="X130:AA130"/>
    <mergeCell ref="N134:Q134"/>
    <mergeCell ref="B88:D88"/>
    <mergeCell ref="N88:Q88"/>
    <mergeCell ref="X88:AA88"/>
    <mergeCell ref="N89:Q89"/>
    <mergeCell ref="X127:Y127"/>
    <mergeCell ref="B129:D129"/>
    <mergeCell ref="N129:R129"/>
    <mergeCell ref="W129:AA129"/>
    <mergeCell ref="N131:Q131"/>
  </mergeCells>
  <conditionalFormatting sqref="B1:C4">
    <cfRule type="duplicateValues" dxfId="121" priority="6"/>
  </conditionalFormatting>
  <conditionalFormatting sqref="B100:B101">
    <cfRule type="duplicateValues" dxfId="120" priority="5"/>
  </conditionalFormatting>
  <conditionalFormatting sqref="B36">
    <cfRule type="duplicateValues" dxfId="119" priority="4"/>
  </conditionalFormatting>
  <conditionalFormatting sqref="B90">
    <cfRule type="duplicateValues" dxfId="118" priority="3"/>
  </conditionalFormatting>
  <conditionalFormatting sqref="B104">
    <cfRule type="duplicateValues" dxfId="117" priority="2"/>
  </conditionalFormatting>
  <conditionalFormatting sqref="B72:B74">
    <cfRule type="duplicateValues" dxfId="116" priority="1"/>
  </conditionalFormatting>
  <printOptions horizontalCentered="1" verticalCentered="1"/>
  <pageMargins left="0" right="0" top="0" bottom="0" header="0.23" footer="0"/>
  <pageSetup paperSize="9" scale="35" orientation="landscape" r:id="rId1"/>
  <rowBreaks count="2" manualBreakCount="2">
    <brk id="48" max="26" man="1"/>
    <brk id="89" max="26" man="1"/>
  </rowBreaks>
</worksheet>
</file>

<file path=xl/worksheets/sheet43.xml><?xml version="1.0" encoding="utf-8"?>
<worksheet xmlns="http://schemas.openxmlformats.org/spreadsheetml/2006/main" xmlns:r="http://schemas.openxmlformats.org/officeDocument/2006/relationships">
  <sheetPr>
    <tabColor rgb="FFFF00FF"/>
  </sheetPr>
  <dimension ref="A1:AI46"/>
  <sheetViews>
    <sheetView view="pageBreakPreview" zoomScale="45" zoomScaleNormal="55" zoomScaleSheetLayoutView="45" workbookViewId="0">
      <pane ySplit="7" topLeftCell="A8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1.7109375" style="463" customWidth="1"/>
    <col min="3" max="3" width="13.140625" style="114" customWidth="1"/>
    <col min="4" max="4" width="16.7109375" style="114" customWidth="1"/>
    <col min="5" max="7" width="8.7109375" style="114" customWidth="1"/>
    <col min="8" max="8" width="11.140625" style="114" customWidth="1"/>
    <col min="9" max="9" width="10.5703125" style="114" customWidth="1"/>
    <col min="10" max="10" width="10" style="168" customWidth="1"/>
    <col min="11" max="11" width="14.5703125" style="168" customWidth="1"/>
    <col min="12" max="12" width="11.7109375" style="168" customWidth="1"/>
    <col min="13" max="13" width="23" style="168" customWidth="1"/>
    <col min="14" max="14" width="12.5703125" style="168" customWidth="1"/>
    <col min="15" max="15" width="21.5703125" style="168" customWidth="1"/>
    <col min="16" max="16" width="12" style="168" customWidth="1"/>
    <col min="17" max="17" width="17" style="168" customWidth="1"/>
    <col min="18" max="18" width="13.7109375" style="168" bestFit="1" customWidth="1"/>
    <col min="19" max="19" width="19.85546875" style="168" customWidth="1"/>
    <col min="20" max="20" width="12.28515625" style="168" customWidth="1"/>
    <col min="21" max="21" width="18.570312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19.85546875" style="114" customWidth="1"/>
    <col min="27" max="27" width="24.710937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5" t="s">
        <v>243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5"/>
      <c r="O1" s="1395"/>
      <c r="P1" s="1395"/>
      <c r="Q1" s="1395"/>
      <c r="R1" s="1395"/>
      <c r="S1" s="1395"/>
      <c r="T1" s="1395"/>
      <c r="U1" s="1395"/>
      <c r="V1" s="1395"/>
      <c r="W1" s="1395"/>
      <c r="X1" s="1395"/>
      <c r="Y1" s="1395"/>
      <c r="Z1" s="1395"/>
      <c r="AA1" s="1395"/>
      <c r="AB1" s="1395"/>
      <c r="AC1" s="1395"/>
      <c r="AD1" s="1395"/>
      <c r="AE1" s="1395"/>
      <c r="AF1" s="1395"/>
      <c r="AG1" s="1395"/>
      <c r="AH1" s="1395"/>
      <c r="AI1" s="1395"/>
    </row>
    <row r="2" spans="1:35" s="120" customFormat="1" ht="38.25" customHeight="1" thickBot="1">
      <c r="A2" s="1396" t="s">
        <v>259</v>
      </c>
      <c r="B2" s="1396"/>
      <c r="C2" s="1396"/>
      <c r="D2" s="1396"/>
      <c r="E2" s="1396"/>
      <c r="F2" s="1396"/>
      <c r="G2" s="1396"/>
      <c r="H2" s="1396"/>
      <c r="I2" s="1396"/>
      <c r="J2" s="1396"/>
      <c r="K2" s="1396"/>
      <c r="L2" s="1396"/>
      <c r="M2" s="1396"/>
      <c r="N2" s="1396"/>
      <c r="O2" s="1396"/>
      <c r="P2" s="1396"/>
      <c r="Q2" s="1396"/>
      <c r="R2" s="1396"/>
      <c r="S2" s="1396"/>
      <c r="T2" s="1396"/>
      <c r="U2" s="1396"/>
      <c r="V2" s="1396"/>
      <c r="W2" s="1396"/>
      <c r="X2" s="1396"/>
      <c r="Y2" s="1396"/>
      <c r="Z2" s="1396"/>
      <c r="AA2" s="1396"/>
      <c r="AB2" s="1396"/>
      <c r="AC2" s="1396"/>
      <c r="AD2" s="1396"/>
      <c r="AE2" s="1396"/>
      <c r="AF2" s="1396"/>
      <c r="AG2" s="1396"/>
      <c r="AH2" s="1396"/>
      <c r="AI2" s="1396"/>
    </row>
    <row r="3" spans="1:35" s="120" customFormat="1" ht="38.25" customHeight="1">
      <c r="A3" s="1395" t="s">
        <v>343</v>
      </c>
      <c r="B3" s="1395"/>
      <c r="C3" s="1395"/>
      <c r="D3" s="996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397"/>
      <c r="AG3" s="121"/>
      <c r="AH3" s="122"/>
      <c r="AI3" s="122"/>
    </row>
    <row r="4" spans="1:35" s="120" customFormat="1" ht="38.25" customHeight="1" thickBot="1">
      <c r="A4" s="1596" t="s">
        <v>948</v>
      </c>
      <c r="B4" s="1432"/>
      <c r="C4" s="1432"/>
      <c r="D4" s="1432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774"/>
      <c r="X4" s="1595"/>
      <c r="Y4" s="1595"/>
      <c r="Z4" s="1595"/>
      <c r="AA4" s="1595"/>
      <c r="AB4" s="124"/>
      <c r="AC4" s="124"/>
      <c r="AD4" s="124"/>
      <c r="AE4" s="124"/>
      <c r="AF4" s="1398"/>
      <c r="AG4" s="124"/>
      <c r="AH4" s="125"/>
      <c r="AI4" s="125"/>
    </row>
    <row r="5" spans="1:35" ht="33.75" customHeight="1">
      <c r="A5" s="1399" t="s">
        <v>261</v>
      </c>
      <c r="B5" s="1402" t="s">
        <v>244</v>
      </c>
      <c r="C5" s="1405" t="s">
        <v>0</v>
      </c>
      <c r="D5" s="1405" t="s">
        <v>245</v>
      </c>
      <c r="E5" s="1408" t="s">
        <v>1</v>
      </c>
      <c r="F5" s="1409"/>
      <c r="G5" s="1409"/>
      <c r="H5" s="1409"/>
      <c r="I5" s="1410"/>
      <c r="J5" s="1414" t="s">
        <v>2</v>
      </c>
      <c r="K5" s="1414"/>
      <c r="L5" s="1414"/>
      <c r="M5" s="1414"/>
      <c r="N5" s="1414"/>
      <c r="O5" s="1414"/>
      <c r="P5" s="1414"/>
      <c r="Q5" s="1414"/>
      <c r="R5" s="1414"/>
      <c r="S5" s="1414"/>
      <c r="T5" s="1414"/>
      <c r="U5" s="1414"/>
      <c r="V5" s="1415" t="s">
        <v>8</v>
      </c>
      <c r="W5" s="1414" t="s">
        <v>4</v>
      </c>
      <c r="X5" s="1414"/>
      <c r="Y5" s="1414"/>
      <c r="Z5" s="1415" t="s">
        <v>338</v>
      </c>
      <c r="AA5" s="1419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100.5" customHeight="1">
      <c r="A6" s="1400"/>
      <c r="B6" s="1403"/>
      <c r="C6" s="1406"/>
      <c r="D6" s="1406"/>
      <c r="E6" s="1411"/>
      <c r="F6" s="1412"/>
      <c r="G6" s="1412"/>
      <c r="H6" s="1412"/>
      <c r="I6" s="1413"/>
      <c r="J6" s="1422" t="s">
        <v>227</v>
      </c>
      <c r="K6" s="1423"/>
      <c r="L6" s="1418" t="s">
        <v>5</v>
      </c>
      <c r="M6" s="1418"/>
      <c r="N6" s="1424" t="s">
        <v>223</v>
      </c>
      <c r="O6" s="1425"/>
      <c r="P6" s="1418" t="s">
        <v>6</v>
      </c>
      <c r="Q6" s="1418"/>
      <c r="R6" s="1418" t="s">
        <v>7</v>
      </c>
      <c r="S6" s="1418"/>
      <c r="T6" s="1418" t="s">
        <v>219</v>
      </c>
      <c r="U6" s="1418"/>
      <c r="V6" s="1416"/>
      <c r="W6" s="1418"/>
      <c r="X6" s="1418"/>
      <c r="Y6" s="1418"/>
      <c r="Z6" s="1416"/>
      <c r="AA6" s="1420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1"/>
      <c r="B7" s="1404"/>
      <c r="C7" s="1407"/>
      <c r="D7" s="1407"/>
      <c r="E7" s="240" t="s">
        <v>9</v>
      </c>
      <c r="F7" s="240" t="s">
        <v>10</v>
      </c>
      <c r="G7" s="995" t="s">
        <v>11</v>
      </c>
      <c r="H7" s="995" t="s">
        <v>12</v>
      </c>
      <c r="I7" s="995" t="s">
        <v>13</v>
      </c>
      <c r="J7" s="995" t="s">
        <v>14</v>
      </c>
      <c r="K7" s="995" t="s">
        <v>15</v>
      </c>
      <c r="L7" s="995" t="s">
        <v>14</v>
      </c>
      <c r="M7" s="995" t="s">
        <v>16</v>
      </c>
      <c r="N7" s="995" t="s">
        <v>14</v>
      </c>
      <c r="O7" s="995" t="s">
        <v>16</v>
      </c>
      <c r="P7" s="995" t="s">
        <v>14</v>
      </c>
      <c r="Q7" s="995" t="s">
        <v>16</v>
      </c>
      <c r="R7" s="995" t="s">
        <v>14</v>
      </c>
      <c r="S7" s="995" t="s">
        <v>220</v>
      </c>
      <c r="T7" s="995" t="s">
        <v>221</v>
      </c>
      <c r="U7" s="995" t="s">
        <v>3</v>
      </c>
      <c r="V7" s="1417"/>
      <c r="W7" s="775" t="s">
        <v>17</v>
      </c>
      <c r="X7" s="153" t="s">
        <v>218</v>
      </c>
      <c r="Y7" s="153" t="s">
        <v>13</v>
      </c>
      <c r="Z7" s="1417"/>
      <c r="AA7" s="1421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5.1" customHeight="1">
      <c r="A8" s="360">
        <v>2</v>
      </c>
      <c r="B8" s="364" t="s">
        <v>253</v>
      </c>
      <c r="C8" s="361" t="s">
        <v>176</v>
      </c>
      <c r="D8" s="361" t="s">
        <v>96</v>
      </c>
      <c r="E8" s="365">
        <v>30</v>
      </c>
      <c r="F8" s="364">
        <v>240</v>
      </c>
      <c r="G8" s="364">
        <v>90</v>
      </c>
      <c r="H8" s="364">
        <f t="shared" ref="H8:H18" si="0">G8/8</f>
        <v>11.25</v>
      </c>
      <c r="I8" s="361">
        <f t="shared" ref="I8:I18" si="1">G8*E8</f>
        <v>2700</v>
      </c>
      <c r="J8" s="376"/>
      <c r="K8" s="819"/>
      <c r="L8" s="376"/>
      <c r="M8" s="376"/>
      <c r="N8" s="376"/>
      <c r="O8" s="377"/>
      <c r="P8" s="376"/>
      <c r="Q8" s="376"/>
      <c r="R8" s="376"/>
      <c r="S8" s="376"/>
      <c r="T8" s="376"/>
      <c r="U8" s="376"/>
      <c r="V8" s="355">
        <f t="shared" ref="V8:V9" si="2">J8+L8+N8+P8+R8+T8</f>
        <v>0</v>
      </c>
      <c r="W8" s="365">
        <f t="shared" ref="W8:W9" si="3">E8-V8</f>
        <v>30</v>
      </c>
      <c r="X8" s="361">
        <f t="shared" ref="X8:X18" si="4">W8*8</f>
        <v>240</v>
      </c>
      <c r="Y8" s="361">
        <f t="shared" ref="Y8:Y18" si="5">X8*H8</f>
        <v>2700</v>
      </c>
      <c r="Z8" s="361">
        <f t="shared" ref="Z8:Z18" si="6">Y8</f>
        <v>2700</v>
      </c>
      <c r="AA8" s="363"/>
    </row>
    <row r="9" spans="1:35" s="160" customFormat="1" ht="35.1" customHeight="1">
      <c r="A9" s="360">
        <v>3</v>
      </c>
      <c r="B9" s="364" t="s">
        <v>251</v>
      </c>
      <c r="C9" s="361" t="s">
        <v>176</v>
      </c>
      <c r="D9" s="361" t="s">
        <v>103</v>
      </c>
      <c r="E9" s="365">
        <v>30</v>
      </c>
      <c r="F9" s="364">
        <v>240</v>
      </c>
      <c r="G9" s="364">
        <v>90</v>
      </c>
      <c r="H9" s="364">
        <f t="shared" si="0"/>
        <v>11.25</v>
      </c>
      <c r="I9" s="361">
        <f t="shared" si="1"/>
        <v>2700</v>
      </c>
      <c r="J9" s="376"/>
      <c r="K9" s="819"/>
      <c r="L9" s="376"/>
      <c r="M9" s="376"/>
      <c r="N9" s="376"/>
      <c r="O9" s="377"/>
      <c r="P9" s="376"/>
      <c r="Q9" s="376"/>
      <c r="R9" s="376"/>
      <c r="S9" s="376"/>
      <c r="T9" s="376"/>
      <c r="U9" s="376"/>
      <c r="V9" s="355">
        <f t="shared" si="2"/>
        <v>0</v>
      </c>
      <c r="W9" s="365">
        <f t="shared" si="3"/>
        <v>30</v>
      </c>
      <c r="X9" s="361">
        <f t="shared" si="4"/>
        <v>240</v>
      </c>
      <c r="Y9" s="361">
        <f t="shared" si="5"/>
        <v>2700</v>
      </c>
      <c r="Z9" s="361">
        <f t="shared" si="6"/>
        <v>2700</v>
      </c>
      <c r="AA9" s="363"/>
    </row>
    <row r="10" spans="1:35" s="160" customFormat="1" ht="35.1" customHeight="1">
      <c r="A10" s="1023">
        <v>4</v>
      </c>
      <c r="B10" s="364" t="s">
        <v>246</v>
      </c>
      <c r="C10" s="364" t="s">
        <v>176</v>
      </c>
      <c r="D10" s="364" t="s">
        <v>25</v>
      </c>
      <c r="E10" s="365">
        <v>30</v>
      </c>
      <c r="F10" s="364">
        <v>240</v>
      </c>
      <c r="G10" s="364">
        <v>90</v>
      </c>
      <c r="H10" s="364">
        <f t="shared" si="0"/>
        <v>11.25</v>
      </c>
      <c r="I10" s="364">
        <f t="shared" si="1"/>
        <v>2700</v>
      </c>
      <c r="J10" s="376"/>
      <c r="K10" s="819"/>
      <c r="L10" s="376"/>
      <c r="M10" s="376"/>
      <c r="N10" s="376"/>
      <c r="O10" s="377"/>
      <c r="P10" s="376">
        <v>1</v>
      </c>
      <c r="Q10" s="377" t="s">
        <v>137</v>
      </c>
      <c r="R10" s="376"/>
      <c r="S10" s="376"/>
      <c r="T10" s="376"/>
      <c r="U10" s="376"/>
      <c r="V10" s="365">
        <f>J10+L10+N10+P10+R10+T10</f>
        <v>1</v>
      </c>
      <c r="W10" s="365">
        <f>E10-V10</f>
        <v>29</v>
      </c>
      <c r="X10" s="361">
        <f t="shared" si="4"/>
        <v>232</v>
      </c>
      <c r="Y10" s="361">
        <f t="shared" si="5"/>
        <v>2610</v>
      </c>
      <c r="Z10" s="361">
        <f t="shared" si="6"/>
        <v>2610</v>
      </c>
      <c r="AA10" s="363"/>
    </row>
    <row r="11" spans="1:35" s="160" customFormat="1" ht="34.5" customHeight="1">
      <c r="A11" s="1023">
        <v>5</v>
      </c>
      <c r="B11" s="364" t="s">
        <v>74</v>
      </c>
      <c r="C11" s="364" t="s">
        <v>267</v>
      </c>
      <c r="D11" s="364" t="s">
        <v>82</v>
      </c>
      <c r="E11" s="365">
        <v>30</v>
      </c>
      <c r="F11" s="364">
        <v>240</v>
      </c>
      <c r="G11" s="364">
        <v>75</v>
      </c>
      <c r="H11" s="364">
        <f t="shared" si="0"/>
        <v>9.375</v>
      </c>
      <c r="I11" s="364">
        <f t="shared" si="1"/>
        <v>2250</v>
      </c>
      <c r="J11" s="376"/>
      <c r="K11" s="376"/>
      <c r="L11" s="376">
        <v>1</v>
      </c>
      <c r="M11" s="376">
        <v>14</v>
      </c>
      <c r="N11" s="376"/>
      <c r="O11" s="377"/>
      <c r="P11" s="376">
        <v>1</v>
      </c>
      <c r="Q11" s="377" t="s">
        <v>137</v>
      </c>
      <c r="R11" s="376"/>
      <c r="S11" s="376"/>
      <c r="T11" s="376"/>
      <c r="U11" s="376"/>
      <c r="V11" s="365">
        <f t="shared" ref="V11:V18" si="7">J11+L11+N11+P11+R11+T11</f>
        <v>2</v>
      </c>
      <c r="W11" s="365">
        <f t="shared" ref="W11:W18" si="8">E11-V11</f>
        <v>28</v>
      </c>
      <c r="X11" s="361">
        <f t="shared" si="4"/>
        <v>224</v>
      </c>
      <c r="Y11" s="361">
        <f t="shared" si="5"/>
        <v>2100</v>
      </c>
      <c r="Z11" s="361">
        <f t="shared" si="6"/>
        <v>2100</v>
      </c>
      <c r="AA11" s="363"/>
    </row>
    <row r="12" spans="1:35" s="160" customFormat="1" ht="35.1" customHeight="1">
      <c r="A12" s="1023">
        <v>6</v>
      </c>
      <c r="B12" s="364" t="s">
        <v>587</v>
      </c>
      <c r="C12" s="364" t="s">
        <v>18</v>
      </c>
      <c r="D12" s="364" t="s">
        <v>105</v>
      </c>
      <c r="E12" s="365">
        <v>30</v>
      </c>
      <c r="F12" s="364">
        <v>240</v>
      </c>
      <c r="G12" s="364">
        <v>70</v>
      </c>
      <c r="H12" s="364">
        <f t="shared" si="0"/>
        <v>8.75</v>
      </c>
      <c r="I12" s="364">
        <f t="shared" si="1"/>
        <v>2100</v>
      </c>
      <c r="J12" s="376"/>
      <c r="K12" s="376"/>
      <c r="L12" s="376"/>
      <c r="M12" s="376"/>
      <c r="N12" s="376"/>
      <c r="O12" s="377"/>
      <c r="P12" s="376"/>
      <c r="Q12" s="376"/>
      <c r="R12" s="376"/>
      <c r="S12" s="376"/>
      <c r="T12" s="376"/>
      <c r="U12" s="376"/>
      <c r="V12" s="365">
        <f t="shared" si="7"/>
        <v>0</v>
      </c>
      <c r="W12" s="365">
        <f t="shared" si="8"/>
        <v>30</v>
      </c>
      <c r="X12" s="361">
        <f t="shared" si="4"/>
        <v>240</v>
      </c>
      <c r="Y12" s="361">
        <f t="shared" si="5"/>
        <v>2100</v>
      </c>
      <c r="Z12" s="361">
        <f t="shared" si="6"/>
        <v>2100</v>
      </c>
      <c r="AA12" s="363"/>
    </row>
    <row r="13" spans="1:35" s="160" customFormat="1" ht="35.1" customHeight="1">
      <c r="A13" s="1023">
        <v>7</v>
      </c>
      <c r="B13" s="364" t="s">
        <v>861</v>
      </c>
      <c r="C13" s="364" t="s">
        <v>18</v>
      </c>
      <c r="D13" s="364" t="s">
        <v>107</v>
      </c>
      <c r="E13" s="365">
        <v>30</v>
      </c>
      <c r="F13" s="364">
        <v>240</v>
      </c>
      <c r="G13" s="364">
        <v>70</v>
      </c>
      <c r="H13" s="364">
        <f t="shared" si="0"/>
        <v>8.75</v>
      </c>
      <c r="I13" s="364">
        <f t="shared" si="1"/>
        <v>2100</v>
      </c>
      <c r="J13" s="376"/>
      <c r="K13" s="376"/>
      <c r="L13" s="376"/>
      <c r="M13" s="376"/>
      <c r="N13" s="376">
        <v>1</v>
      </c>
      <c r="O13" s="377" t="s">
        <v>364</v>
      </c>
      <c r="P13" s="376">
        <v>2</v>
      </c>
      <c r="Q13" s="377" t="s">
        <v>931</v>
      </c>
      <c r="R13" s="376"/>
      <c r="S13" s="376"/>
      <c r="T13" s="376"/>
      <c r="U13" s="376"/>
      <c r="V13" s="365">
        <f t="shared" si="7"/>
        <v>3</v>
      </c>
      <c r="W13" s="365">
        <f t="shared" si="8"/>
        <v>27</v>
      </c>
      <c r="X13" s="361">
        <f t="shared" si="4"/>
        <v>216</v>
      </c>
      <c r="Y13" s="361">
        <f t="shared" si="5"/>
        <v>1890</v>
      </c>
      <c r="Z13" s="361">
        <f t="shared" si="6"/>
        <v>1890</v>
      </c>
      <c r="AA13" s="363"/>
    </row>
    <row r="14" spans="1:35" s="160" customFormat="1" ht="35.1" customHeight="1">
      <c r="A14" s="1023">
        <v>8</v>
      </c>
      <c r="B14" s="364" t="s">
        <v>264</v>
      </c>
      <c r="C14" s="364" t="s">
        <v>18</v>
      </c>
      <c r="D14" s="364" t="s">
        <v>113</v>
      </c>
      <c r="E14" s="365">
        <v>30</v>
      </c>
      <c r="F14" s="364">
        <v>240</v>
      </c>
      <c r="G14" s="364">
        <v>70</v>
      </c>
      <c r="H14" s="364">
        <f t="shared" si="0"/>
        <v>8.75</v>
      </c>
      <c r="I14" s="364">
        <f t="shared" si="1"/>
        <v>2100</v>
      </c>
      <c r="J14" s="376"/>
      <c r="K14" s="376"/>
      <c r="L14" s="376"/>
      <c r="M14" s="376"/>
      <c r="N14" s="376"/>
      <c r="O14" s="377"/>
      <c r="P14" s="376">
        <v>1</v>
      </c>
      <c r="Q14" s="376">
        <v>1</v>
      </c>
      <c r="R14" s="376"/>
      <c r="S14" s="376"/>
      <c r="T14" s="376"/>
      <c r="U14" s="376"/>
      <c r="V14" s="365">
        <f t="shared" si="7"/>
        <v>1</v>
      </c>
      <c r="W14" s="365">
        <f t="shared" si="8"/>
        <v>29</v>
      </c>
      <c r="X14" s="361">
        <f t="shared" si="4"/>
        <v>232</v>
      </c>
      <c r="Y14" s="361">
        <f t="shared" si="5"/>
        <v>2030</v>
      </c>
      <c r="Z14" s="361">
        <f t="shared" si="6"/>
        <v>2030</v>
      </c>
      <c r="AA14" s="363"/>
    </row>
    <row r="15" spans="1:35" s="160" customFormat="1" ht="35.1" customHeight="1">
      <c r="A15" s="1023">
        <v>9</v>
      </c>
      <c r="B15" s="364" t="s">
        <v>863</v>
      </c>
      <c r="C15" s="364" t="s">
        <v>18</v>
      </c>
      <c r="D15" s="364" t="s">
        <v>109</v>
      </c>
      <c r="E15" s="365">
        <v>30</v>
      </c>
      <c r="F15" s="364">
        <v>240</v>
      </c>
      <c r="G15" s="364">
        <v>70</v>
      </c>
      <c r="H15" s="364">
        <f t="shared" si="0"/>
        <v>8.75</v>
      </c>
      <c r="I15" s="364">
        <f t="shared" si="1"/>
        <v>2100</v>
      </c>
      <c r="J15" s="376"/>
      <c r="K15" s="376"/>
      <c r="L15" s="376"/>
      <c r="M15" s="376"/>
      <c r="N15" s="376"/>
      <c r="O15" s="377"/>
      <c r="P15" s="376"/>
      <c r="Q15" s="376"/>
      <c r="R15" s="376"/>
      <c r="S15" s="376"/>
      <c r="T15" s="376"/>
      <c r="U15" s="376"/>
      <c r="V15" s="365">
        <f t="shared" si="7"/>
        <v>0</v>
      </c>
      <c r="W15" s="365">
        <f t="shared" si="8"/>
        <v>30</v>
      </c>
      <c r="X15" s="361">
        <f t="shared" si="4"/>
        <v>240</v>
      </c>
      <c r="Y15" s="361">
        <f t="shared" si="5"/>
        <v>2100</v>
      </c>
      <c r="Z15" s="361">
        <f t="shared" si="6"/>
        <v>2100</v>
      </c>
      <c r="AA15" s="363"/>
    </row>
    <row r="16" spans="1:35" s="160" customFormat="1" ht="35.1" customHeight="1">
      <c r="A16" s="1023">
        <v>10</v>
      </c>
      <c r="B16" s="364" t="s">
        <v>252</v>
      </c>
      <c r="C16" s="364" t="s">
        <v>18</v>
      </c>
      <c r="D16" s="364" t="s">
        <v>76</v>
      </c>
      <c r="E16" s="365">
        <v>30</v>
      </c>
      <c r="F16" s="364">
        <v>240</v>
      </c>
      <c r="G16" s="364">
        <v>70</v>
      </c>
      <c r="H16" s="364">
        <f t="shared" si="0"/>
        <v>8.75</v>
      </c>
      <c r="I16" s="364">
        <f t="shared" si="1"/>
        <v>2100</v>
      </c>
      <c r="J16" s="376"/>
      <c r="K16" s="376"/>
      <c r="L16" s="376"/>
      <c r="M16" s="376"/>
      <c r="N16" s="376"/>
      <c r="O16" s="377"/>
      <c r="P16" s="376"/>
      <c r="Q16" s="376"/>
      <c r="R16" s="376"/>
      <c r="S16" s="376"/>
      <c r="T16" s="376"/>
      <c r="U16" s="376"/>
      <c r="V16" s="365">
        <f t="shared" si="7"/>
        <v>0</v>
      </c>
      <c r="W16" s="365">
        <f t="shared" si="8"/>
        <v>30</v>
      </c>
      <c r="X16" s="361">
        <f t="shared" si="4"/>
        <v>240</v>
      </c>
      <c r="Y16" s="361">
        <f t="shared" si="5"/>
        <v>2100</v>
      </c>
      <c r="Z16" s="361">
        <f t="shared" si="6"/>
        <v>2100</v>
      </c>
      <c r="AA16" s="363"/>
    </row>
    <row r="17" spans="1:35" s="160" customFormat="1" ht="35.1" customHeight="1">
      <c r="A17" s="1023">
        <v>11</v>
      </c>
      <c r="B17" s="364" t="s">
        <v>865</v>
      </c>
      <c r="C17" s="364" t="s">
        <v>18</v>
      </c>
      <c r="D17" s="364" t="s">
        <v>86</v>
      </c>
      <c r="E17" s="365">
        <v>30</v>
      </c>
      <c r="F17" s="364">
        <v>240</v>
      </c>
      <c r="G17" s="364">
        <v>70</v>
      </c>
      <c r="H17" s="364">
        <f t="shared" si="0"/>
        <v>8.75</v>
      </c>
      <c r="I17" s="364">
        <f t="shared" si="1"/>
        <v>2100</v>
      </c>
      <c r="J17" s="376"/>
      <c r="K17" s="376"/>
      <c r="L17" s="376"/>
      <c r="M17" s="376"/>
      <c r="N17" s="376"/>
      <c r="O17" s="377"/>
      <c r="P17" s="376"/>
      <c r="Q17" s="376"/>
      <c r="R17" s="376"/>
      <c r="S17" s="376"/>
      <c r="T17" s="376"/>
      <c r="U17" s="376"/>
      <c r="V17" s="365">
        <f t="shared" si="7"/>
        <v>0</v>
      </c>
      <c r="W17" s="365">
        <f t="shared" si="8"/>
        <v>30</v>
      </c>
      <c r="X17" s="361">
        <f t="shared" si="4"/>
        <v>240</v>
      </c>
      <c r="Y17" s="361">
        <f t="shared" si="5"/>
        <v>2100</v>
      </c>
      <c r="Z17" s="361">
        <f t="shared" si="6"/>
        <v>2100</v>
      </c>
      <c r="AA17" s="363"/>
    </row>
    <row r="18" spans="1:35" s="160" customFormat="1" ht="35.1" customHeight="1">
      <c r="A18" s="1023">
        <v>12</v>
      </c>
      <c r="B18" s="364" t="s">
        <v>866</v>
      </c>
      <c r="C18" s="364" t="s">
        <v>18</v>
      </c>
      <c r="D18" s="364" t="s">
        <v>115</v>
      </c>
      <c r="E18" s="365">
        <v>30</v>
      </c>
      <c r="F18" s="364">
        <v>240</v>
      </c>
      <c r="G18" s="364">
        <v>70</v>
      </c>
      <c r="H18" s="364">
        <f t="shared" si="0"/>
        <v>8.75</v>
      </c>
      <c r="I18" s="364">
        <f t="shared" si="1"/>
        <v>2100</v>
      </c>
      <c r="J18" s="376"/>
      <c r="K18" s="376"/>
      <c r="L18" s="376"/>
      <c r="M18" s="376"/>
      <c r="N18" s="376"/>
      <c r="O18" s="377"/>
      <c r="P18" s="376"/>
      <c r="Q18" s="376"/>
      <c r="R18" s="376"/>
      <c r="S18" s="376"/>
      <c r="T18" s="376"/>
      <c r="U18" s="376"/>
      <c r="V18" s="365">
        <f t="shared" si="7"/>
        <v>0</v>
      </c>
      <c r="W18" s="365">
        <f t="shared" si="8"/>
        <v>30</v>
      </c>
      <c r="X18" s="361">
        <f t="shared" si="4"/>
        <v>240</v>
      </c>
      <c r="Y18" s="361">
        <f t="shared" si="5"/>
        <v>2100</v>
      </c>
      <c r="Z18" s="361">
        <f t="shared" si="6"/>
        <v>2100</v>
      </c>
      <c r="AA18" s="363"/>
    </row>
    <row r="19" spans="1:35" ht="51" customHeight="1" thickBot="1">
      <c r="A19" s="383"/>
      <c r="B19" s="416"/>
      <c r="C19" s="384"/>
      <c r="D19" s="384"/>
      <c r="E19" s="384"/>
      <c r="F19" s="384"/>
      <c r="G19" s="384"/>
      <c r="H19" s="384"/>
      <c r="I19" s="384"/>
      <c r="J19" s="385"/>
      <c r="K19" s="385"/>
      <c r="L19" s="385"/>
      <c r="M19" s="385"/>
      <c r="N19" s="385"/>
      <c r="O19" s="385"/>
      <c r="P19" s="385"/>
      <c r="Q19" s="385"/>
      <c r="R19" s="385"/>
      <c r="S19" s="385"/>
      <c r="T19" s="385"/>
      <c r="U19" s="385"/>
      <c r="V19" s="384"/>
      <c r="W19" s="416"/>
      <c r="X19" s="1430" t="s">
        <v>208</v>
      </c>
      <c r="Y19" s="1431"/>
      <c r="Z19" s="835">
        <f>SUM(Z8:Z18)</f>
        <v>24530</v>
      </c>
      <c r="AA19" s="159"/>
      <c r="AB19" s="150"/>
      <c r="AC19" s="150"/>
      <c r="AD19" s="352"/>
      <c r="AE19" s="150"/>
      <c r="AF19" s="150"/>
      <c r="AG19" s="150"/>
      <c r="AH19" s="150"/>
      <c r="AI19" s="150"/>
    </row>
    <row r="20" spans="1:35" ht="37.5" customHeight="1" thickBot="1">
      <c r="A20" s="383"/>
      <c r="B20" s="416" t="s">
        <v>342</v>
      </c>
      <c r="C20" s="119"/>
      <c r="D20" s="384"/>
      <c r="E20" s="384"/>
      <c r="F20" s="384"/>
      <c r="G20" s="384"/>
      <c r="H20" s="384"/>
      <c r="I20" s="384"/>
      <c r="J20" s="385"/>
      <c r="K20" s="385"/>
      <c r="L20" s="385"/>
      <c r="M20" s="385"/>
      <c r="N20" s="385"/>
      <c r="O20" s="385"/>
      <c r="P20" s="385"/>
      <c r="Q20" s="385"/>
      <c r="R20" s="385"/>
      <c r="S20" s="385"/>
      <c r="T20" s="385"/>
      <c r="U20" s="385"/>
      <c r="V20" s="384"/>
      <c r="W20" s="416"/>
      <c r="X20" s="384"/>
      <c r="Y20" s="384"/>
      <c r="Z20" s="384"/>
      <c r="AA20" s="159"/>
      <c r="AB20" s="150"/>
      <c r="AC20" s="150"/>
      <c r="AD20" s="160"/>
      <c r="AE20" s="150"/>
      <c r="AF20" s="150"/>
      <c r="AG20" s="150"/>
      <c r="AH20" s="150"/>
      <c r="AI20" s="150"/>
    </row>
    <row r="21" spans="1:35" s="160" customFormat="1" ht="27.75" customHeight="1">
      <c r="A21" s="636"/>
      <c r="B21" s="637"/>
      <c r="C21" s="636"/>
      <c r="D21" s="636"/>
      <c r="E21" s="636"/>
      <c r="F21" s="636"/>
      <c r="G21" s="636"/>
      <c r="H21" s="636"/>
      <c r="I21" s="636"/>
      <c r="J21" s="638"/>
      <c r="K21" s="638"/>
      <c r="L21" s="638"/>
      <c r="M21" s="638"/>
      <c r="N21" s="638"/>
      <c r="O21" s="639"/>
      <c r="P21" s="638"/>
      <c r="Q21" s="638"/>
      <c r="R21" s="638"/>
      <c r="S21" s="638"/>
      <c r="T21" s="638"/>
      <c r="U21" s="638"/>
      <c r="V21" s="636"/>
      <c r="W21" s="637"/>
      <c r="X21" s="636"/>
      <c r="Y21" s="636"/>
      <c r="Z21" s="636"/>
      <c r="AA21" s="640"/>
    </row>
    <row r="22" spans="1:35" s="160" customFormat="1" ht="27.75" customHeight="1">
      <c r="A22" s="250"/>
      <c r="B22" s="462"/>
      <c r="C22" s="250"/>
      <c r="D22" s="250"/>
      <c r="E22" s="250"/>
      <c r="F22" s="250"/>
      <c r="G22" s="250"/>
      <c r="H22" s="250"/>
      <c r="I22" s="250"/>
      <c r="J22" s="338"/>
      <c r="K22" s="338"/>
      <c r="L22" s="338"/>
      <c r="M22" s="338"/>
      <c r="N22" s="338"/>
      <c r="O22" s="339"/>
      <c r="P22" s="338"/>
      <c r="Q22" s="338"/>
      <c r="R22" s="338"/>
      <c r="S22" s="338"/>
      <c r="T22" s="338"/>
      <c r="U22" s="338"/>
      <c r="V22" s="250"/>
      <c r="W22" s="462"/>
      <c r="X22" s="250"/>
      <c r="Y22" s="250"/>
      <c r="Z22" s="250"/>
      <c r="AA22" s="340"/>
    </row>
    <row r="23" spans="1:35" s="160" customFormat="1" ht="27.75" customHeight="1">
      <c r="A23" s="250"/>
      <c r="B23" s="462"/>
      <c r="C23" s="250"/>
      <c r="D23" s="250"/>
      <c r="E23" s="250"/>
      <c r="F23" s="250"/>
      <c r="G23" s="250"/>
      <c r="H23" s="250"/>
      <c r="I23" s="250"/>
      <c r="J23" s="338"/>
      <c r="K23" s="338"/>
      <c r="L23" s="338"/>
      <c r="M23" s="338"/>
      <c r="N23" s="338"/>
      <c r="O23" s="339"/>
      <c r="P23" s="338"/>
      <c r="Q23" s="338"/>
      <c r="R23" s="338"/>
      <c r="S23" s="338"/>
      <c r="T23" s="338"/>
      <c r="U23" s="338"/>
      <c r="V23" s="250"/>
      <c r="W23" s="462"/>
      <c r="X23" s="250"/>
      <c r="Y23" s="250"/>
      <c r="Z23" s="250"/>
      <c r="AA23" s="340"/>
    </row>
    <row r="24" spans="1:35" s="160" customFormat="1" ht="27.75" customHeight="1">
      <c r="A24" s="250"/>
      <c r="B24" s="462"/>
      <c r="C24" s="250"/>
      <c r="D24" s="250"/>
      <c r="E24" s="250"/>
      <c r="F24" s="250"/>
      <c r="G24" s="250"/>
      <c r="H24" s="250"/>
      <c r="I24" s="250"/>
      <c r="J24" s="338"/>
      <c r="K24" s="338"/>
      <c r="L24" s="338"/>
      <c r="M24" s="338"/>
      <c r="N24" s="338"/>
      <c r="O24" s="339"/>
      <c r="P24" s="338"/>
      <c r="Q24" s="338"/>
      <c r="R24" s="338"/>
      <c r="S24" s="338"/>
      <c r="T24" s="338"/>
      <c r="U24" s="338"/>
      <c r="V24" s="250"/>
      <c r="W24" s="462"/>
      <c r="X24" s="250"/>
      <c r="Y24" s="250"/>
      <c r="Z24" s="250"/>
      <c r="AA24" s="340"/>
    </row>
    <row r="25" spans="1:35" s="160" customFormat="1" ht="54.75" customHeight="1">
      <c r="A25" s="250"/>
      <c r="B25" s="1427" t="s">
        <v>483</v>
      </c>
      <c r="C25" s="1427"/>
      <c r="D25" s="1427"/>
      <c r="E25" s="341"/>
      <c r="F25" s="341"/>
      <c r="G25" s="341"/>
      <c r="H25" s="341"/>
      <c r="I25" s="341"/>
      <c r="J25" s="994"/>
      <c r="K25" s="994"/>
      <c r="L25" s="994"/>
      <c r="M25" s="994"/>
      <c r="N25" s="1427" t="s">
        <v>484</v>
      </c>
      <c r="O25" s="1427"/>
      <c r="P25" s="1427"/>
      <c r="Q25" s="1427"/>
      <c r="R25" s="1427"/>
      <c r="S25" s="994"/>
      <c r="T25" s="994"/>
      <c r="U25" s="994"/>
      <c r="V25" s="341"/>
      <c r="W25" s="1427" t="s">
        <v>485</v>
      </c>
      <c r="X25" s="1427"/>
      <c r="Y25" s="1427"/>
      <c r="Z25" s="1427"/>
      <c r="AA25" s="1427"/>
    </row>
    <row r="26" spans="1:35" s="160" customFormat="1" ht="60" customHeight="1">
      <c r="A26" s="250"/>
      <c r="B26" s="1427" t="s">
        <v>482</v>
      </c>
      <c r="C26" s="1427"/>
      <c r="D26" s="1427"/>
      <c r="E26" s="341"/>
      <c r="F26" s="341"/>
      <c r="G26" s="341"/>
      <c r="H26" s="341"/>
      <c r="I26" s="341"/>
      <c r="J26" s="994"/>
      <c r="K26" s="994"/>
      <c r="L26" s="994"/>
      <c r="M26" s="994"/>
      <c r="N26" s="1427" t="s">
        <v>482</v>
      </c>
      <c r="O26" s="1427"/>
      <c r="P26" s="1427"/>
      <c r="Q26" s="1427"/>
      <c r="R26" s="994"/>
      <c r="S26" s="994"/>
      <c r="T26" s="994"/>
      <c r="U26" s="994"/>
      <c r="V26" s="341"/>
      <c r="W26" s="776"/>
      <c r="X26" s="1427" t="s">
        <v>482</v>
      </c>
      <c r="Y26" s="1427"/>
      <c r="Z26" s="1427"/>
      <c r="AA26" s="1427"/>
    </row>
    <row r="27" spans="1:35" ht="45" customHeight="1">
      <c r="A27" s="634"/>
      <c r="B27" s="633"/>
      <c r="C27" s="634"/>
      <c r="D27" s="634"/>
      <c r="E27" s="634"/>
      <c r="F27" s="634"/>
      <c r="G27" s="634"/>
      <c r="H27" s="634"/>
      <c r="I27" s="634"/>
      <c r="J27" s="635"/>
      <c r="K27" s="635"/>
      <c r="L27" s="635"/>
      <c r="M27" s="635"/>
      <c r="N27" s="1426"/>
      <c r="O27" s="1426"/>
      <c r="P27" s="1426"/>
      <c r="Q27" s="1426"/>
      <c r="R27" s="635"/>
      <c r="S27" s="635"/>
      <c r="T27" s="635"/>
      <c r="U27" s="635"/>
      <c r="V27" s="634"/>
      <c r="W27" s="633"/>
      <c r="X27" s="634"/>
      <c r="Y27" s="634"/>
      <c r="Z27" s="634"/>
      <c r="AA27" s="641"/>
    </row>
    <row r="28" spans="1:35">
      <c r="A28" s="634"/>
      <c r="B28" s="633"/>
      <c r="C28" s="634"/>
      <c r="D28" s="634"/>
      <c r="E28" s="634"/>
      <c r="F28" s="634"/>
      <c r="G28" s="634"/>
      <c r="H28" s="634"/>
      <c r="I28" s="634"/>
      <c r="J28" s="635"/>
      <c r="K28" s="635"/>
      <c r="L28" s="635"/>
      <c r="M28" s="635"/>
      <c r="N28" s="635"/>
      <c r="O28" s="635"/>
      <c r="P28" s="635"/>
      <c r="Q28" s="635"/>
      <c r="R28" s="635"/>
      <c r="S28" s="635"/>
      <c r="T28" s="635"/>
      <c r="U28" s="635"/>
      <c r="V28" s="634"/>
      <c r="W28" s="633"/>
      <c r="X28" s="634"/>
      <c r="Y28" s="634"/>
      <c r="Z28" s="634"/>
      <c r="AA28" s="641"/>
    </row>
    <row r="29" spans="1:35">
      <c r="A29" s="634"/>
      <c r="B29" s="633"/>
      <c r="C29" s="634"/>
      <c r="D29" s="634"/>
      <c r="E29" s="634"/>
      <c r="F29" s="634"/>
      <c r="G29" s="634"/>
      <c r="H29" s="634"/>
      <c r="I29" s="634"/>
      <c r="J29" s="635"/>
      <c r="K29" s="635"/>
      <c r="L29" s="635"/>
      <c r="M29" s="635"/>
      <c r="N29" s="635"/>
      <c r="O29" s="635"/>
      <c r="P29" s="635"/>
      <c r="Q29" s="635"/>
      <c r="R29" s="635"/>
      <c r="S29" s="635"/>
      <c r="T29" s="635"/>
      <c r="U29" s="635"/>
      <c r="V29" s="634"/>
      <c r="W29" s="633"/>
      <c r="X29" s="634"/>
      <c r="Y29" s="634"/>
      <c r="Z29" s="634"/>
      <c r="AA29" s="641"/>
    </row>
    <row r="30" spans="1:35">
      <c r="A30" s="634"/>
      <c r="B30" s="633"/>
      <c r="C30" s="634"/>
      <c r="D30" s="634"/>
      <c r="E30" s="634"/>
      <c r="F30" s="634"/>
      <c r="G30" s="634"/>
      <c r="H30" s="634"/>
      <c r="I30" s="634"/>
      <c r="J30" s="635"/>
      <c r="K30" s="635"/>
      <c r="L30" s="635"/>
      <c r="M30" s="635"/>
      <c r="N30" s="635"/>
      <c r="O30" s="635"/>
      <c r="P30" s="635"/>
      <c r="Q30" s="635"/>
      <c r="R30" s="635"/>
      <c r="S30" s="635"/>
      <c r="T30" s="635"/>
      <c r="U30" s="635"/>
      <c r="V30" s="634"/>
      <c r="W30" s="633"/>
      <c r="X30" s="634"/>
      <c r="Y30" s="634"/>
      <c r="Z30" s="634"/>
      <c r="AA30" s="641"/>
    </row>
    <row r="31" spans="1:35">
      <c r="A31" s="634"/>
      <c r="B31" s="633"/>
      <c r="C31" s="634"/>
      <c r="D31" s="634"/>
      <c r="E31" s="634"/>
      <c r="F31" s="634"/>
      <c r="G31" s="634"/>
      <c r="H31" s="634"/>
      <c r="I31" s="634"/>
      <c r="J31" s="635"/>
      <c r="K31" s="635"/>
      <c r="L31" s="635"/>
      <c r="M31" s="635"/>
      <c r="N31" s="635"/>
      <c r="O31" s="635"/>
      <c r="P31" s="635"/>
      <c r="Q31" s="635"/>
      <c r="R31" s="635"/>
      <c r="S31" s="635"/>
      <c r="T31" s="635"/>
      <c r="U31" s="635"/>
      <c r="V31" s="634"/>
      <c r="W31" s="633"/>
      <c r="X31" s="634"/>
      <c r="Y31" s="634"/>
      <c r="Z31" s="634"/>
      <c r="AA31" s="641"/>
    </row>
    <row r="32" spans="1:35">
      <c r="A32" s="634"/>
      <c r="B32" s="633"/>
      <c r="C32" s="634"/>
      <c r="D32" s="634"/>
      <c r="E32" s="634"/>
      <c r="F32" s="634"/>
      <c r="G32" s="634"/>
      <c r="H32" s="634"/>
      <c r="I32" s="634"/>
      <c r="J32" s="635"/>
      <c r="K32" s="635"/>
      <c r="L32" s="635"/>
      <c r="M32" s="635"/>
      <c r="N32" s="635"/>
      <c r="O32" s="635"/>
      <c r="P32" s="635"/>
      <c r="Q32" s="635"/>
      <c r="R32" s="635"/>
      <c r="S32" s="635"/>
      <c r="T32" s="635"/>
      <c r="U32" s="635"/>
      <c r="V32" s="634"/>
      <c r="W32" s="633"/>
      <c r="X32" s="634"/>
      <c r="Y32" s="634"/>
      <c r="Z32" s="634"/>
      <c r="AA32" s="641"/>
    </row>
    <row r="33" spans="1:27">
      <c r="A33" s="634"/>
      <c r="B33" s="633"/>
      <c r="C33" s="634"/>
      <c r="D33" s="634"/>
      <c r="E33" s="634"/>
      <c r="F33" s="634"/>
      <c r="G33" s="634"/>
      <c r="H33" s="634"/>
      <c r="I33" s="634"/>
      <c r="J33" s="635"/>
      <c r="K33" s="635"/>
      <c r="L33" s="635"/>
      <c r="M33" s="635"/>
      <c r="N33" s="635"/>
      <c r="O33" s="635"/>
      <c r="P33" s="635"/>
      <c r="Q33" s="635"/>
      <c r="R33" s="635"/>
      <c r="S33" s="635"/>
      <c r="T33" s="635"/>
      <c r="U33" s="635"/>
      <c r="V33" s="634"/>
      <c r="W33" s="633"/>
      <c r="X33" s="634"/>
      <c r="Y33" s="634"/>
      <c r="Z33" s="634"/>
      <c r="AA33" s="641"/>
    </row>
    <row r="34" spans="1:27">
      <c r="A34" s="634"/>
      <c r="B34" s="633"/>
      <c r="C34" s="634"/>
      <c r="D34" s="634"/>
      <c r="E34" s="634"/>
      <c r="F34" s="634"/>
      <c r="G34" s="634"/>
      <c r="H34" s="634"/>
      <c r="I34" s="634"/>
      <c r="J34" s="635"/>
      <c r="K34" s="635"/>
      <c r="L34" s="635"/>
      <c r="M34" s="635"/>
      <c r="N34" s="635"/>
      <c r="O34" s="635"/>
      <c r="P34" s="635"/>
      <c r="Q34" s="635"/>
      <c r="R34" s="635"/>
      <c r="S34" s="635"/>
      <c r="T34" s="635"/>
      <c r="U34" s="635"/>
      <c r="V34" s="634"/>
      <c r="W34" s="633"/>
      <c r="X34" s="634"/>
      <c r="Y34" s="634"/>
      <c r="Z34" s="634"/>
      <c r="AA34" s="641"/>
    </row>
    <row r="35" spans="1:27">
      <c r="A35" s="634"/>
      <c r="B35" s="633"/>
      <c r="C35" s="634"/>
      <c r="D35" s="634"/>
      <c r="E35" s="634"/>
      <c r="F35" s="634"/>
      <c r="G35" s="634"/>
      <c r="H35" s="634"/>
      <c r="I35" s="634"/>
      <c r="J35" s="635"/>
      <c r="K35" s="635"/>
      <c r="L35" s="635"/>
      <c r="M35" s="635"/>
      <c r="N35" s="635"/>
      <c r="O35" s="635"/>
      <c r="P35" s="635"/>
      <c r="Q35" s="635"/>
      <c r="R35" s="635"/>
      <c r="S35" s="635"/>
      <c r="T35" s="635"/>
      <c r="U35" s="635"/>
      <c r="V35" s="634"/>
      <c r="W35" s="633"/>
      <c r="X35" s="634"/>
      <c r="Y35" s="634"/>
      <c r="Z35" s="634"/>
      <c r="AA35" s="641"/>
    </row>
    <row r="36" spans="1:27">
      <c r="A36" s="634"/>
      <c r="B36" s="633"/>
      <c r="C36" s="634"/>
      <c r="D36" s="634"/>
      <c r="E36" s="634"/>
      <c r="F36" s="634"/>
      <c r="G36" s="634"/>
      <c r="H36" s="634"/>
      <c r="I36" s="634"/>
      <c r="J36" s="635"/>
      <c r="K36" s="635"/>
      <c r="L36" s="635"/>
      <c r="M36" s="635"/>
      <c r="N36" s="635"/>
      <c r="O36" s="635"/>
      <c r="P36" s="635"/>
      <c r="Q36" s="635"/>
      <c r="R36" s="635"/>
      <c r="S36" s="635"/>
      <c r="T36" s="635"/>
      <c r="U36" s="635"/>
      <c r="V36" s="634"/>
      <c r="W36" s="633"/>
      <c r="X36" s="634"/>
      <c r="Y36" s="634"/>
      <c r="Z36" s="634"/>
      <c r="AA36" s="641"/>
    </row>
    <row r="37" spans="1:27">
      <c r="A37" s="634"/>
      <c r="B37" s="633"/>
      <c r="C37" s="634"/>
      <c r="D37" s="634"/>
      <c r="E37" s="634"/>
      <c r="F37" s="634"/>
      <c r="G37" s="634"/>
      <c r="H37" s="634"/>
      <c r="I37" s="634"/>
      <c r="J37" s="635"/>
      <c r="K37" s="635"/>
      <c r="L37" s="635"/>
      <c r="M37" s="635"/>
      <c r="N37" s="635"/>
      <c r="O37" s="635"/>
      <c r="P37" s="635"/>
      <c r="Q37" s="635"/>
      <c r="R37" s="635"/>
      <c r="S37" s="635"/>
      <c r="T37" s="635"/>
      <c r="U37" s="635"/>
      <c r="V37" s="634"/>
      <c r="W37" s="633"/>
      <c r="X37" s="634"/>
      <c r="Y37" s="634"/>
      <c r="Z37" s="634"/>
      <c r="AA37" s="641"/>
    </row>
    <row r="38" spans="1:27">
      <c r="A38" s="634"/>
      <c r="B38" s="633"/>
      <c r="C38" s="634"/>
      <c r="D38" s="634"/>
      <c r="E38" s="634"/>
      <c r="F38" s="634"/>
      <c r="G38" s="634"/>
      <c r="H38" s="634"/>
      <c r="I38" s="634"/>
      <c r="J38" s="635"/>
      <c r="K38" s="635"/>
      <c r="L38" s="635"/>
      <c r="M38" s="635"/>
      <c r="N38" s="635"/>
      <c r="O38" s="635"/>
      <c r="P38" s="635"/>
      <c r="Q38" s="635"/>
      <c r="R38" s="635"/>
      <c r="S38" s="635"/>
      <c r="T38" s="635"/>
      <c r="U38" s="635"/>
      <c r="V38" s="634"/>
      <c r="W38" s="633"/>
      <c r="X38" s="634"/>
      <c r="Y38" s="634"/>
      <c r="Z38" s="634"/>
      <c r="AA38" s="641"/>
    </row>
    <row r="39" spans="1:27">
      <c r="A39" s="634"/>
      <c r="B39" s="633"/>
      <c r="C39" s="634"/>
      <c r="D39" s="634"/>
      <c r="E39" s="634"/>
      <c r="F39" s="634"/>
      <c r="G39" s="634"/>
      <c r="H39" s="634"/>
      <c r="I39" s="634"/>
      <c r="J39" s="635"/>
      <c r="K39" s="635"/>
      <c r="L39" s="635"/>
      <c r="M39" s="635"/>
      <c r="N39" s="635"/>
      <c r="O39" s="635"/>
      <c r="P39" s="635"/>
      <c r="Q39" s="635"/>
      <c r="R39" s="635"/>
      <c r="S39" s="635"/>
      <c r="T39" s="635"/>
      <c r="U39" s="635"/>
      <c r="V39" s="634"/>
      <c r="W39" s="633"/>
      <c r="X39" s="634"/>
      <c r="Y39" s="634"/>
      <c r="Z39" s="634"/>
      <c r="AA39" s="641"/>
    </row>
    <row r="40" spans="1:27">
      <c r="A40" s="634"/>
      <c r="B40" s="633"/>
      <c r="C40" s="634"/>
      <c r="D40" s="634"/>
      <c r="E40" s="634"/>
      <c r="F40" s="634"/>
      <c r="G40" s="634"/>
      <c r="H40" s="634"/>
      <c r="I40" s="634"/>
      <c r="J40" s="635"/>
      <c r="K40" s="635"/>
      <c r="L40" s="635"/>
      <c r="M40" s="635"/>
      <c r="N40" s="635"/>
      <c r="O40" s="635"/>
      <c r="P40" s="635"/>
      <c r="Q40" s="635"/>
      <c r="R40" s="635"/>
      <c r="S40" s="635"/>
      <c r="T40" s="635"/>
      <c r="U40" s="635"/>
      <c r="V40" s="634"/>
      <c r="W40" s="633"/>
      <c r="X40" s="634"/>
      <c r="Y40" s="634"/>
      <c r="Z40" s="634"/>
      <c r="AA40" s="641"/>
    </row>
    <row r="41" spans="1:27">
      <c r="A41" s="634"/>
      <c r="B41" s="633"/>
      <c r="C41" s="634"/>
      <c r="D41" s="634"/>
      <c r="E41" s="634"/>
      <c r="F41" s="634"/>
      <c r="G41" s="634"/>
      <c r="H41" s="634"/>
      <c r="I41" s="634"/>
      <c r="J41" s="635"/>
      <c r="K41" s="635"/>
      <c r="L41" s="635"/>
      <c r="M41" s="635"/>
      <c r="N41" s="635"/>
      <c r="O41" s="635"/>
      <c r="P41" s="635"/>
      <c r="Q41" s="635"/>
      <c r="R41" s="635"/>
      <c r="S41" s="635"/>
      <c r="T41" s="635"/>
      <c r="U41" s="635"/>
      <c r="V41" s="634"/>
      <c r="W41" s="633"/>
      <c r="X41" s="634"/>
      <c r="Y41" s="634"/>
      <c r="Z41" s="634"/>
      <c r="AA41" s="641"/>
    </row>
    <row r="42" spans="1:27" ht="30" customHeight="1">
      <c r="A42" s="634"/>
      <c r="B42" s="633"/>
      <c r="C42" s="634"/>
      <c r="D42" s="634"/>
      <c r="E42" s="634"/>
      <c r="F42" s="634"/>
      <c r="G42" s="634"/>
      <c r="H42" s="634"/>
      <c r="I42" s="634"/>
      <c r="J42" s="635"/>
      <c r="K42" s="635"/>
      <c r="L42" s="635"/>
      <c r="M42" s="635"/>
      <c r="N42" s="635"/>
      <c r="O42" s="635"/>
      <c r="P42" s="635"/>
      <c r="Q42" s="635"/>
      <c r="R42" s="635"/>
      <c r="S42" s="635"/>
      <c r="T42" s="635"/>
      <c r="U42" s="635"/>
      <c r="V42" s="634"/>
      <c r="W42" s="633"/>
      <c r="X42" s="634"/>
      <c r="Y42" s="634"/>
      <c r="Z42" s="634"/>
      <c r="AA42" s="641"/>
    </row>
    <row r="43" spans="1:27" ht="30" customHeight="1">
      <c r="A43" s="634"/>
      <c r="B43" s="633"/>
      <c r="C43" s="634"/>
      <c r="D43" s="634"/>
      <c r="E43" s="634"/>
      <c r="F43" s="634"/>
      <c r="G43" s="634"/>
      <c r="H43" s="634"/>
      <c r="I43" s="634"/>
      <c r="J43" s="635"/>
      <c r="K43" s="635"/>
      <c r="L43" s="635"/>
      <c r="M43" s="635"/>
      <c r="N43" s="635"/>
      <c r="O43" s="635"/>
      <c r="P43" s="635"/>
      <c r="Q43" s="635"/>
      <c r="R43" s="635"/>
      <c r="S43" s="635"/>
      <c r="T43" s="635"/>
      <c r="U43" s="635"/>
      <c r="V43" s="634"/>
      <c r="W43" s="633"/>
      <c r="X43" s="634"/>
      <c r="Y43" s="634"/>
      <c r="Z43" s="634"/>
      <c r="AA43" s="641"/>
    </row>
    <row r="44" spans="1:27" ht="30" customHeight="1">
      <c r="A44" s="634"/>
      <c r="B44" s="633"/>
      <c r="C44" s="634"/>
      <c r="D44" s="634"/>
      <c r="E44" s="634"/>
      <c r="F44" s="634"/>
      <c r="G44" s="634"/>
      <c r="H44" s="634"/>
      <c r="I44" s="634"/>
      <c r="J44" s="635"/>
      <c r="K44" s="635"/>
      <c r="L44" s="635"/>
      <c r="M44" s="635"/>
      <c r="N44" s="635"/>
      <c r="O44" s="635"/>
      <c r="P44" s="635"/>
      <c r="Q44" s="635"/>
      <c r="R44" s="635"/>
      <c r="S44" s="635"/>
      <c r="T44" s="635"/>
      <c r="U44" s="635"/>
      <c r="V44" s="634"/>
      <c r="W44" s="633"/>
      <c r="X44" s="634"/>
      <c r="Y44" s="634"/>
      <c r="Z44" s="634"/>
      <c r="AA44" s="641"/>
    </row>
    <row r="45" spans="1:27" ht="30" customHeight="1"/>
    <row r="46" spans="1:27" ht="30" customHeight="1"/>
  </sheetData>
  <mergeCells count="30">
    <mergeCell ref="N27:Q27"/>
    <mergeCell ref="X19:Y19"/>
    <mergeCell ref="B25:D25"/>
    <mergeCell ref="N25:R25"/>
    <mergeCell ref="W25:AA25"/>
    <mergeCell ref="B26:D26"/>
    <mergeCell ref="N26:Q26"/>
    <mergeCell ref="X26:AA26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J5:U5"/>
    <mergeCell ref="A5:A7"/>
    <mergeCell ref="B5:B7"/>
    <mergeCell ref="C5:C7"/>
    <mergeCell ref="D5:D7"/>
    <mergeCell ref="E5:I6"/>
    <mergeCell ref="A1:AI1"/>
    <mergeCell ref="A2:AI2"/>
    <mergeCell ref="A3:C3"/>
    <mergeCell ref="AF3:AF4"/>
    <mergeCell ref="A4:D4"/>
    <mergeCell ref="X4:AA4"/>
  </mergeCells>
  <conditionalFormatting sqref="B1:C3">
    <cfRule type="duplicateValues" dxfId="115" priority="1"/>
  </conditionalFormatting>
  <printOptions horizontalCentered="1" verticalCentered="1"/>
  <pageMargins left="0" right="0" top="0" bottom="0" header="0.23" footer="0"/>
  <pageSetup paperSize="9" scale="36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>
  <sheetPr>
    <tabColor rgb="FF00FF99"/>
  </sheetPr>
  <dimension ref="A1:AI156"/>
  <sheetViews>
    <sheetView view="pageBreakPreview" zoomScale="45" zoomScaleNormal="55" zoomScaleSheetLayoutView="45" workbookViewId="0">
      <pane ySplit="7" topLeftCell="A86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3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5.710937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8.42578125" style="168" customWidth="1"/>
    <col min="18" max="18" width="13.7109375" style="168" bestFit="1" customWidth="1"/>
    <col min="19" max="19" width="21.7109375" style="168" bestFit="1" customWidth="1"/>
    <col min="20" max="20" width="14.28515625" style="168" customWidth="1"/>
    <col min="21" max="21" width="12.710937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5.5703125" style="1021" customWidth="1"/>
    <col min="27" max="27" width="25.2851562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5" t="s">
        <v>243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5"/>
      <c r="O1" s="1395"/>
      <c r="P1" s="1395"/>
      <c r="Q1" s="1395"/>
      <c r="R1" s="1395"/>
      <c r="S1" s="1395"/>
      <c r="T1" s="1395"/>
      <c r="U1" s="1395"/>
      <c r="V1" s="1395"/>
      <c r="W1" s="1395"/>
      <c r="X1" s="1395"/>
      <c r="Y1" s="1395"/>
      <c r="Z1" s="1395"/>
      <c r="AA1" s="1395"/>
      <c r="AB1" s="1395"/>
      <c r="AC1" s="1395"/>
      <c r="AD1" s="1395"/>
      <c r="AE1" s="1395"/>
      <c r="AF1" s="1395"/>
      <c r="AG1" s="1395"/>
      <c r="AH1" s="1395"/>
      <c r="AI1" s="1395"/>
    </row>
    <row r="2" spans="1:35" s="120" customFormat="1" ht="38.25" customHeight="1" thickBot="1">
      <c r="A2" s="1396" t="s">
        <v>259</v>
      </c>
      <c r="B2" s="1396"/>
      <c r="C2" s="1396"/>
      <c r="D2" s="1396"/>
      <c r="E2" s="1396"/>
      <c r="F2" s="1396"/>
      <c r="G2" s="1396"/>
      <c r="H2" s="1396"/>
      <c r="I2" s="1396"/>
      <c r="J2" s="1396"/>
      <c r="K2" s="1396"/>
      <c r="L2" s="1396"/>
      <c r="M2" s="1396"/>
      <c r="N2" s="1396"/>
      <c r="O2" s="1396"/>
      <c r="P2" s="1396"/>
      <c r="Q2" s="1396"/>
      <c r="R2" s="1396"/>
      <c r="S2" s="1396"/>
      <c r="T2" s="1396"/>
      <c r="U2" s="1396"/>
      <c r="V2" s="1396"/>
      <c r="W2" s="1396"/>
      <c r="X2" s="1396"/>
      <c r="Y2" s="1396"/>
      <c r="Z2" s="1396"/>
      <c r="AA2" s="1396"/>
      <c r="AB2" s="1396"/>
      <c r="AC2" s="1396"/>
      <c r="AD2" s="1396"/>
      <c r="AE2" s="1396"/>
      <c r="AF2" s="1396"/>
      <c r="AG2" s="1396"/>
      <c r="AH2" s="1396"/>
      <c r="AI2" s="1396"/>
    </row>
    <row r="3" spans="1:35" s="120" customFormat="1" ht="33" customHeight="1">
      <c r="A3" s="1395" t="s">
        <v>343</v>
      </c>
      <c r="B3" s="1395"/>
      <c r="C3" s="1395"/>
      <c r="D3" s="999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773"/>
      <c r="X3" s="121"/>
      <c r="Y3" s="121"/>
      <c r="Z3" s="1009"/>
      <c r="AA3" s="121"/>
      <c r="AB3" s="121"/>
      <c r="AC3" s="121"/>
      <c r="AD3" s="121"/>
      <c r="AE3" s="121"/>
      <c r="AF3" s="1397"/>
      <c r="AG3" s="121"/>
      <c r="AH3" s="122"/>
      <c r="AI3" s="122"/>
    </row>
    <row r="4" spans="1:35" s="120" customFormat="1" ht="35.25" customHeight="1" thickBot="1">
      <c r="A4" s="1432" t="s">
        <v>933</v>
      </c>
      <c r="B4" s="1432"/>
      <c r="C4" s="1432"/>
      <c r="D4" s="1002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774"/>
      <c r="X4" s="123"/>
      <c r="Y4" s="123"/>
      <c r="Z4" s="1010"/>
      <c r="AA4" s="123"/>
      <c r="AB4" s="124"/>
      <c r="AC4" s="124"/>
      <c r="AD4" s="124"/>
      <c r="AE4" s="124"/>
      <c r="AF4" s="1398"/>
      <c r="AG4" s="124"/>
      <c r="AH4" s="125"/>
      <c r="AI4" s="125"/>
    </row>
    <row r="5" spans="1:35" ht="28.5" customHeight="1">
      <c r="A5" s="1399" t="s">
        <v>261</v>
      </c>
      <c r="B5" s="1402" t="s">
        <v>244</v>
      </c>
      <c r="C5" s="1405" t="s">
        <v>0</v>
      </c>
      <c r="D5" s="1405" t="s">
        <v>245</v>
      </c>
      <c r="E5" s="1408" t="s">
        <v>1</v>
      </c>
      <c r="F5" s="1409"/>
      <c r="G5" s="1409"/>
      <c r="H5" s="1409"/>
      <c r="I5" s="1410"/>
      <c r="J5" s="1414" t="s">
        <v>2</v>
      </c>
      <c r="K5" s="1414"/>
      <c r="L5" s="1414"/>
      <c r="M5" s="1414"/>
      <c r="N5" s="1414"/>
      <c r="O5" s="1414"/>
      <c r="P5" s="1414"/>
      <c r="Q5" s="1414"/>
      <c r="R5" s="1414"/>
      <c r="S5" s="1414"/>
      <c r="T5" s="1414"/>
      <c r="U5" s="1414"/>
      <c r="V5" s="1415" t="s">
        <v>8</v>
      </c>
      <c r="W5" s="1414" t="s">
        <v>4</v>
      </c>
      <c r="X5" s="1414"/>
      <c r="Y5" s="1414"/>
      <c r="Z5" s="1599" t="s">
        <v>338</v>
      </c>
      <c r="AA5" s="1419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74.25" customHeight="1">
      <c r="A6" s="1400"/>
      <c r="B6" s="1403"/>
      <c r="C6" s="1406"/>
      <c r="D6" s="1406"/>
      <c r="E6" s="1411"/>
      <c r="F6" s="1412"/>
      <c r="G6" s="1412"/>
      <c r="H6" s="1412"/>
      <c r="I6" s="1413"/>
      <c r="J6" s="1422" t="s">
        <v>227</v>
      </c>
      <c r="K6" s="1423"/>
      <c r="L6" s="1418" t="s">
        <v>5</v>
      </c>
      <c r="M6" s="1418"/>
      <c r="N6" s="1424" t="s">
        <v>223</v>
      </c>
      <c r="O6" s="1425"/>
      <c r="P6" s="1418" t="s">
        <v>6</v>
      </c>
      <c r="Q6" s="1418"/>
      <c r="R6" s="1418" t="s">
        <v>7</v>
      </c>
      <c r="S6" s="1418"/>
      <c r="T6" s="1418" t="s">
        <v>219</v>
      </c>
      <c r="U6" s="1418"/>
      <c r="V6" s="1416"/>
      <c r="W6" s="1418"/>
      <c r="X6" s="1418"/>
      <c r="Y6" s="1418"/>
      <c r="Z6" s="1600"/>
      <c r="AA6" s="1420"/>
      <c r="AB6" s="150"/>
      <c r="AC6" s="150"/>
      <c r="AD6" s="150"/>
      <c r="AE6" s="150"/>
      <c r="AF6" s="150"/>
      <c r="AG6" s="150"/>
      <c r="AH6" s="150"/>
      <c r="AI6" s="150"/>
    </row>
    <row r="7" spans="1:35" ht="84" customHeight="1" thickBot="1">
      <c r="A7" s="1401"/>
      <c r="B7" s="1404"/>
      <c r="C7" s="1407"/>
      <c r="D7" s="1407"/>
      <c r="E7" s="240" t="s">
        <v>9</v>
      </c>
      <c r="F7" s="240" t="s">
        <v>10</v>
      </c>
      <c r="G7" s="1000" t="s">
        <v>11</v>
      </c>
      <c r="H7" s="1000" t="s">
        <v>12</v>
      </c>
      <c r="I7" s="1000" t="s">
        <v>13</v>
      </c>
      <c r="J7" s="1000" t="s">
        <v>14</v>
      </c>
      <c r="K7" s="1000" t="s">
        <v>15</v>
      </c>
      <c r="L7" s="1000" t="s">
        <v>14</v>
      </c>
      <c r="M7" s="1000" t="s">
        <v>16</v>
      </c>
      <c r="N7" s="1000" t="s">
        <v>14</v>
      </c>
      <c r="O7" s="1000" t="s">
        <v>16</v>
      </c>
      <c r="P7" s="1000" t="s">
        <v>14</v>
      </c>
      <c r="Q7" s="1000" t="s">
        <v>16</v>
      </c>
      <c r="R7" s="1000" t="s">
        <v>14</v>
      </c>
      <c r="S7" s="1000" t="s">
        <v>220</v>
      </c>
      <c r="T7" s="1000" t="s">
        <v>221</v>
      </c>
      <c r="U7" s="1000" t="s">
        <v>3</v>
      </c>
      <c r="V7" s="1417"/>
      <c r="W7" s="775" t="s">
        <v>17</v>
      </c>
      <c r="X7" s="153" t="s">
        <v>218</v>
      </c>
      <c r="Y7" s="153" t="s">
        <v>13</v>
      </c>
      <c r="Z7" s="1601"/>
      <c r="AA7" s="1421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360">
        <v>1</v>
      </c>
      <c r="B8" s="364" t="s">
        <v>33</v>
      </c>
      <c r="C8" s="364" t="s">
        <v>176</v>
      </c>
      <c r="D8" s="364" t="s">
        <v>153</v>
      </c>
      <c r="E8" s="365">
        <v>30</v>
      </c>
      <c r="F8" s="364">
        <v>240</v>
      </c>
      <c r="G8" s="364">
        <v>90</v>
      </c>
      <c r="H8" s="361">
        <f>90/8</f>
        <v>11.25</v>
      </c>
      <c r="I8" s="361">
        <f>G8*E8</f>
        <v>2700</v>
      </c>
      <c r="J8" s="376"/>
      <c r="K8" s="376"/>
      <c r="L8" s="376">
        <v>4</v>
      </c>
      <c r="M8" s="376" t="s">
        <v>349</v>
      </c>
      <c r="N8" s="376">
        <v>2</v>
      </c>
      <c r="O8" s="377" t="s">
        <v>797</v>
      </c>
      <c r="P8" s="376">
        <v>3</v>
      </c>
      <c r="Q8" s="376" t="s">
        <v>929</v>
      </c>
      <c r="R8" s="376"/>
      <c r="S8" s="376"/>
      <c r="T8" s="376"/>
      <c r="U8" s="376"/>
      <c r="V8" s="355">
        <f t="shared" ref="V8:V85" si="0">J8+L8+N8+P8+R8+T8</f>
        <v>9</v>
      </c>
      <c r="W8" s="365">
        <f t="shared" ref="W8:W85" si="1">E8-V8</f>
        <v>21</v>
      </c>
      <c r="X8" s="361">
        <f t="shared" ref="X8:X85" si="2">W8*8</f>
        <v>168</v>
      </c>
      <c r="Y8" s="361">
        <f t="shared" ref="Y8:Y85" si="3">X8*H8</f>
        <v>1890</v>
      </c>
      <c r="Z8" s="1011">
        <f t="shared" ref="Z8:Z85" si="4">Y8</f>
        <v>1890</v>
      </c>
      <c r="AA8" s="916"/>
    </row>
    <row r="9" spans="1:35" s="160" customFormat="1" ht="30" customHeight="1">
      <c r="A9" s="354">
        <v>2</v>
      </c>
      <c r="B9" s="364" t="s">
        <v>777</v>
      </c>
      <c r="C9" s="364" t="s">
        <v>18</v>
      </c>
      <c r="D9" s="364" t="s">
        <v>111</v>
      </c>
      <c r="E9" s="365">
        <v>30</v>
      </c>
      <c r="F9" s="364">
        <v>240</v>
      </c>
      <c r="G9" s="364">
        <v>70</v>
      </c>
      <c r="H9" s="364">
        <f>G9/8</f>
        <v>8.75</v>
      </c>
      <c r="I9" s="361">
        <f t="shared" ref="I9:I45" si="5">G9*E9</f>
        <v>2100</v>
      </c>
      <c r="J9" s="376"/>
      <c r="K9" s="376"/>
      <c r="L9" s="376"/>
      <c r="M9" s="376"/>
      <c r="N9" s="376"/>
      <c r="O9" s="377"/>
      <c r="P9" s="376">
        <v>1</v>
      </c>
      <c r="Q9" s="376">
        <v>1</v>
      </c>
      <c r="R9" s="376"/>
      <c r="S9" s="376"/>
      <c r="T9" s="376"/>
      <c r="U9" s="376"/>
      <c r="V9" s="355">
        <f t="shared" si="0"/>
        <v>1</v>
      </c>
      <c r="W9" s="365">
        <f t="shared" si="1"/>
        <v>29</v>
      </c>
      <c r="X9" s="361">
        <f t="shared" si="2"/>
        <v>232</v>
      </c>
      <c r="Y9" s="361">
        <f t="shared" si="3"/>
        <v>2030</v>
      </c>
      <c r="Z9" s="1012">
        <f t="shared" si="4"/>
        <v>2030</v>
      </c>
      <c r="AA9" s="363"/>
    </row>
    <row r="10" spans="1:35" s="160" customFormat="1" ht="30" customHeight="1">
      <c r="A10" s="354">
        <v>3</v>
      </c>
      <c r="B10" s="364" t="s">
        <v>479</v>
      </c>
      <c r="C10" s="364" t="s">
        <v>18</v>
      </c>
      <c r="D10" s="364" t="s">
        <v>373</v>
      </c>
      <c r="E10" s="365">
        <v>30</v>
      </c>
      <c r="F10" s="364">
        <v>240</v>
      </c>
      <c r="G10" s="364">
        <v>70</v>
      </c>
      <c r="H10" s="364">
        <f t="shared" ref="H10:H45" si="6">G10/8</f>
        <v>8.75</v>
      </c>
      <c r="I10" s="361">
        <f t="shared" si="5"/>
        <v>2100</v>
      </c>
      <c r="J10" s="376"/>
      <c r="K10" s="376"/>
      <c r="L10" s="376">
        <v>1</v>
      </c>
      <c r="M10" s="376">
        <v>28</v>
      </c>
      <c r="N10" s="376">
        <v>1</v>
      </c>
      <c r="O10" s="377" t="s">
        <v>170</v>
      </c>
      <c r="P10" s="376">
        <v>1</v>
      </c>
      <c r="Q10" s="376">
        <v>1</v>
      </c>
      <c r="R10" s="376"/>
      <c r="S10" s="376"/>
      <c r="T10" s="376"/>
      <c r="U10" s="376"/>
      <c r="V10" s="355">
        <f t="shared" si="0"/>
        <v>3</v>
      </c>
      <c r="W10" s="365">
        <f t="shared" si="1"/>
        <v>27</v>
      </c>
      <c r="X10" s="361">
        <f t="shared" si="2"/>
        <v>216</v>
      </c>
      <c r="Y10" s="361">
        <f t="shared" si="3"/>
        <v>1890</v>
      </c>
      <c r="Z10" s="1012">
        <f t="shared" si="4"/>
        <v>1890</v>
      </c>
      <c r="AA10" s="363"/>
    </row>
    <row r="11" spans="1:35" s="160" customFormat="1" ht="30" customHeight="1">
      <c r="A11" s="354">
        <v>4</v>
      </c>
      <c r="B11" s="364" t="s">
        <v>319</v>
      </c>
      <c r="C11" s="364" t="s">
        <v>18</v>
      </c>
      <c r="D11" s="364" t="s">
        <v>847</v>
      </c>
      <c r="E11" s="365">
        <v>30</v>
      </c>
      <c r="F11" s="364">
        <v>240</v>
      </c>
      <c r="G11" s="364">
        <v>70</v>
      </c>
      <c r="H11" s="364">
        <f t="shared" si="6"/>
        <v>8.75</v>
      </c>
      <c r="I11" s="361">
        <f t="shared" si="5"/>
        <v>2100</v>
      </c>
      <c r="J11" s="376"/>
      <c r="K11" s="376"/>
      <c r="L11" s="376"/>
      <c r="M11" s="376"/>
      <c r="N11" s="376"/>
      <c r="O11" s="377"/>
      <c r="P11" s="376">
        <v>1</v>
      </c>
      <c r="Q11" s="376">
        <v>1</v>
      </c>
      <c r="R11" s="376">
        <v>1</v>
      </c>
      <c r="S11" s="376">
        <v>2</v>
      </c>
      <c r="T11" s="376"/>
      <c r="U11" s="376"/>
      <c r="V11" s="355">
        <f t="shared" si="0"/>
        <v>2</v>
      </c>
      <c r="W11" s="365">
        <f t="shared" si="1"/>
        <v>28</v>
      </c>
      <c r="X11" s="361">
        <f t="shared" si="2"/>
        <v>224</v>
      </c>
      <c r="Y11" s="361">
        <f t="shared" si="3"/>
        <v>1960</v>
      </c>
      <c r="Z11" s="1012">
        <f t="shared" si="4"/>
        <v>1960</v>
      </c>
      <c r="AA11" s="149"/>
    </row>
    <row r="12" spans="1:35" s="160" customFormat="1" ht="30" customHeight="1">
      <c r="A12" s="354">
        <v>5</v>
      </c>
      <c r="B12" s="975" t="s">
        <v>320</v>
      </c>
      <c r="C12" s="364" t="s">
        <v>176</v>
      </c>
      <c r="D12" s="364" t="s">
        <v>98</v>
      </c>
      <c r="E12" s="365">
        <v>30</v>
      </c>
      <c r="F12" s="364">
        <v>240</v>
      </c>
      <c r="G12" s="364">
        <v>90</v>
      </c>
      <c r="H12" s="364">
        <f t="shared" si="6"/>
        <v>11.25</v>
      </c>
      <c r="I12" s="361">
        <f t="shared" si="5"/>
        <v>2700</v>
      </c>
      <c r="J12" s="376"/>
      <c r="K12" s="822"/>
      <c r="L12" s="376">
        <v>2</v>
      </c>
      <c r="M12" s="376" t="s">
        <v>350</v>
      </c>
      <c r="N12" s="376"/>
      <c r="O12" s="377"/>
      <c r="P12" s="376">
        <v>1</v>
      </c>
      <c r="Q12" s="376">
        <v>1</v>
      </c>
      <c r="R12" s="376"/>
      <c r="S12" s="376"/>
      <c r="T12" s="376"/>
      <c r="U12" s="376"/>
      <c r="V12" s="355">
        <f t="shared" si="0"/>
        <v>3</v>
      </c>
      <c r="W12" s="365">
        <f t="shared" si="1"/>
        <v>27</v>
      </c>
      <c r="X12" s="361">
        <f t="shared" si="2"/>
        <v>216</v>
      </c>
      <c r="Y12" s="361">
        <f t="shared" si="3"/>
        <v>2430</v>
      </c>
      <c r="Z12" s="1012">
        <f t="shared" si="4"/>
        <v>2430</v>
      </c>
      <c r="AA12" s="363"/>
    </row>
    <row r="13" spans="1:35" s="160" customFormat="1" ht="30" customHeight="1">
      <c r="A13" s="354">
        <v>6</v>
      </c>
      <c r="B13" s="364" t="s">
        <v>472</v>
      </c>
      <c r="C13" s="364" t="s">
        <v>176</v>
      </c>
      <c r="D13" s="364" t="s">
        <v>470</v>
      </c>
      <c r="E13" s="365">
        <v>30</v>
      </c>
      <c r="F13" s="364">
        <v>240</v>
      </c>
      <c r="G13" s="364">
        <v>90</v>
      </c>
      <c r="H13" s="364">
        <f t="shared" si="6"/>
        <v>11.25</v>
      </c>
      <c r="I13" s="361">
        <f t="shared" si="5"/>
        <v>2700</v>
      </c>
      <c r="J13" s="376"/>
      <c r="K13" s="822"/>
      <c r="L13" s="376">
        <v>1</v>
      </c>
      <c r="M13" s="376">
        <v>7</v>
      </c>
      <c r="N13" s="376"/>
      <c r="O13" s="377"/>
      <c r="P13" s="376">
        <v>1</v>
      </c>
      <c r="Q13" s="376">
        <v>1</v>
      </c>
      <c r="R13" s="376">
        <v>4</v>
      </c>
      <c r="S13" s="959" t="s">
        <v>927</v>
      </c>
      <c r="T13" s="376"/>
      <c r="U13" s="376"/>
      <c r="V13" s="355">
        <f t="shared" si="0"/>
        <v>6</v>
      </c>
      <c r="W13" s="365">
        <f t="shared" si="1"/>
        <v>24</v>
      </c>
      <c r="X13" s="361">
        <f t="shared" si="2"/>
        <v>192</v>
      </c>
      <c r="Y13" s="361">
        <f t="shared" si="3"/>
        <v>2160</v>
      </c>
      <c r="Z13" s="1012">
        <f t="shared" si="4"/>
        <v>2160</v>
      </c>
      <c r="AA13" s="363"/>
    </row>
    <row r="14" spans="1:35" s="160" customFormat="1" ht="30" customHeight="1">
      <c r="A14" s="354">
        <v>7</v>
      </c>
      <c r="B14" s="364" t="s">
        <v>68</v>
      </c>
      <c r="C14" s="364" t="s">
        <v>18</v>
      </c>
      <c r="D14" s="367" t="s">
        <v>69</v>
      </c>
      <c r="E14" s="365">
        <v>30</v>
      </c>
      <c r="F14" s="364">
        <v>240</v>
      </c>
      <c r="G14" s="364">
        <v>70</v>
      </c>
      <c r="H14" s="364">
        <f t="shared" si="6"/>
        <v>8.75</v>
      </c>
      <c r="I14" s="361">
        <f t="shared" si="5"/>
        <v>2100</v>
      </c>
      <c r="J14" s="376"/>
      <c r="K14" s="376"/>
      <c r="L14" s="376">
        <v>3</v>
      </c>
      <c r="M14" s="376" t="s">
        <v>123</v>
      </c>
      <c r="N14" s="376">
        <v>1</v>
      </c>
      <c r="O14" s="377" t="s">
        <v>791</v>
      </c>
      <c r="P14" s="376">
        <v>1</v>
      </c>
      <c r="Q14" s="376">
        <v>27</v>
      </c>
      <c r="R14" s="376"/>
      <c r="S14" s="376"/>
      <c r="T14" s="376"/>
      <c r="U14" s="376"/>
      <c r="V14" s="355">
        <f t="shared" si="0"/>
        <v>5</v>
      </c>
      <c r="W14" s="365">
        <f t="shared" si="1"/>
        <v>25</v>
      </c>
      <c r="X14" s="361">
        <f t="shared" si="2"/>
        <v>200</v>
      </c>
      <c r="Y14" s="361">
        <f t="shared" si="3"/>
        <v>1750</v>
      </c>
      <c r="Z14" s="1012">
        <f t="shared" si="4"/>
        <v>1750</v>
      </c>
      <c r="AA14" s="363"/>
    </row>
    <row r="15" spans="1:35" s="160" customFormat="1" ht="30" customHeight="1">
      <c r="A15" s="354">
        <v>8</v>
      </c>
      <c r="B15" s="364" t="s">
        <v>321</v>
      </c>
      <c r="C15" s="364" t="s">
        <v>18</v>
      </c>
      <c r="D15" s="374" t="s">
        <v>38</v>
      </c>
      <c r="E15" s="365">
        <v>30</v>
      </c>
      <c r="F15" s="364">
        <v>240</v>
      </c>
      <c r="G15" s="364">
        <v>70</v>
      </c>
      <c r="H15" s="364">
        <f t="shared" si="6"/>
        <v>8.75</v>
      </c>
      <c r="I15" s="361">
        <f t="shared" si="5"/>
        <v>2100</v>
      </c>
      <c r="J15" s="376"/>
      <c r="K15" s="376"/>
      <c r="L15" s="376">
        <v>1</v>
      </c>
      <c r="M15" s="376">
        <v>14</v>
      </c>
      <c r="N15" s="376"/>
      <c r="O15" s="377"/>
      <c r="P15" s="376">
        <v>1</v>
      </c>
      <c r="Q15" s="376">
        <v>1</v>
      </c>
      <c r="R15" s="376"/>
      <c r="S15" s="376"/>
      <c r="T15" s="376"/>
      <c r="U15" s="376"/>
      <c r="V15" s="355">
        <f t="shared" si="0"/>
        <v>2</v>
      </c>
      <c r="W15" s="365">
        <f t="shared" si="1"/>
        <v>28</v>
      </c>
      <c r="X15" s="361">
        <f t="shared" si="2"/>
        <v>224</v>
      </c>
      <c r="Y15" s="361">
        <f t="shared" si="3"/>
        <v>1960</v>
      </c>
      <c r="Z15" s="1013">
        <f t="shared" si="4"/>
        <v>1960</v>
      </c>
      <c r="AA15" s="363"/>
    </row>
    <row r="16" spans="1:35" s="160" customFormat="1" ht="30" customHeight="1">
      <c r="A16" s="354">
        <v>9</v>
      </c>
      <c r="B16" s="364" t="s">
        <v>272</v>
      </c>
      <c r="C16" s="364" t="s">
        <v>176</v>
      </c>
      <c r="D16" s="364" t="s">
        <v>47</v>
      </c>
      <c r="E16" s="365">
        <v>30</v>
      </c>
      <c r="F16" s="364">
        <v>240</v>
      </c>
      <c r="G16" s="364">
        <v>90</v>
      </c>
      <c r="H16" s="364">
        <f t="shared" si="6"/>
        <v>11.25</v>
      </c>
      <c r="I16" s="361">
        <f t="shared" si="5"/>
        <v>2700</v>
      </c>
      <c r="J16" s="376"/>
      <c r="K16" s="376"/>
      <c r="L16" s="376">
        <v>1</v>
      </c>
      <c r="M16" s="376">
        <v>7</v>
      </c>
      <c r="N16" s="376"/>
      <c r="O16" s="377"/>
      <c r="P16" s="376">
        <v>1</v>
      </c>
      <c r="Q16" s="376">
        <v>1</v>
      </c>
      <c r="R16" s="376"/>
      <c r="S16" s="376"/>
      <c r="T16" s="376"/>
      <c r="U16" s="376"/>
      <c r="V16" s="355">
        <f t="shared" si="0"/>
        <v>2</v>
      </c>
      <c r="W16" s="365">
        <f t="shared" si="1"/>
        <v>28</v>
      </c>
      <c r="X16" s="361">
        <f t="shared" si="2"/>
        <v>224</v>
      </c>
      <c r="Y16" s="361">
        <f t="shared" si="3"/>
        <v>2520</v>
      </c>
      <c r="Z16" s="1012">
        <f t="shared" si="4"/>
        <v>2520</v>
      </c>
      <c r="AA16" s="363"/>
    </row>
    <row r="17" spans="1:27" s="160" customFormat="1" ht="30" customHeight="1">
      <c r="A17" s="354">
        <v>10</v>
      </c>
      <c r="B17" s="364" t="s">
        <v>734</v>
      </c>
      <c r="C17" s="364" t="s">
        <v>18</v>
      </c>
      <c r="D17" s="374" t="s">
        <v>166</v>
      </c>
      <c r="E17" s="365">
        <v>30</v>
      </c>
      <c r="F17" s="364">
        <v>240</v>
      </c>
      <c r="G17" s="364">
        <v>70</v>
      </c>
      <c r="H17" s="364">
        <f t="shared" si="6"/>
        <v>8.75</v>
      </c>
      <c r="I17" s="361">
        <f t="shared" si="5"/>
        <v>2100</v>
      </c>
      <c r="J17" s="376"/>
      <c r="K17" s="819"/>
      <c r="L17" s="376">
        <v>1</v>
      </c>
      <c r="M17" s="376">
        <v>14</v>
      </c>
      <c r="N17" s="376"/>
      <c r="O17" s="377"/>
      <c r="P17" s="376"/>
      <c r="Q17" s="376"/>
      <c r="R17" s="376"/>
      <c r="S17" s="376"/>
      <c r="T17" s="376"/>
      <c r="U17" s="376"/>
      <c r="V17" s="355">
        <f t="shared" si="0"/>
        <v>1</v>
      </c>
      <c r="W17" s="365">
        <f t="shared" si="1"/>
        <v>29</v>
      </c>
      <c r="X17" s="361">
        <f t="shared" si="2"/>
        <v>232</v>
      </c>
      <c r="Y17" s="361">
        <f t="shared" si="3"/>
        <v>2030</v>
      </c>
      <c r="Z17" s="1012">
        <f t="shared" si="4"/>
        <v>2030</v>
      </c>
      <c r="AA17" s="363"/>
    </row>
    <row r="18" spans="1:27" s="160" customFormat="1" ht="30" customHeight="1">
      <c r="A18" s="354">
        <v>11</v>
      </c>
      <c r="B18" s="364" t="s">
        <v>169</v>
      </c>
      <c r="C18" s="364" t="s">
        <v>176</v>
      </c>
      <c r="D18" s="364" t="s">
        <v>83</v>
      </c>
      <c r="E18" s="365">
        <v>30</v>
      </c>
      <c r="F18" s="364">
        <v>240</v>
      </c>
      <c r="G18" s="364">
        <v>90</v>
      </c>
      <c r="H18" s="364">
        <f t="shared" si="6"/>
        <v>11.25</v>
      </c>
      <c r="I18" s="361">
        <f t="shared" si="5"/>
        <v>2700</v>
      </c>
      <c r="J18" s="376"/>
      <c r="K18" s="819"/>
      <c r="L18" s="376"/>
      <c r="M18" s="376"/>
      <c r="N18" s="376"/>
      <c r="O18" s="377"/>
      <c r="P18" s="376">
        <v>1</v>
      </c>
      <c r="Q18" s="376">
        <v>1</v>
      </c>
      <c r="R18" s="376"/>
      <c r="S18" s="377"/>
      <c r="T18" s="376"/>
      <c r="U18" s="376"/>
      <c r="V18" s="355">
        <f>J18+L18+N18+P18+R18+T18</f>
        <v>1</v>
      </c>
      <c r="W18" s="365">
        <f>E18-V18</f>
        <v>29</v>
      </c>
      <c r="X18" s="361">
        <f>W18*8</f>
        <v>232</v>
      </c>
      <c r="Y18" s="361">
        <f>X18*H18</f>
        <v>2610</v>
      </c>
      <c r="Z18" s="1012">
        <f t="shared" si="4"/>
        <v>2610</v>
      </c>
      <c r="AA18" s="363"/>
    </row>
    <row r="19" spans="1:27" s="160" customFormat="1" ht="30" customHeight="1">
      <c r="A19" s="354">
        <v>12</v>
      </c>
      <c r="B19" s="364" t="s">
        <v>718</v>
      </c>
      <c r="C19" s="364" t="s">
        <v>18</v>
      </c>
      <c r="D19" s="768" t="s">
        <v>186</v>
      </c>
      <c r="E19" s="365">
        <v>30</v>
      </c>
      <c r="F19" s="364">
        <v>240</v>
      </c>
      <c r="G19" s="364">
        <v>70</v>
      </c>
      <c r="H19" s="364">
        <f t="shared" si="6"/>
        <v>8.75</v>
      </c>
      <c r="I19" s="361">
        <f t="shared" si="5"/>
        <v>2100</v>
      </c>
      <c r="J19" s="376"/>
      <c r="K19" s="376"/>
      <c r="L19" s="376">
        <v>1</v>
      </c>
      <c r="M19" s="376">
        <v>7</v>
      </c>
      <c r="N19" s="376">
        <v>15</v>
      </c>
      <c r="O19" s="377" t="s">
        <v>943</v>
      </c>
      <c r="P19" s="376">
        <v>1</v>
      </c>
      <c r="Q19" s="376">
        <v>1</v>
      </c>
      <c r="R19" s="376"/>
      <c r="S19" s="376"/>
      <c r="T19" s="376"/>
      <c r="U19" s="376"/>
      <c r="V19" s="355">
        <f t="shared" si="0"/>
        <v>17</v>
      </c>
      <c r="W19" s="365">
        <f t="shared" si="1"/>
        <v>13</v>
      </c>
      <c r="X19" s="361">
        <f t="shared" si="2"/>
        <v>104</v>
      </c>
      <c r="Y19" s="361">
        <f t="shared" si="3"/>
        <v>910</v>
      </c>
      <c r="Z19" s="1012">
        <f t="shared" si="4"/>
        <v>910</v>
      </c>
      <c r="AA19" s="363"/>
    </row>
    <row r="20" spans="1:27" s="160" customFormat="1" ht="30" customHeight="1">
      <c r="A20" s="354">
        <v>13</v>
      </c>
      <c r="B20" s="364" t="s">
        <v>124</v>
      </c>
      <c r="C20" s="364" t="s">
        <v>207</v>
      </c>
      <c r="D20" s="364" t="s">
        <v>142</v>
      </c>
      <c r="E20" s="365">
        <v>30</v>
      </c>
      <c r="F20" s="364">
        <v>240</v>
      </c>
      <c r="G20" s="364">
        <v>40</v>
      </c>
      <c r="H20" s="364">
        <f t="shared" si="6"/>
        <v>5</v>
      </c>
      <c r="I20" s="361">
        <f t="shared" si="5"/>
        <v>1200</v>
      </c>
      <c r="J20" s="376"/>
      <c r="K20" s="376"/>
      <c r="L20" s="376">
        <v>4</v>
      </c>
      <c r="M20" s="376" t="s">
        <v>349</v>
      </c>
      <c r="N20" s="376"/>
      <c r="O20" s="377"/>
      <c r="P20" s="376">
        <v>3</v>
      </c>
      <c r="Q20" s="376" t="s">
        <v>929</v>
      </c>
      <c r="R20" s="376"/>
      <c r="S20" s="376"/>
      <c r="T20" s="376"/>
      <c r="U20" s="377"/>
      <c r="V20" s="355">
        <f t="shared" si="0"/>
        <v>7</v>
      </c>
      <c r="W20" s="365">
        <f t="shared" si="1"/>
        <v>23</v>
      </c>
      <c r="X20" s="361">
        <f t="shared" si="2"/>
        <v>184</v>
      </c>
      <c r="Y20" s="361">
        <f t="shared" si="3"/>
        <v>920</v>
      </c>
      <c r="Z20" s="1012">
        <f t="shared" si="4"/>
        <v>920</v>
      </c>
      <c r="AA20" s="363"/>
    </row>
    <row r="21" spans="1:27" s="160" customFormat="1" ht="30" customHeight="1">
      <c r="A21" s="354">
        <v>14</v>
      </c>
      <c r="B21" s="364" t="s">
        <v>283</v>
      </c>
      <c r="C21" s="364" t="s">
        <v>176</v>
      </c>
      <c r="D21" s="364" t="s">
        <v>242</v>
      </c>
      <c r="E21" s="365">
        <v>30</v>
      </c>
      <c r="F21" s="364">
        <v>240</v>
      </c>
      <c r="G21" s="364">
        <v>90</v>
      </c>
      <c r="H21" s="364">
        <f t="shared" si="6"/>
        <v>11.25</v>
      </c>
      <c r="I21" s="361">
        <f t="shared" si="5"/>
        <v>2700</v>
      </c>
      <c r="J21" s="376"/>
      <c r="K21" s="376"/>
      <c r="L21" s="376">
        <v>1</v>
      </c>
      <c r="M21" s="376">
        <v>7</v>
      </c>
      <c r="N21" s="376"/>
      <c r="O21" s="377"/>
      <c r="P21" s="376">
        <v>1</v>
      </c>
      <c r="Q21" s="376">
        <v>1</v>
      </c>
      <c r="R21" s="376"/>
      <c r="S21" s="376"/>
      <c r="T21" s="376"/>
      <c r="U21" s="376"/>
      <c r="V21" s="355">
        <f t="shared" si="0"/>
        <v>2</v>
      </c>
      <c r="W21" s="365">
        <f t="shared" si="1"/>
        <v>28</v>
      </c>
      <c r="X21" s="361">
        <f t="shared" si="2"/>
        <v>224</v>
      </c>
      <c r="Y21" s="361">
        <f t="shared" si="3"/>
        <v>2520</v>
      </c>
      <c r="Z21" s="1012">
        <f t="shared" si="4"/>
        <v>2520</v>
      </c>
      <c r="AA21" s="363"/>
    </row>
    <row r="22" spans="1:27" s="160" customFormat="1" ht="30" customHeight="1">
      <c r="A22" s="354">
        <v>15</v>
      </c>
      <c r="B22" s="364" t="s">
        <v>284</v>
      </c>
      <c r="C22" s="364" t="s">
        <v>176</v>
      </c>
      <c r="D22" s="364" t="s">
        <v>56</v>
      </c>
      <c r="E22" s="365">
        <v>30</v>
      </c>
      <c r="F22" s="364">
        <v>240</v>
      </c>
      <c r="G22" s="364">
        <v>90</v>
      </c>
      <c r="H22" s="364">
        <f t="shared" si="6"/>
        <v>11.25</v>
      </c>
      <c r="I22" s="361">
        <f t="shared" si="5"/>
        <v>2700</v>
      </c>
      <c r="J22" s="376"/>
      <c r="K22" s="376"/>
      <c r="L22" s="376">
        <v>3</v>
      </c>
      <c r="M22" s="376" t="s">
        <v>122</v>
      </c>
      <c r="N22" s="376">
        <v>1</v>
      </c>
      <c r="O22" s="377" t="s">
        <v>930</v>
      </c>
      <c r="P22" s="376">
        <v>3</v>
      </c>
      <c r="Q22" s="376" t="s">
        <v>929</v>
      </c>
      <c r="R22" s="376"/>
      <c r="S22" s="376"/>
      <c r="T22" s="376"/>
      <c r="U22" s="376"/>
      <c r="V22" s="355">
        <f t="shared" si="0"/>
        <v>7</v>
      </c>
      <c r="W22" s="365">
        <f t="shared" si="1"/>
        <v>23</v>
      </c>
      <c r="X22" s="361">
        <f t="shared" si="2"/>
        <v>184</v>
      </c>
      <c r="Y22" s="361">
        <f t="shared" si="3"/>
        <v>2070</v>
      </c>
      <c r="Z22" s="1012">
        <f t="shared" si="4"/>
        <v>2070</v>
      </c>
      <c r="AA22" s="363"/>
    </row>
    <row r="23" spans="1:27" s="463" customFormat="1" ht="35.1" customHeight="1">
      <c r="A23" s="825">
        <v>16</v>
      </c>
      <c r="B23" s="364" t="s">
        <v>863</v>
      </c>
      <c r="C23" s="364" t="s">
        <v>18</v>
      </c>
      <c r="D23" s="364" t="s">
        <v>109</v>
      </c>
      <c r="E23" s="365">
        <v>30</v>
      </c>
      <c r="F23" s="364">
        <v>240</v>
      </c>
      <c r="G23" s="364">
        <v>70</v>
      </c>
      <c r="H23" s="364">
        <f t="shared" si="6"/>
        <v>8.75</v>
      </c>
      <c r="I23" s="364">
        <f t="shared" si="5"/>
        <v>2100</v>
      </c>
      <c r="J23" s="376"/>
      <c r="K23" s="376"/>
      <c r="L23" s="376"/>
      <c r="M23" s="376"/>
      <c r="N23" s="376"/>
      <c r="O23" s="377"/>
      <c r="P23" s="376"/>
      <c r="Q23" s="376"/>
      <c r="R23" s="376"/>
      <c r="S23" s="376"/>
      <c r="T23" s="376"/>
      <c r="U23" s="376"/>
      <c r="V23" s="365">
        <f t="shared" si="0"/>
        <v>0</v>
      </c>
      <c r="W23" s="365">
        <f t="shared" si="1"/>
        <v>30</v>
      </c>
      <c r="X23" s="364">
        <f t="shared" si="2"/>
        <v>240</v>
      </c>
      <c r="Y23" s="364">
        <f t="shared" si="3"/>
        <v>2100</v>
      </c>
      <c r="Z23" s="1014">
        <f t="shared" si="4"/>
        <v>2100</v>
      </c>
      <c r="AA23" s="997"/>
    </row>
    <row r="24" spans="1:27" s="160" customFormat="1" ht="30" customHeight="1">
      <c r="A24" s="354">
        <v>17</v>
      </c>
      <c r="B24" s="364" t="s">
        <v>282</v>
      </c>
      <c r="C24" s="364" t="s">
        <v>267</v>
      </c>
      <c r="D24" s="364" t="s">
        <v>43</v>
      </c>
      <c r="E24" s="365">
        <v>30</v>
      </c>
      <c r="F24" s="364">
        <v>240</v>
      </c>
      <c r="G24" s="364">
        <v>75</v>
      </c>
      <c r="H24" s="364">
        <f t="shared" si="6"/>
        <v>9.375</v>
      </c>
      <c r="I24" s="361">
        <f t="shared" si="5"/>
        <v>2250</v>
      </c>
      <c r="J24" s="376"/>
      <c r="K24" s="376"/>
      <c r="L24" s="376">
        <v>1</v>
      </c>
      <c r="M24" s="376">
        <v>28</v>
      </c>
      <c r="N24" s="376"/>
      <c r="O24" s="377"/>
      <c r="P24" s="376">
        <v>1</v>
      </c>
      <c r="Q24" s="376">
        <v>1</v>
      </c>
      <c r="R24" s="376"/>
      <c r="S24" s="376"/>
      <c r="T24" s="376"/>
      <c r="U24" s="376"/>
      <c r="V24" s="355">
        <f t="shared" si="0"/>
        <v>2</v>
      </c>
      <c r="W24" s="365">
        <f t="shared" si="1"/>
        <v>28</v>
      </c>
      <c r="X24" s="361">
        <f t="shared" si="2"/>
        <v>224</v>
      </c>
      <c r="Y24" s="361">
        <f t="shared" si="3"/>
        <v>2100</v>
      </c>
      <c r="Z24" s="1012">
        <f t="shared" si="4"/>
        <v>2100</v>
      </c>
      <c r="AA24" s="363"/>
    </row>
    <row r="25" spans="1:27" s="160" customFormat="1" ht="30" customHeight="1">
      <c r="A25" s="354">
        <v>18</v>
      </c>
      <c r="B25" s="364" t="s">
        <v>292</v>
      </c>
      <c r="C25" s="364" t="s">
        <v>176</v>
      </c>
      <c r="D25" s="367" t="s">
        <v>911</v>
      </c>
      <c r="E25" s="365">
        <v>30</v>
      </c>
      <c r="F25" s="364">
        <v>240</v>
      </c>
      <c r="G25" s="364">
        <v>90</v>
      </c>
      <c r="H25" s="364">
        <f t="shared" si="6"/>
        <v>11.25</v>
      </c>
      <c r="I25" s="361">
        <f t="shared" si="5"/>
        <v>2700</v>
      </c>
      <c r="J25" s="376"/>
      <c r="K25" s="376"/>
      <c r="L25" s="376">
        <v>2</v>
      </c>
      <c r="M25" s="376" t="s">
        <v>936</v>
      </c>
      <c r="N25" s="376"/>
      <c r="O25" s="377"/>
      <c r="P25" s="376">
        <v>1</v>
      </c>
      <c r="Q25" s="376">
        <v>1</v>
      </c>
      <c r="R25" s="376"/>
      <c r="S25" s="376"/>
      <c r="T25" s="376"/>
      <c r="U25" s="376"/>
      <c r="V25" s="355">
        <f t="shared" si="0"/>
        <v>3</v>
      </c>
      <c r="W25" s="365">
        <f t="shared" si="1"/>
        <v>27</v>
      </c>
      <c r="X25" s="361">
        <f t="shared" si="2"/>
        <v>216</v>
      </c>
      <c r="Y25" s="361">
        <f t="shared" si="3"/>
        <v>2430</v>
      </c>
      <c r="Z25" s="1012">
        <f t="shared" si="4"/>
        <v>2430</v>
      </c>
      <c r="AA25" s="363"/>
    </row>
    <row r="26" spans="1:27" s="160" customFormat="1" ht="30" customHeight="1">
      <c r="A26" s="354">
        <v>19</v>
      </c>
      <c r="B26" s="364" t="s">
        <v>94</v>
      </c>
      <c r="C26" s="364" t="s">
        <v>176</v>
      </c>
      <c r="D26" s="364" t="s">
        <v>138</v>
      </c>
      <c r="E26" s="365">
        <v>30</v>
      </c>
      <c r="F26" s="364">
        <v>240</v>
      </c>
      <c r="G26" s="364">
        <v>90</v>
      </c>
      <c r="H26" s="364">
        <f t="shared" si="6"/>
        <v>11.25</v>
      </c>
      <c r="I26" s="361">
        <f t="shared" si="5"/>
        <v>2700</v>
      </c>
      <c r="J26" s="376"/>
      <c r="K26" s="376"/>
      <c r="L26" s="376">
        <v>4</v>
      </c>
      <c r="M26" s="376" t="s">
        <v>349</v>
      </c>
      <c r="N26" s="376">
        <v>1</v>
      </c>
      <c r="O26" s="377" t="s">
        <v>791</v>
      </c>
      <c r="P26" s="376">
        <v>1</v>
      </c>
      <c r="Q26" s="376">
        <v>1</v>
      </c>
      <c r="R26" s="376"/>
      <c r="S26" s="376"/>
      <c r="T26" s="376"/>
      <c r="U26" s="376"/>
      <c r="V26" s="355">
        <f t="shared" si="0"/>
        <v>6</v>
      </c>
      <c r="W26" s="365">
        <f t="shared" si="1"/>
        <v>24</v>
      </c>
      <c r="X26" s="361">
        <f t="shared" si="2"/>
        <v>192</v>
      </c>
      <c r="Y26" s="361">
        <f t="shared" si="3"/>
        <v>2160</v>
      </c>
      <c r="Z26" s="1012">
        <f t="shared" si="4"/>
        <v>2160</v>
      </c>
      <c r="AA26" s="363"/>
    </row>
    <row r="27" spans="1:27" s="160" customFormat="1" ht="30" customHeight="1">
      <c r="A27" s="354">
        <v>20</v>
      </c>
      <c r="B27" s="364" t="s">
        <v>881</v>
      </c>
      <c r="C27" s="364" t="s">
        <v>18</v>
      </c>
      <c r="D27" s="993" t="s">
        <v>764</v>
      </c>
      <c r="E27" s="365">
        <v>30</v>
      </c>
      <c r="F27" s="364">
        <v>240</v>
      </c>
      <c r="G27" s="364">
        <v>70</v>
      </c>
      <c r="H27" s="364">
        <f t="shared" si="6"/>
        <v>8.75</v>
      </c>
      <c r="I27" s="361">
        <f t="shared" si="5"/>
        <v>2100</v>
      </c>
      <c r="J27" s="376"/>
      <c r="K27" s="376"/>
      <c r="L27" s="376">
        <v>3</v>
      </c>
      <c r="M27" s="376" t="s">
        <v>122</v>
      </c>
      <c r="N27" s="376"/>
      <c r="O27" s="377"/>
      <c r="P27" s="376">
        <v>2</v>
      </c>
      <c r="Q27" s="376" t="s">
        <v>934</v>
      </c>
      <c r="R27" s="376">
        <v>3</v>
      </c>
      <c r="S27" s="376" t="s">
        <v>935</v>
      </c>
      <c r="T27" s="376"/>
      <c r="U27" s="376"/>
      <c r="V27" s="355">
        <f t="shared" si="0"/>
        <v>8</v>
      </c>
      <c r="W27" s="365">
        <f t="shared" si="1"/>
        <v>22</v>
      </c>
      <c r="X27" s="361">
        <f t="shared" si="2"/>
        <v>176</v>
      </c>
      <c r="Y27" s="361">
        <f t="shared" si="3"/>
        <v>1540</v>
      </c>
      <c r="Z27" s="1012">
        <f t="shared" si="4"/>
        <v>1540</v>
      </c>
      <c r="AA27" s="363"/>
    </row>
    <row r="28" spans="1:27" s="160" customFormat="1" ht="30" customHeight="1">
      <c r="A28" s="354">
        <v>21</v>
      </c>
      <c r="B28" s="998" t="s">
        <v>794</v>
      </c>
      <c r="C28" s="364" t="s">
        <v>18</v>
      </c>
      <c r="D28" s="474" t="s">
        <v>42</v>
      </c>
      <c r="E28" s="365">
        <v>30</v>
      </c>
      <c r="F28" s="364">
        <v>240</v>
      </c>
      <c r="G28" s="364">
        <v>70</v>
      </c>
      <c r="H28" s="364">
        <f t="shared" si="6"/>
        <v>8.75</v>
      </c>
      <c r="I28" s="361">
        <f t="shared" si="5"/>
        <v>2100</v>
      </c>
      <c r="J28" s="376"/>
      <c r="K28" s="376"/>
      <c r="L28" s="376"/>
      <c r="M28" s="376"/>
      <c r="N28" s="376"/>
      <c r="O28" s="377"/>
      <c r="P28" s="376"/>
      <c r="Q28" s="376"/>
      <c r="R28" s="376"/>
      <c r="S28" s="376"/>
      <c r="T28" s="376">
        <v>30</v>
      </c>
      <c r="U28" s="376"/>
      <c r="V28" s="355">
        <f>J28+L28+N28+P28+R28+T28</f>
        <v>30</v>
      </c>
      <c r="W28" s="365">
        <f>E28-V28</f>
        <v>0</v>
      </c>
      <c r="X28" s="361">
        <f>W28*8</f>
        <v>0</v>
      </c>
      <c r="Y28" s="361">
        <f t="shared" si="3"/>
        <v>0</v>
      </c>
      <c r="Z28" s="1015">
        <f t="shared" si="4"/>
        <v>0</v>
      </c>
      <c r="AA28" s="363"/>
    </row>
    <row r="29" spans="1:27" s="160" customFormat="1" ht="30" customHeight="1">
      <c r="A29" s="354">
        <v>22</v>
      </c>
      <c r="B29" s="364" t="s">
        <v>275</v>
      </c>
      <c r="C29" s="364" t="s">
        <v>176</v>
      </c>
      <c r="D29" s="364" t="s">
        <v>63</v>
      </c>
      <c r="E29" s="365">
        <v>30</v>
      </c>
      <c r="F29" s="364">
        <v>240</v>
      </c>
      <c r="G29" s="364">
        <v>90</v>
      </c>
      <c r="H29" s="364">
        <f t="shared" si="6"/>
        <v>11.25</v>
      </c>
      <c r="I29" s="361">
        <f t="shared" si="5"/>
        <v>2700</v>
      </c>
      <c r="J29" s="376"/>
      <c r="K29" s="376"/>
      <c r="L29" s="376">
        <v>1</v>
      </c>
      <c r="M29" s="376">
        <v>21</v>
      </c>
      <c r="N29" s="376">
        <v>9</v>
      </c>
      <c r="O29" s="377" t="s">
        <v>939</v>
      </c>
      <c r="P29" s="376">
        <v>2</v>
      </c>
      <c r="Q29" s="376" t="s">
        <v>928</v>
      </c>
      <c r="R29" s="376">
        <v>1</v>
      </c>
      <c r="S29" s="376">
        <v>2</v>
      </c>
      <c r="T29" s="376"/>
      <c r="U29" s="376"/>
      <c r="V29" s="355">
        <f t="shared" si="0"/>
        <v>13</v>
      </c>
      <c r="W29" s="365">
        <f t="shared" si="1"/>
        <v>17</v>
      </c>
      <c r="X29" s="361">
        <f t="shared" si="2"/>
        <v>136</v>
      </c>
      <c r="Y29" s="361">
        <f t="shared" si="3"/>
        <v>1530</v>
      </c>
      <c r="Z29" s="1012">
        <f t="shared" si="4"/>
        <v>1530</v>
      </c>
      <c r="AA29" s="363"/>
    </row>
    <row r="30" spans="1:27" s="160" customFormat="1" ht="30" customHeight="1">
      <c r="A30" s="354">
        <v>23</v>
      </c>
      <c r="B30" s="364" t="s">
        <v>304</v>
      </c>
      <c r="C30" s="364" t="s">
        <v>176</v>
      </c>
      <c r="D30" s="364" t="s">
        <v>57</v>
      </c>
      <c r="E30" s="365">
        <v>30</v>
      </c>
      <c r="F30" s="364">
        <v>240</v>
      </c>
      <c r="G30" s="364">
        <v>90</v>
      </c>
      <c r="H30" s="364">
        <f t="shared" si="6"/>
        <v>11.25</v>
      </c>
      <c r="I30" s="361">
        <f t="shared" si="5"/>
        <v>2700</v>
      </c>
      <c r="J30" s="376"/>
      <c r="K30" s="376"/>
      <c r="L30" s="376">
        <v>3</v>
      </c>
      <c r="M30" s="376" t="s">
        <v>122</v>
      </c>
      <c r="N30" s="376">
        <v>2</v>
      </c>
      <c r="O30" s="377" t="s">
        <v>841</v>
      </c>
      <c r="P30" s="376">
        <v>3</v>
      </c>
      <c r="Q30" s="376" t="s">
        <v>929</v>
      </c>
      <c r="R30" s="376"/>
      <c r="S30" s="376"/>
      <c r="T30" s="376"/>
      <c r="U30" s="376"/>
      <c r="V30" s="355">
        <f t="shared" si="0"/>
        <v>8</v>
      </c>
      <c r="W30" s="365">
        <f t="shared" si="1"/>
        <v>22</v>
      </c>
      <c r="X30" s="361">
        <f t="shared" si="2"/>
        <v>176</v>
      </c>
      <c r="Y30" s="361">
        <f t="shared" si="3"/>
        <v>1980</v>
      </c>
      <c r="Z30" s="1012">
        <f t="shared" si="4"/>
        <v>1980</v>
      </c>
      <c r="AA30" s="363"/>
    </row>
    <row r="31" spans="1:27" s="160" customFormat="1" ht="35.25" customHeight="1">
      <c r="A31" s="354">
        <v>24</v>
      </c>
      <c r="B31" s="364" t="s">
        <v>813</v>
      </c>
      <c r="C31" s="364" t="s">
        <v>176</v>
      </c>
      <c r="D31" s="364" t="s">
        <v>29</v>
      </c>
      <c r="E31" s="364">
        <v>30</v>
      </c>
      <c r="F31" s="364">
        <v>240</v>
      </c>
      <c r="G31" s="364">
        <v>90</v>
      </c>
      <c r="H31" s="364">
        <f t="shared" si="6"/>
        <v>11.25</v>
      </c>
      <c r="I31" s="361">
        <f t="shared" si="5"/>
        <v>2700</v>
      </c>
      <c r="J31" s="376"/>
      <c r="K31" s="376"/>
      <c r="L31" s="376">
        <v>1</v>
      </c>
      <c r="M31" s="376">
        <v>21</v>
      </c>
      <c r="N31" s="376"/>
      <c r="O31" s="377"/>
      <c r="P31" s="376">
        <v>1</v>
      </c>
      <c r="Q31" s="376">
        <v>1</v>
      </c>
      <c r="R31" s="376"/>
      <c r="S31" s="376"/>
      <c r="T31" s="376"/>
      <c r="U31" s="376"/>
      <c r="V31" s="361">
        <f t="shared" si="0"/>
        <v>2</v>
      </c>
      <c r="W31" s="364">
        <f t="shared" si="1"/>
        <v>28</v>
      </c>
      <c r="X31" s="361">
        <f t="shared" si="2"/>
        <v>224</v>
      </c>
      <c r="Y31" s="361">
        <f t="shared" si="3"/>
        <v>2520</v>
      </c>
      <c r="Z31" s="1012">
        <f t="shared" si="4"/>
        <v>2520</v>
      </c>
      <c r="AA31" s="363"/>
    </row>
    <row r="32" spans="1:27" s="463" customFormat="1" ht="35.1" customHeight="1">
      <c r="A32" s="825">
        <v>25</v>
      </c>
      <c r="B32" s="364" t="s">
        <v>246</v>
      </c>
      <c r="C32" s="364" t="s">
        <v>176</v>
      </c>
      <c r="D32" s="364" t="s">
        <v>25</v>
      </c>
      <c r="E32" s="365">
        <v>30</v>
      </c>
      <c r="F32" s="364">
        <v>240</v>
      </c>
      <c r="G32" s="364">
        <v>90</v>
      </c>
      <c r="H32" s="364">
        <f t="shared" si="6"/>
        <v>11.25</v>
      </c>
      <c r="I32" s="364">
        <f t="shared" si="5"/>
        <v>2700</v>
      </c>
      <c r="J32" s="376"/>
      <c r="K32" s="819"/>
      <c r="L32" s="376"/>
      <c r="M32" s="376"/>
      <c r="N32" s="376"/>
      <c r="O32" s="377"/>
      <c r="P32" s="376">
        <v>1</v>
      </c>
      <c r="Q32" s="377" t="s">
        <v>137</v>
      </c>
      <c r="R32" s="376"/>
      <c r="S32" s="376"/>
      <c r="T32" s="376"/>
      <c r="U32" s="376"/>
      <c r="V32" s="365">
        <f>J32+L32+N32+P32+R32+T32</f>
        <v>1</v>
      </c>
      <c r="W32" s="365">
        <f>E32-V32</f>
        <v>29</v>
      </c>
      <c r="X32" s="364">
        <f t="shared" si="2"/>
        <v>232</v>
      </c>
      <c r="Y32" s="364">
        <f t="shared" si="3"/>
        <v>2610</v>
      </c>
      <c r="Z32" s="1014">
        <f t="shared" si="4"/>
        <v>2610</v>
      </c>
      <c r="AA32" s="997" t="s">
        <v>669</v>
      </c>
    </row>
    <row r="33" spans="1:27" s="160" customFormat="1" ht="30" customHeight="1">
      <c r="A33" s="354">
        <v>26</v>
      </c>
      <c r="B33" s="364" t="s">
        <v>801</v>
      </c>
      <c r="C33" s="364" t="s">
        <v>18</v>
      </c>
      <c r="D33" s="474" t="s">
        <v>368</v>
      </c>
      <c r="E33" s="365">
        <v>30</v>
      </c>
      <c r="F33" s="364">
        <v>240</v>
      </c>
      <c r="G33" s="364">
        <v>70</v>
      </c>
      <c r="H33" s="364">
        <f t="shared" si="6"/>
        <v>8.75</v>
      </c>
      <c r="I33" s="361">
        <f t="shared" si="5"/>
        <v>2100</v>
      </c>
      <c r="J33" s="376"/>
      <c r="K33" s="376"/>
      <c r="L33" s="376"/>
      <c r="M33" s="376"/>
      <c r="N33" s="376"/>
      <c r="O33" s="377"/>
      <c r="P33" s="376">
        <v>1</v>
      </c>
      <c r="Q33" s="376">
        <v>1</v>
      </c>
      <c r="R33" s="376"/>
      <c r="S33" s="376"/>
      <c r="T33" s="376"/>
      <c r="U33" s="376"/>
      <c r="V33" s="355">
        <f>J33+L33+N33+P33+R33+T33</f>
        <v>1</v>
      </c>
      <c r="W33" s="365">
        <f>E33-V33</f>
        <v>29</v>
      </c>
      <c r="X33" s="361">
        <f>W33*8</f>
        <v>232</v>
      </c>
      <c r="Y33" s="361">
        <f t="shared" si="3"/>
        <v>2030</v>
      </c>
      <c r="Z33" s="1012">
        <f t="shared" si="4"/>
        <v>2030</v>
      </c>
      <c r="AA33" s="363"/>
    </row>
    <row r="34" spans="1:27" s="160" customFormat="1" ht="34.5" customHeight="1">
      <c r="A34" s="354">
        <v>27</v>
      </c>
      <c r="B34" s="364" t="s">
        <v>882</v>
      </c>
      <c r="C34" s="364" t="s">
        <v>207</v>
      </c>
      <c r="D34" s="364" t="s">
        <v>120</v>
      </c>
      <c r="E34" s="365">
        <v>30</v>
      </c>
      <c r="F34" s="364">
        <v>240</v>
      </c>
      <c r="G34" s="364">
        <v>40</v>
      </c>
      <c r="H34" s="364">
        <f t="shared" si="6"/>
        <v>5</v>
      </c>
      <c r="I34" s="361">
        <f t="shared" si="5"/>
        <v>1200</v>
      </c>
      <c r="J34" s="376"/>
      <c r="K34" s="376"/>
      <c r="L34" s="376">
        <v>4</v>
      </c>
      <c r="M34" s="376" t="s">
        <v>349</v>
      </c>
      <c r="N34" s="376">
        <v>1</v>
      </c>
      <c r="O34" s="377" t="s">
        <v>942</v>
      </c>
      <c r="P34" s="376">
        <v>3</v>
      </c>
      <c r="Q34" s="376" t="s">
        <v>929</v>
      </c>
      <c r="R34" s="376">
        <v>1</v>
      </c>
      <c r="S34" s="376">
        <v>18</v>
      </c>
      <c r="T34" s="376"/>
      <c r="U34" s="376"/>
      <c r="V34" s="355">
        <f>J34+L34+N34+P34+R34+T34</f>
        <v>9</v>
      </c>
      <c r="W34" s="365">
        <f>E34-V34</f>
        <v>21</v>
      </c>
      <c r="X34" s="361">
        <f>W34*8</f>
        <v>168</v>
      </c>
      <c r="Y34" s="361">
        <f t="shared" si="3"/>
        <v>840</v>
      </c>
      <c r="Z34" s="1012">
        <f t="shared" si="4"/>
        <v>840</v>
      </c>
      <c r="AA34" s="363"/>
    </row>
    <row r="35" spans="1:27" s="160" customFormat="1" ht="30" customHeight="1">
      <c r="A35" s="354">
        <v>28</v>
      </c>
      <c r="B35" s="364" t="s">
        <v>46</v>
      </c>
      <c r="C35" s="364" t="s">
        <v>176</v>
      </c>
      <c r="D35" s="367" t="s">
        <v>88</v>
      </c>
      <c r="E35" s="365">
        <v>30</v>
      </c>
      <c r="F35" s="364">
        <v>240</v>
      </c>
      <c r="G35" s="364">
        <v>90</v>
      </c>
      <c r="H35" s="364">
        <f t="shared" si="6"/>
        <v>11.25</v>
      </c>
      <c r="I35" s="361">
        <f t="shared" si="5"/>
        <v>2700</v>
      </c>
      <c r="J35" s="376"/>
      <c r="K35" s="376"/>
      <c r="L35" s="376">
        <v>2</v>
      </c>
      <c r="M35" s="376" t="s">
        <v>946</v>
      </c>
      <c r="N35" s="376">
        <v>1</v>
      </c>
      <c r="O35" s="377" t="s">
        <v>428</v>
      </c>
      <c r="P35" s="376">
        <v>1</v>
      </c>
      <c r="Q35" s="376">
        <v>1</v>
      </c>
      <c r="R35" s="376"/>
      <c r="S35" s="376"/>
      <c r="T35" s="376"/>
      <c r="U35" s="376"/>
      <c r="V35" s="355">
        <f t="shared" si="0"/>
        <v>4</v>
      </c>
      <c r="W35" s="365">
        <f t="shared" si="1"/>
        <v>26</v>
      </c>
      <c r="X35" s="361">
        <f t="shared" si="2"/>
        <v>208</v>
      </c>
      <c r="Y35" s="361">
        <f t="shared" si="3"/>
        <v>2340</v>
      </c>
      <c r="Z35" s="1012">
        <f t="shared" si="4"/>
        <v>2340</v>
      </c>
      <c r="AA35" s="363"/>
    </row>
    <row r="36" spans="1:27" s="160" customFormat="1" ht="33" customHeight="1">
      <c r="A36" s="354">
        <v>29</v>
      </c>
      <c r="B36" s="409" t="s">
        <v>323</v>
      </c>
      <c r="C36" s="364" t="s">
        <v>18</v>
      </c>
      <c r="D36" s="374" t="s">
        <v>114</v>
      </c>
      <c r="E36" s="365">
        <v>30</v>
      </c>
      <c r="F36" s="364">
        <v>240</v>
      </c>
      <c r="G36" s="364">
        <v>70</v>
      </c>
      <c r="H36" s="364">
        <f t="shared" si="6"/>
        <v>8.75</v>
      </c>
      <c r="I36" s="361">
        <f t="shared" si="5"/>
        <v>2100</v>
      </c>
      <c r="J36" s="376"/>
      <c r="K36" s="376"/>
      <c r="L36" s="376">
        <v>1</v>
      </c>
      <c r="M36" s="376">
        <v>14</v>
      </c>
      <c r="N36" s="376"/>
      <c r="O36" s="377"/>
      <c r="P36" s="376"/>
      <c r="Q36" s="376"/>
      <c r="R36" s="376"/>
      <c r="S36" s="376"/>
      <c r="T36" s="376"/>
      <c r="U36" s="376"/>
      <c r="V36" s="355">
        <f>J36+L36+N36+P36+R36+T36</f>
        <v>1</v>
      </c>
      <c r="W36" s="365">
        <f>E36-V36</f>
        <v>29</v>
      </c>
      <c r="X36" s="361">
        <f>W36*8</f>
        <v>232</v>
      </c>
      <c r="Y36" s="361">
        <f t="shared" si="3"/>
        <v>2030</v>
      </c>
      <c r="Z36" s="1012">
        <f t="shared" si="4"/>
        <v>2030</v>
      </c>
      <c r="AA36" s="363"/>
    </row>
    <row r="37" spans="1:27" s="160" customFormat="1" ht="33" customHeight="1">
      <c r="A37" s="354">
        <v>30</v>
      </c>
      <c r="B37" s="474" t="s">
        <v>473</v>
      </c>
      <c r="C37" s="364" t="s">
        <v>176</v>
      </c>
      <c r="D37" s="364" t="s">
        <v>239</v>
      </c>
      <c r="E37" s="365">
        <v>30</v>
      </c>
      <c r="F37" s="364">
        <v>240</v>
      </c>
      <c r="G37" s="364">
        <v>90</v>
      </c>
      <c r="H37" s="364">
        <f t="shared" si="6"/>
        <v>11.25</v>
      </c>
      <c r="I37" s="361">
        <f t="shared" si="5"/>
        <v>2700</v>
      </c>
      <c r="J37" s="376"/>
      <c r="K37" s="376"/>
      <c r="L37" s="376">
        <v>3</v>
      </c>
      <c r="M37" s="376" t="s">
        <v>156</v>
      </c>
      <c r="N37" s="376"/>
      <c r="O37" s="377"/>
      <c r="P37" s="376">
        <v>1</v>
      </c>
      <c r="Q37" s="376">
        <v>1</v>
      </c>
      <c r="R37" s="376"/>
      <c r="S37" s="376"/>
      <c r="T37" s="376"/>
      <c r="U37" s="376"/>
      <c r="V37" s="355">
        <f>J37+L37+N37+P37+R37+T37</f>
        <v>4</v>
      </c>
      <c r="W37" s="365">
        <f>E37-V37</f>
        <v>26</v>
      </c>
      <c r="X37" s="361">
        <f>W37*8</f>
        <v>208</v>
      </c>
      <c r="Y37" s="361">
        <f t="shared" si="3"/>
        <v>2340</v>
      </c>
      <c r="Z37" s="1012">
        <f t="shared" si="4"/>
        <v>2340</v>
      </c>
      <c r="AA37" s="363"/>
    </row>
    <row r="38" spans="1:27" s="160" customFormat="1" ht="30" customHeight="1">
      <c r="A38" s="354">
        <v>31</v>
      </c>
      <c r="B38" s="364" t="s">
        <v>97</v>
      </c>
      <c r="C38" s="364" t="s">
        <v>176</v>
      </c>
      <c r="D38" s="364" t="s">
        <v>160</v>
      </c>
      <c r="E38" s="365">
        <v>30</v>
      </c>
      <c r="F38" s="364">
        <v>240</v>
      </c>
      <c r="G38" s="364">
        <v>90</v>
      </c>
      <c r="H38" s="364">
        <f t="shared" si="6"/>
        <v>11.25</v>
      </c>
      <c r="I38" s="361">
        <f t="shared" si="5"/>
        <v>2700</v>
      </c>
      <c r="J38" s="376"/>
      <c r="K38" s="376"/>
      <c r="L38" s="376">
        <v>4</v>
      </c>
      <c r="M38" s="376" t="s">
        <v>349</v>
      </c>
      <c r="N38" s="376">
        <v>1</v>
      </c>
      <c r="O38" s="377" t="s">
        <v>158</v>
      </c>
      <c r="P38" s="376">
        <v>1</v>
      </c>
      <c r="Q38" s="376">
        <v>1</v>
      </c>
      <c r="R38" s="376"/>
      <c r="S38" s="376"/>
      <c r="T38" s="376"/>
      <c r="U38" s="376"/>
      <c r="V38" s="355">
        <f t="shared" si="0"/>
        <v>6</v>
      </c>
      <c r="W38" s="365">
        <f t="shared" si="1"/>
        <v>24</v>
      </c>
      <c r="X38" s="361">
        <f t="shared" si="2"/>
        <v>192</v>
      </c>
      <c r="Y38" s="361">
        <f t="shared" si="3"/>
        <v>2160</v>
      </c>
      <c r="Z38" s="1012">
        <f t="shared" si="4"/>
        <v>2160</v>
      </c>
      <c r="AA38" s="363"/>
    </row>
    <row r="39" spans="1:27" s="160" customFormat="1" ht="30" customHeight="1">
      <c r="A39" s="354">
        <v>32</v>
      </c>
      <c r="B39" s="364" t="s">
        <v>294</v>
      </c>
      <c r="C39" s="364" t="s">
        <v>267</v>
      </c>
      <c r="D39" s="364" t="s">
        <v>199</v>
      </c>
      <c r="E39" s="365">
        <v>30</v>
      </c>
      <c r="F39" s="364">
        <v>240</v>
      </c>
      <c r="G39" s="364">
        <v>75</v>
      </c>
      <c r="H39" s="364">
        <f t="shared" si="6"/>
        <v>9.375</v>
      </c>
      <c r="I39" s="361">
        <f t="shared" si="5"/>
        <v>2250</v>
      </c>
      <c r="J39" s="376"/>
      <c r="K39" s="376"/>
      <c r="L39" s="376">
        <v>1</v>
      </c>
      <c r="M39" s="376">
        <v>8</v>
      </c>
      <c r="N39" s="376"/>
      <c r="O39" s="377"/>
      <c r="P39" s="376">
        <v>1</v>
      </c>
      <c r="Q39" s="376">
        <v>1</v>
      </c>
      <c r="R39" s="376"/>
      <c r="S39" s="376"/>
      <c r="T39" s="376"/>
      <c r="U39" s="376"/>
      <c r="V39" s="355">
        <f t="shared" si="0"/>
        <v>2</v>
      </c>
      <c r="W39" s="365">
        <f t="shared" si="1"/>
        <v>28</v>
      </c>
      <c r="X39" s="361">
        <f t="shared" si="2"/>
        <v>224</v>
      </c>
      <c r="Y39" s="361">
        <f t="shared" si="3"/>
        <v>2100</v>
      </c>
      <c r="Z39" s="1012">
        <f t="shared" si="4"/>
        <v>2100</v>
      </c>
      <c r="AA39" s="363"/>
    </row>
    <row r="40" spans="1:27" s="160" customFormat="1" ht="30" customHeight="1">
      <c r="A40" s="354">
        <v>33</v>
      </c>
      <c r="B40" s="364" t="s">
        <v>905</v>
      </c>
      <c r="C40" s="364" t="s">
        <v>176</v>
      </c>
      <c r="D40" s="367" t="s">
        <v>117</v>
      </c>
      <c r="E40" s="365">
        <v>30</v>
      </c>
      <c r="F40" s="364">
        <v>240</v>
      </c>
      <c r="G40" s="364">
        <v>90</v>
      </c>
      <c r="H40" s="364">
        <f t="shared" si="6"/>
        <v>11.25</v>
      </c>
      <c r="I40" s="361">
        <f t="shared" si="5"/>
        <v>2700</v>
      </c>
      <c r="J40" s="376"/>
      <c r="K40" s="376"/>
      <c r="L40" s="376"/>
      <c r="M40" s="376"/>
      <c r="N40" s="376"/>
      <c r="O40" s="377"/>
      <c r="P40" s="376"/>
      <c r="Q40" s="376"/>
      <c r="R40" s="376"/>
      <c r="S40" s="376"/>
      <c r="T40" s="376"/>
      <c r="U40" s="376"/>
      <c r="V40" s="355">
        <f t="shared" si="0"/>
        <v>0</v>
      </c>
      <c r="W40" s="365">
        <f t="shared" si="1"/>
        <v>30</v>
      </c>
      <c r="X40" s="361">
        <f t="shared" si="2"/>
        <v>240</v>
      </c>
      <c r="Y40" s="361">
        <f t="shared" si="3"/>
        <v>2700</v>
      </c>
      <c r="Z40" s="1012">
        <f t="shared" si="4"/>
        <v>2700</v>
      </c>
      <c r="AA40" s="363"/>
    </row>
    <row r="41" spans="1:27" s="160" customFormat="1" ht="30" customHeight="1">
      <c r="A41" s="354">
        <v>34</v>
      </c>
      <c r="B41" s="364" t="s">
        <v>58</v>
      </c>
      <c r="C41" s="364" t="s">
        <v>176</v>
      </c>
      <c r="D41" s="364" t="s">
        <v>163</v>
      </c>
      <c r="E41" s="365">
        <v>30</v>
      </c>
      <c r="F41" s="364">
        <v>240</v>
      </c>
      <c r="G41" s="364">
        <v>90</v>
      </c>
      <c r="H41" s="364">
        <f t="shared" si="6"/>
        <v>11.25</v>
      </c>
      <c r="I41" s="361">
        <f t="shared" si="5"/>
        <v>2700</v>
      </c>
      <c r="J41" s="376"/>
      <c r="K41" s="376"/>
      <c r="L41" s="376">
        <v>3</v>
      </c>
      <c r="M41" s="376" t="s">
        <v>122</v>
      </c>
      <c r="N41" s="376"/>
      <c r="O41" s="377"/>
      <c r="P41" s="376">
        <v>2</v>
      </c>
      <c r="Q41" s="376" t="s">
        <v>931</v>
      </c>
      <c r="R41" s="376"/>
      <c r="S41" s="376"/>
      <c r="T41" s="376"/>
      <c r="U41" s="376"/>
      <c r="V41" s="355">
        <f t="shared" si="0"/>
        <v>5</v>
      </c>
      <c r="W41" s="365">
        <f t="shared" si="1"/>
        <v>25</v>
      </c>
      <c r="X41" s="361">
        <f t="shared" si="2"/>
        <v>200</v>
      </c>
      <c r="Y41" s="361">
        <f t="shared" si="3"/>
        <v>2250</v>
      </c>
      <c r="Z41" s="1012">
        <f t="shared" si="4"/>
        <v>2250</v>
      </c>
      <c r="AA41" s="363"/>
    </row>
    <row r="42" spans="1:27" s="160" customFormat="1" ht="30" customHeight="1">
      <c r="A42" s="354">
        <v>35</v>
      </c>
      <c r="B42" s="364" t="s">
        <v>279</v>
      </c>
      <c r="C42" s="364" t="s">
        <v>176</v>
      </c>
      <c r="D42" s="364" t="s">
        <v>79</v>
      </c>
      <c r="E42" s="365">
        <v>30</v>
      </c>
      <c r="F42" s="364">
        <v>240</v>
      </c>
      <c r="G42" s="364">
        <v>90</v>
      </c>
      <c r="H42" s="364">
        <f t="shared" si="6"/>
        <v>11.25</v>
      </c>
      <c r="I42" s="361">
        <f t="shared" si="5"/>
        <v>2700</v>
      </c>
      <c r="J42" s="376"/>
      <c r="K42" s="376"/>
      <c r="L42" s="376"/>
      <c r="M42" s="376"/>
      <c r="N42" s="376"/>
      <c r="O42" s="377"/>
      <c r="P42" s="376">
        <v>1</v>
      </c>
      <c r="Q42" s="376">
        <v>1</v>
      </c>
      <c r="R42" s="376"/>
      <c r="S42" s="376"/>
      <c r="T42" s="376"/>
      <c r="U42" s="376"/>
      <c r="V42" s="355">
        <f t="shared" si="0"/>
        <v>1</v>
      </c>
      <c r="W42" s="365">
        <f t="shared" si="1"/>
        <v>29</v>
      </c>
      <c r="X42" s="361">
        <f t="shared" si="2"/>
        <v>232</v>
      </c>
      <c r="Y42" s="361">
        <f>X42*H42</f>
        <v>2610</v>
      </c>
      <c r="Z42" s="1012">
        <f t="shared" si="4"/>
        <v>2610</v>
      </c>
      <c r="AA42" s="363"/>
    </row>
    <row r="43" spans="1:27" s="160" customFormat="1" ht="33.75" customHeight="1">
      <c r="A43" s="354">
        <v>36</v>
      </c>
      <c r="B43" s="364" t="s">
        <v>818</v>
      </c>
      <c r="C43" s="364" t="s">
        <v>176</v>
      </c>
      <c r="D43" s="364" t="s">
        <v>815</v>
      </c>
      <c r="E43" s="364">
        <v>30</v>
      </c>
      <c r="F43" s="364">
        <v>240</v>
      </c>
      <c r="G43" s="364">
        <v>90</v>
      </c>
      <c r="H43" s="364">
        <f t="shared" si="6"/>
        <v>11.25</v>
      </c>
      <c r="I43" s="361">
        <f t="shared" si="5"/>
        <v>2700</v>
      </c>
      <c r="J43" s="376"/>
      <c r="K43" s="376"/>
      <c r="L43" s="376">
        <v>4</v>
      </c>
      <c r="M43" s="376" t="s">
        <v>349</v>
      </c>
      <c r="N43" s="376"/>
      <c r="O43" s="377"/>
      <c r="P43" s="376">
        <v>2</v>
      </c>
      <c r="Q43" s="376" t="s">
        <v>928</v>
      </c>
      <c r="R43" s="376">
        <v>1</v>
      </c>
      <c r="S43" s="376">
        <v>2</v>
      </c>
      <c r="T43" s="376"/>
      <c r="U43" s="376"/>
      <c r="V43" s="361">
        <f t="shared" si="0"/>
        <v>7</v>
      </c>
      <c r="W43" s="364">
        <f t="shared" si="1"/>
        <v>23</v>
      </c>
      <c r="X43" s="361">
        <f t="shared" si="2"/>
        <v>184</v>
      </c>
      <c r="Y43" s="361">
        <f t="shared" ref="Y43" si="7">X43*H43</f>
        <v>2070</v>
      </c>
      <c r="Z43" s="1012">
        <f t="shared" si="4"/>
        <v>2070</v>
      </c>
      <c r="AA43" s="363"/>
    </row>
    <row r="44" spans="1:27" s="160" customFormat="1" ht="30" customHeight="1">
      <c r="A44" s="354">
        <v>37</v>
      </c>
      <c r="B44" s="364" t="s">
        <v>309</v>
      </c>
      <c r="C44" s="364" t="s">
        <v>18</v>
      </c>
      <c r="D44" s="364" t="s">
        <v>165</v>
      </c>
      <c r="E44" s="365">
        <v>30</v>
      </c>
      <c r="F44" s="364">
        <v>240</v>
      </c>
      <c r="G44" s="364">
        <v>70</v>
      </c>
      <c r="H44" s="364">
        <f t="shared" si="6"/>
        <v>8.75</v>
      </c>
      <c r="I44" s="361">
        <f t="shared" si="5"/>
        <v>2100</v>
      </c>
      <c r="J44" s="376"/>
      <c r="K44" s="376"/>
      <c r="L44" s="376">
        <v>2</v>
      </c>
      <c r="M44" s="376" t="s">
        <v>155</v>
      </c>
      <c r="N44" s="376"/>
      <c r="O44" s="377"/>
      <c r="P44" s="376">
        <v>2</v>
      </c>
      <c r="Q44" s="376" t="s">
        <v>928</v>
      </c>
      <c r="R44" s="376"/>
      <c r="S44" s="376"/>
      <c r="T44" s="376"/>
      <c r="U44" s="376"/>
      <c r="V44" s="355">
        <f t="shared" si="0"/>
        <v>4</v>
      </c>
      <c r="W44" s="365">
        <f t="shared" si="1"/>
        <v>26</v>
      </c>
      <c r="X44" s="361">
        <f t="shared" si="2"/>
        <v>208</v>
      </c>
      <c r="Y44" s="361">
        <f t="shared" si="3"/>
        <v>1820</v>
      </c>
      <c r="Z44" s="1012">
        <f t="shared" si="4"/>
        <v>1820</v>
      </c>
      <c r="AA44" s="363"/>
    </row>
    <row r="45" spans="1:27" s="160" customFormat="1" ht="28.5" customHeight="1">
      <c r="A45" s="354">
        <v>38</v>
      </c>
      <c r="B45" s="364" t="s">
        <v>850</v>
      </c>
      <c r="C45" s="364" t="s">
        <v>18</v>
      </c>
      <c r="D45" s="414" t="s">
        <v>81</v>
      </c>
      <c r="E45" s="365">
        <v>30</v>
      </c>
      <c r="F45" s="364">
        <v>240</v>
      </c>
      <c r="G45" s="364">
        <v>70</v>
      </c>
      <c r="H45" s="364">
        <f t="shared" si="6"/>
        <v>8.75</v>
      </c>
      <c r="I45" s="361">
        <f t="shared" si="5"/>
        <v>2100</v>
      </c>
      <c r="J45" s="376"/>
      <c r="K45" s="376"/>
      <c r="L45" s="376">
        <v>1</v>
      </c>
      <c r="M45" s="376">
        <v>28</v>
      </c>
      <c r="N45" s="376"/>
      <c r="O45" s="377"/>
      <c r="P45" s="376">
        <v>1</v>
      </c>
      <c r="Q45" s="376">
        <v>1</v>
      </c>
      <c r="R45" s="376"/>
      <c r="S45" s="376"/>
      <c r="T45" s="376"/>
      <c r="U45" s="376"/>
      <c r="V45" s="355">
        <f t="shared" si="0"/>
        <v>2</v>
      </c>
      <c r="W45" s="365">
        <f t="shared" si="1"/>
        <v>28</v>
      </c>
      <c r="X45" s="361">
        <f t="shared" si="2"/>
        <v>224</v>
      </c>
      <c r="Y45" s="361">
        <f t="shared" si="3"/>
        <v>1960</v>
      </c>
      <c r="Z45" s="1012">
        <f t="shared" si="4"/>
        <v>1960</v>
      </c>
      <c r="AA45" s="363"/>
    </row>
    <row r="46" spans="1:27" s="160" customFormat="1" ht="41.25" customHeight="1">
      <c r="A46" s="250"/>
      <c r="B46" s="1427" t="s">
        <v>483</v>
      </c>
      <c r="C46" s="1427"/>
      <c r="D46" s="1427"/>
      <c r="E46" s="341"/>
      <c r="F46" s="341"/>
      <c r="G46" s="341"/>
      <c r="H46" s="341"/>
      <c r="I46" s="341"/>
      <c r="J46" s="1001"/>
      <c r="K46" s="1001"/>
      <c r="L46" s="1001"/>
      <c r="M46" s="1001"/>
      <c r="N46" s="1427" t="s">
        <v>484</v>
      </c>
      <c r="O46" s="1427"/>
      <c r="P46" s="1427"/>
      <c r="Q46" s="1427"/>
      <c r="R46" s="1427"/>
      <c r="S46" s="1001"/>
      <c r="T46" s="1001"/>
      <c r="U46" s="1001"/>
      <c r="V46" s="341"/>
      <c r="W46" s="776"/>
      <c r="X46" s="1433" t="s">
        <v>485</v>
      </c>
      <c r="Y46" s="1433"/>
      <c r="Z46" s="1433"/>
      <c r="AA46" s="1433"/>
    </row>
    <row r="47" spans="1:27" s="160" customFormat="1" ht="39" customHeight="1">
      <c r="A47" s="250"/>
      <c r="B47" s="1427" t="s">
        <v>482</v>
      </c>
      <c r="C47" s="1427"/>
      <c r="D47" s="1427"/>
      <c r="E47" s="341"/>
      <c r="F47" s="341"/>
      <c r="G47" s="341"/>
      <c r="H47" s="341"/>
      <c r="I47" s="341"/>
      <c r="J47" s="1001"/>
      <c r="K47" s="1001"/>
      <c r="L47" s="1001"/>
      <c r="M47" s="1001"/>
      <c r="N47" s="1427" t="s">
        <v>482</v>
      </c>
      <c r="O47" s="1427"/>
      <c r="P47" s="1427"/>
      <c r="Q47" s="1427"/>
      <c r="R47" s="1001"/>
      <c r="S47" s="1001"/>
      <c r="T47" s="1001"/>
      <c r="U47" s="1001"/>
      <c r="V47" s="341"/>
      <c r="W47" s="776"/>
      <c r="X47" s="1427" t="s">
        <v>482</v>
      </c>
      <c r="Y47" s="1427"/>
      <c r="Z47" s="1427"/>
      <c r="AA47" s="1427"/>
    </row>
    <row r="48" spans="1:27" s="160" customFormat="1" ht="21.75" customHeight="1">
      <c r="A48" s="250"/>
      <c r="B48" s="1427"/>
      <c r="C48" s="1427"/>
      <c r="D48" s="1427"/>
      <c r="E48" s="341"/>
      <c r="F48" s="341"/>
      <c r="G48" s="341"/>
      <c r="H48" s="341"/>
      <c r="I48" s="341"/>
      <c r="J48" s="1001"/>
      <c r="K48" s="1001"/>
      <c r="L48" s="1001"/>
      <c r="M48" s="1001"/>
      <c r="N48" s="1434">
        <v>1</v>
      </c>
      <c r="O48" s="1434"/>
      <c r="P48" s="1434"/>
      <c r="Q48" s="1434"/>
      <c r="R48" s="1001"/>
      <c r="S48" s="1001"/>
      <c r="T48" s="1001"/>
      <c r="U48" s="1001"/>
      <c r="V48" s="341"/>
      <c r="W48" s="776"/>
      <c r="X48" s="1427"/>
      <c r="Y48" s="1427"/>
      <c r="Z48" s="1427"/>
      <c r="AA48" s="1427"/>
    </row>
    <row r="49" spans="1:27" s="160" customFormat="1" ht="30" customHeight="1">
      <c r="A49" s="354">
        <v>39</v>
      </c>
      <c r="B49" s="998" t="s">
        <v>913</v>
      </c>
      <c r="C49" s="364" t="s">
        <v>176</v>
      </c>
      <c r="D49" s="364" t="s">
        <v>67</v>
      </c>
      <c r="E49" s="365">
        <v>30</v>
      </c>
      <c r="F49" s="364">
        <v>240</v>
      </c>
      <c r="G49" s="364">
        <v>90</v>
      </c>
      <c r="H49" s="364">
        <f t="shared" ref="H49:H85" si="8">G49/8</f>
        <v>11.25</v>
      </c>
      <c r="I49" s="361">
        <f t="shared" ref="I49:I85" si="9">G49*E49</f>
        <v>2700</v>
      </c>
      <c r="J49" s="376"/>
      <c r="K49" s="376"/>
      <c r="L49" s="376"/>
      <c r="M49" s="376"/>
      <c r="N49" s="376"/>
      <c r="O49" s="377"/>
      <c r="P49" s="376"/>
      <c r="Q49" s="376"/>
      <c r="R49" s="376"/>
      <c r="S49" s="376"/>
      <c r="T49" s="376">
        <v>30</v>
      </c>
      <c r="U49" s="362"/>
      <c r="V49" s="355">
        <f>J49+L49+N49+P49+R49+T49</f>
        <v>30</v>
      </c>
      <c r="W49" s="365">
        <f>E49-V49</f>
        <v>0</v>
      </c>
      <c r="X49" s="361">
        <f>W49*8</f>
        <v>0</v>
      </c>
      <c r="Y49" s="361">
        <f>X49*H49</f>
        <v>0</v>
      </c>
      <c r="Z49" s="1015">
        <f>Y49</f>
        <v>0</v>
      </c>
      <c r="AA49" s="363"/>
    </row>
    <row r="50" spans="1:27" s="160" customFormat="1" ht="30" customHeight="1">
      <c r="A50" s="354">
        <v>40</v>
      </c>
      <c r="B50" s="364" t="s">
        <v>912</v>
      </c>
      <c r="C50" s="364" t="s">
        <v>176</v>
      </c>
      <c r="D50" s="364" t="s">
        <v>35</v>
      </c>
      <c r="E50" s="365">
        <v>30</v>
      </c>
      <c r="F50" s="364">
        <v>240</v>
      </c>
      <c r="G50" s="364">
        <v>90</v>
      </c>
      <c r="H50" s="364">
        <f t="shared" si="8"/>
        <v>11.25</v>
      </c>
      <c r="I50" s="361">
        <f t="shared" si="9"/>
        <v>2700</v>
      </c>
      <c r="J50" s="376"/>
      <c r="K50" s="376"/>
      <c r="L50" s="376">
        <v>1</v>
      </c>
      <c r="M50" s="376">
        <v>28</v>
      </c>
      <c r="N50" s="376"/>
      <c r="O50" s="377"/>
      <c r="P50" s="376">
        <v>1</v>
      </c>
      <c r="Q50" s="376">
        <v>1</v>
      </c>
      <c r="R50" s="376"/>
      <c r="S50" s="376"/>
      <c r="T50" s="376"/>
      <c r="U50" s="362"/>
      <c r="V50" s="355">
        <f>J50+L50+N50+P50+R50+T50</f>
        <v>2</v>
      </c>
      <c r="W50" s="365">
        <f>E50-V50</f>
        <v>28</v>
      </c>
      <c r="X50" s="361">
        <f>W50*8</f>
        <v>224</v>
      </c>
      <c r="Y50" s="361">
        <f>X50*H50</f>
        <v>2520</v>
      </c>
      <c r="Z50" s="1012">
        <f>Y50</f>
        <v>2520</v>
      </c>
      <c r="AA50" s="363"/>
    </row>
    <row r="51" spans="1:27" s="160" customFormat="1" ht="30" customHeight="1">
      <c r="A51" s="354">
        <v>41</v>
      </c>
      <c r="B51" s="364" t="s">
        <v>305</v>
      </c>
      <c r="C51" s="364" t="s">
        <v>176</v>
      </c>
      <c r="D51" s="364" t="s">
        <v>159</v>
      </c>
      <c r="E51" s="365">
        <v>30</v>
      </c>
      <c r="F51" s="364">
        <v>240</v>
      </c>
      <c r="G51" s="364">
        <v>90</v>
      </c>
      <c r="H51" s="364">
        <f t="shared" si="8"/>
        <v>11.25</v>
      </c>
      <c r="I51" s="361">
        <f t="shared" si="9"/>
        <v>2700</v>
      </c>
      <c r="J51" s="376"/>
      <c r="K51" s="376"/>
      <c r="L51" s="376">
        <v>3</v>
      </c>
      <c r="M51" s="376" t="s">
        <v>123</v>
      </c>
      <c r="N51" s="376"/>
      <c r="O51" s="377"/>
      <c r="P51" s="376">
        <v>3</v>
      </c>
      <c r="Q51" s="376" t="s">
        <v>929</v>
      </c>
      <c r="R51" s="376"/>
      <c r="S51" s="376"/>
      <c r="T51" s="376"/>
      <c r="U51" s="362"/>
      <c r="V51" s="355">
        <f>J51+L51+N51+P51+R51+T51</f>
        <v>6</v>
      </c>
      <c r="W51" s="365">
        <f>E51-V51</f>
        <v>24</v>
      </c>
      <c r="X51" s="361">
        <f>W51*8</f>
        <v>192</v>
      </c>
      <c r="Y51" s="361">
        <f>X51*H51</f>
        <v>2160</v>
      </c>
      <c r="Z51" s="1012">
        <f>Y51</f>
        <v>2160</v>
      </c>
      <c r="AA51" s="363"/>
    </row>
    <row r="52" spans="1:27" s="463" customFormat="1" ht="35.1" customHeight="1">
      <c r="A52" s="825">
        <v>42</v>
      </c>
      <c r="B52" s="364" t="s">
        <v>865</v>
      </c>
      <c r="C52" s="364" t="s">
        <v>18</v>
      </c>
      <c r="D52" s="364" t="s">
        <v>86</v>
      </c>
      <c r="E52" s="365">
        <v>30</v>
      </c>
      <c r="F52" s="364">
        <v>240</v>
      </c>
      <c r="G52" s="364">
        <v>70</v>
      </c>
      <c r="H52" s="364">
        <f t="shared" si="8"/>
        <v>8.75</v>
      </c>
      <c r="I52" s="364">
        <f t="shared" si="9"/>
        <v>2100</v>
      </c>
      <c r="J52" s="376"/>
      <c r="K52" s="376"/>
      <c r="L52" s="376"/>
      <c r="M52" s="376"/>
      <c r="N52" s="376"/>
      <c r="O52" s="377"/>
      <c r="P52" s="376"/>
      <c r="Q52" s="376"/>
      <c r="R52" s="376"/>
      <c r="S52" s="376"/>
      <c r="T52" s="376"/>
      <c r="U52" s="376"/>
      <c r="V52" s="365">
        <f t="shared" ref="V52" si="10">J52+L52+N52+P52+R52+T52</f>
        <v>0</v>
      </c>
      <c r="W52" s="365">
        <f t="shared" ref="W52" si="11">E52-V52</f>
        <v>30</v>
      </c>
      <c r="X52" s="364">
        <f t="shared" ref="X52" si="12">W52*8</f>
        <v>240</v>
      </c>
      <c r="Y52" s="364">
        <f t="shared" ref="Y52" si="13">X52*H52</f>
        <v>2100</v>
      </c>
      <c r="Z52" s="1014">
        <f t="shared" ref="Z52" si="14">Y52</f>
        <v>2100</v>
      </c>
      <c r="AA52" s="997" t="s">
        <v>669</v>
      </c>
    </row>
    <row r="53" spans="1:27" s="160" customFormat="1" ht="27.75" customHeight="1">
      <c r="A53" s="354">
        <v>43</v>
      </c>
      <c r="B53" s="364" t="s">
        <v>360</v>
      </c>
      <c r="C53" s="364" t="s">
        <v>176</v>
      </c>
      <c r="D53" s="364" t="s">
        <v>151</v>
      </c>
      <c r="E53" s="365">
        <v>30</v>
      </c>
      <c r="F53" s="364">
        <v>240</v>
      </c>
      <c r="G53" s="364">
        <v>90</v>
      </c>
      <c r="H53" s="364">
        <f t="shared" si="8"/>
        <v>11.25</v>
      </c>
      <c r="I53" s="361">
        <f t="shared" si="9"/>
        <v>2700</v>
      </c>
      <c r="J53" s="376"/>
      <c r="K53" s="819"/>
      <c r="L53" s="376">
        <v>1</v>
      </c>
      <c r="M53" s="376">
        <v>7</v>
      </c>
      <c r="N53" s="376"/>
      <c r="O53" s="377"/>
      <c r="P53" s="376">
        <v>1</v>
      </c>
      <c r="Q53" s="376">
        <v>1</v>
      </c>
      <c r="R53" s="376"/>
      <c r="S53" s="376"/>
      <c r="T53" s="376"/>
      <c r="U53" s="362"/>
      <c r="V53" s="355">
        <f>J53+L53+N53+P53+R53+T53</f>
        <v>2</v>
      </c>
      <c r="W53" s="365">
        <f>E53-V53</f>
        <v>28</v>
      </c>
      <c r="X53" s="361">
        <f>W53*8</f>
        <v>224</v>
      </c>
      <c r="Y53" s="361">
        <f>X53*H53</f>
        <v>2520</v>
      </c>
      <c r="Z53" s="1012">
        <f>Y53</f>
        <v>2520</v>
      </c>
      <c r="AA53" s="363"/>
    </row>
    <row r="54" spans="1:27" s="160" customFormat="1" ht="30" customHeight="1">
      <c r="A54" s="354">
        <v>44</v>
      </c>
      <c r="B54" s="917" t="s">
        <v>285</v>
      </c>
      <c r="C54" s="365" t="s">
        <v>176</v>
      </c>
      <c r="D54" s="365" t="s">
        <v>796</v>
      </c>
      <c r="E54" s="365">
        <v>30</v>
      </c>
      <c r="F54" s="365">
        <v>240</v>
      </c>
      <c r="G54" s="365">
        <v>90</v>
      </c>
      <c r="H54" s="364">
        <f t="shared" si="8"/>
        <v>11.25</v>
      </c>
      <c r="I54" s="361">
        <f t="shared" si="9"/>
        <v>2700</v>
      </c>
      <c r="J54" s="818"/>
      <c r="K54" s="818"/>
      <c r="L54" s="376">
        <v>3</v>
      </c>
      <c r="M54" s="376" t="s">
        <v>932</v>
      </c>
      <c r="N54" s="376"/>
      <c r="O54" s="377"/>
      <c r="P54" s="376">
        <v>2</v>
      </c>
      <c r="Q54" s="376" t="s">
        <v>931</v>
      </c>
      <c r="R54" s="818"/>
      <c r="S54" s="818"/>
      <c r="T54" s="818"/>
      <c r="U54" s="818"/>
      <c r="V54" s="355">
        <f t="shared" si="0"/>
        <v>5</v>
      </c>
      <c r="W54" s="365">
        <f t="shared" si="1"/>
        <v>25</v>
      </c>
      <c r="X54" s="355">
        <f t="shared" si="2"/>
        <v>200</v>
      </c>
      <c r="Y54" s="355">
        <f t="shared" si="3"/>
        <v>2250</v>
      </c>
      <c r="Z54" s="1013">
        <f t="shared" si="4"/>
        <v>2250</v>
      </c>
      <c r="AA54" s="155"/>
    </row>
    <row r="55" spans="1:27" s="160" customFormat="1" ht="30" customHeight="1">
      <c r="A55" s="354">
        <v>45</v>
      </c>
      <c r="B55" s="365" t="s">
        <v>748</v>
      </c>
      <c r="C55" s="365" t="s">
        <v>176</v>
      </c>
      <c r="D55" s="364" t="s">
        <v>101</v>
      </c>
      <c r="E55" s="365">
        <v>30</v>
      </c>
      <c r="F55" s="365">
        <v>240</v>
      </c>
      <c r="G55" s="365">
        <v>90</v>
      </c>
      <c r="H55" s="364">
        <f t="shared" si="8"/>
        <v>11.25</v>
      </c>
      <c r="I55" s="361">
        <f t="shared" si="9"/>
        <v>2700</v>
      </c>
      <c r="J55" s="818"/>
      <c r="K55" s="818"/>
      <c r="L55" s="376">
        <v>3</v>
      </c>
      <c r="M55" s="376" t="s">
        <v>932</v>
      </c>
      <c r="N55" s="376"/>
      <c r="O55" s="377"/>
      <c r="P55" s="376">
        <v>2</v>
      </c>
      <c r="Q55" s="376" t="s">
        <v>931</v>
      </c>
      <c r="R55" s="818"/>
      <c r="S55" s="818"/>
      <c r="T55" s="818"/>
      <c r="U55" s="818"/>
      <c r="V55" s="355">
        <f t="shared" si="0"/>
        <v>5</v>
      </c>
      <c r="W55" s="365">
        <f t="shared" si="1"/>
        <v>25</v>
      </c>
      <c r="X55" s="355">
        <f t="shared" si="2"/>
        <v>200</v>
      </c>
      <c r="Y55" s="355">
        <f t="shared" si="3"/>
        <v>2250</v>
      </c>
      <c r="Z55" s="1013">
        <f t="shared" si="4"/>
        <v>2250</v>
      </c>
      <c r="AA55" s="155"/>
    </row>
    <row r="56" spans="1:27" s="160" customFormat="1" ht="30" customHeight="1">
      <c r="A56" s="354">
        <v>46</v>
      </c>
      <c r="B56" s="364" t="s">
        <v>28</v>
      </c>
      <c r="C56" s="364" t="s">
        <v>176</v>
      </c>
      <c r="D56" s="364" t="s">
        <v>95</v>
      </c>
      <c r="E56" s="365">
        <v>30</v>
      </c>
      <c r="F56" s="364">
        <v>240</v>
      </c>
      <c r="G56" s="364">
        <v>90</v>
      </c>
      <c r="H56" s="364">
        <f t="shared" si="8"/>
        <v>11.25</v>
      </c>
      <c r="I56" s="361">
        <f t="shared" si="9"/>
        <v>2700</v>
      </c>
      <c r="J56" s="376"/>
      <c r="K56" s="376"/>
      <c r="L56" s="376"/>
      <c r="M56" s="376"/>
      <c r="N56" s="376"/>
      <c r="O56" s="377"/>
      <c r="P56" s="376">
        <v>1</v>
      </c>
      <c r="Q56" s="376">
        <v>1</v>
      </c>
      <c r="R56" s="376"/>
      <c r="S56" s="376"/>
      <c r="T56" s="376">
        <v>7</v>
      </c>
      <c r="U56" s="376" t="s">
        <v>638</v>
      </c>
      <c r="V56" s="355">
        <f t="shared" si="0"/>
        <v>8</v>
      </c>
      <c r="W56" s="365">
        <f t="shared" si="1"/>
        <v>22</v>
      </c>
      <c r="X56" s="361">
        <f t="shared" si="2"/>
        <v>176</v>
      </c>
      <c r="Y56" s="361">
        <f t="shared" si="3"/>
        <v>1980</v>
      </c>
      <c r="Z56" s="1012">
        <f t="shared" si="4"/>
        <v>1980</v>
      </c>
      <c r="AA56" s="149"/>
    </row>
    <row r="57" spans="1:27" s="160" customFormat="1" ht="30" customHeight="1">
      <c r="A57" s="354">
        <v>47</v>
      </c>
      <c r="B57" s="364" t="s">
        <v>838</v>
      </c>
      <c r="C57" s="364" t="s">
        <v>176</v>
      </c>
      <c r="D57" s="364" t="s">
        <v>100</v>
      </c>
      <c r="E57" s="365">
        <v>30</v>
      </c>
      <c r="F57" s="364">
        <v>240</v>
      </c>
      <c r="G57" s="364">
        <v>90</v>
      </c>
      <c r="H57" s="364">
        <f t="shared" si="8"/>
        <v>11.25</v>
      </c>
      <c r="I57" s="361">
        <f t="shared" si="9"/>
        <v>2700</v>
      </c>
      <c r="J57" s="376"/>
      <c r="K57" s="376"/>
      <c r="L57" s="376">
        <v>3</v>
      </c>
      <c r="M57" s="376" t="s">
        <v>932</v>
      </c>
      <c r="N57" s="376">
        <v>6</v>
      </c>
      <c r="O57" s="377" t="s">
        <v>945</v>
      </c>
      <c r="P57" s="376">
        <v>2</v>
      </c>
      <c r="Q57" s="376" t="s">
        <v>931</v>
      </c>
      <c r="R57" s="376"/>
      <c r="S57" s="376"/>
      <c r="T57" s="376"/>
      <c r="U57" s="376"/>
      <c r="V57" s="355">
        <f t="shared" si="0"/>
        <v>11</v>
      </c>
      <c r="W57" s="365">
        <f t="shared" si="1"/>
        <v>19</v>
      </c>
      <c r="X57" s="361">
        <f t="shared" si="2"/>
        <v>152</v>
      </c>
      <c r="Y57" s="361">
        <f t="shared" si="3"/>
        <v>1710</v>
      </c>
      <c r="Z57" s="1012">
        <f t="shared" si="4"/>
        <v>1710</v>
      </c>
      <c r="AA57" s="149"/>
    </row>
    <row r="58" spans="1:27" s="160" customFormat="1" ht="30" customHeight="1">
      <c r="A58" s="354">
        <v>48</v>
      </c>
      <c r="B58" s="364" t="s">
        <v>300</v>
      </c>
      <c r="C58" s="364" t="s">
        <v>176</v>
      </c>
      <c r="D58" s="364" t="s">
        <v>62</v>
      </c>
      <c r="E58" s="365">
        <v>30</v>
      </c>
      <c r="F58" s="364">
        <v>240</v>
      </c>
      <c r="G58" s="364">
        <v>90</v>
      </c>
      <c r="H58" s="364">
        <f t="shared" si="8"/>
        <v>11.25</v>
      </c>
      <c r="I58" s="361">
        <f t="shared" si="9"/>
        <v>2700</v>
      </c>
      <c r="J58" s="376"/>
      <c r="K58" s="376"/>
      <c r="L58" s="376">
        <v>4</v>
      </c>
      <c r="M58" s="376" t="s">
        <v>349</v>
      </c>
      <c r="N58" s="376"/>
      <c r="O58" s="377"/>
      <c r="P58" s="376">
        <v>3</v>
      </c>
      <c r="Q58" s="376" t="s">
        <v>929</v>
      </c>
      <c r="R58" s="376"/>
      <c r="S58" s="376"/>
      <c r="T58" s="376"/>
      <c r="U58" s="376"/>
      <c r="V58" s="365">
        <f t="shared" si="0"/>
        <v>7</v>
      </c>
      <c r="W58" s="365">
        <f t="shared" si="1"/>
        <v>23</v>
      </c>
      <c r="X58" s="364">
        <f t="shared" si="2"/>
        <v>184</v>
      </c>
      <c r="Y58" s="364">
        <f t="shared" si="3"/>
        <v>2070</v>
      </c>
      <c r="Z58" s="1014">
        <f t="shared" si="4"/>
        <v>2070</v>
      </c>
      <c r="AA58" s="245"/>
    </row>
    <row r="59" spans="1:27" s="160" customFormat="1" ht="30" customHeight="1">
      <c r="A59" s="354">
        <v>49</v>
      </c>
      <c r="B59" s="364" t="s">
        <v>87</v>
      </c>
      <c r="C59" s="364" t="s">
        <v>176</v>
      </c>
      <c r="D59" s="364" t="s">
        <v>34</v>
      </c>
      <c r="E59" s="365">
        <v>30</v>
      </c>
      <c r="F59" s="364">
        <v>240</v>
      </c>
      <c r="G59" s="364">
        <v>90</v>
      </c>
      <c r="H59" s="364">
        <f t="shared" si="8"/>
        <v>11.25</v>
      </c>
      <c r="I59" s="361">
        <f t="shared" si="9"/>
        <v>2700</v>
      </c>
      <c r="J59" s="376"/>
      <c r="K59" s="376"/>
      <c r="L59" s="376">
        <v>3</v>
      </c>
      <c r="M59" s="376" t="s">
        <v>156</v>
      </c>
      <c r="N59" s="376">
        <v>2</v>
      </c>
      <c r="O59" s="377" t="s">
        <v>421</v>
      </c>
      <c r="P59" s="376">
        <v>2</v>
      </c>
      <c r="Q59" s="376" t="s">
        <v>928</v>
      </c>
      <c r="R59" s="376"/>
      <c r="S59" s="376"/>
      <c r="T59" s="376">
        <v>1</v>
      </c>
      <c r="U59" s="376">
        <v>13</v>
      </c>
      <c r="V59" s="355">
        <f t="shared" si="0"/>
        <v>8</v>
      </c>
      <c r="W59" s="365">
        <f t="shared" si="1"/>
        <v>22</v>
      </c>
      <c r="X59" s="361">
        <f t="shared" si="2"/>
        <v>176</v>
      </c>
      <c r="Y59" s="361">
        <f t="shared" si="3"/>
        <v>1980</v>
      </c>
      <c r="Z59" s="1012">
        <f t="shared" si="4"/>
        <v>1980</v>
      </c>
      <c r="AA59" s="149"/>
    </row>
    <row r="60" spans="1:27" s="160" customFormat="1" ht="33.75" customHeight="1">
      <c r="A60" s="354">
        <v>50</v>
      </c>
      <c r="B60" s="998" t="s">
        <v>71</v>
      </c>
      <c r="C60" s="364" t="s">
        <v>267</v>
      </c>
      <c r="D60" s="364" t="s">
        <v>72</v>
      </c>
      <c r="E60" s="365">
        <v>30</v>
      </c>
      <c r="F60" s="364">
        <v>240</v>
      </c>
      <c r="G60" s="364">
        <v>75</v>
      </c>
      <c r="H60" s="364">
        <f t="shared" si="8"/>
        <v>9.375</v>
      </c>
      <c r="I60" s="361">
        <f t="shared" si="9"/>
        <v>2250</v>
      </c>
      <c r="J60" s="376"/>
      <c r="K60" s="376"/>
      <c r="L60" s="376"/>
      <c r="M60" s="376"/>
      <c r="N60" s="376"/>
      <c r="O60" s="377"/>
      <c r="P60" s="376"/>
      <c r="Q60" s="376"/>
      <c r="R60" s="376"/>
      <c r="S60" s="376"/>
      <c r="T60" s="376">
        <v>30</v>
      </c>
      <c r="U60" s="376"/>
      <c r="V60" s="355">
        <f t="shared" si="0"/>
        <v>30</v>
      </c>
      <c r="W60" s="365">
        <f t="shared" si="1"/>
        <v>0</v>
      </c>
      <c r="X60" s="361">
        <f t="shared" si="2"/>
        <v>0</v>
      </c>
      <c r="Y60" s="361">
        <f t="shared" si="3"/>
        <v>0</v>
      </c>
      <c r="Z60" s="1015">
        <f t="shared" si="4"/>
        <v>0</v>
      </c>
      <c r="AA60" s="149"/>
    </row>
    <row r="61" spans="1:27" s="160" customFormat="1" ht="36" customHeight="1">
      <c r="A61" s="354">
        <v>51</v>
      </c>
      <c r="B61" s="364" t="s">
        <v>800</v>
      </c>
      <c r="C61" s="364" t="s">
        <v>18</v>
      </c>
      <c r="D61" s="918" t="s">
        <v>19</v>
      </c>
      <c r="E61" s="365">
        <v>30</v>
      </c>
      <c r="F61" s="364">
        <v>240</v>
      </c>
      <c r="G61" s="364">
        <v>70</v>
      </c>
      <c r="H61" s="364">
        <f t="shared" si="8"/>
        <v>8.75</v>
      </c>
      <c r="I61" s="361">
        <f t="shared" si="9"/>
        <v>2100</v>
      </c>
      <c r="J61" s="376"/>
      <c r="K61" s="376"/>
      <c r="L61" s="376">
        <v>3</v>
      </c>
      <c r="M61" s="376" t="s">
        <v>122</v>
      </c>
      <c r="N61" s="376"/>
      <c r="O61" s="377"/>
      <c r="P61" s="376">
        <v>1</v>
      </c>
      <c r="Q61" s="376">
        <v>1</v>
      </c>
      <c r="R61" s="376"/>
      <c r="S61" s="376"/>
      <c r="T61" s="376"/>
      <c r="U61" s="376"/>
      <c r="V61" s="355">
        <f t="shared" si="0"/>
        <v>4</v>
      </c>
      <c r="W61" s="365">
        <f t="shared" si="1"/>
        <v>26</v>
      </c>
      <c r="X61" s="361">
        <f t="shared" si="2"/>
        <v>208</v>
      </c>
      <c r="Y61" s="361">
        <f t="shared" si="3"/>
        <v>1820</v>
      </c>
      <c r="Z61" s="1012">
        <f t="shared" si="4"/>
        <v>1820</v>
      </c>
      <c r="AA61" s="149"/>
    </row>
    <row r="62" spans="1:27" s="160" customFormat="1" ht="36" customHeight="1">
      <c r="A62" s="354">
        <v>52</v>
      </c>
      <c r="B62" s="364" t="s">
        <v>454</v>
      </c>
      <c r="C62" s="364" t="s">
        <v>207</v>
      </c>
      <c r="D62" s="364" t="s">
        <v>174</v>
      </c>
      <c r="E62" s="365">
        <v>30</v>
      </c>
      <c r="F62" s="364">
        <v>240</v>
      </c>
      <c r="G62" s="364">
        <v>40</v>
      </c>
      <c r="H62" s="364">
        <f t="shared" si="8"/>
        <v>5</v>
      </c>
      <c r="I62" s="361">
        <f t="shared" si="9"/>
        <v>1200</v>
      </c>
      <c r="J62" s="376"/>
      <c r="K62" s="376"/>
      <c r="L62" s="376">
        <v>4</v>
      </c>
      <c r="M62" s="376" t="s">
        <v>349</v>
      </c>
      <c r="N62" s="376"/>
      <c r="O62" s="377"/>
      <c r="P62" s="376">
        <v>3</v>
      </c>
      <c r="Q62" s="376" t="s">
        <v>929</v>
      </c>
      <c r="R62" s="376"/>
      <c r="S62" s="376"/>
      <c r="T62" s="376"/>
      <c r="U62" s="376"/>
      <c r="V62" s="355">
        <f>J62+L62+N62+P62+R62+T62</f>
        <v>7</v>
      </c>
      <c r="W62" s="365">
        <f>E62-V62</f>
        <v>23</v>
      </c>
      <c r="X62" s="361">
        <f>W62*8</f>
        <v>184</v>
      </c>
      <c r="Y62" s="361">
        <f>X62*H62</f>
        <v>920</v>
      </c>
      <c r="Z62" s="1012">
        <f t="shared" si="4"/>
        <v>920</v>
      </c>
      <c r="AA62" s="149"/>
    </row>
    <row r="63" spans="1:27" s="160" customFormat="1" ht="30" customHeight="1">
      <c r="A63" s="354">
        <v>53</v>
      </c>
      <c r="B63" s="364" t="s">
        <v>198</v>
      </c>
      <c r="C63" s="364" t="s">
        <v>176</v>
      </c>
      <c r="D63" s="364" t="s">
        <v>181</v>
      </c>
      <c r="E63" s="365">
        <v>30</v>
      </c>
      <c r="F63" s="364">
        <v>240</v>
      </c>
      <c r="G63" s="364">
        <v>90</v>
      </c>
      <c r="H63" s="364">
        <f t="shared" si="8"/>
        <v>11.25</v>
      </c>
      <c r="I63" s="361">
        <f t="shared" si="9"/>
        <v>2700</v>
      </c>
      <c r="J63" s="376"/>
      <c r="K63" s="376"/>
      <c r="L63" s="376">
        <v>2</v>
      </c>
      <c r="M63" s="376" t="s">
        <v>936</v>
      </c>
      <c r="N63" s="376"/>
      <c r="O63" s="377"/>
      <c r="P63" s="376">
        <v>1</v>
      </c>
      <c r="Q63" s="376">
        <v>1</v>
      </c>
      <c r="R63" s="376"/>
      <c r="S63" s="377"/>
      <c r="T63" s="376"/>
      <c r="U63" s="376"/>
      <c r="V63" s="355">
        <f t="shared" si="0"/>
        <v>3</v>
      </c>
      <c r="W63" s="365">
        <f t="shared" si="1"/>
        <v>27</v>
      </c>
      <c r="X63" s="361">
        <f t="shared" si="2"/>
        <v>216</v>
      </c>
      <c r="Y63" s="361">
        <f t="shared" si="3"/>
        <v>2430</v>
      </c>
      <c r="Z63" s="1012">
        <f t="shared" si="4"/>
        <v>2430</v>
      </c>
      <c r="AA63" s="149"/>
    </row>
    <row r="64" spans="1:27" s="160" customFormat="1" ht="30" customHeight="1">
      <c r="A64" s="354">
        <v>54</v>
      </c>
      <c r="B64" s="364" t="s">
        <v>262</v>
      </c>
      <c r="C64" s="364" t="s">
        <v>176</v>
      </c>
      <c r="D64" s="364" t="s">
        <v>241</v>
      </c>
      <c r="E64" s="365">
        <v>30</v>
      </c>
      <c r="F64" s="364">
        <v>240</v>
      </c>
      <c r="G64" s="364">
        <v>90</v>
      </c>
      <c r="H64" s="364">
        <f t="shared" si="8"/>
        <v>11.25</v>
      </c>
      <c r="I64" s="361">
        <f t="shared" si="9"/>
        <v>2700</v>
      </c>
      <c r="J64" s="376"/>
      <c r="K64" s="376"/>
      <c r="L64" s="376">
        <v>2</v>
      </c>
      <c r="M64" s="376" t="s">
        <v>936</v>
      </c>
      <c r="N64" s="376"/>
      <c r="O64" s="377"/>
      <c r="P64" s="376">
        <v>1</v>
      </c>
      <c r="Q64" s="376">
        <v>1</v>
      </c>
      <c r="R64" s="376"/>
      <c r="S64" s="376"/>
      <c r="T64" s="376"/>
      <c r="U64" s="376"/>
      <c r="V64" s="355">
        <f t="shared" si="0"/>
        <v>3</v>
      </c>
      <c r="W64" s="365">
        <f t="shared" si="1"/>
        <v>27</v>
      </c>
      <c r="X64" s="361">
        <f t="shared" si="2"/>
        <v>216</v>
      </c>
      <c r="Y64" s="361">
        <f t="shared" si="3"/>
        <v>2430</v>
      </c>
      <c r="Z64" s="1012">
        <f t="shared" si="4"/>
        <v>2430</v>
      </c>
      <c r="AA64" s="149"/>
    </row>
    <row r="65" spans="1:27" s="160" customFormat="1" ht="30" customHeight="1">
      <c r="A65" s="354">
        <v>55</v>
      </c>
      <c r="B65" s="364" t="s">
        <v>683</v>
      </c>
      <c r="C65" s="364" t="s">
        <v>18</v>
      </c>
      <c r="D65" s="364" t="s">
        <v>106</v>
      </c>
      <c r="E65" s="365">
        <v>30</v>
      </c>
      <c r="F65" s="364">
        <v>240</v>
      </c>
      <c r="G65" s="364">
        <v>70</v>
      </c>
      <c r="H65" s="364">
        <f t="shared" si="8"/>
        <v>8.75</v>
      </c>
      <c r="I65" s="361">
        <f t="shared" si="9"/>
        <v>2100</v>
      </c>
      <c r="J65" s="376"/>
      <c r="K65" s="376"/>
      <c r="L65" s="376">
        <v>1</v>
      </c>
      <c r="M65" s="376">
        <v>14</v>
      </c>
      <c r="N65" s="376"/>
      <c r="O65" s="377"/>
      <c r="P65" s="376"/>
      <c r="Q65" s="376"/>
      <c r="R65" s="376"/>
      <c r="S65" s="376"/>
      <c r="T65" s="376"/>
      <c r="U65" s="376"/>
      <c r="V65" s="355">
        <f t="shared" si="0"/>
        <v>1</v>
      </c>
      <c r="W65" s="365">
        <f t="shared" si="1"/>
        <v>29</v>
      </c>
      <c r="X65" s="361">
        <f t="shared" si="2"/>
        <v>232</v>
      </c>
      <c r="Y65" s="361">
        <f t="shared" si="3"/>
        <v>2030</v>
      </c>
      <c r="Z65" s="1012">
        <f t="shared" si="4"/>
        <v>2030</v>
      </c>
      <c r="AA65" s="149"/>
    </row>
    <row r="66" spans="1:27" s="160" customFormat="1" ht="30" customHeight="1">
      <c r="A66" s="354">
        <v>56</v>
      </c>
      <c r="B66" s="364" t="s">
        <v>906</v>
      </c>
      <c r="C66" s="364" t="s">
        <v>176</v>
      </c>
      <c r="D66" s="364" t="s">
        <v>855</v>
      </c>
      <c r="E66" s="365">
        <v>30</v>
      </c>
      <c r="F66" s="364">
        <v>240</v>
      </c>
      <c r="G66" s="364">
        <v>90</v>
      </c>
      <c r="H66" s="364">
        <f t="shared" si="8"/>
        <v>11.25</v>
      </c>
      <c r="I66" s="361">
        <f t="shared" si="9"/>
        <v>2700</v>
      </c>
      <c r="J66" s="376"/>
      <c r="K66" s="376"/>
      <c r="L66" s="376">
        <v>1</v>
      </c>
      <c r="M66" s="376">
        <v>7</v>
      </c>
      <c r="N66" s="376"/>
      <c r="O66" s="377"/>
      <c r="P66" s="376">
        <v>1</v>
      </c>
      <c r="Q66" s="376">
        <v>1</v>
      </c>
      <c r="R66" s="376"/>
      <c r="S66" s="376"/>
      <c r="T66" s="376"/>
      <c r="U66" s="376"/>
      <c r="V66" s="355">
        <f t="shared" si="0"/>
        <v>2</v>
      </c>
      <c r="W66" s="365">
        <f t="shared" si="1"/>
        <v>28</v>
      </c>
      <c r="X66" s="361">
        <f t="shared" si="2"/>
        <v>224</v>
      </c>
      <c r="Y66" s="361">
        <f t="shared" si="3"/>
        <v>2520</v>
      </c>
      <c r="Z66" s="1012">
        <f t="shared" si="4"/>
        <v>2520</v>
      </c>
      <c r="AA66" s="149"/>
    </row>
    <row r="67" spans="1:27" s="160" customFormat="1" ht="30" customHeight="1">
      <c r="A67" s="354">
        <v>57</v>
      </c>
      <c r="B67" s="364" t="s">
        <v>921</v>
      </c>
      <c r="C67" s="364" t="s">
        <v>18</v>
      </c>
      <c r="D67" s="364" t="s">
        <v>853</v>
      </c>
      <c r="E67" s="365">
        <v>30</v>
      </c>
      <c r="F67" s="364">
        <v>240</v>
      </c>
      <c r="G67" s="364">
        <v>70</v>
      </c>
      <c r="H67" s="364">
        <f t="shared" si="8"/>
        <v>8.75</v>
      </c>
      <c r="I67" s="361">
        <f t="shared" si="9"/>
        <v>2100</v>
      </c>
      <c r="J67" s="417">
        <v>17</v>
      </c>
      <c r="K67" s="417" t="s">
        <v>722</v>
      </c>
      <c r="L67" s="376"/>
      <c r="M67" s="376"/>
      <c r="N67" s="376"/>
      <c r="O67" s="377"/>
      <c r="P67" s="376"/>
      <c r="Q67" s="376"/>
      <c r="R67" s="376"/>
      <c r="S67" s="376"/>
      <c r="T67" s="376"/>
      <c r="U67" s="376"/>
      <c r="V67" s="355">
        <f t="shared" si="0"/>
        <v>17</v>
      </c>
      <c r="W67" s="365">
        <f t="shared" si="1"/>
        <v>13</v>
      </c>
      <c r="X67" s="361">
        <f t="shared" si="2"/>
        <v>104</v>
      </c>
      <c r="Y67" s="361">
        <f t="shared" si="3"/>
        <v>910</v>
      </c>
      <c r="Z67" s="1012">
        <f t="shared" si="4"/>
        <v>910</v>
      </c>
      <c r="AA67" s="149"/>
    </row>
    <row r="68" spans="1:27" s="463" customFormat="1" ht="35.1" customHeight="1">
      <c r="A68" s="825">
        <v>58</v>
      </c>
      <c r="B68" s="364" t="s">
        <v>861</v>
      </c>
      <c r="C68" s="364" t="s">
        <v>18</v>
      </c>
      <c r="D68" s="364" t="s">
        <v>107</v>
      </c>
      <c r="E68" s="365">
        <v>30</v>
      </c>
      <c r="F68" s="364">
        <v>240</v>
      </c>
      <c r="G68" s="364">
        <v>70</v>
      </c>
      <c r="H68" s="364">
        <f t="shared" si="8"/>
        <v>8.75</v>
      </c>
      <c r="I68" s="364">
        <f t="shared" si="9"/>
        <v>2100</v>
      </c>
      <c r="J68" s="376"/>
      <c r="K68" s="376"/>
      <c r="L68" s="376"/>
      <c r="M68" s="376"/>
      <c r="N68" s="376">
        <v>1</v>
      </c>
      <c r="O68" s="377" t="s">
        <v>364</v>
      </c>
      <c r="P68" s="376">
        <v>2</v>
      </c>
      <c r="Q68" s="377" t="s">
        <v>931</v>
      </c>
      <c r="R68" s="376"/>
      <c r="S68" s="376"/>
      <c r="T68" s="376"/>
      <c r="U68" s="376"/>
      <c r="V68" s="365">
        <f t="shared" si="0"/>
        <v>3</v>
      </c>
      <c r="W68" s="365">
        <f t="shared" si="1"/>
        <v>27</v>
      </c>
      <c r="X68" s="364">
        <f t="shared" si="2"/>
        <v>216</v>
      </c>
      <c r="Y68" s="364">
        <f t="shared" si="3"/>
        <v>1890</v>
      </c>
      <c r="Z68" s="1014">
        <f t="shared" si="4"/>
        <v>1890</v>
      </c>
      <c r="AA68" s="997" t="s">
        <v>669</v>
      </c>
    </row>
    <row r="69" spans="1:27" s="160" customFormat="1" ht="30" customHeight="1">
      <c r="A69" s="354">
        <v>59</v>
      </c>
      <c r="B69" s="364" t="s">
        <v>21</v>
      </c>
      <c r="C69" s="364" t="s">
        <v>176</v>
      </c>
      <c r="D69" s="379" t="s">
        <v>238</v>
      </c>
      <c r="E69" s="365">
        <v>30</v>
      </c>
      <c r="F69" s="364">
        <v>240</v>
      </c>
      <c r="G69" s="364">
        <v>90</v>
      </c>
      <c r="H69" s="364">
        <f t="shared" si="8"/>
        <v>11.25</v>
      </c>
      <c r="I69" s="361">
        <f t="shared" si="9"/>
        <v>2700</v>
      </c>
      <c r="J69" s="376"/>
      <c r="K69" s="376"/>
      <c r="L69" s="376">
        <v>2</v>
      </c>
      <c r="M69" s="376" t="s">
        <v>936</v>
      </c>
      <c r="N69" s="376"/>
      <c r="O69" s="377"/>
      <c r="P69" s="376">
        <v>1</v>
      </c>
      <c r="Q69" s="376">
        <v>1</v>
      </c>
      <c r="R69" s="376"/>
      <c r="S69" s="376"/>
      <c r="T69" s="376"/>
      <c r="U69" s="819"/>
      <c r="V69" s="355">
        <f t="shared" si="0"/>
        <v>3</v>
      </c>
      <c r="W69" s="365">
        <f t="shared" si="1"/>
        <v>27</v>
      </c>
      <c r="X69" s="361">
        <f t="shared" si="2"/>
        <v>216</v>
      </c>
      <c r="Y69" s="361">
        <f t="shared" si="3"/>
        <v>2430</v>
      </c>
      <c r="Z69" s="1012">
        <f t="shared" si="4"/>
        <v>2430</v>
      </c>
      <c r="AA69" s="149"/>
    </row>
    <row r="70" spans="1:27" s="160" customFormat="1" ht="33" customHeight="1">
      <c r="A70" s="354">
        <v>60</v>
      </c>
      <c r="B70" s="364" t="s">
        <v>250</v>
      </c>
      <c r="C70" s="364" t="s">
        <v>176</v>
      </c>
      <c r="D70" s="364" t="s">
        <v>898</v>
      </c>
      <c r="E70" s="365">
        <v>30</v>
      </c>
      <c r="F70" s="364">
        <v>240</v>
      </c>
      <c r="G70" s="364">
        <v>90</v>
      </c>
      <c r="H70" s="364">
        <f t="shared" si="8"/>
        <v>11.25</v>
      </c>
      <c r="I70" s="361">
        <f t="shared" si="9"/>
        <v>2700</v>
      </c>
      <c r="J70" s="376"/>
      <c r="K70" s="376"/>
      <c r="L70" s="376"/>
      <c r="M70" s="376"/>
      <c r="N70" s="376"/>
      <c r="O70" s="377"/>
      <c r="P70" s="376">
        <v>1</v>
      </c>
      <c r="Q70" s="376">
        <v>1</v>
      </c>
      <c r="R70" s="376"/>
      <c r="S70" s="376"/>
      <c r="T70" s="376"/>
      <c r="U70" s="819"/>
      <c r="V70" s="355">
        <f t="shared" si="0"/>
        <v>1</v>
      </c>
      <c r="W70" s="365">
        <f t="shared" si="1"/>
        <v>29</v>
      </c>
      <c r="X70" s="361">
        <f t="shared" si="2"/>
        <v>232</v>
      </c>
      <c r="Y70" s="361">
        <f t="shared" si="3"/>
        <v>2610</v>
      </c>
      <c r="Z70" s="1014">
        <f t="shared" si="4"/>
        <v>2610</v>
      </c>
      <c r="AA70" s="149"/>
    </row>
    <row r="71" spans="1:27" s="160" customFormat="1" ht="30" customHeight="1">
      <c r="A71" s="354">
        <v>61</v>
      </c>
      <c r="B71" s="364" t="s">
        <v>893</v>
      </c>
      <c r="C71" s="364" t="s">
        <v>176</v>
      </c>
      <c r="D71" s="364" t="s">
        <v>54</v>
      </c>
      <c r="E71" s="365">
        <v>30</v>
      </c>
      <c r="F71" s="364">
        <v>240</v>
      </c>
      <c r="G71" s="364">
        <v>90</v>
      </c>
      <c r="H71" s="364">
        <f t="shared" si="8"/>
        <v>11.25</v>
      </c>
      <c r="I71" s="361">
        <f t="shared" si="9"/>
        <v>2700</v>
      </c>
      <c r="J71" s="376"/>
      <c r="K71" s="376"/>
      <c r="L71" s="376">
        <v>4</v>
      </c>
      <c r="M71" s="376" t="s">
        <v>349</v>
      </c>
      <c r="N71" s="376"/>
      <c r="O71" s="377"/>
      <c r="P71" s="376">
        <v>3</v>
      </c>
      <c r="Q71" s="376" t="s">
        <v>929</v>
      </c>
      <c r="R71" s="376"/>
      <c r="S71" s="376"/>
      <c r="T71" s="376"/>
      <c r="U71" s="819"/>
      <c r="V71" s="355">
        <f t="shared" si="0"/>
        <v>7</v>
      </c>
      <c r="W71" s="365">
        <f t="shared" si="1"/>
        <v>23</v>
      </c>
      <c r="X71" s="361">
        <f t="shared" si="2"/>
        <v>184</v>
      </c>
      <c r="Y71" s="361">
        <f t="shared" si="3"/>
        <v>2070</v>
      </c>
      <c r="Z71" s="1012">
        <f t="shared" si="4"/>
        <v>2070</v>
      </c>
      <c r="AA71" s="149"/>
    </row>
    <row r="72" spans="1:27" s="160" customFormat="1" ht="30" customHeight="1">
      <c r="A72" s="354">
        <v>62</v>
      </c>
      <c r="B72" s="118" t="s">
        <v>892</v>
      </c>
      <c r="C72" s="364" t="s">
        <v>18</v>
      </c>
      <c r="D72" s="364" t="s">
        <v>846</v>
      </c>
      <c r="E72" s="365">
        <v>30</v>
      </c>
      <c r="F72" s="364">
        <v>240</v>
      </c>
      <c r="G72" s="364">
        <v>70</v>
      </c>
      <c r="H72" s="364">
        <f t="shared" si="8"/>
        <v>8.75</v>
      </c>
      <c r="I72" s="361">
        <f t="shared" si="9"/>
        <v>2100</v>
      </c>
      <c r="J72" s="376"/>
      <c r="K72" s="376"/>
      <c r="L72" s="376"/>
      <c r="M72" s="376"/>
      <c r="N72" s="376"/>
      <c r="O72" s="377"/>
      <c r="P72" s="376">
        <v>1</v>
      </c>
      <c r="Q72" s="376"/>
      <c r="R72" s="376">
        <v>1</v>
      </c>
      <c r="S72" s="376">
        <v>2</v>
      </c>
      <c r="T72" s="376"/>
      <c r="U72" s="376"/>
      <c r="V72" s="355">
        <f t="shared" si="0"/>
        <v>2</v>
      </c>
      <c r="W72" s="365">
        <f t="shared" si="1"/>
        <v>28</v>
      </c>
      <c r="X72" s="361">
        <f t="shared" si="2"/>
        <v>224</v>
      </c>
      <c r="Y72" s="361">
        <f t="shared" si="3"/>
        <v>1960</v>
      </c>
      <c r="Z72" s="1012">
        <f t="shared" si="4"/>
        <v>1960</v>
      </c>
      <c r="AA72" s="149"/>
    </row>
    <row r="73" spans="1:27" s="160" customFormat="1" ht="30" customHeight="1">
      <c r="A73" s="354">
        <v>63</v>
      </c>
      <c r="B73" s="415" t="s">
        <v>24</v>
      </c>
      <c r="C73" s="364" t="s">
        <v>176</v>
      </c>
      <c r="D73" s="364" t="s">
        <v>41</v>
      </c>
      <c r="E73" s="365">
        <v>30</v>
      </c>
      <c r="F73" s="364">
        <v>240</v>
      </c>
      <c r="G73" s="364">
        <v>90</v>
      </c>
      <c r="H73" s="364">
        <f t="shared" si="8"/>
        <v>11.25</v>
      </c>
      <c r="I73" s="361">
        <f t="shared" si="9"/>
        <v>2700</v>
      </c>
      <c r="J73" s="376"/>
      <c r="K73" s="376"/>
      <c r="L73" s="376">
        <v>3</v>
      </c>
      <c r="M73" s="376" t="s">
        <v>932</v>
      </c>
      <c r="N73" s="376"/>
      <c r="O73" s="377"/>
      <c r="P73" s="376">
        <v>2</v>
      </c>
      <c r="Q73" s="376" t="s">
        <v>931</v>
      </c>
      <c r="R73" s="376"/>
      <c r="S73" s="376"/>
      <c r="T73" s="376"/>
      <c r="U73" s="376"/>
      <c r="V73" s="355">
        <f t="shared" si="0"/>
        <v>5</v>
      </c>
      <c r="W73" s="365">
        <f t="shared" si="1"/>
        <v>25</v>
      </c>
      <c r="X73" s="361">
        <f t="shared" si="2"/>
        <v>200</v>
      </c>
      <c r="Y73" s="361">
        <f t="shared" si="3"/>
        <v>2250</v>
      </c>
      <c r="Z73" s="1012">
        <f t="shared" si="4"/>
        <v>2250</v>
      </c>
      <c r="AA73" s="149"/>
    </row>
    <row r="74" spans="1:27" s="160" customFormat="1" ht="30" customHeight="1">
      <c r="A74" s="354">
        <v>64</v>
      </c>
      <c r="B74" s="415" t="s">
        <v>774</v>
      </c>
      <c r="C74" s="364" t="s">
        <v>176</v>
      </c>
      <c r="D74" s="364" t="s">
        <v>816</v>
      </c>
      <c r="E74" s="365">
        <v>30</v>
      </c>
      <c r="F74" s="364">
        <v>240</v>
      </c>
      <c r="G74" s="364">
        <v>90</v>
      </c>
      <c r="H74" s="364">
        <f t="shared" si="8"/>
        <v>11.25</v>
      </c>
      <c r="I74" s="361">
        <f t="shared" si="9"/>
        <v>2700</v>
      </c>
      <c r="J74" s="376"/>
      <c r="K74" s="376"/>
      <c r="L74" s="376">
        <v>2</v>
      </c>
      <c r="M74" s="376" t="s">
        <v>350</v>
      </c>
      <c r="N74" s="376"/>
      <c r="O74" s="376"/>
      <c r="P74" s="376">
        <v>2</v>
      </c>
      <c r="Q74" s="376" t="s">
        <v>931</v>
      </c>
      <c r="R74" s="376"/>
      <c r="S74" s="376"/>
      <c r="T74" s="376"/>
      <c r="U74" s="376"/>
      <c r="V74" s="355">
        <f t="shared" si="0"/>
        <v>4</v>
      </c>
      <c r="W74" s="365">
        <f t="shared" si="1"/>
        <v>26</v>
      </c>
      <c r="X74" s="361">
        <f t="shared" si="2"/>
        <v>208</v>
      </c>
      <c r="Y74" s="361">
        <f t="shared" si="3"/>
        <v>2340</v>
      </c>
      <c r="Z74" s="1012">
        <f t="shared" si="4"/>
        <v>2340</v>
      </c>
      <c r="AA74" s="149"/>
    </row>
    <row r="75" spans="1:27" s="160" customFormat="1" ht="30" customHeight="1">
      <c r="A75" s="354">
        <v>65</v>
      </c>
      <c r="B75" s="364" t="s">
        <v>548</v>
      </c>
      <c r="C75" s="364" t="s">
        <v>18</v>
      </c>
      <c r="D75" s="364" t="s">
        <v>73</v>
      </c>
      <c r="E75" s="365">
        <v>30</v>
      </c>
      <c r="F75" s="364">
        <v>240</v>
      </c>
      <c r="G75" s="364">
        <v>70</v>
      </c>
      <c r="H75" s="364">
        <f t="shared" si="8"/>
        <v>8.75</v>
      </c>
      <c r="I75" s="361">
        <f t="shared" si="9"/>
        <v>2100</v>
      </c>
      <c r="J75" s="376"/>
      <c r="K75" s="376"/>
      <c r="L75" s="376">
        <v>1</v>
      </c>
      <c r="M75" s="376">
        <v>7</v>
      </c>
      <c r="N75" s="376">
        <v>2</v>
      </c>
      <c r="O75" s="377" t="s">
        <v>216</v>
      </c>
      <c r="P75" s="376">
        <v>2</v>
      </c>
      <c r="Q75" s="376" t="s">
        <v>931</v>
      </c>
      <c r="R75" s="376"/>
      <c r="S75" s="376"/>
      <c r="T75" s="376"/>
      <c r="U75" s="376"/>
      <c r="V75" s="355">
        <f>J75+L75+N75+P75+R75+T75</f>
        <v>5</v>
      </c>
      <c r="W75" s="365">
        <f t="shared" si="1"/>
        <v>25</v>
      </c>
      <c r="X75" s="361">
        <f t="shared" si="2"/>
        <v>200</v>
      </c>
      <c r="Y75" s="361">
        <f t="shared" si="3"/>
        <v>1750</v>
      </c>
      <c r="Z75" s="1012">
        <f t="shared" si="4"/>
        <v>1750</v>
      </c>
      <c r="AA75" s="149"/>
    </row>
    <row r="76" spans="1:27" s="160" customFormat="1" ht="30" customHeight="1">
      <c r="A76" s="354">
        <v>66</v>
      </c>
      <c r="B76" s="364" t="s">
        <v>802</v>
      </c>
      <c r="C76" s="364" t="s">
        <v>18</v>
      </c>
      <c r="D76" s="923" t="s">
        <v>77</v>
      </c>
      <c r="E76" s="365">
        <v>30</v>
      </c>
      <c r="F76" s="364">
        <v>240</v>
      </c>
      <c r="G76" s="364">
        <v>70</v>
      </c>
      <c r="H76" s="364">
        <f t="shared" si="8"/>
        <v>8.75</v>
      </c>
      <c r="I76" s="361">
        <f t="shared" si="9"/>
        <v>2100</v>
      </c>
      <c r="J76" s="376"/>
      <c r="K76" s="376"/>
      <c r="L76" s="376">
        <v>4</v>
      </c>
      <c r="M76" s="376" t="s">
        <v>349</v>
      </c>
      <c r="N76" s="376"/>
      <c r="O76" s="377"/>
      <c r="P76" s="376">
        <v>3</v>
      </c>
      <c r="Q76" s="376" t="s">
        <v>929</v>
      </c>
      <c r="R76" s="376"/>
      <c r="S76" s="376"/>
      <c r="T76" s="376"/>
      <c r="U76" s="376"/>
      <c r="V76" s="355">
        <f>J76+L76+N76+P76+R76+T76</f>
        <v>7</v>
      </c>
      <c r="W76" s="365">
        <f t="shared" si="1"/>
        <v>23</v>
      </c>
      <c r="X76" s="361">
        <f t="shared" si="2"/>
        <v>184</v>
      </c>
      <c r="Y76" s="361">
        <f t="shared" si="3"/>
        <v>1610</v>
      </c>
      <c r="Z76" s="1012">
        <f t="shared" si="4"/>
        <v>1610</v>
      </c>
      <c r="AA76" s="149"/>
    </row>
    <row r="77" spans="1:27" s="160" customFormat="1" ht="35.1" customHeight="1">
      <c r="A77" s="354">
        <v>67</v>
      </c>
      <c r="B77" s="364" t="s">
        <v>591</v>
      </c>
      <c r="C77" s="361" t="s">
        <v>18</v>
      </c>
      <c r="D77" s="367" t="s">
        <v>843</v>
      </c>
      <c r="E77" s="365">
        <v>30</v>
      </c>
      <c r="F77" s="364">
        <v>240</v>
      </c>
      <c r="G77" s="364">
        <v>70</v>
      </c>
      <c r="H77" s="364">
        <f t="shared" si="8"/>
        <v>8.75</v>
      </c>
      <c r="I77" s="361">
        <f t="shared" si="9"/>
        <v>2100</v>
      </c>
      <c r="J77" s="362"/>
      <c r="K77" s="362"/>
      <c r="L77" s="362"/>
      <c r="M77" s="362"/>
      <c r="N77" s="362"/>
      <c r="O77" s="357"/>
      <c r="P77" s="362"/>
      <c r="Q77" s="362"/>
      <c r="R77" s="362"/>
      <c r="S77" s="362"/>
      <c r="T77" s="362"/>
      <c r="U77" s="362"/>
      <c r="V77" s="361">
        <f t="shared" ref="V77" si="15">J77+L77+N77+P77+R77+T77</f>
        <v>0</v>
      </c>
      <c r="W77" s="364">
        <f t="shared" si="1"/>
        <v>30</v>
      </c>
      <c r="X77" s="361">
        <f t="shared" si="2"/>
        <v>240</v>
      </c>
      <c r="Y77" s="361">
        <f t="shared" si="3"/>
        <v>2100</v>
      </c>
      <c r="Z77" s="1012">
        <f t="shared" si="4"/>
        <v>2100</v>
      </c>
      <c r="AA77" s="363"/>
    </row>
    <row r="78" spans="1:27" s="160" customFormat="1" ht="30" customHeight="1">
      <c r="A78" s="354">
        <v>68</v>
      </c>
      <c r="B78" s="364" t="s">
        <v>40</v>
      </c>
      <c r="C78" s="364" t="s">
        <v>176</v>
      </c>
      <c r="D78" s="364" t="s">
        <v>161</v>
      </c>
      <c r="E78" s="365">
        <v>30</v>
      </c>
      <c r="F78" s="364">
        <v>240</v>
      </c>
      <c r="G78" s="364">
        <v>90</v>
      </c>
      <c r="H78" s="364">
        <f t="shared" si="8"/>
        <v>11.25</v>
      </c>
      <c r="I78" s="361">
        <f t="shared" si="9"/>
        <v>2700</v>
      </c>
      <c r="J78" s="376"/>
      <c r="K78" s="376"/>
      <c r="L78" s="376">
        <v>3</v>
      </c>
      <c r="M78" s="376" t="s">
        <v>932</v>
      </c>
      <c r="N78" s="376"/>
      <c r="O78" s="377"/>
      <c r="P78" s="376">
        <v>2</v>
      </c>
      <c r="Q78" s="376" t="s">
        <v>931</v>
      </c>
      <c r="R78" s="376"/>
      <c r="S78" s="376"/>
      <c r="T78" s="376"/>
      <c r="U78" s="376"/>
      <c r="V78" s="355">
        <f t="shared" si="0"/>
        <v>5</v>
      </c>
      <c r="W78" s="365">
        <f t="shared" si="1"/>
        <v>25</v>
      </c>
      <c r="X78" s="361">
        <f t="shared" si="2"/>
        <v>200</v>
      </c>
      <c r="Y78" s="361">
        <f t="shared" si="3"/>
        <v>2250</v>
      </c>
      <c r="Z78" s="1012">
        <f t="shared" si="4"/>
        <v>2250</v>
      </c>
      <c r="AA78" s="149"/>
    </row>
    <row r="79" spans="1:27" s="160" customFormat="1" ht="35.1" customHeight="1">
      <c r="A79" s="354">
        <v>69</v>
      </c>
      <c r="B79" s="364" t="s">
        <v>587</v>
      </c>
      <c r="C79" s="361" t="s">
        <v>18</v>
      </c>
      <c r="D79" s="361" t="s">
        <v>237</v>
      </c>
      <c r="E79" s="365">
        <v>30</v>
      </c>
      <c r="F79" s="364">
        <v>240</v>
      </c>
      <c r="G79" s="364">
        <v>70</v>
      </c>
      <c r="H79" s="364">
        <f t="shared" si="8"/>
        <v>8.75</v>
      </c>
      <c r="I79" s="361">
        <f t="shared" si="9"/>
        <v>2100</v>
      </c>
      <c r="J79" s="376"/>
      <c r="K79" s="376"/>
      <c r="L79" s="376">
        <v>2</v>
      </c>
      <c r="M79" s="376" t="s">
        <v>350</v>
      </c>
      <c r="N79" s="376">
        <v>7</v>
      </c>
      <c r="O79" s="377" t="s">
        <v>941</v>
      </c>
      <c r="P79" s="376">
        <v>1</v>
      </c>
      <c r="Q79" s="376">
        <v>28</v>
      </c>
      <c r="R79" s="376"/>
      <c r="S79" s="376"/>
      <c r="T79" s="376"/>
      <c r="U79" s="376"/>
      <c r="V79" s="355">
        <f t="shared" si="0"/>
        <v>10</v>
      </c>
      <c r="W79" s="365">
        <f t="shared" si="1"/>
        <v>20</v>
      </c>
      <c r="X79" s="361">
        <f t="shared" si="2"/>
        <v>160</v>
      </c>
      <c r="Y79" s="361">
        <f t="shared" si="3"/>
        <v>1400</v>
      </c>
      <c r="Z79" s="1012">
        <f t="shared" si="4"/>
        <v>1400</v>
      </c>
      <c r="AA79" s="363"/>
    </row>
    <row r="80" spans="1:27" s="160" customFormat="1" ht="30" customHeight="1">
      <c r="A80" s="354">
        <v>70</v>
      </c>
      <c r="B80" s="364" t="s">
        <v>303</v>
      </c>
      <c r="C80" s="364" t="s">
        <v>176</v>
      </c>
      <c r="D80" s="364" t="s">
        <v>162</v>
      </c>
      <c r="E80" s="365">
        <v>30</v>
      </c>
      <c r="F80" s="364">
        <v>240</v>
      </c>
      <c r="G80" s="364">
        <v>90</v>
      </c>
      <c r="H80" s="364">
        <f t="shared" si="8"/>
        <v>11.25</v>
      </c>
      <c r="I80" s="361">
        <f t="shared" si="9"/>
        <v>2700</v>
      </c>
      <c r="J80" s="376"/>
      <c r="K80" s="376"/>
      <c r="L80" s="376">
        <v>1</v>
      </c>
      <c r="M80" s="376">
        <v>7</v>
      </c>
      <c r="N80" s="376"/>
      <c r="O80" s="377"/>
      <c r="P80" s="376">
        <v>1</v>
      </c>
      <c r="Q80" s="376">
        <v>1</v>
      </c>
      <c r="R80" s="376"/>
      <c r="S80" s="376"/>
      <c r="T80" s="376"/>
      <c r="U80" s="376"/>
      <c r="V80" s="355">
        <f t="shared" si="0"/>
        <v>2</v>
      </c>
      <c r="W80" s="365">
        <f t="shared" si="1"/>
        <v>28</v>
      </c>
      <c r="X80" s="361">
        <f t="shared" si="2"/>
        <v>224</v>
      </c>
      <c r="Y80" s="361">
        <f t="shared" si="3"/>
        <v>2520</v>
      </c>
      <c r="Z80" s="1012">
        <f t="shared" si="4"/>
        <v>2520</v>
      </c>
      <c r="AA80" s="149"/>
    </row>
    <row r="81" spans="1:30" s="160" customFormat="1" ht="30" customHeight="1">
      <c r="A81" s="354">
        <v>71</v>
      </c>
      <c r="B81" s="364" t="s">
        <v>277</v>
      </c>
      <c r="C81" s="364" t="s">
        <v>176</v>
      </c>
      <c r="D81" s="364" t="s">
        <v>93</v>
      </c>
      <c r="E81" s="365">
        <v>30</v>
      </c>
      <c r="F81" s="364">
        <v>240</v>
      </c>
      <c r="G81" s="364">
        <v>90</v>
      </c>
      <c r="H81" s="364">
        <f t="shared" si="8"/>
        <v>11.25</v>
      </c>
      <c r="I81" s="361">
        <f t="shared" si="9"/>
        <v>2700</v>
      </c>
      <c r="J81" s="376"/>
      <c r="K81" s="376"/>
      <c r="L81" s="376">
        <v>1</v>
      </c>
      <c r="M81" s="376">
        <v>7</v>
      </c>
      <c r="N81" s="376"/>
      <c r="O81" s="377"/>
      <c r="P81" s="376">
        <v>1</v>
      </c>
      <c r="Q81" s="376">
        <v>1</v>
      </c>
      <c r="R81" s="376"/>
      <c r="S81" s="819"/>
      <c r="T81" s="376"/>
      <c r="U81" s="376"/>
      <c r="V81" s="355">
        <f t="shared" si="0"/>
        <v>2</v>
      </c>
      <c r="W81" s="365">
        <f t="shared" si="1"/>
        <v>28</v>
      </c>
      <c r="X81" s="361">
        <f t="shared" si="2"/>
        <v>224</v>
      </c>
      <c r="Y81" s="361">
        <f t="shared" si="3"/>
        <v>2520</v>
      </c>
      <c r="Z81" s="1012">
        <f t="shared" si="4"/>
        <v>2520</v>
      </c>
      <c r="AA81" s="149"/>
    </row>
    <row r="82" spans="1:30" s="160" customFormat="1" ht="30" customHeight="1">
      <c r="A82" s="354">
        <v>72</v>
      </c>
      <c r="B82" s="364" t="s">
        <v>306</v>
      </c>
      <c r="C82" s="364" t="s">
        <v>176</v>
      </c>
      <c r="D82" s="632" t="s">
        <v>62</v>
      </c>
      <c r="E82" s="365">
        <v>30</v>
      </c>
      <c r="F82" s="364">
        <v>240</v>
      </c>
      <c r="G82" s="364">
        <v>90</v>
      </c>
      <c r="H82" s="364">
        <f t="shared" si="8"/>
        <v>11.25</v>
      </c>
      <c r="I82" s="361">
        <f t="shared" si="9"/>
        <v>2700</v>
      </c>
      <c r="J82" s="376"/>
      <c r="K82" s="376"/>
      <c r="L82" s="376">
        <v>4</v>
      </c>
      <c r="M82" s="376" t="s">
        <v>349</v>
      </c>
      <c r="N82" s="376"/>
      <c r="O82" s="377"/>
      <c r="P82" s="376">
        <v>3</v>
      </c>
      <c r="Q82" s="376" t="s">
        <v>929</v>
      </c>
      <c r="R82" s="376"/>
      <c r="S82" s="376"/>
      <c r="T82" s="376"/>
      <c r="U82" s="376"/>
      <c r="V82" s="355">
        <f>J82+L82+N82+P82+R82+T82</f>
        <v>7</v>
      </c>
      <c r="W82" s="365">
        <f>E82-V82</f>
        <v>23</v>
      </c>
      <c r="X82" s="361">
        <f>W82*8</f>
        <v>184</v>
      </c>
      <c r="Y82" s="361">
        <f>X82*H82</f>
        <v>2070</v>
      </c>
      <c r="Z82" s="1012">
        <f t="shared" si="4"/>
        <v>2070</v>
      </c>
      <c r="AA82" s="149"/>
    </row>
    <row r="83" spans="1:30" s="160" customFormat="1" ht="30" customHeight="1">
      <c r="A83" s="354">
        <v>73</v>
      </c>
      <c r="B83" s="364" t="s">
        <v>684</v>
      </c>
      <c r="C83" s="364" t="s">
        <v>18</v>
      </c>
      <c r="D83" s="364" t="s">
        <v>70</v>
      </c>
      <c r="E83" s="365">
        <v>30</v>
      </c>
      <c r="F83" s="364">
        <v>240</v>
      </c>
      <c r="G83" s="364">
        <v>70</v>
      </c>
      <c r="H83" s="364">
        <f t="shared" si="8"/>
        <v>8.75</v>
      </c>
      <c r="I83" s="361">
        <f t="shared" si="9"/>
        <v>2100</v>
      </c>
      <c r="J83" s="376"/>
      <c r="K83" s="376"/>
      <c r="L83" s="376">
        <v>1</v>
      </c>
      <c r="M83" s="376">
        <v>7</v>
      </c>
      <c r="N83" s="376"/>
      <c r="O83" s="377"/>
      <c r="P83" s="376">
        <v>2</v>
      </c>
      <c r="Q83" s="376" t="s">
        <v>928</v>
      </c>
      <c r="R83" s="376"/>
      <c r="S83" s="819"/>
      <c r="T83" s="376"/>
      <c r="U83" s="376"/>
      <c r="V83" s="355">
        <f>J83+L83+N83+P83+R83+T83</f>
        <v>3</v>
      </c>
      <c r="W83" s="365">
        <f>E83-V83</f>
        <v>27</v>
      </c>
      <c r="X83" s="361">
        <f>W83*8</f>
        <v>216</v>
      </c>
      <c r="Y83" s="361">
        <f>X83*H83</f>
        <v>1890</v>
      </c>
      <c r="Z83" s="1012">
        <f t="shared" si="4"/>
        <v>1890</v>
      </c>
      <c r="AA83" s="149"/>
    </row>
    <row r="84" spans="1:30" s="160" customFormat="1" ht="30" customHeight="1">
      <c r="A84" s="354">
        <v>74</v>
      </c>
      <c r="B84" s="364" t="s">
        <v>280</v>
      </c>
      <c r="C84" s="364" t="s">
        <v>176</v>
      </c>
      <c r="D84" s="364" t="s">
        <v>49</v>
      </c>
      <c r="E84" s="365">
        <v>30</v>
      </c>
      <c r="F84" s="364">
        <v>240</v>
      </c>
      <c r="G84" s="364">
        <v>90</v>
      </c>
      <c r="H84" s="364">
        <f t="shared" si="8"/>
        <v>11.25</v>
      </c>
      <c r="I84" s="361">
        <f t="shared" si="9"/>
        <v>2700</v>
      </c>
      <c r="J84" s="376"/>
      <c r="K84" s="376"/>
      <c r="L84" s="376">
        <v>1</v>
      </c>
      <c r="M84" s="376">
        <v>28</v>
      </c>
      <c r="N84" s="376"/>
      <c r="O84" s="377"/>
      <c r="P84" s="376">
        <v>1</v>
      </c>
      <c r="Q84" s="376">
        <v>1</v>
      </c>
      <c r="R84" s="376"/>
      <c r="S84" s="376"/>
      <c r="T84" s="376"/>
      <c r="U84" s="376"/>
      <c r="V84" s="355">
        <f t="shared" si="0"/>
        <v>2</v>
      </c>
      <c r="W84" s="365">
        <f t="shared" si="1"/>
        <v>28</v>
      </c>
      <c r="X84" s="361">
        <f t="shared" si="2"/>
        <v>224</v>
      </c>
      <c r="Y84" s="361">
        <f t="shared" si="3"/>
        <v>2520</v>
      </c>
      <c r="Z84" s="1012">
        <f t="shared" si="4"/>
        <v>2520</v>
      </c>
      <c r="AA84" s="149"/>
    </row>
    <row r="85" spans="1:30" s="160" customFormat="1" ht="30" customHeight="1">
      <c r="A85" s="354">
        <v>75</v>
      </c>
      <c r="B85" s="364" t="s">
        <v>726</v>
      </c>
      <c r="C85" s="364" t="s">
        <v>18</v>
      </c>
      <c r="D85" s="409" t="s">
        <v>112</v>
      </c>
      <c r="E85" s="365">
        <v>30</v>
      </c>
      <c r="F85" s="364">
        <v>240</v>
      </c>
      <c r="G85" s="364">
        <v>70</v>
      </c>
      <c r="H85" s="364">
        <f t="shared" si="8"/>
        <v>8.75</v>
      </c>
      <c r="I85" s="361">
        <f t="shared" si="9"/>
        <v>2100</v>
      </c>
      <c r="J85" s="376"/>
      <c r="K85" s="819"/>
      <c r="L85" s="376"/>
      <c r="M85" s="376"/>
      <c r="N85" s="376"/>
      <c r="O85" s="377"/>
      <c r="P85" s="376">
        <v>1</v>
      </c>
      <c r="Q85" s="376">
        <v>1</v>
      </c>
      <c r="R85" s="376"/>
      <c r="S85" s="376"/>
      <c r="T85" s="376"/>
      <c r="U85" s="376"/>
      <c r="V85" s="355">
        <f t="shared" si="0"/>
        <v>1</v>
      </c>
      <c r="W85" s="365">
        <f t="shared" si="1"/>
        <v>29</v>
      </c>
      <c r="X85" s="361">
        <f t="shared" si="2"/>
        <v>232</v>
      </c>
      <c r="Y85" s="361">
        <f t="shared" si="3"/>
        <v>2030</v>
      </c>
      <c r="Z85" s="1012">
        <f t="shared" si="4"/>
        <v>2030</v>
      </c>
      <c r="AA85" s="149"/>
    </row>
    <row r="86" spans="1:30" s="160" customFormat="1" ht="6" customHeight="1">
      <c r="A86" s="250"/>
      <c r="B86" s="461"/>
      <c r="C86" s="334"/>
      <c r="D86" s="334"/>
      <c r="E86" s="250"/>
      <c r="F86" s="334"/>
      <c r="G86" s="334"/>
      <c r="H86" s="334"/>
      <c r="I86" s="334"/>
      <c r="J86" s="335"/>
      <c r="K86" s="335"/>
      <c r="L86" s="335"/>
      <c r="M86" s="335"/>
      <c r="N86" s="335"/>
      <c r="O86" s="336"/>
      <c r="P86" s="335"/>
      <c r="Q86" s="335"/>
      <c r="R86" s="335"/>
      <c r="S86" s="335"/>
      <c r="T86" s="335"/>
      <c r="U86" s="335"/>
      <c r="V86" s="250"/>
      <c r="W86" s="462"/>
      <c r="X86" s="334"/>
      <c r="Y86" s="334"/>
      <c r="Z86" s="1016"/>
      <c r="AA86" s="337"/>
    </row>
    <row r="87" spans="1:30" s="160" customFormat="1" ht="36.75" customHeight="1">
      <c r="A87" s="250"/>
      <c r="B87" s="1427" t="s">
        <v>483</v>
      </c>
      <c r="C87" s="1427"/>
      <c r="D87" s="1427"/>
      <c r="E87" s="341"/>
      <c r="F87" s="341"/>
      <c r="G87" s="341"/>
      <c r="H87" s="341"/>
      <c r="I87" s="341"/>
      <c r="J87" s="1001"/>
      <c r="K87" s="1001"/>
      <c r="L87" s="1001"/>
      <c r="M87" s="1001"/>
      <c r="N87" s="1427" t="s">
        <v>484</v>
      </c>
      <c r="O87" s="1427"/>
      <c r="P87" s="1427"/>
      <c r="Q87" s="1427"/>
      <c r="R87" s="1427"/>
      <c r="S87" s="1001"/>
      <c r="T87" s="1001"/>
      <c r="U87" s="1001"/>
      <c r="V87" s="341"/>
      <c r="W87" s="1427" t="s">
        <v>485</v>
      </c>
      <c r="X87" s="1427"/>
      <c r="Y87" s="1427"/>
      <c r="Z87" s="1427"/>
      <c r="AA87" s="1427"/>
    </row>
    <row r="88" spans="1:30" s="160" customFormat="1" ht="41.25" customHeight="1">
      <c r="A88" s="250"/>
      <c r="B88" s="1427" t="s">
        <v>482</v>
      </c>
      <c r="C88" s="1427"/>
      <c r="D88" s="1427"/>
      <c r="E88" s="341"/>
      <c r="F88" s="341"/>
      <c r="G88" s="341"/>
      <c r="H88" s="341"/>
      <c r="I88" s="341"/>
      <c r="J88" s="1001"/>
      <c r="K88" s="1001"/>
      <c r="L88" s="1001"/>
      <c r="M88" s="1001"/>
      <c r="N88" s="1427" t="s">
        <v>482</v>
      </c>
      <c r="O88" s="1427"/>
      <c r="P88" s="1427"/>
      <c r="Q88" s="1427"/>
      <c r="R88" s="1001"/>
      <c r="S88" s="1001"/>
      <c r="T88" s="1001"/>
      <c r="U88" s="1001"/>
      <c r="V88" s="341"/>
      <c r="W88" s="776"/>
      <c r="X88" s="1427" t="s">
        <v>482</v>
      </c>
      <c r="Y88" s="1427"/>
      <c r="Z88" s="1427"/>
      <c r="AA88" s="1427"/>
    </row>
    <row r="89" spans="1:30" s="160" customFormat="1" ht="22.5" customHeight="1">
      <c r="A89" s="250"/>
      <c r="B89" s="462"/>
      <c r="C89" s="250"/>
      <c r="D89" s="250"/>
      <c r="E89" s="250"/>
      <c r="F89" s="250"/>
      <c r="G89" s="250"/>
      <c r="H89" s="250"/>
      <c r="I89" s="250"/>
      <c r="J89" s="338"/>
      <c r="K89" s="338"/>
      <c r="L89" s="338"/>
      <c r="M89" s="338"/>
      <c r="N89" s="1427">
        <v>2</v>
      </c>
      <c r="O89" s="1427"/>
      <c r="P89" s="1427"/>
      <c r="Q89" s="1427"/>
      <c r="R89" s="338"/>
      <c r="S89" s="338"/>
      <c r="T89" s="338"/>
      <c r="U89" s="338"/>
      <c r="V89" s="250"/>
      <c r="W89" s="462"/>
      <c r="X89" s="250"/>
      <c r="Y89" s="250"/>
      <c r="Z89" s="1017"/>
      <c r="AA89" s="340"/>
      <c r="AD89" s="160">
        <f>60*27</f>
        <v>1620</v>
      </c>
    </row>
    <row r="90" spans="1:30" s="160" customFormat="1" ht="30" customHeight="1">
      <c r="A90" s="354">
        <v>76</v>
      </c>
      <c r="B90" s="118" t="s">
        <v>808</v>
      </c>
      <c r="C90" s="364" t="s">
        <v>18</v>
      </c>
      <c r="D90" s="920" t="s">
        <v>44</v>
      </c>
      <c r="E90" s="365">
        <v>30</v>
      </c>
      <c r="F90" s="364">
        <v>240</v>
      </c>
      <c r="G90" s="364">
        <v>70</v>
      </c>
      <c r="H90" s="364">
        <f t="shared" ref="H90:H126" si="16">G90/8</f>
        <v>8.75</v>
      </c>
      <c r="I90" s="361">
        <f t="shared" ref="I90:I126" si="17">G90*E90</f>
        <v>2100</v>
      </c>
      <c r="J90" s="376"/>
      <c r="K90" s="819"/>
      <c r="L90" s="376"/>
      <c r="M90" s="376"/>
      <c r="N90" s="376"/>
      <c r="O90" s="377"/>
      <c r="P90" s="376">
        <v>1</v>
      </c>
      <c r="Q90" s="376">
        <v>1</v>
      </c>
      <c r="R90" s="376"/>
      <c r="S90" s="376"/>
      <c r="T90" s="376"/>
      <c r="U90" s="376"/>
      <c r="V90" s="355">
        <f>J90+L90+N90+P90+R90+T90</f>
        <v>1</v>
      </c>
      <c r="W90" s="365">
        <f t="shared" ref="W90:W99" si="18">E90-V90</f>
        <v>29</v>
      </c>
      <c r="X90" s="361">
        <f t="shared" ref="X90:X126" si="19">W90*8</f>
        <v>232</v>
      </c>
      <c r="Y90" s="361">
        <f t="shared" ref="Y90:Y126" si="20">X90*H90</f>
        <v>2030</v>
      </c>
      <c r="Z90" s="1012">
        <f t="shared" ref="Z90:Z99" si="21">Y90</f>
        <v>2030</v>
      </c>
      <c r="AA90" s="149"/>
    </row>
    <row r="91" spans="1:30" s="160" customFormat="1" ht="30" customHeight="1">
      <c r="A91" s="825">
        <v>77</v>
      </c>
      <c r="B91" s="364" t="s">
        <v>64</v>
      </c>
      <c r="C91" s="364" t="s">
        <v>176</v>
      </c>
      <c r="D91" s="364" t="s">
        <v>65</v>
      </c>
      <c r="E91" s="365">
        <v>30</v>
      </c>
      <c r="F91" s="364">
        <v>240</v>
      </c>
      <c r="G91" s="364">
        <v>90</v>
      </c>
      <c r="H91" s="364">
        <f t="shared" si="16"/>
        <v>11.25</v>
      </c>
      <c r="I91" s="361">
        <f t="shared" si="17"/>
        <v>2700</v>
      </c>
      <c r="J91" s="376"/>
      <c r="K91" s="819"/>
      <c r="L91" s="376"/>
      <c r="M91" s="376"/>
      <c r="N91" s="376"/>
      <c r="O91" s="377"/>
      <c r="P91" s="376">
        <v>1</v>
      </c>
      <c r="Q91" s="376">
        <v>1</v>
      </c>
      <c r="R91" s="376"/>
      <c r="S91" s="376"/>
      <c r="T91" s="376"/>
      <c r="U91" s="376"/>
      <c r="V91" s="355">
        <f>J91+L91+N91+P91+R91+T91</f>
        <v>1</v>
      </c>
      <c r="W91" s="365">
        <f t="shared" si="18"/>
        <v>29</v>
      </c>
      <c r="X91" s="361">
        <f t="shared" si="19"/>
        <v>232</v>
      </c>
      <c r="Y91" s="361">
        <f t="shared" si="20"/>
        <v>2610</v>
      </c>
      <c r="Z91" s="1012">
        <f t="shared" si="21"/>
        <v>2610</v>
      </c>
      <c r="AA91" s="149"/>
    </row>
    <row r="92" spans="1:30" s="160" customFormat="1" ht="35.25" customHeight="1">
      <c r="A92" s="354">
        <v>78</v>
      </c>
      <c r="B92" s="364" t="s">
        <v>817</v>
      </c>
      <c r="C92" s="364" t="s">
        <v>176</v>
      </c>
      <c r="D92" s="364" t="s">
        <v>39</v>
      </c>
      <c r="E92" s="364">
        <v>30</v>
      </c>
      <c r="F92" s="364">
        <v>240</v>
      </c>
      <c r="G92" s="364">
        <v>90</v>
      </c>
      <c r="H92" s="364">
        <f t="shared" si="16"/>
        <v>11.25</v>
      </c>
      <c r="I92" s="361">
        <f t="shared" si="17"/>
        <v>2700</v>
      </c>
      <c r="J92" s="376"/>
      <c r="K92" s="819"/>
      <c r="L92" s="376">
        <v>3</v>
      </c>
      <c r="M92" s="376" t="s">
        <v>156</v>
      </c>
      <c r="N92" s="376"/>
      <c r="O92" s="377"/>
      <c r="P92" s="376">
        <v>2</v>
      </c>
      <c r="Q92" s="376" t="s">
        <v>928</v>
      </c>
      <c r="R92" s="376">
        <v>1</v>
      </c>
      <c r="S92" s="376">
        <v>2</v>
      </c>
      <c r="T92" s="376"/>
      <c r="U92" s="376"/>
      <c r="V92" s="361">
        <f t="shared" ref="V92" si="22">J92+L92+N92+P92+R92+T92</f>
        <v>6</v>
      </c>
      <c r="W92" s="364">
        <f t="shared" si="18"/>
        <v>24</v>
      </c>
      <c r="X92" s="361">
        <f t="shared" si="19"/>
        <v>192</v>
      </c>
      <c r="Y92" s="361">
        <f t="shared" si="20"/>
        <v>2160</v>
      </c>
      <c r="Z92" s="1012">
        <f t="shared" si="21"/>
        <v>2160</v>
      </c>
      <c r="AA92" s="363"/>
    </row>
    <row r="93" spans="1:30" s="160" customFormat="1" ht="30" customHeight="1">
      <c r="A93" s="825">
        <v>79</v>
      </c>
      <c r="B93" s="364" t="s">
        <v>188</v>
      </c>
      <c r="C93" s="364" t="s">
        <v>176</v>
      </c>
      <c r="D93" s="364" t="s">
        <v>30</v>
      </c>
      <c r="E93" s="365">
        <v>30</v>
      </c>
      <c r="F93" s="364">
        <v>240</v>
      </c>
      <c r="G93" s="364">
        <v>90</v>
      </c>
      <c r="H93" s="364">
        <f t="shared" si="16"/>
        <v>11.25</v>
      </c>
      <c r="I93" s="361">
        <f t="shared" si="17"/>
        <v>2700</v>
      </c>
      <c r="J93" s="376"/>
      <c r="K93" s="376"/>
      <c r="L93" s="376">
        <v>1</v>
      </c>
      <c r="M93" s="376">
        <v>7</v>
      </c>
      <c r="N93" s="376"/>
      <c r="O93" s="377"/>
      <c r="P93" s="376">
        <v>1</v>
      </c>
      <c r="Q93" s="376">
        <v>1</v>
      </c>
      <c r="R93" s="376"/>
      <c r="S93" s="376"/>
      <c r="T93" s="376"/>
      <c r="U93" s="376"/>
      <c r="V93" s="355">
        <f>J93+L93+N93+P93+R93+T93</f>
        <v>2</v>
      </c>
      <c r="W93" s="365">
        <f t="shared" si="18"/>
        <v>28</v>
      </c>
      <c r="X93" s="361">
        <f t="shared" si="19"/>
        <v>224</v>
      </c>
      <c r="Y93" s="361">
        <f t="shared" si="20"/>
        <v>2520</v>
      </c>
      <c r="Z93" s="1012">
        <f t="shared" si="21"/>
        <v>2520</v>
      </c>
      <c r="AA93" s="149"/>
    </row>
    <row r="94" spans="1:30" s="160" customFormat="1" ht="30" customHeight="1">
      <c r="A94" s="354">
        <v>80</v>
      </c>
      <c r="B94" s="364" t="s">
        <v>328</v>
      </c>
      <c r="C94" s="364" t="s">
        <v>18</v>
      </c>
      <c r="D94" s="505" t="s">
        <v>44</v>
      </c>
      <c r="E94" s="365">
        <v>30</v>
      </c>
      <c r="F94" s="364">
        <v>240</v>
      </c>
      <c r="G94" s="364">
        <v>70</v>
      </c>
      <c r="H94" s="364">
        <f t="shared" si="16"/>
        <v>8.75</v>
      </c>
      <c r="I94" s="361">
        <f t="shared" si="17"/>
        <v>2100</v>
      </c>
      <c r="J94" s="376"/>
      <c r="K94" s="376"/>
      <c r="L94" s="376">
        <v>1</v>
      </c>
      <c r="M94" s="376">
        <v>28</v>
      </c>
      <c r="N94" s="376"/>
      <c r="O94" s="377"/>
      <c r="P94" s="376">
        <v>1</v>
      </c>
      <c r="Q94" s="376">
        <v>1</v>
      </c>
      <c r="R94" s="376"/>
      <c r="S94" s="819"/>
      <c r="T94" s="376"/>
      <c r="U94" s="376"/>
      <c r="V94" s="355">
        <f>J94+L94+N94+P94+R94+T94</f>
        <v>2</v>
      </c>
      <c r="W94" s="365">
        <f t="shared" si="18"/>
        <v>28</v>
      </c>
      <c r="X94" s="361">
        <f t="shared" si="19"/>
        <v>224</v>
      </c>
      <c r="Y94" s="361">
        <f t="shared" si="20"/>
        <v>1960</v>
      </c>
      <c r="Z94" s="1012">
        <f t="shared" si="21"/>
        <v>1960</v>
      </c>
      <c r="AA94" s="149"/>
    </row>
    <row r="95" spans="1:30" s="160" customFormat="1" ht="30" customHeight="1">
      <c r="A95" s="825">
        <v>81</v>
      </c>
      <c r="B95" s="364" t="s">
        <v>920</v>
      </c>
      <c r="C95" s="364" t="s">
        <v>18</v>
      </c>
      <c r="D95" s="505" t="s">
        <v>271</v>
      </c>
      <c r="E95" s="365">
        <v>30</v>
      </c>
      <c r="F95" s="364">
        <v>240</v>
      </c>
      <c r="G95" s="364">
        <v>70</v>
      </c>
      <c r="H95" s="364">
        <f t="shared" si="16"/>
        <v>8.75</v>
      </c>
      <c r="I95" s="361">
        <f t="shared" si="17"/>
        <v>2100</v>
      </c>
      <c r="J95" s="417">
        <v>15</v>
      </c>
      <c r="K95" s="417" t="s">
        <v>433</v>
      </c>
      <c r="L95" s="376">
        <v>1</v>
      </c>
      <c r="M95" s="376">
        <v>28</v>
      </c>
      <c r="N95" s="376"/>
      <c r="O95" s="377"/>
      <c r="P95" s="376">
        <v>1</v>
      </c>
      <c r="Q95" s="376">
        <v>27</v>
      </c>
      <c r="R95" s="376">
        <v>2</v>
      </c>
      <c r="S95" s="819" t="s">
        <v>222</v>
      </c>
      <c r="T95" s="376"/>
      <c r="U95" s="376"/>
      <c r="V95" s="355">
        <f>J95+L95+N95+P95+R95+T95</f>
        <v>19</v>
      </c>
      <c r="W95" s="365">
        <f t="shared" si="18"/>
        <v>11</v>
      </c>
      <c r="X95" s="361">
        <f t="shared" si="19"/>
        <v>88</v>
      </c>
      <c r="Y95" s="361">
        <f t="shared" si="20"/>
        <v>770</v>
      </c>
      <c r="Z95" s="1012">
        <f t="shared" si="21"/>
        <v>770</v>
      </c>
      <c r="AA95" s="149"/>
    </row>
    <row r="96" spans="1:30" s="160" customFormat="1" ht="30" customHeight="1">
      <c r="A96" s="354">
        <v>82</v>
      </c>
      <c r="B96" s="364" t="s">
        <v>206</v>
      </c>
      <c r="C96" s="364" t="s">
        <v>176</v>
      </c>
      <c r="D96" s="364" t="s">
        <v>240</v>
      </c>
      <c r="E96" s="365">
        <v>30</v>
      </c>
      <c r="F96" s="364">
        <v>240</v>
      </c>
      <c r="G96" s="364">
        <v>90</v>
      </c>
      <c r="H96" s="364">
        <f t="shared" si="16"/>
        <v>11.25</v>
      </c>
      <c r="I96" s="361">
        <f t="shared" si="17"/>
        <v>2700</v>
      </c>
      <c r="J96" s="376"/>
      <c r="K96" s="376"/>
      <c r="L96" s="376">
        <v>2</v>
      </c>
      <c r="M96" s="376" t="s">
        <v>936</v>
      </c>
      <c r="N96" s="376"/>
      <c r="O96" s="377"/>
      <c r="P96" s="376">
        <v>1</v>
      </c>
      <c r="Q96" s="376">
        <v>1</v>
      </c>
      <c r="R96" s="376"/>
      <c r="S96" s="376"/>
      <c r="T96" s="376"/>
      <c r="U96" s="376"/>
      <c r="V96" s="355">
        <f t="shared" ref="V96:V99" si="23">J96+L96+N96+P96+R96+T96</f>
        <v>3</v>
      </c>
      <c r="W96" s="365">
        <f t="shared" si="18"/>
        <v>27</v>
      </c>
      <c r="X96" s="361">
        <f t="shared" si="19"/>
        <v>216</v>
      </c>
      <c r="Y96" s="361">
        <f t="shared" si="20"/>
        <v>2430</v>
      </c>
      <c r="Z96" s="1012">
        <f t="shared" si="21"/>
        <v>2430</v>
      </c>
      <c r="AA96" s="149"/>
    </row>
    <row r="97" spans="1:27" s="160" customFormat="1" ht="35.1" customHeight="1">
      <c r="A97" s="825">
        <v>83</v>
      </c>
      <c r="B97" s="364" t="s">
        <v>251</v>
      </c>
      <c r="C97" s="361" t="s">
        <v>176</v>
      </c>
      <c r="D97" s="361" t="s">
        <v>103</v>
      </c>
      <c r="E97" s="365">
        <v>30</v>
      </c>
      <c r="F97" s="364">
        <v>240</v>
      </c>
      <c r="G97" s="364">
        <v>90</v>
      </c>
      <c r="H97" s="364">
        <f t="shared" si="16"/>
        <v>11.25</v>
      </c>
      <c r="I97" s="361">
        <f t="shared" si="17"/>
        <v>2700</v>
      </c>
      <c r="J97" s="376"/>
      <c r="K97" s="376"/>
      <c r="L97" s="376">
        <v>3</v>
      </c>
      <c r="M97" s="376" t="s">
        <v>156</v>
      </c>
      <c r="N97" s="376"/>
      <c r="O97" s="377"/>
      <c r="P97" s="376">
        <v>1</v>
      </c>
      <c r="Q97" s="376">
        <v>1</v>
      </c>
      <c r="R97" s="376"/>
      <c r="S97" s="376"/>
      <c r="T97" s="376"/>
      <c r="U97" s="376"/>
      <c r="V97" s="355">
        <f t="shared" si="23"/>
        <v>4</v>
      </c>
      <c r="W97" s="365">
        <f t="shared" si="18"/>
        <v>26</v>
      </c>
      <c r="X97" s="361">
        <f t="shared" si="19"/>
        <v>208</v>
      </c>
      <c r="Y97" s="361">
        <f t="shared" si="20"/>
        <v>2340</v>
      </c>
      <c r="Z97" s="1012">
        <f t="shared" si="21"/>
        <v>2340</v>
      </c>
      <c r="AA97" s="363"/>
    </row>
    <row r="98" spans="1:27" s="463" customFormat="1" ht="35.1" customHeight="1">
      <c r="A98" s="825">
        <v>84</v>
      </c>
      <c r="B98" s="364" t="s">
        <v>252</v>
      </c>
      <c r="C98" s="364" t="s">
        <v>18</v>
      </c>
      <c r="D98" s="364" t="s">
        <v>76</v>
      </c>
      <c r="E98" s="365">
        <v>30</v>
      </c>
      <c r="F98" s="364">
        <v>240</v>
      </c>
      <c r="G98" s="364">
        <v>70</v>
      </c>
      <c r="H98" s="364">
        <f t="shared" si="16"/>
        <v>8.75</v>
      </c>
      <c r="I98" s="364">
        <f t="shared" si="17"/>
        <v>2100</v>
      </c>
      <c r="J98" s="376"/>
      <c r="K98" s="376"/>
      <c r="L98" s="376"/>
      <c r="M98" s="376"/>
      <c r="N98" s="376"/>
      <c r="O98" s="377"/>
      <c r="P98" s="376"/>
      <c r="Q98" s="376"/>
      <c r="R98" s="376"/>
      <c r="S98" s="376"/>
      <c r="T98" s="376"/>
      <c r="U98" s="376"/>
      <c r="V98" s="365">
        <f t="shared" si="23"/>
        <v>0</v>
      </c>
      <c r="W98" s="365">
        <f t="shared" si="18"/>
        <v>30</v>
      </c>
      <c r="X98" s="364">
        <f t="shared" si="19"/>
        <v>240</v>
      </c>
      <c r="Y98" s="364">
        <f t="shared" si="20"/>
        <v>2100</v>
      </c>
      <c r="Z98" s="1014">
        <f t="shared" si="21"/>
        <v>2100</v>
      </c>
      <c r="AA98" s="997" t="s">
        <v>669</v>
      </c>
    </row>
    <row r="99" spans="1:27" s="160" customFormat="1" ht="30" customHeight="1">
      <c r="A99" s="825">
        <v>85</v>
      </c>
      <c r="B99" s="772" t="s">
        <v>826</v>
      </c>
      <c r="C99" s="364" t="s">
        <v>176</v>
      </c>
      <c r="D99" s="364" t="s">
        <v>20</v>
      </c>
      <c r="E99" s="365">
        <v>30</v>
      </c>
      <c r="F99" s="364">
        <v>240</v>
      </c>
      <c r="G99" s="364">
        <v>90</v>
      </c>
      <c r="H99" s="364">
        <f t="shared" si="16"/>
        <v>11.25</v>
      </c>
      <c r="I99" s="361">
        <f t="shared" si="17"/>
        <v>2700</v>
      </c>
      <c r="J99" s="376"/>
      <c r="K99" s="376"/>
      <c r="L99" s="376">
        <v>2</v>
      </c>
      <c r="M99" s="376" t="s">
        <v>936</v>
      </c>
      <c r="N99" s="376">
        <v>1</v>
      </c>
      <c r="O99" s="377" t="s">
        <v>209</v>
      </c>
      <c r="P99" s="376">
        <v>1</v>
      </c>
      <c r="Q99" s="376">
        <v>1</v>
      </c>
      <c r="R99" s="376"/>
      <c r="S99" s="376"/>
      <c r="T99" s="376"/>
      <c r="U99" s="376"/>
      <c r="V99" s="355">
        <f t="shared" si="23"/>
        <v>4</v>
      </c>
      <c r="W99" s="365">
        <f t="shared" si="18"/>
        <v>26</v>
      </c>
      <c r="X99" s="361">
        <f t="shared" si="19"/>
        <v>208</v>
      </c>
      <c r="Y99" s="361">
        <f t="shared" si="20"/>
        <v>2340</v>
      </c>
      <c r="Z99" s="1012">
        <f t="shared" si="21"/>
        <v>2340</v>
      </c>
      <c r="AA99" s="149"/>
    </row>
    <row r="100" spans="1:27" s="160" customFormat="1" ht="30" customHeight="1">
      <c r="A100" s="354">
        <v>86</v>
      </c>
      <c r="B100" s="623" t="s">
        <v>369</v>
      </c>
      <c r="C100" s="364" t="s">
        <v>18</v>
      </c>
      <c r="D100" s="921" t="s">
        <v>27</v>
      </c>
      <c r="E100" s="364">
        <v>30</v>
      </c>
      <c r="F100" s="364">
        <v>240</v>
      </c>
      <c r="G100" s="364">
        <v>70</v>
      </c>
      <c r="H100" s="364">
        <f t="shared" si="16"/>
        <v>8.75</v>
      </c>
      <c r="I100" s="361">
        <f t="shared" si="17"/>
        <v>2100</v>
      </c>
      <c r="J100" s="376"/>
      <c r="K100" s="376"/>
      <c r="L100" s="376">
        <v>1</v>
      </c>
      <c r="M100" s="376">
        <v>21</v>
      </c>
      <c r="N100" s="376">
        <v>2</v>
      </c>
      <c r="O100" s="377" t="s">
        <v>233</v>
      </c>
      <c r="P100" s="376">
        <v>1</v>
      </c>
      <c r="Q100" s="376">
        <v>1</v>
      </c>
      <c r="R100" s="376"/>
      <c r="S100" s="376"/>
      <c r="T100" s="376"/>
      <c r="U100" s="376"/>
      <c r="V100" s="355">
        <f>J100+L100+N100+P100+R100+T100</f>
        <v>4</v>
      </c>
      <c r="W100" s="365">
        <f>E100-V100</f>
        <v>26</v>
      </c>
      <c r="X100" s="361">
        <f t="shared" si="19"/>
        <v>208</v>
      </c>
      <c r="Y100" s="361">
        <f t="shared" si="20"/>
        <v>1820</v>
      </c>
      <c r="Z100" s="1012">
        <f>Y100</f>
        <v>1820</v>
      </c>
      <c r="AA100" s="149"/>
    </row>
    <row r="101" spans="1:27" s="160" customFormat="1" ht="30" customHeight="1">
      <c r="A101" s="825">
        <v>87</v>
      </c>
      <c r="B101" s="624" t="s">
        <v>552</v>
      </c>
      <c r="C101" s="365" t="s">
        <v>18</v>
      </c>
      <c r="D101" s="922" t="s">
        <v>75</v>
      </c>
      <c r="E101" s="365">
        <v>30</v>
      </c>
      <c r="F101" s="365">
        <v>240</v>
      </c>
      <c r="G101" s="364">
        <v>70</v>
      </c>
      <c r="H101" s="364">
        <f t="shared" si="16"/>
        <v>8.75</v>
      </c>
      <c r="I101" s="361">
        <f t="shared" si="17"/>
        <v>2100</v>
      </c>
      <c r="J101" s="376"/>
      <c r="K101" s="376"/>
      <c r="L101" s="376">
        <v>1</v>
      </c>
      <c r="M101" s="376">
        <v>28</v>
      </c>
      <c r="N101" s="376"/>
      <c r="O101" s="377"/>
      <c r="P101" s="376">
        <v>2</v>
      </c>
      <c r="Q101" s="376" t="s">
        <v>928</v>
      </c>
      <c r="R101" s="376">
        <v>1</v>
      </c>
      <c r="S101" s="376">
        <v>2</v>
      </c>
      <c r="T101" s="376">
        <v>4</v>
      </c>
      <c r="U101" s="376" t="s">
        <v>940</v>
      </c>
      <c r="V101" s="355">
        <f>J101+L101+N101+P101+R101+T101</f>
        <v>8</v>
      </c>
      <c r="W101" s="365">
        <f>E101-V101</f>
        <v>22</v>
      </c>
      <c r="X101" s="361">
        <f t="shared" si="19"/>
        <v>176</v>
      </c>
      <c r="Y101" s="361">
        <f t="shared" si="20"/>
        <v>1540</v>
      </c>
      <c r="Z101" s="1012">
        <f>Y101</f>
        <v>1540</v>
      </c>
      <c r="AA101" s="149"/>
    </row>
    <row r="102" spans="1:27" s="160" customFormat="1" ht="30" customHeight="1">
      <c r="A102" s="354">
        <v>88</v>
      </c>
      <c r="B102" s="364" t="s">
        <v>118</v>
      </c>
      <c r="C102" s="364" t="s">
        <v>176</v>
      </c>
      <c r="D102" s="364" t="s">
        <v>59</v>
      </c>
      <c r="E102" s="365">
        <v>30</v>
      </c>
      <c r="F102" s="364">
        <v>240</v>
      </c>
      <c r="G102" s="364">
        <v>90</v>
      </c>
      <c r="H102" s="364">
        <f t="shared" si="16"/>
        <v>11.25</v>
      </c>
      <c r="I102" s="361">
        <f t="shared" si="17"/>
        <v>2700</v>
      </c>
      <c r="J102" s="376"/>
      <c r="K102" s="376"/>
      <c r="L102" s="376">
        <v>4</v>
      </c>
      <c r="M102" s="376" t="s">
        <v>349</v>
      </c>
      <c r="N102" s="376"/>
      <c r="O102" s="377"/>
      <c r="P102" s="376">
        <v>3</v>
      </c>
      <c r="Q102" s="376" t="s">
        <v>929</v>
      </c>
      <c r="R102" s="376"/>
      <c r="S102" s="376"/>
      <c r="T102" s="376"/>
      <c r="U102" s="376"/>
      <c r="V102" s="355">
        <f>J102+L102+N102+P102+R102+T102</f>
        <v>7</v>
      </c>
      <c r="W102" s="365">
        <f>E102-V102</f>
        <v>23</v>
      </c>
      <c r="X102" s="361">
        <f t="shared" si="19"/>
        <v>184</v>
      </c>
      <c r="Y102" s="361">
        <f t="shared" si="20"/>
        <v>2070</v>
      </c>
      <c r="Z102" s="1012">
        <f>Y102</f>
        <v>2070</v>
      </c>
      <c r="AA102" s="149"/>
    </row>
    <row r="103" spans="1:27" s="160" customFormat="1" ht="30" customHeight="1">
      <c r="A103" s="825">
        <v>89</v>
      </c>
      <c r="B103" s="364" t="s">
        <v>444</v>
      </c>
      <c r="C103" s="364" t="s">
        <v>18</v>
      </c>
      <c r="D103" s="364" t="s">
        <v>334</v>
      </c>
      <c r="E103" s="364">
        <v>30</v>
      </c>
      <c r="F103" s="364">
        <v>240</v>
      </c>
      <c r="G103" s="364">
        <v>70</v>
      </c>
      <c r="H103" s="364">
        <f t="shared" si="16"/>
        <v>8.75</v>
      </c>
      <c r="I103" s="361">
        <f t="shared" si="17"/>
        <v>2100</v>
      </c>
      <c r="J103" s="376"/>
      <c r="K103" s="376"/>
      <c r="L103" s="376"/>
      <c r="M103" s="376"/>
      <c r="N103" s="376"/>
      <c r="O103" s="377"/>
      <c r="P103" s="376">
        <v>1</v>
      </c>
      <c r="Q103" s="376">
        <v>1</v>
      </c>
      <c r="R103" s="376"/>
      <c r="S103" s="376"/>
      <c r="T103" s="376"/>
      <c r="U103" s="376"/>
      <c r="V103" s="361">
        <f t="shared" ref="V103:V126" si="24">J103+L103+N103+P103+R103+T103</f>
        <v>1</v>
      </c>
      <c r="W103" s="364">
        <f t="shared" ref="W103:W126" si="25">E103-V103</f>
        <v>29</v>
      </c>
      <c r="X103" s="361">
        <f t="shared" si="19"/>
        <v>232</v>
      </c>
      <c r="Y103" s="361">
        <f t="shared" si="20"/>
        <v>2030</v>
      </c>
      <c r="Z103" s="1012">
        <f t="shared" ref="Z103:Z126" si="26">Y103</f>
        <v>2030</v>
      </c>
      <c r="AA103" s="149"/>
    </row>
    <row r="104" spans="1:27" s="160" customFormat="1" ht="30" customHeight="1">
      <c r="A104" s="354">
        <v>90</v>
      </c>
      <c r="B104" s="624" t="s">
        <v>880</v>
      </c>
      <c r="C104" s="364" t="s">
        <v>18</v>
      </c>
      <c r="D104" s="364" t="s">
        <v>185</v>
      </c>
      <c r="E104" s="364">
        <v>30</v>
      </c>
      <c r="F104" s="364">
        <v>240</v>
      </c>
      <c r="G104" s="364">
        <v>70</v>
      </c>
      <c r="H104" s="364">
        <f t="shared" si="16"/>
        <v>8.75</v>
      </c>
      <c r="I104" s="361">
        <f t="shared" si="17"/>
        <v>2100</v>
      </c>
      <c r="J104" s="376"/>
      <c r="K104" s="376"/>
      <c r="L104" s="376">
        <v>4</v>
      </c>
      <c r="M104" s="376" t="s">
        <v>349</v>
      </c>
      <c r="N104" s="376"/>
      <c r="O104" s="377"/>
      <c r="P104" s="376">
        <v>1</v>
      </c>
      <c r="Q104" s="376">
        <v>1</v>
      </c>
      <c r="R104" s="376"/>
      <c r="S104" s="376"/>
      <c r="T104" s="376"/>
      <c r="U104" s="376"/>
      <c r="V104" s="361">
        <f t="shared" si="24"/>
        <v>5</v>
      </c>
      <c r="W104" s="364">
        <f t="shared" si="25"/>
        <v>25</v>
      </c>
      <c r="X104" s="361">
        <f t="shared" si="19"/>
        <v>200</v>
      </c>
      <c r="Y104" s="361">
        <f t="shared" si="20"/>
        <v>1750</v>
      </c>
      <c r="Z104" s="1012">
        <f t="shared" si="26"/>
        <v>1750</v>
      </c>
      <c r="AA104" s="149"/>
    </row>
    <row r="105" spans="1:27" s="160" customFormat="1" ht="30" customHeight="1">
      <c r="A105" s="825">
        <v>91</v>
      </c>
      <c r="B105" s="364" t="s">
        <v>26</v>
      </c>
      <c r="C105" s="365" t="s">
        <v>31</v>
      </c>
      <c r="D105" s="364" t="s">
        <v>37</v>
      </c>
      <c r="E105" s="365">
        <v>30</v>
      </c>
      <c r="F105" s="364">
        <v>240</v>
      </c>
      <c r="G105" s="364">
        <v>75</v>
      </c>
      <c r="H105" s="364">
        <f t="shared" si="16"/>
        <v>9.375</v>
      </c>
      <c r="I105" s="361">
        <f t="shared" si="17"/>
        <v>2250</v>
      </c>
      <c r="J105" s="376"/>
      <c r="K105" s="376"/>
      <c r="L105" s="376"/>
      <c r="M105" s="376"/>
      <c r="N105" s="376"/>
      <c r="O105" s="377"/>
      <c r="P105" s="376">
        <v>1</v>
      </c>
      <c r="Q105" s="376">
        <v>1</v>
      </c>
      <c r="R105" s="376"/>
      <c r="S105" s="820"/>
      <c r="T105" s="376"/>
      <c r="U105" s="376"/>
      <c r="V105" s="355">
        <f t="shared" si="24"/>
        <v>1</v>
      </c>
      <c r="W105" s="365">
        <f t="shared" si="25"/>
        <v>29</v>
      </c>
      <c r="X105" s="361">
        <f t="shared" si="19"/>
        <v>232</v>
      </c>
      <c r="Y105" s="361">
        <f t="shared" si="20"/>
        <v>2175</v>
      </c>
      <c r="Z105" s="1012">
        <f t="shared" si="26"/>
        <v>2175</v>
      </c>
      <c r="AA105" s="149"/>
    </row>
    <row r="106" spans="1:27" s="160" customFormat="1" ht="30" customHeight="1">
      <c r="A106" s="354">
        <v>92</v>
      </c>
      <c r="B106" s="364" t="s">
        <v>867</v>
      </c>
      <c r="C106" s="364" t="s">
        <v>18</v>
      </c>
      <c r="D106" s="364" t="s">
        <v>237</v>
      </c>
      <c r="E106" s="365">
        <v>30</v>
      </c>
      <c r="F106" s="364">
        <v>240</v>
      </c>
      <c r="G106" s="364">
        <v>70</v>
      </c>
      <c r="H106" s="364">
        <f t="shared" si="16"/>
        <v>8.75</v>
      </c>
      <c r="I106" s="361">
        <f t="shared" si="17"/>
        <v>2100</v>
      </c>
      <c r="J106" s="376"/>
      <c r="K106" s="376"/>
      <c r="L106" s="376">
        <v>1</v>
      </c>
      <c r="M106" s="376">
        <v>14</v>
      </c>
      <c r="N106" s="376"/>
      <c r="O106" s="377"/>
      <c r="P106" s="376">
        <v>2</v>
      </c>
      <c r="Q106" s="376" t="s">
        <v>928</v>
      </c>
      <c r="R106" s="376">
        <v>1</v>
      </c>
      <c r="S106" s="820">
        <v>2</v>
      </c>
      <c r="T106" s="376"/>
      <c r="U106" s="376"/>
      <c r="V106" s="355">
        <f t="shared" si="24"/>
        <v>4</v>
      </c>
      <c r="W106" s="365">
        <f t="shared" si="25"/>
        <v>26</v>
      </c>
      <c r="X106" s="361">
        <f t="shared" si="19"/>
        <v>208</v>
      </c>
      <c r="Y106" s="361">
        <f t="shared" si="20"/>
        <v>1820</v>
      </c>
      <c r="Z106" s="1012">
        <f t="shared" si="26"/>
        <v>1820</v>
      </c>
      <c r="AA106" s="149"/>
    </row>
    <row r="107" spans="1:27" s="160" customFormat="1" ht="35.1" customHeight="1">
      <c r="A107" s="825">
        <v>93</v>
      </c>
      <c r="B107" s="998" t="s">
        <v>856</v>
      </c>
      <c r="C107" s="361" t="s">
        <v>176</v>
      </c>
      <c r="D107" s="364" t="s">
        <v>271</v>
      </c>
      <c r="E107" s="365">
        <v>30</v>
      </c>
      <c r="F107" s="364">
        <v>240</v>
      </c>
      <c r="G107" s="364">
        <v>90</v>
      </c>
      <c r="H107" s="364">
        <f t="shared" si="16"/>
        <v>11.25</v>
      </c>
      <c r="I107" s="361">
        <f t="shared" si="17"/>
        <v>2700</v>
      </c>
      <c r="J107" s="376"/>
      <c r="K107" s="819"/>
      <c r="L107" s="376"/>
      <c r="M107" s="376"/>
      <c r="N107" s="376"/>
      <c r="O107" s="377"/>
      <c r="P107" s="376"/>
      <c r="Q107" s="376"/>
      <c r="R107" s="376"/>
      <c r="S107" s="376"/>
      <c r="T107" s="376">
        <v>30</v>
      </c>
      <c r="U107" s="376"/>
      <c r="V107" s="355">
        <f>J107+L107+N107+P107+R107+T107</f>
        <v>30</v>
      </c>
      <c r="W107" s="365">
        <f>E107-V107</f>
        <v>0</v>
      </c>
      <c r="X107" s="361">
        <f t="shared" si="19"/>
        <v>0</v>
      </c>
      <c r="Y107" s="361">
        <f t="shared" si="20"/>
        <v>0</v>
      </c>
      <c r="Z107" s="1015">
        <f t="shared" si="26"/>
        <v>0</v>
      </c>
      <c r="AA107" s="363"/>
    </row>
    <row r="108" spans="1:27" s="160" customFormat="1" ht="30" customHeight="1">
      <c r="A108" s="354">
        <v>94</v>
      </c>
      <c r="B108" s="364" t="s">
        <v>140</v>
      </c>
      <c r="C108" s="364" t="s">
        <v>176</v>
      </c>
      <c r="D108" s="364" t="s">
        <v>144</v>
      </c>
      <c r="E108" s="365">
        <v>30</v>
      </c>
      <c r="F108" s="364">
        <v>240</v>
      </c>
      <c r="G108" s="364">
        <v>90</v>
      </c>
      <c r="H108" s="364">
        <f t="shared" si="16"/>
        <v>11.25</v>
      </c>
      <c r="I108" s="361">
        <f t="shared" si="17"/>
        <v>2700</v>
      </c>
      <c r="J108" s="376"/>
      <c r="K108" s="376"/>
      <c r="L108" s="376">
        <v>3</v>
      </c>
      <c r="M108" s="376" t="s">
        <v>156</v>
      </c>
      <c r="N108" s="376"/>
      <c r="O108" s="377"/>
      <c r="P108" s="376">
        <v>3</v>
      </c>
      <c r="Q108" s="376" t="s">
        <v>929</v>
      </c>
      <c r="R108" s="376"/>
      <c r="S108" s="376"/>
      <c r="T108" s="376"/>
      <c r="U108" s="376"/>
      <c r="V108" s="355">
        <f t="shared" si="24"/>
        <v>6</v>
      </c>
      <c r="W108" s="365">
        <f t="shared" si="25"/>
        <v>24</v>
      </c>
      <c r="X108" s="361">
        <f t="shared" si="19"/>
        <v>192</v>
      </c>
      <c r="Y108" s="361">
        <f t="shared" si="20"/>
        <v>2160</v>
      </c>
      <c r="Z108" s="1012">
        <f t="shared" si="26"/>
        <v>2160</v>
      </c>
      <c r="AA108" s="149"/>
    </row>
    <row r="109" spans="1:27" s="160" customFormat="1" ht="30" customHeight="1">
      <c r="A109" s="825">
        <v>95</v>
      </c>
      <c r="B109" s="364" t="s">
        <v>51</v>
      </c>
      <c r="C109" s="364" t="s">
        <v>176</v>
      </c>
      <c r="D109" s="364" t="s">
        <v>52</v>
      </c>
      <c r="E109" s="365">
        <v>30</v>
      </c>
      <c r="F109" s="364">
        <v>240</v>
      </c>
      <c r="G109" s="364">
        <v>90</v>
      </c>
      <c r="H109" s="364">
        <f t="shared" si="16"/>
        <v>11.25</v>
      </c>
      <c r="I109" s="361">
        <f t="shared" si="17"/>
        <v>2700</v>
      </c>
      <c r="J109" s="376"/>
      <c r="K109" s="376"/>
      <c r="L109" s="376"/>
      <c r="M109" s="376"/>
      <c r="N109" s="376"/>
      <c r="O109" s="377"/>
      <c r="P109" s="376">
        <v>1</v>
      </c>
      <c r="Q109" s="376">
        <v>1</v>
      </c>
      <c r="R109" s="376"/>
      <c r="S109" s="376"/>
      <c r="T109" s="376"/>
      <c r="U109" s="376"/>
      <c r="V109" s="355">
        <f t="shared" si="24"/>
        <v>1</v>
      </c>
      <c r="W109" s="365">
        <f t="shared" si="25"/>
        <v>29</v>
      </c>
      <c r="X109" s="361">
        <f t="shared" si="19"/>
        <v>232</v>
      </c>
      <c r="Y109" s="361">
        <f t="shared" si="20"/>
        <v>2610</v>
      </c>
      <c r="Z109" s="1012">
        <f t="shared" si="26"/>
        <v>2610</v>
      </c>
      <c r="AA109" s="149"/>
    </row>
    <row r="110" spans="1:27" s="160" customFormat="1" ht="30" customHeight="1">
      <c r="A110" s="354">
        <v>96</v>
      </c>
      <c r="B110" s="364" t="s">
        <v>302</v>
      </c>
      <c r="C110" s="364" t="s">
        <v>176</v>
      </c>
      <c r="D110" s="364" t="s">
        <v>55</v>
      </c>
      <c r="E110" s="365">
        <v>30</v>
      </c>
      <c r="F110" s="364">
        <v>240</v>
      </c>
      <c r="G110" s="364">
        <v>90</v>
      </c>
      <c r="H110" s="364">
        <f t="shared" si="16"/>
        <v>11.25</v>
      </c>
      <c r="I110" s="361">
        <f t="shared" si="17"/>
        <v>2700</v>
      </c>
      <c r="J110" s="376"/>
      <c r="K110" s="376"/>
      <c r="L110" s="376">
        <v>3</v>
      </c>
      <c r="M110" s="376" t="s">
        <v>123</v>
      </c>
      <c r="N110" s="376"/>
      <c r="O110" s="377"/>
      <c r="P110" s="376">
        <v>3</v>
      </c>
      <c r="Q110" s="376" t="s">
        <v>929</v>
      </c>
      <c r="R110" s="376"/>
      <c r="S110" s="376"/>
      <c r="T110" s="376"/>
      <c r="U110" s="376"/>
      <c r="V110" s="355">
        <f t="shared" si="24"/>
        <v>6</v>
      </c>
      <c r="W110" s="365">
        <f t="shared" si="25"/>
        <v>24</v>
      </c>
      <c r="X110" s="361">
        <f t="shared" si="19"/>
        <v>192</v>
      </c>
      <c r="Y110" s="361">
        <f t="shared" si="20"/>
        <v>2160</v>
      </c>
      <c r="Z110" s="1012">
        <f t="shared" si="26"/>
        <v>2160</v>
      </c>
      <c r="AA110" s="149"/>
    </row>
    <row r="111" spans="1:27" s="160" customFormat="1" ht="30" customHeight="1">
      <c r="A111" s="825">
        <v>97</v>
      </c>
      <c r="B111" s="364" t="s">
        <v>281</v>
      </c>
      <c r="C111" s="364" t="s">
        <v>176</v>
      </c>
      <c r="D111" s="364" t="s">
        <v>162</v>
      </c>
      <c r="E111" s="365">
        <v>30</v>
      </c>
      <c r="F111" s="364">
        <v>240</v>
      </c>
      <c r="G111" s="364">
        <v>90</v>
      </c>
      <c r="H111" s="364">
        <f t="shared" si="16"/>
        <v>11.25</v>
      </c>
      <c r="I111" s="361">
        <f t="shared" si="17"/>
        <v>2700</v>
      </c>
      <c r="J111" s="376"/>
      <c r="K111" s="376"/>
      <c r="L111" s="376">
        <v>1</v>
      </c>
      <c r="M111" s="376">
        <v>7</v>
      </c>
      <c r="N111" s="376"/>
      <c r="O111" s="377"/>
      <c r="P111" s="376">
        <v>1</v>
      </c>
      <c r="Q111" s="376">
        <v>1</v>
      </c>
      <c r="R111" s="376"/>
      <c r="S111" s="376"/>
      <c r="T111" s="376"/>
      <c r="U111" s="376"/>
      <c r="V111" s="355">
        <f t="shared" si="24"/>
        <v>2</v>
      </c>
      <c r="W111" s="365">
        <f t="shared" si="25"/>
        <v>28</v>
      </c>
      <c r="X111" s="361">
        <f t="shared" si="19"/>
        <v>224</v>
      </c>
      <c r="Y111" s="361">
        <f t="shared" si="20"/>
        <v>2520</v>
      </c>
      <c r="Z111" s="1012">
        <f t="shared" si="26"/>
        <v>2520</v>
      </c>
      <c r="AA111" s="149"/>
    </row>
    <row r="112" spans="1:27" s="160" customFormat="1" ht="30" customHeight="1">
      <c r="A112" s="354">
        <v>98</v>
      </c>
      <c r="B112" s="364" t="s">
        <v>944</v>
      </c>
      <c r="C112" s="364" t="s">
        <v>267</v>
      </c>
      <c r="D112" s="364" t="s">
        <v>45</v>
      </c>
      <c r="E112" s="365">
        <v>30</v>
      </c>
      <c r="F112" s="364">
        <v>240</v>
      </c>
      <c r="G112" s="364">
        <v>75</v>
      </c>
      <c r="H112" s="364">
        <f t="shared" si="16"/>
        <v>9.375</v>
      </c>
      <c r="I112" s="361">
        <f t="shared" si="17"/>
        <v>2250</v>
      </c>
      <c r="J112" s="376"/>
      <c r="K112" s="376"/>
      <c r="L112" s="376"/>
      <c r="M112" s="376"/>
      <c r="N112" s="376"/>
      <c r="O112" s="377"/>
      <c r="P112" s="376">
        <v>1</v>
      </c>
      <c r="Q112" s="376">
        <v>1</v>
      </c>
      <c r="R112" s="376"/>
      <c r="S112" s="376"/>
      <c r="T112" s="376"/>
      <c r="U112" s="376"/>
      <c r="V112" s="355">
        <f t="shared" si="24"/>
        <v>1</v>
      </c>
      <c r="W112" s="365">
        <f t="shared" si="25"/>
        <v>29</v>
      </c>
      <c r="X112" s="361">
        <f>W112*8</f>
        <v>232</v>
      </c>
      <c r="Y112" s="361">
        <f>X112*H112</f>
        <v>2175</v>
      </c>
      <c r="Z112" s="1012">
        <f>Y112</f>
        <v>2175</v>
      </c>
      <c r="AA112" s="149"/>
    </row>
    <row r="113" spans="1:35" s="463" customFormat="1" ht="35.1" customHeight="1">
      <c r="A113" s="825">
        <v>99</v>
      </c>
      <c r="B113" s="364" t="s">
        <v>866</v>
      </c>
      <c r="C113" s="364" t="s">
        <v>18</v>
      </c>
      <c r="D113" s="364" t="s">
        <v>115</v>
      </c>
      <c r="E113" s="365">
        <v>30</v>
      </c>
      <c r="F113" s="364">
        <v>240</v>
      </c>
      <c r="G113" s="364">
        <v>70</v>
      </c>
      <c r="H113" s="364">
        <f t="shared" si="16"/>
        <v>8.75</v>
      </c>
      <c r="I113" s="364">
        <f t="shared" si="17"/>
        <v>2100</v>
      </c>
      <c r="J113" s="376"/>
      <c r="K113" s="376"/>
      <c r="L113" s="376"/>
      <c r="M113" s="376"/>
      <c r="N113" s="376"/>
      <c r="O113" s="377"/>
      <c r="P113" s="376"/>
      <c r="Q113" s="376"/>
      <c r="R113" s="376"/>
      <c r="S113" s="376"/>
      <c r="T113" s="376"/>
      <c r="U113" s="376"/>
      <c r="V113" s="365">
        <f t="shared" si="24"/>
        <v>0</v>
      </c>
      <c r="W113" s="365">
        <f t="shared" si="25"/>
        <v>30</v>
      </c>
      <c r="X113" s="364">
        <f t="shared" ref="X113" si="27">W113*8</f>
        <v>240</v>
      </c>
      <c r="Y113" s="364">
        <f t="shared" ref="Y113" si="28">X113*H113</f>
        <v>2100</v>
      </c>
      <c r="Z113" s="1014">
        <f t="shared" ref="Z113" si="29">Y113</f>
        <v>2100</v>
      </c>
      <c r="AA113" s="997" t="s">
        <v>669</v>
      </c>
    </row>
    <row r="114" spans="1:35" s="160" customFormat="1" ht="33.75" customHeight="1">
      <c r="A114" s="354">
        <v>100</v>
      </c>
      <c r="B114" s="364" t="s">
        <v>102</v>
      </c>
      <c r="C114" s="364" t="s">
        <v>176</v>
      </c>
      <c r="D114" s="364" t="s">
        <v>154</v>
      </c>
      <c r="E114" s="365">
        <v>30</v>
      </c>
      <c r="F114" s="364">
        <v>240</v>
      </c>
      <c r="G114" s="364">
        <v>90</v>
      </c>
      <c r="H114" s="364">
        <f t="shared" si="16"/>
        <v>11.25</v>
      </c>
      <c r="I114" s="361">
        <f t="shared" si="17"/>
        <v>2700</v>
      </c>
      <c r="J114" s="376"/>
      <c r="K114" s="376"/>
      <c r="L114" s="376">
        <v>4</v>
      </c>
      <c r="M114" s="376" t="s">
        <v>349</v>
      </c>
      <c r="N114" s="376"/>
      <c r="O114" s="377"/>
      <c r="P114" s="376">
        <v>2</v>
      </c>
      <c r="Q114" s="376" t="s">
        <v>928</v>
      </c>
      <c r="R114" s="376"/>
      <c r="S114" s="821"/>
      <c r="T114" s="376"/>
      <c r="U114" s="376"/>
      <c r="V114" s="355">
        <f t="shared" si="24"/>
        <v>6</v>
      </c>
      <c r="W114" s="365">
        <f t="shared" si="25"/>
        <v>24</v>
      </c>
      <c r="X114" s="361">
        <f t="shared" si="19"/>
        <v>192</v>
      </c>
      <c r="Y114" s="361">
        <f t="shared" si="20"/>
        <v>2160</v>
      </c>
      <c r="Z114" s="1012">
        <f t="shared" si="26"/>
        <v>2160</v>
      </c>
      <c r="AA114" s="149"/>
    </row>
    <row r="115" spans="1:35" s="160" customFormat="1" ht="30" customHeight="1">
      <c r="A115" s="825">
        <v>101</v>
      </c>
      <c r="B115" s="364" t="s">
        <v>724</v>
      </c>
      <c r="C115" s="364" t="s">
        <v>18</v>
      </c>
      <c r="D115" s="364" t="s">
        <v>175</v>
      </c>
      <c r="E115" s="365">
        <v>30</v>
      </c>
      <c r="F115" s="364">
        <v>240</v>
      </c>
      <c r="G115" s="364">
        <v>70</v>
      </c>
      <c r="H115" s="364">
        <f t="shared" si="16"/>
        <v>8.75</v>
      </c>
      <c r="I115" s="361">
        <f t="shared" si="17"/>
        <v>2100</v>
      </c>
      <c r="J115" s="376"/>
      <c r="K115" s="376"/>
      <c r="L115" s="376"/>
      <c r="M115" s="376"/>
      <c r="N115" s="376"/>
      <c r="O115" s="377"/>
      <c r="P115" s="376"/>
      <c r="Q115" s="376"/>
      <c r="R115" s="376"/>
      <c r="S115" s="376"/>
      <c r="T115" s="376"/>
      <c r="U115" s="376"/>
      <c r="V115" s="355">
        <f t="shared" si="24"/>
        <v>0</v>
      </c>
      <c r="W115" s="365">
        <f t="shared" si="25"/>
        <v>30</v>
      </c>
      <c r="X115" s="361">
        <f>W115*8</f>
        <v>240</v>
      </c>
      <c r="Y115" s="361">
        <f>X115*H115</f>
        <v>2100</v>
      </c>
      <c r="Z115" s="1012">
        <f>Y115</f>
        <v>2100</v>
      </c>
      <c r="AA115" s="149"/>
    </row>
    <row r="116" spans="1:35" s="160" customFormat="1" ht="31.5" customHeight="1">
      <c r="A116" s="354">
        <v>102</v>
      </c>
      <c r="B116" s="364" t="s">
        <v>263</v>
      </c>
      <c r="C116" s="364" t="s">
        <v>18</v>
      </c>
      <c r="D116" s="364" t="s">
        <v>848</v>
      </c>
      <c r="E116" s="365">
        <v>30</v>
      </c>
      <c r="F116" s="364">
        <v>240</v>
      </c>
      <c r="G116" s="364">
        <v>70</v>
      </c>
      <c r="H116" s="364">
        <f t="shared" si="16"/>
        <v>8.75</v>
      </c>
      <c r="I116" s="361">
        <f t="shared" si="17"/>
        <v>2100</v>
      </c>
      <c r="J116" s="376"/>
      <c r="K116" s="376"/>
      <c r="L116" s="376"/>
      <c r="M116" s="376"/>
      <c r="N116" s="376"/>
      <c r="O116" s="377"/>
      <c r="P116" s="376"/>
      <c r="Q116" s="376"/>
      <c r="R116" s="376"/>
      <c r="S116" s="376"/>
      <c r="T116" s="376"/>
      <c r="U116" s="947"/>
      <c r="V116" s="355">
        <f t="shared" si="24"/>
        <v>0</v>
      </c>
      <c r="W116" s="365">
        <f t="shared" si="25"/>
        <v>30</v>
      </c>
      <c r="X116" s="361">
        <f>W116*8</f>
        <v>240</v>
      </c>
      <c r="Y116" s="361">
        <f>X116*H116</f>
        <v>2100</v>
      </c>
      <c r="Z116" s="1012">
        <f>Y116</f>
        <v>2100</v>
      </c>
      <c r="AA116" s="149"/>
    </row>
    <row r="117" spans="1:35" s="160" customFormat="1" ht="31.5" customHeight="1">
      <c r="A117" s="825">
        <v>103</v>
      </c>
      <c r="B117" s="364" t="s">
        <v>937</v>
      </c>
      <c r="C117" s="364" t="s">
        <v>176</v>
      </c>
      <c r="D117" s="364" t="s">
        <v>23</v>
      </c>
      <c r="E117" s="365">
        <v>30</v>
      </c>
      <c r="F117" s="364">
        <v>240</v>
      </c>
      <c r="G117" s="364">
        <v>90</v>
      </c>
      <c r="H117" s="364">
        <f t="shared" si="16"/>
        <v>11.25</v>
      </c>
      <c r="I117" s="361">
        <f t="shared" si="17"/>
        <v>2700</v>
      </c>
      <c r="J117" s="376"/>
      <c r="K117" s="376"/>
      <c r="L117" s="376">
        <v>4</v>
      </c>
      <c r="M117" s="376" t="s">
        <v>349</v>
      </c>
      <c r="N117" s="376"/>
      <c r="O117" s="377"/>
      <c r="P117" s="376">
        <v>2</v>
      </c>
      <c r="Q117" s="376" t="s">
        <v>928</v>
      </c>
      <c r="R117" s="376">
        <v>2</v>
      </c>
      <c r="S117" s="376" t="s">
        <v>938</v>
      </c>
      <c r="T117" s="376"/>
      <c r="U117" s="947"/>
      <c r="V117" s="355">
        <f t="shared" si="24"/>
        <v>8</v>
      </c>
      <c r="W117" s="365">
        <f t="shared" si="25"/>
        <v>22</v>
      </c>
      <c r="X117" s="361">
        <f>W117*8</f>
        <v>176</v>
      </c>
      <c r="Y117" s="361">
        <f>X117*H117</f>
        <v>1980</v>
      </c>
      <c r="Z117" s="1012">
        <f>Y117</f>
        <v>1980</v>
      </c>
      <c r="AA117" s="149"/>
    </row>
    <row r="118" spans="1:35" s="463" customFormat="1" ht="35.1" customHeight="1">
      <c r="A118" s="825">
        <v>104</v>
      </c>
      <c r="B118" s="364" t="s">
        <v>264</v>
      </c>
      <c r="C118" s="364" t="s">
        <v>18</v>
      </c>
      <c r="D118" s="364" t="s">
        <v>113</v>
      </c>
      <c r="E118" s="365">
        <v>30</v>
      </c>
      <c r="F118" s="364">
        <v>240</v>
      </c>
      <c r="G118" s="364">
        <v>70</v>
      </c>
      <c r="H118" s="364">
        <f t="shared" si="16"/>
        <v>8.75</v>
      </c>
      <c r="I118" s="364">
        <f t="shared" si="17"/>
        <v>2100</v>
      </c>
      <c r="J118" s="376"/>
      <c r="K118" s="376"/>
      <c r="L118" s="376"/>
      <c r="M118" s="376"/>
      <c r="N118" s="376"/>
      <c r="O118" s="377"/>
      <c r="P118" s="376">
        <v>1</v>
      </c>
      <c r="Q118" s="376">
        <v>1</v>
      </c>
      <c r="R118" s="376"/>
      <c r="S118" s="376"/>
      <c r="T118" s="376"/>
      <c r="U118" s="376"/>
      <c r="V118" s="365">
        <f t="shared" si="24"/>
        <v>1</v>
      </c>
      <c r="W118" s="365">
        <f t="shared" si="25"/>
        <v>29</v>
      </c>
      <c r="X118" s="364">
        <f t="shared" ref="X118:X119" si="30">W118*8</f>
        <v>232</v>
      </c>
      <c r="Y118" s="364">
        <f t="shared" ref="Y118:Y119" si="31">X118*H118</f>
        <v>2030</v>
      </c>
      <c r="Z118" s="1014">
        <f t="shared" ref="Z118:Z119" si="32">Y118</f>
        <v>2030</v>
      </c>
      <c r="AA118" s="997" t="s">
        <v>669</v>
      </c>
    </row>
    <row r="119" spans="1:35" s="463" customFormat="1" ht="34.5" customHeight="1">
      <c r="A119" s="825">
        <v>105</v>
      </c>
      <c r="B119" s="364" t="s">
        <v>74</v>
      </c>
      <c r="C119" s="364" t="s">
        <v>267</v>
      </c>
      <c r="D119" s="364" t="s">
        <v>82</v>
      </c>
      <c r="E119" s="365">
        <v>30</v>
      </c>
      <c r="F119" s="364">
        <v>240</v>
      </c>
      <c r="G119" s="364">
        <v>75</v>
      </c>
      <c r="H119" s="364">
        <f t="shared" si="16"/>
        <v>9.375</v>
      </c>
      <c r="I119" s="364">
        <f t="shared" si="17"/>
        <v>2250</v>
      </c>
      <c r="J119" s="376"/>
      <c r="K119" s="376"/>
      <c r="L119" s="376">
        <v>1</v>
      </c>
      <c r="M119" s="376">
        <v>14</v>
      </c>
      <c r="N119" s="376"/>
      <c r="O119" s="377"/>
      <c r="P119" s="376">
        <v>1</v>
      </c>
      <c r="Q119" s="377" t="s">
        <v>137</v>
      </c>
      <c r="R119" s="376"/>
      <c r="S119" s="376"/>
      <c r="T119" s="376"/>
      <c r="U119" s="376"/>
      <c r="V119" s="365">
        <f t="shared" si="24"/>
        <v>2</v>
      </c>
      <c r="W119" s="365">
        <f t="shared" si="25"/>
        <v>28</v>
      </c>
      <c r="X119" s="364">
        <f t="shared" si="30"/>
        <v>224</v>
      </c>
      <c r="Y119" s="364">
        <f t="shared" si="31"/>
        <v>2100</v>
      </c>
      <c r="Z119" s="1014">
        <f t="shared" si="32"/>
        <v>2100</v>
      </c>
      <c r="AA119" s="997" t="s">
        <v>669</v>
      </c>
    </row>
    <row r="120" spans="1:35" s="160" customFormat="1" ht="30" customHeight="1">
      <c r="A120" s="354">
        <v>106</v>
      </c>
      <c r="B120" s="364" t="s">
        <v>278</v>
      </c>
      <c r="C120" s="364" t="s">
        <v>176</v>
      </c>
      <c r="D120" s="364" t="s">
        <v>50</v>
      </c>
      <c r="E120" s="365">
        <v>30</v>
      </c>
      <c r="F120" s="364">
        <v>240</v>
      </c>
      <c r="G120" s="364">
        <v>90</v>
      </c>
      <c r="H120" s="364">
        <f t="shared" si="16"/>
        <v>11.25</v>
      </c>
      <c r="I120" s="361">
        <f t="shared" si="17"/>
        <v>2700</v>
      </c>
      <c r="J120" s="376"/>
      <c r="K120" s="376"/>
      <c r="L120" s="376">
        <v>2</v>
      </c>
      <c r="M120" s="376" t="s">
        <v>155</v>
      </c>
      <c r="N120" s="376">
        <v>8</v>
      </c>
      <c r="O120" s="377" t="s">
        <v>926</v>
      </c>
      <c r="P120" s="376">
        <v>1</v>
      </c>
      <c r="Q120" s="376">
        <v>1</v>
      </c>
      <c r="R120" s="376"/>
      <c r="S120" s="376"/>
      <c r="T120" s="376"/>
      <c r="U120" s="376"/>
      <c r="V120" s="355">
        <f t="shared" si="24"/>
        <v>11</v>
      </c>
      <c r="W120" s="365">
        <f t="shared" si="25"/>
        <v>19</v>
      </c>
      <c r="X120" s="361">
        <f t="shared" si="19"/>
        <v>152</v>
      </c>
      <c r="Y120" s="361">
        <f t="shared" si="20"/>
        <v>1710</v>
      </c>
      <c r="Z120" s="1012">
        <f t="shared" si="26"/>
        <v>1710</v>
      </c>
      <c r="AA120" s="245"/>
    </row>
    <row r="121" spans="1:35" s="160" customFormat="1" ht="30" customHeight="1">
      <c r="A121" s="825">
        <v>107</v>
      </c>
      <c r="B121" s="474" t="s">
        <v>588</v>
      </c>
      <c r="C121" s="364" t="s">
        <v>18</v>
      </c>
      <c r="D121" s="914" t="s">
        <v>853</v>
      </c>
      <c r="E121" s="364">
        <v>30</v>
      </c>
      <c r="F121" s="364">
        <v>240</v>
      </c>
      <c r="G121" s="364">
        <v>70</v>
      </c>
      <c r="H121" s="364">
        <f t="shared" si="16"/>
        <v>8.75</v>
      </c>
      <c r="I121" s="361">
        <f t="shared" si="17"/>
        <v>2100</v>
      </c>
      <c r="J121" s="376"/>
      <c r="K121" s="819"/>
      <c r="L121" s="376">
        <v>4</v>
      </c>
      <c r="M121" s="376" t="s">
        <v>349</v>
      </c>
      <c r="N121" s="376"/>
      <c r="O121" s="377"/>
      <c r="P121" s="376">
        <v>3</v>
      </c>
      <c r="Q121" s="376" t="s">
        <v>929</v>
      </c>
      <c r="R121" s="376"/>
      <c r="S121" s="376"/>
      <c r="T121" s="376"/>
      <c r="U121" s="376"/>
      <c r="V121" s="361">
        <f t="shared" si="24"/>
        <v>7</v>
      </c>
      <c r="W121" s="364">
        <f t="shared" si="25"/>
        <v>23</v>
      </c>
      <c r="X121" s="361">
        <f t="shared" si="19"/>
        <v>184</v>
      </c>
      <c r="Y121" s="361">
        <f t="shared" si="20"/>
        <v>1610</v>
      </c>
      <c r="Z121" s="1012">
        <f t="shared" si="26"/>
        <v>1610</v>
      </c>
      <c r="AA121" s="681"/>
    </row>
    <row r="122" spans="1:35" s="160" customFormat="1" ht="35.1" customHeight="1">
      <c r="A122" s="354">
        <v>108</v>
      </c>
      <c r="B122" s="998" t="s">
        <v>253</v>
      </c>
      <c r="C122" s="361" t="s">
        <v>176</v>
      </c>
      <c r="D122" s="364" t="s">
        <v>75</v>
      </c>
      <c r="E122" s="365">
        <v>30</v>
      </c>
      <c r="F122" s="364">
        <v>240</v>
      </c>
      <c r="G122" s="364">
        <v>90</v>
      </c>
      <c r="H122" s="364">
        <f t="shared" si="16"/>
        <v>11.25</v>
      </c>
      <c r="I122" s="361">
        <f t="shared" si="17"/>
        <v>2700</v>
      </c>
      <c r="J122" s="376"/>
      <c r="K122" s="819"/>
      <c r="L122" s="376"/>
      <c r="M122" s="376"/>
      <c r="N122" s="376"/>
      <c r="O122" s="377"/>
      <c r="P122" s="376"/>
      <c r="Q122" s="376"/>
      <c r="R122" s="376"/>
      <c r="S122" s="376"/>
      <c r="T122" s="376">
        <v>30</v>
      </c>
      <c r="U122" s="376"/>
      <c r="V122" s="361">
        <f t="shared" si="24"/>
        <v>30</v>
      </c>
      <c r="W122" s="364">
        <f t="shared" si="25"/>
        <v>0</v>
      </c>
      <c r="X122" s="361">
        <f t="shared" si="19"/>
        <v>0</v>
      </c>
      <c r="Y122" s="361">
        <f t="shared" si="20"/>
        <v>0</v>
      </c>
      <c r="Z122" s="1015">
        <f t="shared" si="26"/>
        <v>0</v>
      </c>
      <c r="AA122" s="363"/>
    </row>
    <row r="123" spans="1:35" s="160" customFormat="1" ht="30" customHeight="1">
      <c r="A123" s="825">
        <v>109</v>
      </c>
      <c r="B123" s="364" t="s">
        <v>352</v>
      </c>
      <c r="C123" s="364" t="s">
        <v>18</v>
      </c>
      <c r="D123" s="948" t="s">
        <v>236</v>
      </c>
      <c r="E123" s="365">
        <v>30</v>
      </c>
      <c r="F123" s="364">
        <v>240</v>
      </c>
      <c r="G123" s="364">
        <v>70</v>
      </c>
      <c r="H123" s="364">
        <f t="shared" si="16"/>
        <v>8.75</v>
      </c>
      <c r="I123" s="361">
        <f t="shared" si="17"/>
        <v>2100</v>
      </c>
      <c r="J123" s="376"/>
      <c r="K123" s="376"/>
      <c r="L123" s="376">
        <v>1</v>
      </c>
      <c r="M123" s="376">
        <v>7</v>
      </c>
      <c r="N123" s="376"/>
      <c r="O123" s="377"/>
      <c r="P123" s="376">
        <v>1</v>
      </c>
      <c r="Q123" s="376">
        <v>1</v>
      </c>
      <c r="R123" s="376"/>
      <c r="S123" s="376"/>
      <c r="T123" s="376"/>
      <c r="U123" s="376"/>
      <c r="V123" s="355">
        <f t="shared" si="24"/>
        <v>2</v>
      </c>
      <c r="W123" s="365">
        <f t="shared" si="25"/>
        <v>28</v>
      </c>
      <c r="X123" s="361">
        <f t="shared" si="19"/>
        <v>224</v>
      </c>
      <c r="Y123" s="361">
        <f t="shared" si="20"/>
        <v>1960</v>
      </c>
      <c r="Z123" s="1012">
        <f t="shared" si="26"/>
        <v>1960</v>
      </c>
      <c r="AA123" s="149"/>
    </row>
    <row r="124" spans="1:35" s="160" customFormat="1" ht="30" customHeight="1">
      <c r="A124" s="354">
        <v>110</v>
      </c>
      <c r="B124" s="364" t="s">
        <v>664</v>
      </c>
      <c r="C124" s="364" t="s">
        <v>267</v>
      </c>
      <c r="D124" s="364" t="s">
        <v>237</v>
      </c>
      <c r="E124" s="355">
        <v>30</v>
      </c>
      <c r="F124" s="361">
        <v>240</v>
      </c>
      <c r="G124" s="361">
        <v>75</v>
      </c>
      <c r="H124" s="364">
        <f t="shared" si="16"/>
        <v>9.375</v>
      </c>
      <c r="I124" s="361">
        <f t="shared" si="17"/>
        <v>2250</v>
      </c>
      <c r="J124" s="376"/>
      <c r="K124" s="376"/>
      <c r="L124" s="376"/>
      <c r="M124" s="376"/>
      <c r="N124" s="376">
        <v>1</v>
      </c>
      <c r="O124" s="377" t="s">
        <v>428</v>
      </c>
      <c r="P124" s="376">
        <v>1</v>
      </c>
      <c r="Q124" s="376">
        <v>1</v>
      </c>
      <c r="R124" s="376">
        <v>1</v>
      </c>
      <c r="S124" s="376">
        <v>2</v>
      </c>
      <c r="T124" s="376"/>
      <c r="U124" s="376"/>
      <c r="V124" s="355">
        <f t="shared" si="24"/>
        <v>3</v>
      </c>
      <c r="W124" s="365">
        <f t="shared" si="25"/>
        <v>27</v>
      </c>
      <c r="X124" s="361">
        <f>W124*8</f>
        <v>216</v>
      </c>
      <c r="Y124" s="361">
        <f>X124*H124</f>
        <v>2025</v>
      </c>
      <c r="Z124" s="1012">
        <f>Y124</f>
        <v>2025</v>
      </c>
      <c r="AA124" s="149"/>
    </row>
    <row r="125" spans="1:35" s="160" customFormat="1" ht="30" customHeight="1">
      <c r="A125" s="825">
        <v>111</v>
      </c>
      <c r="B125" s="917" t="s">
        <v>884</v>
      </c>
      <c r="C125" s="364" t="s">
        <v>176</v>
      </c>
      <c r="D125" s="364" t="s">
        <v>32</v>
      </c>
      <c r="E125" s="355">
        <v>30</v>
      </c>
      <c r="F125" s="361">
        <v>240</v>
      </c>
      <c r="G125" s="361">
        <v>90</v>
      </c>
      <c r="H125" s="364">
        <f t="shared" si="16"/>
        <v>11.25</v>
      </c>
      <c r="I125" s="361">
        <f t="shared" si="17"/>
        <v>2700</v>
      </c>
      <c r="J125" s="376"/>
      <c r="K125" s="376"/>
      <c r="L125" s="376">
        <v>1</v>
      </c>
      <c r="M125" s="376">
        <v>7</v>
      </c>
      <c r="N125" s="376">
        <v>2</v>
      </c>
      <c r="O125" s="377" t="s">
        <v>938</v>
      </c>
      <c r="P125" s="376">
        <v>2</v>
      </c>
      <c r="Q125" s="376" t="s">
        <v>928</v>
      </c>
      <c r="R125" s="376">
        <v>4</v>
      </c>
      <c r="S125" s="376" t="s">
        <v>947</v>
      </c>
      <c r="T125" s="376"/>
      <c r="U125" s="376"/>
      <c r="V125" s="355">
        <f t="shared" si="24"/>
        <v>9</v>
      </c>
      <c r="W125" s="917">
        <f t="shared" si="25"/>
        <v>21</v>
      </c>
      <c r="X125" s="382">
        <f t="shared" ref="X125" si="33">W125*8</f>
        <v>168</v>
      </c>
      <c r="Y125" s="382">
        <f t="shared" ref="Y125" si="34">X125*H125</f>
        <v>1890</v>
      </c>
      <c r="Z125" s="1018">
        <f t="shared" ref="Z125" si="35">Y125</f>
        <v>1890</v>
      </c>
      <c r="AA125" s="155"/>
    </row>
    <row r="126" spans="1:35" s="160" customFormat="1" ht="30" customHeight="1">
      <c r="A126" s="354">
        <v>112</v>
      </c>
      <c r="B126" s="365" t="s">
        <v>695</v>
      </c>
      <c r="C126" s="364" t="s">
        <v>18</v>
      </c>
      <c r="D126" s="361" t="s">
        <v>853</v>
      </c>
      <c r="E126" s="355">
        <v>30</v>
      </c>
      <c r="F126" s="361">
        <v>240</v>
      </c>
      <c r="G126" s="361">
        <v>70</v>
      </c>
      <c r="H126" s="364">
        <f t="shared" si="16"/>
        <v>8.75</v>
      </c>
      <c r="I126" s="361">
        <f t="shared" si="17"/>
        <v>2100</v>
      </c>
      <c r="J126" s="376"/>
      <c r="K126" s="376"/>
      <c r="L126" s="376">
        <v>1</v>
      </c>
      <c r="M126" s="376">
        <v>28</v>
      </c>
      <c r="N126" s="376">
        <v>3</v>
      </c>
      <c r="O126" s="377" t="s">
        <v>935</v>
      </c>
      <c r="P126" s="376"/>
      <c r="Q126" s="376"/>
      <c r="R126" s="376"/>
      <c r="S126" s="376"/>
      <c r="T126" s="376"/>
      <c r="U126" s="376"/>
      <c r="V126" s="355">
        <f t="shared" si="24"/>
        <v>4</v>
      </c>
      <c r="W126" s="365">
        <f t="shared" si="25"/>
        <v>26</v>
      </c>
      <c r="X126" s="361">
        <f t="shared" si="19"/>
        <v>208</v>
      </c>
      <c r="Y126" s="361">
        <f t="shared" si="20"/>
        <v>1820</v>
      </c>
      <c r="Z126" s="1012">
        <f t="shared" si="26"/>
        <v>1820</v>
      </c>
      <c r="AA126" s="155"/>
    </row>
    <row r="127" spans="1:35" ht="33.75" customHeight="1" thickBot="1">
      <c r="A127" s="383"/>
      <c r="B127" s="416"/>
      <c r="C127" s="384"/>
      <c r="D127" s="384"/>
      <c r="E127" s="384"/>
      <c r="F127" s="384"/>
      <c r="G127" s="384"/>
      <c r="H127" s="384"/>
      <c r="I127" s="384"/>
      <c r="J127" s="385"/>
      <c r="K127" s="385"/>
      <c r="L127" s="385"/>
      <c r="M127" s="385"/>
      <c r="N127" s="385"/>
      <c r="O127" s="385"/>
      <c r="P127" s="385"/>
      <c r="Q127" s="385"/>
      <c r="R127" s="385"/>
      <c r="S127" s="385"/>
      <c r="T127" s="385"/>
      <c r="U127" s="385"/>
      <c r="V127" s="384"/>
      <c r="W127" s="416"/>
      <c r="X127" s="1436" t="s">
        <v>208</v>
      </c>
      <c r="Y127" s="1437"/>
      <c r="Z127" s="1019">
        <f>SUM(Z8:Z126)</f>
        <v>220355</v>
      </c>
      <c r="AA127" s="159"/>
      <c r="AB127" s="150"/>
      <c r="AC127" s="150"/>
      <c r="AD127" s="352"/>
      <c r="AE127" s="150"/>
      <c r="AF127" s="150"/>
      <c r="AG127" s="150"/>
      <c r="AH127" s="150"/>
      <c r="AI127" s="150"/>
    </row>
    <row r="128" spans="1:35" ht="32.25" customHeight="1" thickBot="1">
      <c r="A128" s="383"/>
      <c r="B128" s="416" t="s">
        <v>342</v>
      </c>
      <c r="C128" s="119"/>
      <c r="D128" s="384"/>
      <c r="E128" s="384"/>
      <c r="F128" s="384"/>
      <c r="G128" s="384"/>
      <c r="H128" s="384"/>
      <c r="I128" s="384"/>
      <c r="J128" s="385"/>
      <c r="K128" s="385"/>
      <c r="L128" s="385"/>
      <c r="M128" s="385"/>
      <c r="N128" s="385"/>
      <c r="O128" s="385"/>
      <c r="P128" s="385"/>
      <c r="Q128" s="385"/>
      <c r="R128" s="385"/>
      <c r="S128" s="385"/>
      <c r="T128" s="385"/>
      <c r="U128" s="385"/>
      <c r="V128" s="384"/>
      <c r="W128" s="416"/>
      <c r="X128" s="384"/>
      <c r="Y128" s="384"/>
      <c r="Z128" s="1020"/>
      <c r="AA128" s="159"/>
      <c r="AB128" s="150"/>
      <c r="AC128" s="150"/>
      <c r="AD128" s="160"/>
      <c r="AE128" s="150"/>
      <c r="AF128" s="150"/>
      <c r="AG128" s="150"/>
      <c r="AH128" s="150"/>
      <c r="AI128" s="150"/>
    </row>
    <row r="129" spans="1:35" s="160" customFormat="1" ht="45.75" customHeight="1">
      <c r="A129" s="250"/>
      <c r="B129" s="1427" t="s">
        <v>483</v>
      </c>
      <c r="C129" s="1427"/>
      <c r="D129" s="1427"/>
      <c r="E129" s="341"/>
      <c r="F129" s="341"/>
      <c r="G129" s="341"/>
      <c r="H129" s="341"/>
      <c r="I129" s="341"/>
      <c r="J129" s="1001"/>
      <c r="K129" s="1001"/>
      <c r="L129" s="1001"/>
      <c r="M129" s="1001"/>
      <c r="N129" s="1427" t="s">
        <v>484</v>
      </c>
      <c r="O129" s="1427"/>
      <c r="P129" s="1427"/>
      <c r="Q129" s="1427"/>
      <c r="R129" s="1427"/>
      <c r="S129" s="1001"/>
      <c r="T129" s="1001"/>
      <c r="U129" s="1001"/>
      <c r="V129" s="341"/>
      <c r="W129" s="1598" t="s">
        <v>485</v>
      </c>
      <c r="X129" s="1598"/>
      <c r="Y129" s="1598"/>
      <c r="Z129" s="1598"/>
      <c r="AA129" s="1598"/>
    </row>
    <row r="130" spans="1:35" s="160" customFormat="1" ht="42.75" customHeight="1">
      <c r="A130" s="250"/>
      <c r="B130" s="1427" t="s">
        <v>482</v>
      </c>
      <c r="C130" s="1427"/>
      <c r="D130" s="1427"/>
      <c r="E130" s="341"/>
      <c r="F130" s="341"/>
      <c r="G130" s="341"/>
      <c r="H130" s="341"/>
      <c r="I130" s="341"/>
      <c r="J130" s="1001"/>
      <c r="K130" s="1001"/>
      <c r="L130" s="1001"/>
      <c r="M130" s="1001"/>
      <c r="N130" s="1427" t="s">
        <v>482</v>
      </c>
      <c r="O130" s="1427"/>
      <c r="P130" s="1427"/>
      <c r="Q130" s="1427"/>
      <c r="R130" s="1001"/>
      <c r="S130" s="1001"/>
      <c r="T130" s="1001"/>
      <c r="U130" s="1001"/>
      <c r="V130" s="341"/>
      <c r="W130" s="776"/>
      <c r="X130" s="1427" t="s">
        <v>482</v>
      </c>
      <c r="Y130" s="1427"/>
      <c r="Z130" s="1427"/>
      <c r="AA130" s="1427"/>
    </row>
    <row r="131" spans="1:35" s="160" customFormat="1" ht="27.75" customHeight="1">
      <c r="A131" s="250"/>
      <c r="B131" s="462"/>
      <c r="C131" s="250"/>
      <c r="D131" s="250"/>
      <c r="E131" s="250"/>
      <c r="F131" s="250"/>
      <c r="G131" s="250"/>
      <c r="H131" s="250"/>
      <c r="I131" s="250"/>
      <c r="J131" s="338"/>
      <c r="K131" s="338"/>
      <c r="L131" s="338"/>
      <c r="M131" s="338"/>
      <c r="N131" s="1597">
        <v>3</v>
      </c>
      <c r="O131" s="1597"/>
      <c r="P131" s="1597"/>
      <c r="Q131" s="1597"/>
      <c r="R131" s="338"/>
      <c r="S131" s="338"/>
      <c r="T131" s="338"/>
      <c r="U131" s="338"/>
      <c r="V131" s="250"/>
      <c r="W131" s="462"/>
      <c r="X131" s="250"/>
      <c r="Y131" s="250"/>
      <c r="Z131" s="1017"/>
      <c r="AA131" s="340"/>
    </row>
    <row r="132" spans="1:35" s="160" customFormat="1" ht="27.75" customHeight="1">
      <c r="A132" s="250"/>
      <c r="B132" s="462"/>
      <c r="C132" s="250"/>
      <c r="D132" s="250"/>
      <c r="E132" s="250"/>
      <c r="F132" s="250"/>
      <c r="G132" s="250"/>
      <c r="H132" s="250"/>
      <c r="I132" s="250"/>
      <c r="J132" s="338"/>
      <c r="K132" s="338"/>
      <c r="L132" s="338"/>
      <c r="M132" s="338"/>
      <c r="N132" s="338"/>
      <c r="O132" s="339"/>
      <c r="P132" s="338"/>
      <c r="Q132" s="338"/>
      <c r="R132" s="338"/>
      <c r="S132" s="338"/>
      <c r="T132" s="338"/>
      <c r="U132" s="338"/>
      <c r="V132" s="250"/>
      <c r="W132" s="462"/>
      <c r="X132" s="250"/>
      <c r="Y132" s="250"/>
      <c r="Z132" s="1017"/>
      <c r="AA132" s="340"/>
    </row>
    <row r="133" spans="1:35" s="160" customFormat="1" ht="27.75" customHeight="1">
      <c r="A133" s="250"/>
      <c r="B133" s="462"/>
      <c r="C133" s="250"/>
      <c r="D133" s="250"/>
      <c r="E133" s="250"/>
      <c r="F133" s="250"/>
      <c r="G133" s="250"/>
      <c r="H133" s="250"/>
      <c r="I133" s="250"/>
      <c r="J133" s="338"/>
      <c r="K133" s="338"/>
      <c r="L133" s="338"/>
      <c r="M133" s="338"/>
      <c r="N133" s="338"/>
      <c r="O133" s="339"/>
      <c r="P133" s="338"/>
      <c r="Q133" s="338"/>
      <c r="R133" s="338"/>
      <c r="S133" s="338"/>
      <c r="T133" s="338"/>
      <c r="U133" s="338"/>
      <c r="V133" s="250"/>
      <c r="W133" s="462"/>
      <c r="X133" s="250"/>
      <c r="Y133" s="250"/>
      <c r="Z133" s="1017"/>
      <c r="AA133" s="340"/>
    </row>
    <row r="134" spans="1:35" s="168" customFormat="1" ht="45" customHeight="1">
      <c r="A134" s="114"/>
      <c r="B134" s="463"/>
      <c r="C134" s="114"/>
      <c r="D134" s="114"/>
      <c r="E134" s="114"/>
      <c r="F134" s="114"/>
      <c r="G134" s="114"/>
      <c r="H134" s="114"/>
      <c r="I134" s="114"/>
      <c r="N134" s="1597"/>
      <c r="O134" s="1597"/>
      <c r="P134" s="1597"/>
      <c r="Q134" s="1597"/>
      <c r="V134" s="114"/>
      <c r="W134" s="463"/>
      <c r="X134" s="114"/>
      <c r="Y134" s="114"/>
      <c r="Z134" s="1021"/>
      <c r="AA134" s="115"/>
      <c r="AB134" s="114"/>
      <c r="AC134" s="114"/>
      <c r="AD134" s="114"/>
      <c r="AE134" s="114"/>
      <c r="AF134" s="114"/>
      <c r="AG134" s="114"/>
      <c r="AH134" s="114"/>
      <c r="AI134" s="114"/>
    </row>
    <row r="155" ht="30" customHeight="1"/>
    <row r="156" ht="30" customHeight="1"/>
  </sheetData>
  <mergeCells count="46">
    <mergeCell ref="A5:A7"/>
    <mergeCell ref="B5:B7"/>
    <mergeCell ref="C5:C7"/>
    <mergeCell ref="D5:D7"/>
    <mergeCell ref="E5:I6"/>
    <mergeCell ref="A1:AI1"/>
    <mergeCell ref="A2:AI2"/>
    <mergeCell ref="A3:C3"/>
    <mergeCell ref="AF3:AF4"/>
    <mergeCell ref="A4:C4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B46:D46"/>
    <mergeCell ref="N46:R46"/>
    <mergeCell ref="X46:AA46"/>
    <mergeCell ref="B47:D47"/>
    <mergeCell ref="N47:Q47"/>
    <mergeCell ref="X47:AA47"/>
    <mergeCell ref="B129:D129"/>
    <mergeCell ref="N129:R129"/>
    <mergeCell ref="W129:AA129"/>
    <mergeCell ref="B48:D48"/>
    <mergeCell ref="N48:Q48"/>
    <mergeCell ref="X48:AA48"/>
    <mergeCell ref="B87:D87"/>
    <mergeCell ref="N87:R87"/>
    <mergeCell ref="W87:AA87"/>
    <mergeCell ref="B88:D88"/>
    <mergeCell ref="N88:Q88"/>
    <mergeCell ref="X88:AA88"/>
    <mergeCell ref="N89:Q89"/>
    <mergeCell ref="X127:Y127"/>
    <mergeCell ref="B130:D130"/>
    <mergeCell ref="N130:Q130"/>
    <mergeCell ref="X130:AA130"/>
    <mergeCell ref="N131:Q131"/>
    <mergeCell ref="N134:Q134"/>
  </mergeCells>
  <conditionalFormatting sqref="B1:C4">
    <cfRule type="duplicateValues" dxfId="114" priority="6"/>
  </conditionalFormatting>
  <conditionalFormatting sqref="B100:B101">
    <cfRule type="duplicateValues" dxfId="113" priority="5"/>
  </conditionalFormatting>
  <conditionalFormatting sqref="B36">
    <cfRule type="duplicateValues" dxfId="112" priority="4"/>
  </conditionalFormatting>
  <conditionalFormatting sqref="B90">
    <cfRule type="duplicateValues" dxfId="111" priority="3"/>
  </conditionalFormatting>
  <conditionalFormatting sqref="B104">
    <cfRule type="duplicateValues" dxfId="110" priority="2"/>
  </conditionalFormatting>
  <conditionalFormatting sqref="B72:B74">
    <cfRule type="duplicateValues" dxfId="109" priority="1"/>
  </conditionalFormatting>
  <printOptions horizontalCentered="1" verticalCentered="1"/>
  <pageMargins left="0" right="0" top="0" bottom="0" header="0.23" footer="0"/>
  <pageSetup paperSize="9" scale="35" orientation="landscape" r:id="rId1"/>
  <rowBreaks count="2" manualBreakCount="2">
    <brk id="48" max="26" man="1"/>
    <brk id="89" max="26" man="1"/>
  </rowBreaks>
</worksheet>
</file>

<file path=xl/worksheets/sheet45.xml><?xml version="1.0" encoding="utf-8"?>
<worksheet xmlns="http://schemas.openxmlformats.org/spreadsheetml/2006/main" xmlns:r="http://schemas.openxmlformats.org/officeDocument/2006/relationships">
  <sheetPr>
    <tabColor rgb="FFFF00FF"/>
  </sheetPr>
  <dimension ref="A1:AI39"/>
  <sheetViews>
    <sheetView view="pageBreakPreview" zoomScale="45" zoomScaleNormal="55" zoomScaleSheetLayoutView="45" workbookViewId="0">
      <pane ySplit="7" topLeftCell="A8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4" style="463" customWidth="1"/>
    <col min="3" max="3" width="13.140625" style="114" customWidth="1"/>
    <col min="4" max="4" width="16.7109375" style="114" customWidth="1"/>
    <col min="5" max="5" width="13.42578125" style="114" customWidth="1"/>
    <col min="6" max="7" width="8.7109375" style="114" customWidth="1"/>
    <col min="8" max="8" width="11.140625" style="114" customWidth="1"/>
    <col min="9" max="9" width="10.5703125" style="114" customWidth="1"/>
    <col min="10" max="10" width="10" style="168" customWidth="1"/>
    <col min="11" max="11" width="14.5703125" style="168" customWidth="1"/>
    <col min="12" max="12" width="12" style="168" customWidth="1"/>
    <col min="13" max="13" width="24.5703125" style="168" customWidth="1"/>
    <col min="14" max="14" width="12.5703125" style="168" customWidth="1"/>
    <col min="15" max="15" width="21.5703125" style="168" customWidth="1"/>
    <col min="16" max="16" width="12" style="168" customWidth="1"/>
    <col min="17" max="17" width="17" style="168" customWidth="1"/>
    <col min="18" max="18" width="13.7109375" style="168" bestFit="1" customWidth="1"/>
    <col min="19" max="19" width="19.85546875" style="168" customWidth="1"/>
    <col min="20" max="20" width="14.28515625" style="168" customWidth="1"/>
    <col min="21" max="21" width="12.7109375" style="168" customWidth="1"/>
    <col min="22" max="22" width="12.28515625" style="114" customWidth="1"/>
    <col min="23" max="24" width="9.7109375" style="114" customWidth="1"/>
    <col min="25" max="25" width="11.140625" style="114" customWidth="1"/>
    <col min="26" max="26" width="19.85546875" style="114" customWidth="1"/>
    <col min="27" max="27" width="24.710937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5" t="s">
        <v>243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5"/>
      <c r="O1" s="1395"/>
      <c r="P1" s="1395"/>
      <c r="Q1" s="1395"/>
      <c r="R1" s="1395"/>
      <c r="S1" s="1395"/>
      <c r="T1" s="1395"/>
      <c r="U1" s="1395"/>
      <c r="V1" s="1395"/>
      <c r="W1" s="1395"/>
      <c r="X1" s="1395"/>
      <c r="Y1" s="1395"/>
      <c r="Z1" s="1395"/>
      <c r="AA1" s="1395"/>
      <c r="AB1" s="1395"/>
      <c r="AC1" s="1395"/>
      <c r="AD1" s="1395"/>
      <c r="AE1" s="1395"/>
      <c r="AF1" s="1395"/>
      <c r="AG1" s="1395"/>
      <c r="AH1" s="1395"/>
      <c r="AI1" s="1395"/>
    </row>
    <row r="2" spans="1:35" s="120" customFormat="1" ht="38.25" customHeight="1" thickBot="1">
      <c r="A2" s="1396" t="s">
        <v>259</v>
      </c>
      <c r="B2" s="1396"/>
      <c r="C2" s="1396"/>
      <c r="D2" s="1396"/>
      <c r="E2" s="1396"/>
      <c r="F2" s="1396"/>
      <c r="G2" s="1396"/>
      <c r="H2" s="1396"/>
      <c r="I2" s="1396"/>
      <c r="J2" s="1396"/>
      <c r="K2" s="1396"/>
      <c r="L2" s="1396"/>
      <c r="M2" s="1396"/>
      <c r="N2" s="1396"/>
      <c r="O2" s="1396"/>
      <c r="P2" s="1396"/>
      <c r="Q2" s="1396"/>
      <c r="R2" s="1396"/>
      <c r="S2" s="1396"/>
      <c r="T2" s="1396"/>
      <c r="U2" s="1396"/>
      <c r="V2" s="1396"/>
      <c r="W2" s="1396"/>
      <c r="X2" s="1396"/>
      <c r="Y2" s="1396"/>
      <c r="Z2" s="1396"/>
      <c r="AA2" s="1396"/>
      <c r="AB2" s="1396"/>
      <c r="AC2" s="1396"/>
      <c r="AD2" s="1396"/>
      <c r="AE2" s="1396"/>
      <c r="AF2" s="1396"/>
      <c r="AG2" s="1396"/>
      <c r="AH2" s="1396"/>
      <c r="AI2" s="1396"/>
    </row>
    <row r="3" spans="1:35" s="120" customFormat="1" ht="38.25" customHeight="1">
      <c r="A3" s="1395" t="s">
        <v>343</v>
      </c>
      <c r="B3" s="1395"/>
      <c r="C3" s="1395"/>
      <c r="D3" s="1005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397"/>
      <c r="AG3" s="121"/>
      <c r="AH3" s="122"/>
      <c r="AI3" s="122"/>
    </row>
    <row r="4" spans="1:35" s="120" customFormat="1" ht="38.25" customHeight="1" thickBot="1">
      <c r="D4" s="1008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4"/>
      <c r="AC4" s="124"/>
      <c r="AD4" s="124"/>
      <c r="AE4" s="124"/>
      <c r="AF4" s="1398"/>
      <c r="AG4" s="124"/>
      <c r="AH4" s="125"/>
      <c r="AI4" s="125"/>
    </row>
    <row r="5" spans="1:35" ht="33.75" customHeight="1">
      <c r="A5" s="1399" t="s">
        <v>261</v>
      </c>
      <c r="B5" s="1402" t="s">
        <v>244</v>
      </c>
      <c r="C5" s="1405" t="s">
        <v>0</v>
      </c>
      <c r="D5" s="1405" t="s">
        <v>245</v>
      </c>
      <c r="E5" s="1408" t="s">
        <v>1</v>
      </c>
      <c r="F5" s="1409"/>
      <c r="G5" s="1409"/>
      <c r="H5" s="1409"/>
      <c r="I5" s="1410"/>
      <c r="J5" s="1414" t="s">
        <v>2</v>
      </c>
      <c r="K5" s="1414"/>
      <c r="L5" s="1414"/>
      <c r="M5" s="1414"/>
      <c r="N5" s="1414"/>
      <c r="O5" s="1414"/>
      <c r="P5" s="1414"/>
      <c r="Q5" s="1414"/>
      <c r="R5" s="1414"/>
      <c r="S5" s="1414"/>
      <c r="T5" s="1414"/>
      <c r="U5" s="1414"/>
      <c r="V5" s="1415" t="s">
        <v>8</v>
      </c>
      <c r="W5" s="1414" t="s">
        <v>4</v>
      </c>
      <c r="X5" s="1414"/>
      <c r="Y5" s="1414"/>
      <c r="Z5" s="1415" t="s">
        <v>338</v>
      </c>
      <c r="AA5" s="1419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100.5" customHeight="1">
      <c r="A6" s="1400"/>
      <c r="B6" s="1403"/>
      <c r="C6" s="1406"/>
      <c r="D6" s="1406"/>
      <c r="E6" s="1411"/>
      <c r="F6" s="1412"/>
      <c r="G6" s="1412"/>
      <c r="H6" s="1412"/>
      <c r="I6" s="1413"/>
      <c r="J6" s="1422" t="s">
        <v>227</v>
      </c>
      <c r="K6" s="1423"/>
      <c r="L6" s="1418" t="s">
        <v>5</v>
      </c>
      <c r="M6" s="1418"/>
      <c r="N6" s="1424" t="s">
        <v>223</v>
      </c>
      <c r="O6" s="1425"/>
      <c r="P6" s="1418" t="s">
        <v>6</v>
      </c>
      <c r="Q6" s="1418"/>
      <c r="R6" s="1418" t="s">
        <v>7</v>
      </c>
      <c r="S6" s="1418"/>
      <c r="T6" s="1418" t="s">
        <v>219</v>
      </c>
      <c r="U6" s="1418"/>
      <c r="V6" s="1416"/>
      <c r="W6" s="1418"/>
      <c r="X6" s="1418"/>
      <c r="Y6" s="1418"/>
      <c r="Z6" s="1416"/>
      <c r="AA6" s="1420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1"/>
      <c r="B7" s="1404"/>
      <c r="C7" s="1407"/>
      <c r="D7" s="1407"/>
      <c r="E7" s="240" t="s">
        <v>9</v>
      </c>
      <c r="F7" s="240" t="s">
        <v>10</v>
      </c>
      <c r="G7" s="1004" t="s">
        <v>11</v>
      </c>
      <c r="H7" s="1004" t="s">
        <v>12</v>
      </c>
      <c r="I7" s="1004" t="s">
        <v>13</v>
      </c>
      <c r="J7" s="1004" t="s">
        <v>14</v>
      </c>
      <c r="K7" s="1004" t="s">
        <v>15</v>
      </c>
      <c r="L7" s="1004" t="s">
        <v>14</v>
      </c>
      <c r="M7" s="1004" t="s">
        <v>16</v>
      </c>
      <c r="N7" s="1004" t="s">
        <v>14</v>
      </c>
      <c r="O7" s="1004" t="s">
        <v>16</v>
      </c>
      <c r="P7" s="1004" t="s">
        <v>14</v>
      </c>
      <c r="Q7" s="1004" t="s">
        <v>16</v>
      </c>
      <c r="R7" s="1004" t="s">
        <v>14</v>
      </c>
      <c r="S7" s="1004" t="s">
        <v>220</v>
      </c>
      <c r="T7" s="1004" t="s">
        <v>221</v>
      </c>
      <c r="U7" s="1004" t="s">
        <v>3</v>
      </c>
      <c r="V7" s="1417"/>
      <c r="W7" s="153" t="s">
        <v>17</v>
      </c>
      <c r="X7" s="153" t="s">
        <v>218</v>
      </c>
      <c r="Y7" s="153" t="s">
        <v>13</v>
      </c>
      <c r="Z7" s="1417"/>
      <c r="AA7" s="1421"/>
      <c r="AB7" s="150"/>
      <c r="AC7" s="150"/>
      <c r="AD7" s="150"/>
      <c r="AE7" s="150"/>
      <c r="AF7" s="150"/>
      <c r="AG7" s="150"/>
      <c r="AH7" s="150"/>
      <c r="AI7" s="150"/>
    </row>
    <row r="8" spans="1:35" ht="34.5" customHeight="1">
      <c r="A8" s="655"/>
      <c r="B8" s="656"/>
      <c r="C8" s="657"/>
      <c r="D8" s="657"/>
      <c r="E8" s="1006"/>
      <c r="F8" s="1006"/>
      <c r="G8" s="657"/>
      <c r="H8" s="657"/>
      <c r="I8" s="657"/>
      <c r="J8" s="657"/>
      <c r="K8" s="657"/>
      <c r="L8" s="657"/>
      <c r="M8" s="657"/>
      <c r="N8" s="657"/>
      <c r="O8" s="657"/>
      <c r="P8" s="657"/>
      <c r="Q8" s="657"/>
      <c r="R8" s="657"/>
      <c r="S8" s="657"/>
      <c r="T8" s="657"/>
      <c r="U8" s="657"/>
      <c r="V8" s="657"/>
      <c r="W8" s="658"/>
      <c r="X8" s="658"/>
      <c r="Y8" s="658"/>
      <c r="Z8" s="657"/>
      <c r="AA8" s="659"/>
      <c r="AB8" s="150"/>
      <c r="AC8" s="150"/>
      <c r="AD8" s="150"/>
      <c r="AE8" s="150"/>
      <c r="AF8" s="150"/>
      <c r="AG8" s="150"/>
      <c r="AH8" s="150"/>
      <c r="AI8" s="150"/>
    </row>
    <row r="9" spans="1:35" s="160" customFormat="1" ht="45" customHeight="1">
      <c r="A9" s="665"/>
      <c r="B9" s="660"/>
      <c r="C9" s="661"/>
      <c r="D9" s="661"/>
      <c r="E9" s="660"/>
      <c r="F9" s="660"/>
      <c r="G9" s="660"/>
      <c r="H9" s="660"/>
      <c r="I9" s="660"/>
      <c r="J9" s="662"/>
      <c r="K9" s="662"/>
      <c r="L9" s="662"/>
      <c r="M9" s="662"/>
      <c r="N9" s="662"/>
      <c r="O9" s="663"/>
      <c r="P9" s="662"/>
      <c r="Q9" s="662"/>
      <c r="R9" s="662"/>
      <c r="S9" s="662"/>
      <c r="T9" s="662"/>
      <c r="U9" s="662"/>
      <c r="V9" s="661"/>
      <c r="W9" s="661"/>
      <c r="X9" s="661"/>
      <c r="Y9" s="661"/>
      <c r="Z9" s="661"/>
      <c r="AA9" s="664"/>
    </row>
    <row r="10" spans="1:35" s="160" customFormat="1" ht="47.25" customHeight="1">
      <c r="A10" s="1428" t="s">
        <v>948</v>
      </c>
      <c r="B10" s="1429"/>
      <c r="C10" s="1429"/>
      <c r="D10" s="631"/>
      <c r="E10" s="632"/>
      <c r="F10" s="378"/>
      <c r="G10" s="378"/>
      <c r="H10" s="378"/>
      <c r="I10" s="378"/>
      <c r="J10" s="1007"/>
      <c r="K10" s="1007"/>
      <c r="L10" s="1007"/>
      <c r="M10" s="1007"/>
      <c r="N10" s="1007"/>
      <c r="O10" s="652"/>
      <c r="P10" s="1007"/>
      <c r="Q10" s="1007"/>
      <c r="R10" s="1007"/>
      <c r="S10" s="1007"/>
      <c r="T10" s="1007"/>
      <c r="U10" s="1007"/>
      <c r="V10" s="378"/>
      <c r="W10" s="378"/>
      <c r="X10" s="378"/>
      <c r="Y10" s="378"/>
      <c r="Z10" s="378"/>
      <c r="AA10" s="654"/>
    </row>
    <row r="11" spans="1:35" s="160" customFormat="1" ht="43.5" customHeight="1">
      <c r="A11" s="360">
        <v>1</v>
      </c>
      <c r="B11" s="364" t="s">
        <v>949</v>
      </c>
      <c r="C11" s="364" t="s">
        <v>176</v>
      </c>
      <c r="D11" s="364" t="s">
        <v>66</v>
      </c>
      <c r="E11" s="364">
        <v>30</v>
      </c>
      <c r="F11" s="364">
        <v>240</v>
      </c>
      <c r="G11" s="364">
        <v>90</v>
      </c>
      <c r="H11" s="364">
        <f t="shared" ref="H11" si="0">G11/8</f>
        <v>11.25</v>
      </c>
      <c r="I11" s="361">
        <f t="shared" ref="I11" si="1">G11*E11</f>
        <v>2700</v>
      </c>
      <c r="J11" s="376">
        <v>13</v>
      </c>
      <c r="K11" s="376" t="s">
        <v>493</v>
      </c>
      <c r="L11" s="376"/>
      <c r="M11" s="376"/>
      <c r="N11" s="376"/>
      <c r="O11" s="377"/>
      <c r="P11" s="376"/>
      <c r="Q11" s="376"/>
      <c r="R11" s="376"/>
      <c r="S11" s="376"/>
      <c r="T11" s="376"/>
      <c r="U11" s="376"/>
      <c r="V11" s="361">
        <f t="shared" ref="V11" si="2">J11+L11+N11+P11+R11+T11</f>
        <v>13</v>
      </c>
      <c r="W11" s="364">
        <f t="shared" ref="W11" si="3">E11-V11</f>
        <v>17</v>
      </c>
      <c r="X11" s="361">
        <f t="shared" ref="X11" si="4">W11*8</f>
        <v>136</v>
      </c>
      <c r="Y11" s="361">
        <f t="shared" ref="Y11" si="5">X11*H11</f>
        <v>1530</v>
      </c>
      <c r="Z11" s="1012">
        <f t="shared" ref="Z11" si="6">Y11</f>
        <v>1530</v>
      </c>
      <c r="AA11" s="363"/>
    </row>
    <row r="12" spans="1:35" ht="51" customHeight="1" thickBot="1">
      <c r="A12" s="383"/>
      <c r="B12" s="416"/>
      <c r="C12" s="384"/>
      <c r="D12" s="384"/>
      <c r="E12" s="384"/>
      <c r="F12" s="384"/>
      <c r="G12" s="384"/>
      <c r="H12" s="384"/>
      <c r="I12" s="384"/>
      <c r="J12" s="385"/>
      <c r="K12" s="385"/>
      <c r="L12" s="385"/>
      <c r="M12" s="385"/>
      <c r="N12" s="385"/>
      <c r="O12" s="385"/>
      <c r="P12" s="385"/>
      <c r="Q12" s="385"/>
      <c r="R12" s="385"/>
      <c r="S12" s="385"/>
      <c r="T12" s="385"/>
      <c r="U12" s="385"/>
      <c r="V12" s="384"/>
      <c r="W12" s="384"/>
      <c r="X12" s="1430" t="s">
        <v>208</v>
      </c>
      <c r="Y12" s="1431"/>
      <c r="Z12" s="1022">
        <f>SUM(Z9:Z11)</f>
        <v>1530</v>
      </c>
      <c r="AA12" s="159"/>
      <c r="AB12" s="150"/>
      <c r="AC12" s="150"/>
      <c r="AD12" s="352"/>
      <c r="AE12" s="150"/>
      <c r="AF12" s="150"/>
      <c r="AG12" s="150"/>
      <c r="AH12" s="150"/>
      <c r="AI12" s="150"/>
    </row>
    <row r="13" spans="1:35" ht="37.5" customHeight="1" thickBot="1">
      <c r="A13" s="383"/>
      <c r="B13" s="416" t="s">
        <v>342</v>
      </c>
      <c r="C13" s="119"/>
      <c r="D13" s="384"/>
      <c r="E13" s="384"/>
      <c r="F13" s="384"/>
      <c r="G13" s="384"/>
      <c r="H13" s="384"/>
      <c r="I13" s="384"/>
      <c r="J13" s="385"/>
      <c r="K13" s="385"/>
      <c r="L13" s="385"/>
      <c r="M13" s="385"/>
      <c r="N13" s="385"/>
      <c r="O13" s="385" t="s">
        <v>136</v>
      </c>
      <c r="P13" s="385"/>
      <c r="Q13" s="385"/>
      <c r="R13" s="385"/>
      <c r="S13" s="385"/>
      <c r="T13" s="385"/>
      <c r="U13" s="385"/>
      <c r="V13" s="384"/>
      <c r="W13" s="384"/>
      <c r="X13" s="384"/>
      <c r="Y13" s="384"/>
      <c r="Z13" s="384"/>
      <c r="AA13" s="159"/>
      <c r="AB13" s="150"/>
      <c r="AC13" s="150"/>
      <c r="AD13" s="160"/>
      <c r="AE13" s="150"/>
      <c r="AF13" s="150"/>
      <c r="AG13" s="150"/>
      <c r="AH13" s="150"/>
      <c r="AI13" s="150"/>
    </row>
    <row r="14" spans="1:35" s="160" customFormat="1" ht="27.75" customHeight="1">
      <c r="A14" s="636"/>
      <c r="B14" s="637"/>
      <c r="C14" s="636"/>
      <c r="D14" s="636"/>
      <c r="E14" s="636"/>
      <c r="F14" s="636"/>
      <c r="G14" s="636"/>
      <c r="H14" s="636"/>
      <c r="I14" s="636"/>
      <c r="J14" s="638"/>
      <c r="K14" s="638"/>
      <c r="L14" s="638"/>
      <c r="M14" s="638"/>
      <c r="N14" s="638"/>
      <c r="O14" s="639"/>
      <c r="P14" s="638"/>
      <c r="Q14" s="638"/>
      <c r="R14" s="638"/>
      <c r="S14" s="638"/>
      <c r="T14" s="638"/>
      <c r="U14" s="638"/>
      <c r="V14" s="636"/>
      <c r="W14" s="636"/>
      <c r="X14" s="636"/>
      <c r="Y14" s="636"/>
      <c r="Z14" s="636"/>
      <c r="AA14" s="640"/>
    </row>
    <row r="15" spans="1:35" s="160" customFormat="1" ht="75.75" customHeight="1">
      <c r="A15" s="250"/>
      <c r="B15" s="462"/>
      <c r="C15" s="250"/>
      <c r="D15" s="250"/>
      <c r="E15" s="250"/>
      <c r="F15" s="250"/>
      <c r="G15" s="250"/>
      <c r="H15" s="250"/>
      <c r="I15" s="250"/>
      <c r="J15" s="338"/>
      <c r="K15" s="338"/>
      <c r="L15" s="338"/>
      <c r="M15" s="338"/>
      <c r="N15" s="338"/>
      <c r="O15" s="339"/>
      <c r="P15" s="338"/>
      <c r="Q15" s="338"/>
      <c r="R15" s="338"/>
      <c r="S15" s="338"/>
      <c r="T15" s="338"/>
      <c r="U15" s="338"/>
      <c r="V15" s="250"/>
      <c r="W15" s="250"/>
      <c r="X15" s="250"/>
      <c r="Y15" s="250"/>
      <c r="Z15" s="250"/>
      <c r="AA15" s="340"/>
    </row>
    <row r="16" spans="1:35" s="160" customFormat="1" ht="27.75" customHeight="1">
      <c r="A16" s="250"/>
      <c r="B16" s="462"/>
      <c r="C16" s="250"/>
      <c r="D16" s="250"/>
      <c r="E16" s="250"/>
      <c r="F16" s="250"/>
      <c r="G16" s="250"/>
      <c r="H16" s="250"/>
      <c r="I16" s="250"/>
      <c r="J16" s="338"/>
      <c r="K16" s="338"/>
      <c r="L16" s="338"/>
      <c r="M16" s="338"/>
      <c r="N16" s="338"/>
      <c r="O16" s="339"/>
      <c r="P16" s="338"/>
      <c r="Q16" s="338"/>
      <c r="R16" s="338"/>
      <c r="S16" s="338"/>
      <c r="T16" s="338"/>
      <c r="U16" s="338"/>
      <c r="V16" s="250"/>
      <c r="W16" s="250"/>
      <c r="X16" s="250"/>
      <c r="Y16" s="250"/>
      <c r="Z16" s="250"/>
      <c r="AA16" s="340"/>
    </row>
    <row r="17" spans="1:27" s="160" customFormat="1" ht="27.75" customHeight="1">
      <c r="A17" s="250"/>
      <c r="B17" s="462"/>
      <c r="C17" s="250"/>
      <c r="D17" s="250"/>
      <c r="E17" s="250"/>
      <c r="F17" s="250"/>
      <c r="G17" s="250"/>
      <c r="H17" s="250"/>
      <c r="I17" s="250"/>
      <c r="J17" s="338"/>
      <c r="K17" s="338"/>
      <c r="L17" s="338"/>
      <c r="M17" s="338"/>
      <c r="N17" s="338"/>
      <c r="O17" s="339"/>
      <c r="P17" s="338"/>
      <c r="Q17" s="338"/>
      <c r="R17" s="338"/>
      <c r="S17" s="338"/>
      <c r="T17" s="338"/>
      <c r="U17" s="338"/>
      <c r="V17" s="250"/>
      <c r="W17" s="250"/>
      <c r="X17" s="250"/>
      <c r="Y17" s="250"/>
      <c r="Z17" s="250"/>
      <c r="AA17" s="340"/>
    </row>
    <row r="18" spans="1:27" s="160" customFormat="1" ht="54.75" customHeight="1">
      <c r="A18" s="250"/>
      <c r="B18" s="1427" t="s">
        <v>483</v>
      </c>
      <c r="C18" s="1427"/>
      <c r="D18" s="1427"/>
      <c r="E18" s="341"/>
      <c r="F18" s="341"/>
      <c r="G18" s="341"/>
      <c r="H18" s="341"/>
      <c r="I18" s="341"/>
      <c r="J18" s="1003"/>
      <c r="K18" s="1003"/>
      <c r="L18" s="1003"/>
      <c r="M18" s="1003"/>
      <c r="N18" s="1427" t="s">
        <v>484</v>
      </c>
      <c r="O18" s="1427"/>
      <c r="P18" s="1427"/>
      <c r="Q18" s="1427"/>
      <c r="R18" s="1427"/>
      <c r="S18" s="1003"/>
      <c r="T18" s="1003"/>
      <c r="U18" s="1003"/>
      <c r="V18" s="341"/>
      <c r="W18" s="1427" t="s">
        <v>485</v>
      </c>
      <c r="X18" s="1427"/>
      <c r="Y18" s="1427"/>
      <c r="Z18" s="1427"/>
      <c r="AA18" s="1427"/>
    </row>
    <row r="19" spans="1:27" s="160" customFormat="1" ht="60" customHeight="1">
      <c r="A19" s="250"/>
      <c r="B19" s="1427" t="s">
        <v>482</v>
      </c>
      <c r="C19" s="1427"/>
      <c r="D19" s="1427"/>
      <c r="E19" s="341"/>
      <c r="F19" s="341"/>
      <c r="G19" s="341"/>
      <c r="H19" s="341"/>
      <c r="I19" s="341"/>
      <c r="J19" s="1003"/>
      <c r="K19" s="1003"/>
      <c r="L19" s="1003"/>
      <c r="M19" s="1003"/>
      <c r="N19" s="1427" t="s">
        <v>482</v>
      </c>
      <c r="O19" s="1427"/>
      <c r="P19" s="1427"/>
      <c r="Q19" s="1427"/>
      <c r="R19" s="1003"/>
      <c r="S19" s="1003"/>
      <c r="T19" s="1003"/>
      <c r="U19" s="1003"/>
      <c r="V19" s="341"/>
      <c r="W19" s="341"/>
      <c r="X19" s="1427" t="s">
        <v>482</v>
      </c>
      <c r="Y19" s="1427"/>
      <c r="Z19" s="1427"/>
      <c r="AA19" s="1427"/>
    </row>
    <row r="20" spans="1:27" ht="45" customHeight="1">
      <c r="A20" s="634"/>
      <c r="B20" s="633"/>
      <c r="C20" s="634"/>
      <c r="D20" s="634"/>
      <c r="E20" s="634"/>
      <c r="F20" s="634"/>
      <c r="G20" s="634"/>
      <c r="H20" s="634"/>
      <c r="I20" s="634"/>
      <c r="J20" s="635"/>
      <c r="K20" s="635"/>
      <c r="L20" s="635"/>
      <c r="M20" s="635"/>
      <c r="N20" s="1426"/>
      <c r="O20" s="1426"/>
      <c r="P20" s="1426"/>
      <c r="Q20" s="1426"/>
      <c r="R20" s="635"/>
      <c r="S20" s="635"/>
      <c r="T20" s="635"/>
      <c r="U20" s="635"/>
      <c r="V20" s="634"/>
      <c r="W20" s="634"/>
      <c r="X20" s="634"/>
      <c r="Y20" s="634"/>
      <c r="Z20" s="634"/>
      <c r="AA20" s="641"/>
    </row>
    <row r="21" spans="1:27">
      <c r="A21" s="634"/>
      <c r="B21" s="633"/>
      <c r="C21" s="634"/>
      <c r="D21" s="634"/>
      <c r="E21" s="634"/>
      <c r="F21" s="634"/>
      <c r="G21" s="634"/>
      <c r="H21" s="634"/>
      <c r="I21" s="634"/>
      <c r="J21" s="635"/>
      <c r="K21" s="635"/>
      <c r="L21" s="635"/>
      <c r="M21" s="635"/>
      <c r="N21" s="635"/>
      <c r="O21" s="635"/>
      <c r="P21" s="635"/>
      <c r="Q21" s="635"/>
      <c r="R21" s="635"/>
      <c r="S21" s="635"/>
      <c r="T21" s="635"/>
      <c r="U21" s="635"/>
      <c r="V21" s="634"/>
      <c r="W21" s="634"/>
      <c r="X21" s="634"/>
      <c r="Y21" s="634"/>
      <c r="Z21" s="634"/>
      <c r="AA21" s="641"/>
    </row>
    <row r="22" spans="1:27">
      <c r="A22" s="634"/>
      <c r="B22" s="633"/>
      <c r="C22" s="634"/>
      <c r="D22" s="634"/>
      <c r="E22" s="634"/>
      <c r="F22" s="634"/>
      <c r="G22" s="634"/>
      <c r="H22" s="634"/>
      <c r="I22" s="634"/>
      <c r="J22" s="635"/>
      <c r="K22" s="635"/>
      <c r="L22" s="635"/>
      <c r="M22" s="635"/>
      <c r="N22" s="635"/>
      <c r="O22" s="635"/>
      <c r="P22" s="635"/>
      <c r="Q22" s="635"/>
      <c r="R22" s="635"/>
      <c r="S22" s="635"/>
      <c r="T22" s="635"/>
      <c r="U22" s="635"/>
      <c r="V22" s="634"/>
      <c r="W22" s="634"/>
      <c r="X22" s="634"/>
      <c r="Y22" s="634"/>
      <c r="Z22" s="634"/>
      <c r="AA22" s="641"/>
    </row>
    <row r="23" spans="1:27">
      <c r="A23" s="634"/>
      <c r="B23" s="633"/>
      <c r="C23" s="634"/>
      <c r="D23" s="634"/>
      <c r="E23" s="634"/>
      <c r="F23" s="634"/>
      <c r="G23" s="634"/>
      <c r="H23" s="634"/>
      <c r="I23" s="634"/>
      <c r="J23" s="635"/>
      <c r="K23" s="635"/>
      <c r="L23" s="635"/>
      <c r="M23" s="635"/>
      <c r="N23" s="635"/>
      <c r="O23" s="635"/>
      <c r="P23" s="635"/>
      <c r="Q23" s="635"/>
      <c r="R23" s="635"/>
      <c r="S23" s="635"/>
      <c r="T23" s="635"/>
      <c r="U23" s="635"/>
      <c r="V23" s="634"/>
      <c r="W23" s="634"/>
      <c r="X23" s="634"/>
      <c r="Y23" s="634"/>
      <c r="Z23" s="634"/>
      <c r="AA23" s="641"/>
    </row>
    <row r="24" spans="1:27">
      <c r="A24" s="634"/>
      <c r="B24" s="633"/>
      <c r="C24" s="634"/>
      <c r="D24" s="634"/>
      <c r="E24" s="634"/>
      <c r="F24" s="634"/>
      <c r="G24" s="634"/>
      <c r="H24" s="634"/>
      <c r="I24" s="634"/>
      <c r="J24" s="635"/>
      <c r="K24" s="635"/>
      <c r="L24" s="635"/>
      <c r="M24" s="635"/>
      <c r="N24" s="635"/>
      <c r="O24" s="635"/>
      <c r="P24" s="635"/>
      <c r="Q24" s="635"/>
      <c r="R24" s="635"/>
      <c r="S24" s="635"/>
      <c r="T24" s="635"/>
      <c r="U24" s="635"/>
      <c r="V24" s="634"/>
      <c r="W24" s="634"/>
      <c r="X24" s="634"/>
      <c r="Y24" s="634"/>
      <c r="Z24" s="634"/>
      <c r="AA24" s="641"/>
    </row>
    <row r="25" spans="1:27" s="1060" customFormat="1" ht="45" customHeight="1">
      <c r="A25" s="1056"/>
      <c r="B25" s="1057" t="s">
        <v>994</v>
      </c>
      <c r="C25" s="1056"/>
      <c r="D25" s="1056"/>
      <c r="E25" s="1056" t="s">
        <v>995</v>
      </c>
      <c r="F25" s="1056">
        <v>9</v>
      </c>
      <c r="G25" s="1056"/>
      <c r="H25" s="1056"/>
      <c r="I25" s="1056"/>
      <c r="J25" s="1058"/>
      <c r="K25" s="1058"/>
      <c r="L25" s="1058"/>
      <c r="M25" s="1058"/>
      <c r="N25" s="1058"/>
      <c r="O25" s="1058"/>
      <c r="P25" s="1058"/>
      <c r="Q25" s="1058"/>
      <c r="R25" s="1058"/>
      <c r="S25" s="1058"/>
      <c r="T25" s="1058"/>
      <c r="U25" s="1058"/>
      <c r="V25" s="1056"/>
      <c r="W25" s="1056"/>
      <c r="X25" s="1056"/>
      <c r="Y25" s="1056"/>
      <c r="Z25" s="1056"/>
      <c r="AA25" s="1059"/>
    </row>
    <row r="26" spans="1:27">
      <c r="A26" s="634"/>
      <c r="B26" s="633"/>
      <c r="C26" s="634"/>
      <c r="D26" s="634"/>
      <c r="E26" s="634"/>
      <c r="F26" s="634"/>
      <c r="G26" s="634"/>
      <c r="H26" s="634"/>
      <c r="I26" s="634"/>
      <c r="J26" s="635"/>
      <c r="K26" s="635"/>
      <c r="L26" s="635"/>
      <c r="M26" s="635"/>
      <c r="N26" s="635"/>
      <c r="O26" s="635"/>
      <c r="P26" s="635"/>
      <c r="Q26" s="635"/>
      <c r="R26" s="635"/>
      <c r="S26" s="635"/>
      <c r="T26" s="635"/>
      <c r="U26" s="635"/>
      <c r="V26" s="634"/>
      <c r="W26" s="634"/>
      <c r="X26" s="634"/>
      <c r="Y26" s="634"/>
      <c r="Z26" s="634"/>
      <c r="AA26" s="641"/>
    </row>
    <row r="27" spans="1:27">
      <c r="A27" s="634"/>
      <c r="B27" s="633"/>
      <c r="C27" s="634"/>
      <c r="D27" s="634"/>
      <c r="E27" s="634"/>
      <c r="F27" s="634"/>
      <c r="G27" s="634"/>
      <c r="H27" s="634"/>
      <c r="I27" s="634"/>
      <c r="J27" s="635"/>
      <c r="K27" s="635"/>
      <c r="L27" s="635"/>
      <c r="M27" s="635"/>
      <c r="N27" s="635"/>
      <c r="O27" s="635"/>
      <c r="P27" s="635"/>
      <c r="Q27" s="635"/>
      <c r="R27" s="635"/>
      <c r="S27" s="635"/>
      <c r="T27" s="635"/>
      <c r="U27" s="635"/>
      <c r="V27" s="634"/>
      <c r="W27" s="634"/>
      <c r="X27" s="634"/>
      <c r="Y27" s="634"/>
      <c r="Z27" s="634"/>
      <c r="AA27" s="641"/>
    </row>
    <row r="28" spans="1:27">
      <c r="A28" s="634"/>
      <c r="B28" s="633"/>
      <c r="C28" s="634"/>
      <c r="D28" s="634"/>
      <c r="E28" s="634"/>
      <c r="F28" s="634"/>
      <c r="G28" s="634"/>
      <c r="H28" s="634"/>
      <c r="I28" s="634"/>
      <c r="J28" s="635"/>
      <c r="K28" s="635"/>
      <c r="L28" s="635"/>
      <c r="M28" s="635"/>
      <c r="N28" s="635"/>
      <c r="O28" s="635"/>
      <c r="P28" s="635"/>
      <c r="Q28" s="635"/>
      <c r="R28" s="635"/>
      <c r="S28" s="635"/>
      <c r="T28" s="635"/>
      <c r="U28" s="635"/>
      <c r="V28" s="634"/>
      <c r="W28" s="634"/>
      <c r="X28" s="634"/>
      <c r="Y28" s="634"/>
      <c r="Z28" s="634"/>
      <c r="AA28" s="641"/>
    </row>
    <row r="29" spans="1:27">
      <c r="A29" s="634"/>
      <c r="B29" s="633"/>
      <c r="C29" s="634"/>
      <c r="D29" s="634"/>
      <c r="E29" s="634"/>
      <c r="F29" s="634"/>
      <c r="G29" s="634"/>
      <c r="H29" s="634"/>
      <c r="I29" s="634"/>
      <c r="J29" s="635"/>
      <c r="K29" s="635"/>
      <c r="L29" s="635"/>
      <c r="M29" s="635"/>
      <c r="N29" s="635"/>
      <c r="O29" s="635"/>
      <c r="P29" s="635"/>
      <c r="Q29" s="635"/>
      <c r="R29" s="635"/>
      <c r="S29" s="635"/>
      <c r="T29" s="635"/>
      <c r="U29" s="635"/>
      <c r="V29" s="634"/>
      <c r="W29" s="634"/>
      <c r="X29" s="634"/>
      <c r="Y29" s="634"/>
      <c r="Z29" s="634"/>
      <c r="AA29" s="641"/>
    </row>
    <row r="30" spans="1:27">
      <c r="A30" s="634"/>
      <c r="B30" s="633"/>
      <c r="C30" s="634"/>
      <c r="D30" s="634"/>
      <c r="E30" s="634"/>
      <c r="F30" s="634"/>
      <c r="G30" s="634"/>
      <c r="H30" s="634"/>
      <c r="I30" s="634"/>
      <c r="J30" s="635"/>
      <c r="K30" s="635"/>
      <c r="L30" s="635"/>
      <c r="M30" s="635"/>
      <c r="N30" s="635"/>
      <c r="O30" s="635"/>
      <c r="P30" s="635"/>
      <c r="Q30" s="635"/>
      <c r="R30" s="635"/>
      <c r="S30" s="635"/>
      <c r="T30" s="635"/>
      <c r="U30" s="635"/>
      <c r="V30" s="634"/>
      <c r="W30" s="634"/>
      <c r="X30" s="634"/>
      <c r="Y30" s="634"/>
      <c r="Z30" s="634"/>
      <c r="AA30" s="641"/>
    </row>
    <row r="31" spans="1:27">
      <c r="A31" s="634"/>
      <c r="B31" s="633"/>
      <c r="C31" s="634"/>
      <c r="D31" s="634"/>
      <c r="E31" s="634"/>
      <c r="F31" s="634"/>
      <c r="G31" s="634"/>
      <c r="H31" s="634"/>
      <c r="I31" s="634"/>
      <c r="J31" s="635"/>
      <c r="K31" s="635"/>
      <c r="L31" s="635"/>
      <c r="M31" s="635"/>
      <c r="N31" s="635"/>
      <c r="O31" s="635"/>
      <c r="P31" s="635"/>
      <c r="Q31" s="635"/>
      <c r="R31" s="635"/>
      <c r="S31" s="635"/>
      <c r="T31" s="635"/>
      <c r="U31" s="635"/>
      <c r="V31" s="634"/>
      <c r="W31" s="634"/>
      <c r="X31" s="634"/>
      <c r="Y31" s="634"/>
      <c r="Z31" s="634"/>
      <c r="AA31" s="641"/>
    </row>
    <row r="32" spans="1:27">
      <c r="A32" s="634"/>
      <c r="B32" s="633"/>
      <c r="C32" s="634"/>
      <c r="D32" s="634"/>
      <c r="E32" s="634"/>
      <c r="F32" s="634"/>
      <c r="G32" s="634"/>
      <c r="H32" s="634"/>
      <c r="I32" s="634"/>
      <c r="J32" s="635"/>
      <c r="K32" s="635"/>
      <c r="L32" s="635"/>
      <c r="M32" s="635"/>
      <c r="N32" s="635"/>
      <c r="O32" s="635"/>
      <c r="P32" s="635"/>
      <c r="Q32" s="635"/>
      <c r="R32" s="635"/>
      <c r="S32" s="635"/>
      <c r="T32" s="635"/>
      <c r="U32" s="635"/>
      <c r="V32" s="634"/>
      <c r="W32" s="634"/>
      <c r="X32" s="634"/>
      <c r="Y32" s="634"/>
      <c r="Z32" s="634"/>
      <c r="AA32" s="641"/>
    </row>
    <row r="33" spans="1:27">
      <c r="A33" s="634"/>
      <c r="B33" s="633"/>
      <c r="C33" s="634"/>
      <c r="D33" s="634"/>
      <c r="E33" s="634"/>
      <c r="F33" s="634"/>
      <c r="G33" s="634"/>
      <c r="H33" s="634"/>
      <c r="I33" s="634"/>
      <c r="J33" s="635"/>
      <c r="K33" s="635"/>
      <c r="L33" s="635"/>
      <c r="M33" s="635"/>
      <c r="N33" s="635"/>
      <c r="O33" s="635"/>
      <c r="P33" s="635"/>
      <c r="Q33" s="635"/>
      <c r="R33" s="635"/>
      <c r="S33" s="635"/>
      <c r="T33" s="635"/>
      <c r="U33" s="635"/>
      <c r="V33" s="634"/>
      <c r="W33" s="634"/>
      <c r="X33" s="634"/>
      <c r="Y33" s="634"/>
      <c r="Z33" s="634"/>
      <c r="AA33" s="641"/>
    </row>
    <row r="34" spans="1:27">
      <c r="A34" s="634"/>
      <c r="B34" s="633"/>
      <c r="C34" s="634"/>
      <c r="D34" s="634"/>
      <c r="E34" s="634"/>
      <c r="F34" s="634"/>
      <c r="G34" s="634"/>
      <c r="H34" s="634"/>
      <c r="I34" s="634"/>
      <c r="J34" s="635"/>
      <c r="K34" s="635"/>
      <c r="L34" s="635"/>
      <c r="M34" s="635"/>
      <c r="N34" s="635"/>
      <c r="O34" s="635"/>
      <c r="P34" s="635"/>
      <c r="Q34" s="635"/>
      <c r="R34" s="635"/>
      <c r="S34" s="635"/>
      <c r="T34" s="635"/>
      <c r="U34" s="635"/>
      <c r="V34" s="634"/>
      <c r="W34" s="634"/>
      <c r="X34" s="634"/>
      <c r="Y34" s="634"/>
      <c r="Z34" s="634"/>
      <c r="AA34" s="641"/>
    </row>
    <row r="35" spans="1:27" ht="30" customHeight="1">
      <c r="A35" s="634"/>
      <c r="B35" s="633"/>
      <c r="C35" s="634"/>
      <c r="D35" s="634"/>
      <c r="E35" s="634"/>
      <c r="F35" s="634"/>
      <c r="G35" s="634"/>
      <c r="H35" s="634"/>
      <c r="I35" s="634"/>
      <c r="J35" s="635"/>
      <c r="K35" s="635"/>
      <c r="L35" s="635"/>
      <c r="M35" s="635"/>
      <c r="N35" s="635"/>
      <c r="O35" s="635"/>
      <c r="P35" s="635"/>
      <c r="Q35" s="635"/>
      <c r="R35" s="635"/>
      <c r="S35" s="635"/>
      <c r="T35" s="635"/>
      <c r="U35" s="635"/>
      <c r="V35" s="634"/>
      <c r="W35" s="634"/>
      <c r="X35" s="634"/>
      <c r="Y35" s="634"/>
      <c r="Z35" s="634"/>
      <c r="AA35" s="641"/>
    </row>
    <row r="36" spans="1:27" ht="30" customHeight="1">
      <c r="A36" s="634"/>
      <c r="B36" s="633"/>
      <c r="C36" s="634"/>
      <c r="D36" s="634"/>
      <c r="E36" s="634"/>
      <c r="F36" s="634"/>
      <c r="G36" s="634"/>
      <c r="H36" s="634"/>
      <c r="I36" s="634"/>
      <c r="J36" s="635"/>
      <c r="K36" s="635"/>
      <c r="L36" s="635"/>
      <c r="M36" s="635"/>
      <c r="N36" s="635"/>
      <c r="O36" s="635"/>
      <c r="P36" s="635"/>
      <c r="Q36" s="635"/>
      <c r="R36" s="635"/>
      <c r="S36" s="635"/>
      <c r="T36" s="635"/>
      <c r="U36" s="635"/>
      <c r="V36" s="634"/>
      <c r="W36" s="634"/>
      <c r="X36" s="634"/>
      <c r="Y36" s="634"/>
      <c r="Z36" s="634"/>
      <c r="AA36" s="641"/>
    </row>
    <row r="37" spans="1:27" ht="30" customHeight="1">
      <c r="A37" s="634"/>
      <c r="B37" s="633"/>
      <c r="C37" s="634"/>
      <c r="D37" s="634"/>
      <c r="E37" s="634"/>
      <c r="F37" s="634"/>
      <c r="G37" s="634"/>
      <c r="H37" s="634"/>
      <c r="I37" s="634"/>
      <c r="J37" s="635"/>
      <c r="K37" s="635"/>
      <c r="L37" s="635"/>
      <c r="M37" s="635"/>
      <c r="N37" s="635"/>
      <c r="O37" s="635"/>
      <c r="P37" s="635"/>
      <c r="Q37" s="635"/>
      <c r="R37" s="635"/>
      <c r="S37" s="635"/>
      <c r="T37" s="635"/>
      <c r="U37" s="635"/>
      <c r="V37" s="634"/>
      <c r="W37" s="634"/>
      <c r="X37" s="634"/>
      <c r="Y37" s="634"/>
      <c r="Z37" s="634"/>
      <c r="AA37" s="641"/>
    </row>
    <row r="38" spans="1:27" ht="30" customHeight="1"/>
    <row r="39" spans="1:27" ht="30" customHeight="1"/>
  </sheetData>
  <mergeCells count="29">
    <mergeCell ref="B19:D19"/>
    <mergeCell ref="N19:Q19"/>
    <mergeCell ref="X19:AA19"/>
    <mergeCell ref="A10:C10"/>
    <mergeCell ref="X12:Y12"/>
    <mergeCell ref="B18:D18"/>
    <mergeCell ref="N18:R18"/>
    <mergeCell ref="W18:AA18"/>
    <mergeCell ref="N6:O6"/>
    <mergeCell ref="P6:Q6"/>
    <mergeCell ref="R6:S6"/>
    <mergeCell ref="T6:U6"/>
    <mergeCell ref="N20:Q20"/>
    <mergeCell ref="A1:AI1"/>
    <mergeCell ref="A2:AI2"/>
    <mergeCell ref="A3:C3"/>
    <mergeCell ref="AF3:AF4"/>
    <mergeCell ref="A5:A7"/>
    <mergeCell ref="B5:B7"/>
    <mergeCell ref="C5:C7"/>
    <mergeCell ref="D5:D7"/>
    <mergeCell ref="E5:I6"/>
    <mergeCell ref="J5:U5"/>
    <mergeCell ref="V5:V7"/>
    <mergeCell ref="W5:Y6"/>
    <mergeCell ref="Z5:Z7"/>
    <mergeCell ref="AA5:AA7"/>
    <mergeCell ref="J6:K6"/>
    <mergeCell ref="L6:M6"/>
  </mergeCells>
  <conditionalFormatting sqref="B1:C3">
    <cfRule type="duplicateValues" dxfId="108" priority="1"/>
  </conditionalFormatting>
  <printOptions horizontalCentered="1" verticalCentered="1"/>
  <pageMargins left="0" right="0" top="0" bottom="0" header="0.23" footer="0"/>
  <pageSetup paperSize="9" scale="36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>
  <sheetPr>
    <tabColor rgb="FF00B0F0"/>
  </sheetPr>
  <dimension ref="A1:AI157"/>
  <sheetViews>
    <sheetView view="pageBreakPreview" zoomScale="45" zoomScaleNormal="55" zoomScaleSheetLayoutView="45" workbookViewId="0">
      <pane ySplit="7" topLeftCell="A86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463" customWidth="1"/>
    <col min="2" max="2" width="43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5.710937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8.42578125" style="168" customWidth="1"/>
    <col min="18" max="18" width="13.7109375" style="168" bestFit="1" customWidth="1"/>
    <col min="19" max="19" width="21.7109375" style="168" bestFit="1" customWidth="1"/>
    <col min="20" max="20" width="14.28515625" style="168" customWidth="1"/>
    <col min="21" max="21" width="12.710937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5.5703125" style="1021" customWidth="1"/>
    <col min="27" max="27" width="25.2851562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5" t="s">
        <v>243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5"/>
      <c r="O1" s="1395"/>
      <c r="P1" s="1395"/>
      <c r="Q1" s="1395"/>
      <c r="R1" s="1395"/>
      <c r="S1" s="1395"/>
      <c r="T1" s="1395"/>
      <c r="U1" s="1395"/>
      <c r="V1" s="1395"/>
      <c r="W1" s="1395"/>
      <c r="X1" s="1395"/>
      <c r="Y1" s="1395"/>
      <c r="Z1" s="1395"/>
      <c r="AA1" s="1395"/>
      <c r="AB1" s="1395"/>
      <c r="AC1" s="1395"/>
      <c r="AD1" s="1395"/>
      <c r="AE1" s="1395"/>
      <c r="AF1" s="1395"/>
      <c r="AG1" s="1395"/>
      <c r="AH1" s="1395"/>
      <c r="AI1" s="1395"/>
    </row>
    <row r="2" spans="1:35" s="120" customFormat="1" ht="38.25" customHeight="1" thickBot="1">
      <c r="A2" s="1396" t="s">
        <v>259</v>
      </c>
      <c r="B2" s="1396"/>
      <c r="C2" s="1396"/>
      <c r="D2" s="1396"/>
      <c r="E2" s="1396"/>
      <c r="F2" s="1396"/>
      <c r="G2" s="1396"/>
      <c r="H2" s="1396"/>
      <c r="I2" s="1396"/>
      <c r="J2" s="1396"/>
      <c r="K2" s="1396"/>
      <c r="L2" s="1396"/>
      <c r="M2" s="1396"/>
      <c r="N2" s="1396"/>
      <c r="O2" s="1396"/>
      <c r="P2" s="1396"/>
      <c r="Q2" s="1396"/>
      <c r="R2" s="1396"/>
      <c r="S2" s="1396"/>
      <c r="T2" s="1396"/>
      <c r="U2" s="1396"/>
      <c r="V2" s="1396"/>
      <c r="W2" s="1396"/>
      <c r="X2" s="1396"/>
      <c r="Y2" s="1396"/>
      <c r="Z2" s="1396"/>
      <c r="AA2" s="1396"/>
      <c r="AB2" s="1396"/>
      <c r="AC2" s="1396"/>
      <c r="AD2" s="1396"/>
      <c r="AE2" s="1396"/>
      <c r="AF2" s="1396"/>
      <c r="AG2" s="1396"/>
      <c r="AH2" s="1396"/>
      <c r="AI2" s="1396"/>
    </row>
    <row r="3" spans="1:35" s="120" customFormat="1" ht="36" customHeight="1">
      <c r="A3" s="1395" t="s">
        <v>343</v>
      </c>
      <c r="B3" s="1395"/>
      <c r="C3" s="1395"/>
      <c r="D3" s="1024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009"/>
      <c r="AA3" s="121"/>
      <c r="AB3" s="121"/>
      <c r="AC3" s="121"/>
      <c r="AD3" s="121"/>
      <c r="AE3" s="121"/>
      <c r="AF3" s="1397"/>
      <c r="AG3" s="121"/>
      <c r="AH3" s="122"/>
      <c r="AI3" s="122"/>
    </row>
    <row r="4" spans="1:35" s="120" customFormat="1" ht="40.5" customHeight="1" thickBot="1">
      <c r="A4" s="1432" t="s">
        <v>950</v>
      </c>
      <c r="B4" s="1432"/>
      <c r="C4" s="1432"/>
      <c r="D4" s="1027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1"/>
      <c r="Z4" s="1010"/>
      <c r="AA4" s="123"/>
      <c r="AB4" s="124"/>
      <c r="AC4" s="124"/>
      <c r="AD4" s="124"/>
      <c r="AE4" s="124"/>
      <c r="AF4" s="1398"/>
      <c r="AG4" s="124"/>
      <c r="AH4" s="125"/>
      <c r="AI4" s="125"/>
    </row>
    <row r="5" spans="1:35" ht="28.5" customHeight="1">
      <c r="A5" s="1602" t="s">
        <v>261</v>
      </c>
      <c r="B5" s="1402" t="s">
        <v>244</v>
      </c>
      <c r="C5" s="1405" t="s">
        <v>0</v>
      </c>
      <c r="D5" s="1405" t="s">
        <v>245</v>
      </c>
      <c r="E5" s="1408" t="s">
        <v>1</v>
      </c>
      <c r="F5" s="1409"/>
      <c r="G5" s="1409"/>
      <c r="H5" s="1409"/>
      <c r="I5" s="1410"/>
      <c r="J5" s="1414" t="s">
        <v>2</v>
      </c>
      <c r="K5" s="1414"/>
      <c r="L5" s="1414"/>
      <c r="M5" s="1414"/>
      <c r="N5" s="1414"/>
      <c r="O5" s="1414"/>
      <c r="P5" s="1414"/>
      <c r="Q5" s="1414"/>
      <c r="R5" s="1414"/>
      <c r="S5" s="1414"/>
      <c r="T5" s="1414"/>
      <c r="U5" s="1414"/>
      <c r="V5" s="1415" t="s">
        <v>8</v>
      </c>
      <c r="W5" s="1414" t="s">
        <v>4</v>
      </c>
      <c r="X5" s="1414"/>
      <c r="Y5" s="1414"/>
      <c r="Z5" s="1599" t="s">
        <v>338</v>
      </c>
      <c r="AA5" s="1419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74.25" customHeight="1">
      <c r="A6" s="1603"/>
      <c r="B6" s="1403"/>
      <c r="C6" s="1406"/>
      <c r="D6" s="1406"/>
      <c r="E6" s="1411"/>
      <c r="F6" s="1412"/>
      <c r="G6" s="1412"/>
      <c r="H6" s="1412"/>
      <c r="I6" s="1413"/>
      <c r="J6" s="1422" t="s">
        <v>227</v>
      </c>
      <c r="K6" s="1423"/>
      <c r="L6" s="1418" t="s">
        <v>5</v>
      </c>
      <c r="M6" s="1418"/>
      <c r="N6" s="1424" t="s">
        <v>223</v>
      </c>
      <c r="O6" s="1425"/>
      <c r="P6" s="1418" t="s">
        <v>6</v>
      </c>
      <c r="Q6" s="1418"/>
      <c r="R6" s="1418" t="s">
        <v>7</v>
      </c>
      <c r="S6" s="1418"/>
      <c r="T6" s="1418" t="s">
        <v>219</v>
      </c>
      <c r="U6" s="1418"/>
      <c r="V6" s="1416"/>
      <c r="W6" s="1418"/>
      <c r="X6" s="1418"/>
      <c r="Y6" s="1418"/>
      <c r="Z6" s="1600"/>
      <c r="AA6" s="1420"/>
      <c r="AB6" s="150"/>
      <c r="AC6" s="150"/>
      <c r="AD6" s="150"/>
      <c r="AE6" s="150"/>
      <c r="AF6" s="150"/>
      <c r="AG6" s="150"/>
      <c r="AH6" s="150"/>
      <c r="AI6" s="150"/>
    </row>
    <row r="7" spans="1:35" ht="84" customHeight="1" thickBot="1">
      <c r="A7" s="1604"/>
      <c r="B7" s="1404"/>
      <c r="C7" s="1407"/>
      <c r="D7" s="1407"/>
      <c r="E7" s="240" t="s">
        <v>9</v>
      </c>
      <c r="F7" s="240" t="s">
        <v>10</v>
      </c>
      <c r="G7" s="1025" t="s">
        <v>11</v>
      </c>
      <c r="H7" s="1025" t="s">
        <v>12</v>
      </c>
      <c r="I7" s="1025" t="s">
        <v>13</v>
      </c>
      <c r="J7" s="1025" t="s">
        <v>14</v>
      </c>
      <c r="K7" s="1025" t="s">
        <v>15</v>
      </c>
      <c r="L7" s="1025" t="s">
        <v>14</v>
      </c>
      <c r="M7" s="1025" t="s">
        <v>16</v>
      </c>
      <c r="N7" s="1025" t="s">
        <v>14</v>
      </c>
      <c r="O7" s="1025" t="s">
        <v>16</v>
      </c>
      <c r="P7" s="1025" t="s">
        <v>14</v>
      </c>
      <c r="Q7" s="1025" t="s">
        <v>16</v>
      </c>
      <c r="R7" s="1025" t="s">
        <v>14</v>
      </c>
      <c r="S7" s="1025" t="s">
        <v>220</v>
      </c>
      <c r="T7" s="1025" t="s">
        <v>221</v>
      </c>
      <c r="U7" s="1025" t="s">
        <v>3</v>
      </c>
      <c r="V7" s="1417"/>
      <c r="W7" s="775" t="s">
        <v>17</v>
      </c>
      <c r="X7" s="153" t="s">
        <v>218</v>
      </c>
      <c r="Y7" s="153" t="s">
        <v>13</v>
      </c>
      <c r="Z7" s="1601"/>
      <c r="AA7" s="1421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1023">
        <v>1</v>
      </c>
      <c r="B8" s="364" t="s">
        <v>33</v>
      </c>
      <c r="C8" s="364" t="s">
        <v>176</v>
      </c>
      <c r="D8" s="364" t="s">
        <v>153</v>
      </c>
      <c r="E8" s="365">
        <v>30</v>
      </c>
      <c r="F8" s="364">
        <v>240</v>
      </c>
      <c r="G8" s="364">
        <v>90</v>
      </c>
      <c r="H8" s="361">
        <f>90/8</f>
        <v>11.25</v>
      </c>
      <c r="I8" s="361">
        <f>G8*E8</f>
        <v>2700</v>
      </c>
      <c r="J8" s="376"/>
      <c r="K8" s="376"/>
      <c r="L8" s="376">
        <v>3</v>
      </c>
      <c r="M8" s="376" t="s">
        <v>132</v>
      </c>
      <c r="N8" s="376">
        <v>3</v>
      </c>
      <c r="O8" s="377" t="s">
        <v>954</v>
      </c>
      <c r="P8" s="376">
        <v>1</v>
      </c>
      <c r="Q8" s="376">
        <v>20</v>
      </c>
      <c r="R8" s="376"/>
      <c r="S8" s="376"/>
      <c r="T8" s="376"/>
      <c r="U8" s="376"/>
      <c r="V8" s="355">
        <f t="shared" ref="V8:V86" si="0">J8+L8+N8+P8+R8+T8</f>
        <v>7</v>
      </c>
      <c r="W8" s="365">
        <f t="shared" ref="W8:W86" si="1">E8-V8</f>
        <v>23</v>
      </c>
      <c r="X8" s="361">
        <f t="shared" ref="X8:X86" si="2">W8*8</f>
        <v>184</v>
      </c>
      <c r="Y8" s="361">
        <f t="shared" ref="Y8:Y86" si="3">X8*H8</f>
        <v>2070</v>
      </c>
      <c r="Z8" s="1011">
        <f t="shared" ref="Z8:Z86" si="4">Y8</f>
        <v>2070</v>
      </c>
      <c r="AA8" s="916"/>
    </row>
    <row r="9" spans="1:35" s="160" customFormat="1" ht="30" customHeight="1">
      <c r="A9" s="825">
        <v>2</v>
      </c>
      <c r="B9" s="364" t="s">
        <v>777</v>
      </c>
      <c r="C9" s="364" t="s">
        <v>18</v>
      </c>
      <c r="D9" s="364" t="s">
        <v>111</v>
      </c>
      <c r="E9" s="365">
        <v>30</v>
      </c>
      <c r="F9" s="364">
        <v>240</v>
      </c>
      <c r="G9" s="364">
        <v>70</v>
      </c>
      <c r="H9" s="364">
        <f>G9/8</f>
        <v>8.75</v>
      </c>
      <c r="I9" s="361">
        <f t="shared" ref="I9:I46" si="5">G9*E9</f>
        <v>2100</v>
      </c>
      <c r="J9" s="376"/>
      <c r="K9" s="376"/>
      <c r="L9" s="376">
        <v>2</v>
      </c>
      <c r="M9" s="376" t="s">
        <v>952</v>
      </c>
      <c r="N9" s="376">
        <v>2</v>
      </c>
      <c r="O9" s="377" t="s">
        <v>650</v>
      </c>
      <c r="P9" s="376">
        <v>1</v>
      </c>
      <c r="Q9" s="376">
        <v>20</v>
      </c>
      <c r="R9" s="376"/>
      <c r="S9" s="376"/>
      <c r="T9" s="376"/>
      <c r="U9" s="376"/>
      <c r="V9" s="355">
        <f t="shared" si="0"/>
        <v>5</v>
      </c>
      <c r="W9" s="365">
        <f t="shared" si="1"/>
        <v>25</v>
      </c>
      <c r="X9" s="361">
        <f t="shared" si="2"/>
        <v>200</v>
      </c>
      <c r="Y9" s="361">
        <f t="shared" si="3"/>
        <v>1750</v>
      </c>
      <c r="Z9" s="1012">
        <f t="shared" si="4"/>
        <v>1750</v>
      </c>
      <c r="AA9" s="363"/>
    </row>
    <row r="10" spans="1:35" s="160" customFormat="1" ht="30" customHeight="1">
      <c r="A10" s="825">
        <v>3</v>
      </c>
      <c r="B10" s="364" t="s">
        <v>479</v>
      </c>
      <c r="C10" s="364" t="s">
        <v>18</v>
      </c>
      <c r="D10" s="364" t="s">
        <v>373</v>
      </c>
      <c r="E10" s="365">
        <v>30</v>
      </c>
      <c r="F10" s="364">
        <v>240</v>
      </c>
      <c r="G10" s="364">
        <v>70</v>
      </c>
      <c r="H10" s="364">
        <f t="shared" ref="H10:H46" si="6">G10/8</f>
        <v>8.75</v>
      </c>
      <c r="I10" s="361">
        <f t="shared" si="5"/>
        <v>2100</v>
      </c>
      <c r="J10" s="376"/>
      <c r="K10" s="376"/>
      <c r="L10" s="376">
        <v>2</v>
      </c>
      <c r="M10" s="376" t="s">
        <v>139</v>
      </c>
      <c r="N10" s="376"/>
      <c r="O10" s="377"/>
      <c r="P10" s="376"/>
      <c r="Q10" s="376"/>
      <c r="R10" s="376"/>
      <c r="S10" s="376"/>
      <c r="T10" s="376"/>
      <c r="U10" s="376"/>
      <c r="V10" s="355">
        <f t="shared" si="0"/>
        <v>2</v>
      </c>
      <c r="W10" s="365">
        <f t="shared" si="1"/>
        <v>28</v>
      </c>
      <c r="X10" s="361">
        <f t="shared" si="2"/>
        <v>224</v>
      </c>
      <c r="Y10" s="361">
        <f t="shared" si="3"/>
        <v>1960</v>
      </c>
      <c r="Z10" s="1012">
        <f t="shared" si="4"/>
        <v>1960</v>
      </c>
      <c r="AA10" s="363"/>
    </row>
    <row r="11" spans="1:35" s="160" customFormat="1" ht="30" customHeight="1">
      <c r="A11" s="825">
        <v>4</v>
      </c>
      <c r="B11" s="364" t="s">
        <v>319</v>
      </c>
      <c r="C11" s="364" t="s">
        <v>18</v>
      </c>
      <c r="D11" s="364" t="s">
        <v>847</v>
      </c>
      <c r="E11" s="365">
        <v>30</v>
      </c>
      <c r="F11" s="364">
        <v>240</v>
      </c>
      <c r="G11" s="364">
        <v>70</v>
      </c>
      <c r="H11" s="364">
        <f t="shared" si="6"/>
        <v>8.75</v>
      </c>
      <c r="I11" s="361">
        <f t="shared" si="5"/>
        <v>2100</v>
      </c>
      <c r="J11" s="376"/>
      <c r="K11" s="376"/>
      <c r="L11" s="376"/>
      <c r="M11" s="376"/>
      <c r="N11" s="376"/>
      <c r="O11" s="377"/>
      <c r="P11" s="376"/>
      <c r="Q11" s="376"/>
      <c r="R11" s="376"/>
      <c r="S11" s="376"/>
      <c r="T11" s="376"/>
      <c r="U11" s="376"/>
      <c r="V11" s="355">
        <f t="shared" si="0"/>
        <v>0</v>
      </c>
      <c r="W11" s="365">
        <f t="shared" si="1"/>
        <v>30</v>
      </c>
      <c r="X11" s="361">
        <f t="shared" si="2"/>
        <v>240</v>
      </c>
      <c r="Y11" s="361">
        <f t="shared" si="3"/>
        <v>2100</v>
      </c>
      <c r="Z11" s="1012">
        <f t="shared" si="4"/>
        <v>2100</v>
      </c>
      <c r="AA11" s="149"/>
    </row>
    <row r="12" spans="1:35" s="160" customFormat="1" ht="30" customHeight="1">
      <c r="A12" s="825">
        <v>5</v>
      </c>
      <c r="B12" s="975" t="s">
        <v>320</v>
      </c>
      <c r="C12" s="364" t="s">
        <v>176</v>
      </c>
      <c r="D12" s="364" t="s">
        <v>98</v>
      </c>
      <c r="E12" s="365">
        <v>30</v>
      </c>
      <c r="F12" s="364">
        <v>240</v>
      </c>
      <c r="G12" s="364">
        <v>90</v>
      </c>
      <c r="H12" s="364">
        <f t="shared" si="6"/>
        <v>11.25</v>
      </c>
      <c r="I12" s="361">
        <f t="shared" si="5"/>
        <v>2700</v>
      </c>
      <c r="J12" s="376"/>
      <c r="K12" s="822"/>
      <c r="L12" s="376">
        <v>2</v>
      </c>
      <c r="M12" s="376" t="s">
        <v>810</v>
      </c>
      <c r="N12" s="376"/>
      <c r="O12" s="377"/>
      <c r="P12" s="376"/>
      <c r="Q12" s="376"/>
      <c r="R12" s="376"/>
      <c r="S12" s="376"/>
      <c r="T12" s="376"/>
      <c r="U12" s="376"/>
      <c r="V12" s="355">
        <f t="shared" si="0"/>
        <v>2</v>
      </c>
      <c r="W12" s="365">
        <f t="shared" si="1"/>
        <v>28</v>
      </c>
      <c r="X12" s="361">
        <f t="shared" si="2"/>
        <v>224</v>
      </c>
      <c r="Y12" s="361">
        <f t="shared" si="3"/>
        <v>2520</v>
      </c>
      <c r="Z12" s="1012">
        <f t="shared" si="4"/>
        <v>2520</v>
      </c>
      <c r="AA12" s="363"/>
    </row>
    <row r="13" spans="1:35" s="160" customFormat="1" ht="30" customHeight="1">
      <c r="A13" s="825">
        <v>6</v>
      </c>
      <c r="B13" s="364" t="s">
        <v>472</v>
      </c>
      <c r="C13" s="364" t="s">
        <v>176</v>
      </c>
      <c r="D13" s="364" t="s">
        <v>470</v>
      </c>
      <c r="E13" s="365">
        <v>30</v>
      </c>
      <c r="F13" s="364">
        <v>240</v>
      </c>
      <c r="G13" s="364">
        <v>90</v>
      </c>
      <c r="H13" s="364">
        <f t="shared" si="6"/>
        <v>11.25</v>
      </c>
      <c r="I13" s="361">
        <f t="shared" si="5"/>
        <v>2700</v>
      </c>
      <c r="J13" s="376"/>
      <c r="K13" s="822"/>
      <c r="L13" s="376"/>
      <c r="M13" s="376"/>
      <c r="N13" s="376"/>
      <c r="O13" s="377"/>
      <c r="P13" s="376"/>
      <c r="Q13" s="376"/>
      <c r="R13" s="376">
        <v>2</v>
      </c>
      <c r="S13" s="959" t="s">
        <v>753</v>
      </c>
      <c r="T13" s="376"/>
      <c r="U13" s="376"/>
      <c r="V13" s="355">
        <f t="shared" si="0"/>
        <v>2</v>
      </c>
      <c r="W13" s="365">
        <f t="shared" si="1"/>
        <v>28</v>
      </c>
      <c r="X13" s="361">
        <f t="shared" si="2"/>
        <v>224</v>
      </c>
      <c r="Y13" s="361">
        <f t="shared" si="3"/>
        <v>2520</v>
      </c>
      <c r="Z13" s="1012">
        <f t="shared" si="4"/>
        <v>2520</v>
      </c>
      <c r="AA13" s="363"/>
    </row>
    <row r="14" spans="1:35" s="160" customFormat="1" ht="30" customHeight="1">
      <c r="A14" s="825">
        <v>7</v>
      </c>
      <c r="B14" s="364" t="s">
        <v>68</v>
      </c>
      <c r="C14" s="364" t="s">
        <v>18</v>
      </c>
      <c r="D14" s="367" t="s">
        <v>69</v>
      </c>
      <c r="E14" s="365">
        <v>30</v>
      </c>
      <c r="F14" s="364">
        <v>240</v>
      </c>
      <c r="G14" s="364">
        <v>70</v>
      </c>
      <c r="H14" s="364">
        <f t="shared" si="6"/>
        <v>8.75</v>
      </c>
      <c r="I14" s="361">
        <f t="shared" si="5"/>
        <v>2100</v>
      </c>
      <c r="J14" s="376"/>
      <c r="K14" s="376"/>
      <c r="L14" s="376">
        <v>1</v>
      </c>
      <c r="M14" s="376">
        <v>19</v>
      </c>
      <c r="N14" s="376"/>
      <c r="O14" s="376"/>
      <c r="P14" s="376"/>
      <c r="Q14" s="376"/>
      <c r="R14" s="376"/>
      <c r="S14" s="376"/>
      <c r="T14" s="376"/>
      <c r="U14" s="376"/>
      <c r="V14" s="355">
        <f t="shared" si="0"/>
        <v>1</v>
      </c>
      <c r="W14" s="365">
        <f t="shared" si="1"/>
        <v>29</v>
      </c>
      <c r="X14" s="361">
        <f t="shared" si="2"/>
        <v>232</v>
      </c>
      <c r="Y14" s="361">
        <f t="shared" si="3"/>
        <v>2030</v>
      </c>
      <c r="Z14" s="1012">
        <f t="shared" si="4"/>
        <v>2030</v>
      </c>
      <c r="AA14" s="363"/>
    </row>
    <row r="15" spans="1:35" s="160" customFormat="1" ht="30" customHeight="1">
      <c r="A15" s="825">
        <v>8</v>
      </c>
      <c r="B15" s="364" t="s">
        <v>691</v>
      </c>
      <c r="C15" s="364" t="s">
        <v>176</v>
      </c>
      <c r="D15" s="364" t="s">
        <v>88</v>
      </c>
      <c r="E15" s="365">
        <v>30</v>
      </c>
      <c r="F15" s="364">
        <v>240</v>
      </c>
      <c r="G15" s="364">
        <v>90</v>
      </c>
      <c r="H15" s="364">
        <f t="shared" si="6"/>
        <v>11.25</v>
      </c>
      <c r="I15" s="361">
        <f t="shared" si="5"/>
        <v>2700</v>
      </c>
      <c r="J15" s="417">
        <v>24</v>
      </c>
      <c r="K15" s="771" t="s">
        <v>489</v>
      </c>
      <c r="L15" s="376"/>
      <c r="M15" s="376"/>
      <c r="N15" s="376"/>
      <c r="O15" s="376"/>
      <c r="P15" s="376"/>
      <c r="Q15" s="376"/>
      <c r="R15" s="362"/>
      <c r="S15" s="370"/>
      <c r="T15" s="362"/>
      <c r="U15" s="362"/>
      <c r="V15" s="355">
        <f t="shared" si="0"/>
        <v>24</v>
      </c>
      <c r="W15" s="365">
        <f t="shared" si="1"/>
        <v>6</v>
      </c>
      <c r="X15" s="361">
        <f t="shared" si="2"/>
        <v>48</v>
      </c>
      <c r="Y15" s="361">
        <f t="shared" si="3"/>
        <v>540</v>
      </c>
      <c r="Z15" s="361">
        <f t="shared" si="4"/>
        <v>540</v>
      </c>
      <c r="AA15" s="363"/>
    </row>
    <row r="16" spans="1:35" s="160" customFormat="1" ht="30" customHeight="1">
      <c r="A16" s="825">
        <v>9</v>
      </c>
      <c r="B16" s="364" t="s">
        <v>321</v>
      </c>
      <c r="C16" s="364" t="s">
        <v>18</v>
      </c>
      <c r="D16" s="374" t="s">
        <v>38</v>
      </c>
      <c r="E16" s="365">
        <v>30</v>
      </c>
      <c r="F16" s="364">
        <v>240</v>
      </c>
      <c r="G16" s="364">
        <v>70</v>
      </c>
      <c r="H16" s="364">
        <f t="shared" si="6"/>
        <v>8.75</v>
      </c>
      <c r="I16" s="361">
        <f t="shared" si="5"/>
        <v>2100</v>
      </c>
      <c r="J16" s="376"/>
      <c r="K16" s="376"/>
      <c r="L16" s="376"/>
      <c r="M16" s="376"/>
      <c r="N16" s="376"/>
      <c r="O16" s="377"/>
      <c r="P16" s="376"/>
      <c r="Q16" s="376"/>
      <c r="R16" s="376"/>
      <c r="S16" s="376"/>
      <c r="T16" s="376"/>
      <c r="U16" s="376"/>
      <c r="V16" s="355">
        <f t="shared" si="0"/>
        <v>0</v>
      </c>
      <c r="W16" s="365">
        <f t="shared" si="1"/>
        <v>30</v>
      </c>
      <c r="X16" s="361">
        <f t="shared" si="2"/>
        <v>240</v>
      </c>
      <c r="Y16" s="361">
        <f t="shared" si="3"/>
        <v>2100</v>
      </c>
      <c r="Z16" s="1013">
        <f t="shared" si="4"/>
        <v>2100</v>
      </c>
      <c r="AA16" s="363"/>
    </row>
    <row r="17" spans="1:27" s="160" customFormat="1" ht="30" customHeight="1">
      <c r="A17" s="825">
        <v>10</v>
      </c>
      <c r="B17" s="364" t="s">
        <v>272</v>
      </c>
      <c r="C17" s="364" t="s">
        <v>176</v>
      </c>
      <c r="D17" s="364" t="s">
        <v>47</v>
      </c>
      <c r="E17" s="365">
        <v>30</v>
      </c>
      <c r="F17" s="364">
        <v>240</v>
      </c>
      <c r="G17" s="364">
        <v>90</v>
      </c>
      <c r="H17" s="364">
        <f t="shared" si="6"/>
        <v>11.25</v>
      </c>
      <c r="I17" s="361">
        <f t="shared" si="5"/>
        <v>2700</v>
      </c>
      <c r="J17" s="376"/>
      <c r="K17" s="376"/>
      <c r="L17" s="376">
        <v>2</v>
      </c>
      <c r="M17" s="376" t="s">
        <v>128</v>
      </c>
      <c r="N17" s="376"/>
      <c r="O17" s="377"/>
      <c r="P17" s="376"/>
      <c r="Q17" s="376"/>
      <c r="R17" s="376"/>
      <c r="S17" s="376"/>
      <c r="T17" s="376"/>
      <c r="U17" s="376"/>
      <c r="V17" s="355">
        <f t="shared" si="0"/>
        <v>2</v>
      </c>
      <c r="W17" s="365">
        <f t="shared" si="1"/>
        <v>28</v>
      </c>
      <c r="X17" s="361">
        <f t="shared" si="2"/>
        <v>224</v>
      </c>
      <c r="Y17" s="361">
        <f t="shared" si="3"/>
        <v>2520</v>
      </c>
      <c r="Z17" s="1012">
        <f t="shared" si="4"/>
        <v>2520</v>
      </c>
      <c r="AA17" s="363"/>
    </row>
    <row r="18" spans="1:27" s="160" customFormat="1" ht="30" customHeight="1">
      <c r="A18" s="825">
        <v>11</v>
      </c>
      <c r="B18" s="364" t="s">
        <v>734</v>
      </c>
      <c r="C18" s="364" t="s">
        <v>18</v>
      </c>
      <c r="D18" s="374" t="s">
        <v>166</v>
      </c>
      <c r="E18" s="365">
        <v>30</v>
      </c>
      <c r="F18" s="364">
        <v>240</v>
      </c>
      <c r="G18" s="364">
        <v>70</v>
      </c>
      <c r="H18" s="364">
        <f t="shared" si="6"/>
        <v>8.75</v>
      </c>
      <c r="I18" s="361">
        <f t="shared" si="5"/>
        <v>2100</v>
      </c>
      <c r="J18" s="376"/>
      <c r="K18" s="819"/>
      <c r="L18" s="376">
        <v>2</v>
      </c>
      <c r="M18" s="376" t="s">
        <v>139</v>
      </c>
      <c r="N18" s="376"/>
      <c r="O18" s="377"/>
      <c r="P18" s="376"/>
      <c r="Q18" s="376"/>
      <c r="R18" s="376"/>
      <c r="S18" s="376"/>
      <c r="T18" s="376"/>
      <c r="U18" s="376"/>
      <c r="V18" s="355">
        <f t="shared" si="0"/>
        <v>2</v>
      </c>
      <c r="W18" s="365">
        <f t="shared" si="1"/>
        <v>28</v>
      </c>
      <c r="X18" s="361">
        <f t="shared" si="2"/>
        <v>224</v>
      </c>
      <c r="Y18" s="361">
        <f t="shared" si="3"/>
        <v>1960</v>
      </c>
      <c r="Z18" s="1012">
        <f t="shared" si="4"/>
        <v>1960</v>
      </c>
      <c r="AA18" s="363"/>
    </row>
    <row r="19" spans="1:27" s="160" customFormat="1" ht="30" customHeight="1">
      <c r="A19" s="825">
        <v>12</v>
      </c>
      <c r="B19" s="364" t="s">
        <v>169</v>
      </c>
      <c r="C19" s="364" t="s">
        <v>176</v>
      </c>
      <c r="D19" s="364" t="s">
        <v>83</v>
      </c>
      <c r="E19" s="365">
        <v>30</v>
      </c>
      <c r="F19" s="364">
        <v>240</v>
      </c>
      <c r="G19" s="364">
        <v>90</v>
      </c>
      <c r="H19" s="364">
        <f t="shared" si="6"/>
        <v>11.25</v>
      </c>
      <c r="I19" s="361">
        <f t="shared" si="5"/>
        <v>2700</v>
      </c>
      <c r="J19" s="376"/>
      <c r="K19" s="819"/>
      <c r="L19" s="376"/>
      <c r="M19" s="376"/>
      <c r="N19" s="376"/>
      <c r="O19" s="377"/>
      <c r="P19" s="376">
        <v>1</v>
      </c>
      <c r="Q19" s="376">
        <v>20</v>
      </c>
      <c r="R19" s="376"/>
      <c r="S19" s="377"/>
      <c r="T19" s="376"/>
      <c r="U19" s="376"/>
      <c r="V19" s="355">
        <f>J19+L19+N19+P19+R19+T19</f>
        <v>1</v>
      </c>
      <c r="W19" s="365">
        <f>E19-V19</f>
        <v>29</v>
      </c>
      <c r="X19" s="361">
        <f>W19*8</f>
        <v>232</v>
      </c>
      <c r="Y19" s="361">
        <f>X19*H19</f>
        <v>2610</v>
      </c>
      <c r="Z19" s="1012">
        <f t="shared" si="4"/>
        <v>2610</v>
      </c>
      <c r="AA19" s="363"/>
    </row>
    <row r="20" spans="1:27" s="160" customFormat="1" ht="30" customHeight="1">
      <c r="A20" s="825">
        <v>13</v>
      </c>
      <c r="B20" s="364" t="s">
        <v>718</v>
      </c>
      <c r="C20" s="364" t="s">
        <v>18</v>
      </c>
      <c r="D20" s="768" t="s">
        <v>186</v>
      </c>
      <c r="E20" s="365">
        <v>30</v>
      </c>
      <c r="F20" s="364">
        <v>240</v>
      </c>
      <c r="G20" s="364">
        <v>70</v>
      </c>
      <c r="H20" s="364">
        <f t="shared" si="6"/>
        <v>8.75</v>
      </c>
      <c r="I20" s="361">
        <f t="shared" si="5"/>
        <v>2100</v>
      </c>
      <c r="J20" s="376"/>
      <c r="K20" s="376"/>
      <c r="L20" s="376"/>
      <c r="M20" s="376"/>
      <c r="N20" s="376"/>
      <c r="O20" s="377"/>
      <c r="P20" s="376"/>
      <c r="Q20" s="376"/>
      <c r="R20" s="376"/>
      <c r="S20" s="376"/>
      <c r="T20" s="376"/>
      <c r="U20" s="376"/>
      <c r="V20" s="355">
        <f t="shared" si="0"/>
        <v>0</v>
      </c>
      <c r="W20" s="365">
        <f t="shared" si="1"/>
        <v>30</v>
      </c>
      <c r="X20" s="361">
        <f t="shared" si="2"/>
        <v>240</v>
      </c>
      <c r="Y20" s="361">
        <f t="shared" si="3"/>
        <v>2100</v>
      </c>
      <c r="Z20" s="1012">
        <f t="shared" si="4"/>
        <v>2100</v>
      </c>
      <c r="AA20" s="363"/>
    </row>
    <row r="21" spans="1:27" s="160" customFormat="1" ht="30" customHeight="1">
      <c r="A21" s="825">
        <v>14</v>
      </c>
      <c r="B21" s="364" t="s">
        <v>124</v>
      </c>
      <c r="C21" s="364" t="s">
        <v>207</v>
      </c>
      <c r="D21" s="364" t="s">
        <v>142</v>
      </c>
      <c r="E21" s="365">
        <v>30</v>
      </c>
      <c r="F21" s="364">
        <v>240</v>
      </c>
      <c r="G21" s="364">
        <v>40</v>
      </c>
      <c r="H21" s="364">
        <f t="shared" si="6"/>
        <v>5</v>
      </c>
      <c r="I21" s="361">
        <f t="shared" si="5"/>
        <v>1200</v>
      </c>
      <c r="J21" s="376"/>
      <c r="K21" s="376"/>
      <c r="L21" s="376">
        <v>4</v>
      </c>
      <c r="M21" s="376" t="s">
        <v>126</v>
      </c>
      <c r="N21" s="376"/>
      <c r="O21" s="377"/>
      <c r="P21" s="376">
        <v>1</v>
      </c>
      <c r="Q21" s="376">
        <v>20</v>
      </c>
      <c r="R21" s="376"/>
      <c r="S21" s="376"/>
      <c r="T21" s="376"/>
      <c r="U21" s="377"/>
      <c r="V21" s="355">
        <f t="shared" si="0"/>
        <v>5</v>
      </c>
      <c r="W21" s="365">
        <f t="shared" si="1"/>
        <v>25</v>
      </c>
      <c r="X21" s="361">
        <f t="shared" si="2"/>
        <v>200</v>
      </c>
      <c r="Y21" s="361">
        <f t="shared" si="3"/>
        <v>1000</v>
      </c>
      <c r="Z21" s="1012">
        <f t="shared" si="4"/>
        <v>1000</v>
      </c>
      <c r="AA21" s="363"/>
    </row>
    <row r="22" spans="1:27" s="160" customFormat="1" ht="30" customHeight="1">
      <c r="A22" s="825">
        <v>15</v>
      </c>
      <c r="B22" s="364" t="s">
        <v>283</v>
      </c>
      <c r="C22" s="364" t="s">
        <v>176</v>
      </c>
      <c r="D22" s="364" t="s">
        <v>242</v>
      </c>
      <c r="E22" s="365">
        <v>30</v>
      </c>
      <c r="F22" s="364">
        <v>240</v>
      </c>
      <c r="G22" s="364">
        <v>90</v>
      </c>
      <c r="H22" s="364">
        <f t="shared" si="6"/>
        <v>11.25</v>
      </c>
      <c r="I22" s="361">
        <f t="shared" si="5"/>
        <v>2700</v>
      </c>
      <c r="J22" s="376"/>
      <c r="K22" s="376"/>
      <c r="L22" s="376">
        <v>2</v>
      </c>
      <c r="M22" s="376" t="s">
        <v>139</v>
      </c>
      <c r="N22" s="376">
        <v>2</v>
      </c>
      <c r="O22" s="377" t="s">
        <v>232</v>
      </c>
      <c r="P22" s="376"/>
      <c r="Q22" s="376"/>
      <c r="R22" s="376"/>
      <c r="S22" s="376"/>
      <c r="T22" s="376"/>
      <c r="U22" s="376"/>
      <c r="V22" s="355">
        <f t="shared" si="0"/>
        <v>4</v>
      </c>
      <c r="W22" s="365">
        <f t="shared" si="1"/>
        <v>26</v>
      </c>
      <c r="X22" s="361">
        <f t="shared" si="2"/>
        <v>208</v>
      </c>
      <c r="Y22" s="361">
        <f t="shared" si="3"/>
        <v>2340</v>
      </c>
      <c r="Z22" s="1012">
        <f t="shared" si="4"/>
        <v>2340</v>
      </c>
      <c r="AA22" s="363"/>
    </row>
    <row r="23" spans="1:27" s="160" customFormat="1" ht="30" customHeight="1">
      <c r="A23" s="825">
        <v>16</v>
      </c>
      <c r="B23" s="364" t="s">
        <v>284</v>
      </c>
      <c r="C23" s="364" t="s">
        <v>176</v>
      </c>
      <c r="D23" s="364" t="s">
        <v>56</v>
      </c>
      <c r="E23" s="365">
        <v>30</v>
      </c>
      <c r="F23" s="364">
        <v>240</v>
      </c>
      <c r="G23" s="364">
        <v>90</v>
      </c>
      <c r="H23" s="364">
        <f t="shared" si="6"/>
        <v>11.25</v>
      </c>
      <c r="I23" s="361">
        <f t="shared" si="5"/>
        <v>2700</v>
      </c>
      <c r="J23" s="376"/>
      <c r="K23" s="376"/>
      <c r="L23" s="376">
        <v>3</v>
      </c>
      <c r="M23" s="376" t="s">
        <v>955</v>
      </c>
      <c r="N23" s="376"/>
      <c r="O23" s="377"/>
      <c r="P23" s="376">
        <v>1</v>
      </c>
      <c r="Q23" s="376">
        <v>20</v>
      </c>
      <c r="R23" s="376"/>
      <c r="S23" s="376"/>
      <c r="T23" s="376"/>
      <c r="U23" s="376"/>
      <c r="V23" s="355">
        <f t="shared" si="0"/>
        <v>4</v>
      </c>
      <c r="W23" s="365">
        <f t="shared" si="1"/>
        <v>26</v>
      </c>
      <c r="X23" s="361">
        <f t="shared" si="2"/>
        <v>208</v>
      </c>
      <c r="Y23" s="361">
        <f t="shared" si="3"/>
        <v>2340</v>
      </c>
      <c r="Z23" s="1012">
        <f t="shared" si="4"/>
        <v>2340</v>
      </c>
      <c r="AA23" s="363"/>
    </row>
    <row r="24" spans="1:27" s="463" customFormat="1" ht="35.1" customHeight="1">
      <c r="A24" s="825">
        <v>17</v>
      </c>
      <c r="B24" s="364" t="s">
        <v>863</v>
      </c>
      <c r="C24" s="364" t="s">
        <v>18</v>
      </c>
      <c r="D24" s="364" t="s">
        <v>109</v>
      </c>
      <c r="E24" s="365">
        <v>30</v>
      </c>
      <c r="F24" s="364">
        <v>240</v>
      </c>
      <c r="G24" s="364">
        <v>70</v>
      </c>
      <c r="H24" s="364">
        <f t="shared" si="6"/>
        <v>8.75</v>
      </c>
      <c r="I24" s="364">
        <f t="shared" si="5"/>
        <v>2100</v>
      </c>
      <c r="J24" s="376"/>
      <c r="K24" s="376"/>
      <c r="L24" s="376">
        <v>2</v>
      </c>
      <c r="M24" s="376" t="s">
        <v>952</v>
      </c>
      <c r="N24" s="376"/>
      <c r="O24" s="377"/>
      <c r="P24" s="376"/>
      <c r="Q24" s="376"/>
      <c r="R24" s="376"/>
      <c r="S24" s="376"/>
      <c r="T24" s="376"/>
      <c r="U24" s="376"/>
      <c r="V24" s="365">
        <f t="shared" si="0"/>
        <v>2</v>
      </c>
      <c r="W24" s="365">
        <f t="shared" si="1"/>
        <v>28</v>
      </c>
      <c r="X24" s="364">
        <f t="shared" si="2"/>
        <v>224</v>
      </c>
      <c r="Y24" s="364">
        <f t="shared" si="3"/>
        <v>1960</v>
      </c>
      <c r="Z24" s="1014">
        <f t="shared" si="4"/>
        <v>1960</v>
      </c>
      <c r="AA24" s="997"/>
    </row>
    <row r="25" spans="1:27" s="160" customFormat="1" ht="30" customHeight="1">
      <c r="A25" s="825">
        <v>18</v>
      </c>
      <c r="B25" s="364" t="s">
        <v>282</v>
      </c>
      <c r="C25" s="364" t="s">
        <v>267</v>
      </c>
      <c r="D25" s="364" t="s">
        <v>43</v>
      </c>
      <c r="E25" s="365">
        <v>30</v>
      </c>
      <c r="F25" s="364">
        <v>240</v>
      </c>
      <c r="G25" s="364">
        <v>75</v>
      </c>
      <c r="H25" s="364">
        <f t="shared" si="6"/>
        <v>9.375</v>
      </c>
      <c r="I25" s="361">
        <f t="shared" si="5"/>
        <v>2250</v>
      </c>
      <c r="J25" s="376"/>
      <c r="K25" s="376"/>
      <c r="L25" s="376"/>
      <c r="M25" s="376"/>
      <c r="N25" s="376"/>
      <c r="O25" s="377"/>
      <c r="P25" s="376"/>
      <c r="Q25" s="376"/>
      <c r="R25" s="376"/>
      <c r="S25" s="376"/>
      <c r="T25" s="376"/>
      <c r="U25" s="376"/>
      <c r="V25" s="355">
        <f t="shared" si="0"/>
        <v>0</v>
      </c>
      <c r="W25" s="365">
        <f t="shared" si="1"/>
        <v>30</v>
      </c>
      <c r="X25" s="361">
        <f t="shared" si="2"/>
        <v>240</v>
      </c>
      <c r="Y25" s="361">
        <f t="shared" si="3"/>
        <v>2250</v>
      </c>
      <c r="Z25" s="1012">
        <f t="shared" si="4"/>
        <v>2250</v>
      </c>
      <c r="AA25" s="363"/>
    </row>
    <row r="26" spans="1:27" s="160" customFormat="1" ht="30" customHeight="1">
      <c r="A26" s="825">
        <v>19</v>
      </c>
      <c r="B26" s="364" t="s">
        <v>292</v>
      </c>
      <c r="C26" s="364" t="s">
        <v>176</v>
      </c>
      <c r="D26" s="367" t="s">
        <v>911</v>
      </c>
      <c r="E26" s="365">
        <v>30</v>
      </c>
      <c r="F26" s="364">
        <v>240</v>
      </c>
      <c r="G26" s="364">
        <v>90</v>
      </c>
      <c r="H26" s="364">
        <f t="shared" si="6"/>
        <v>11.25</v>
      </c>
      <c r="I26" s="361">
        <f t="shared" si="5"/>
        <v>2700</v>
      </c>
      <c r="J26" s="376"/>
      <c r="K26" s="376"/>
      <c r="L26" s="376">
        <v>3</v>
      </c>
      <c r="M26" s="376" t="s">
        <v>131</v>
      </c>
      <c r="N26" s="376"/>
      <c r="O26" s="377"/>
      <c r="P26" s="376"/>
      <c r="Q26" s="376"/>
      <c r="R26" s="376"/>
      <c r="S26" s="376"/>
      <c r="T26" s="376"/>
      <c r="U26" s="376"/>
      <c r="V26" s="355">
        <f t="shared" si="0"/>
        <v>3</v>
      </c>
      <c r="W26" s="365">
        <f t="shared" si="1"/>
        <v>27</v>
      </c>
      <c r="X26" s="361">
        <f t="shared" si="2"/>
        <v>216</v>
      </c>
      <c r="Y26" s="361">
        <f t="shared" si="3"/>
        <v>2430</v>
      </c>
      <c r="Z26" s="1012">
        <f t="shared" si="4"/>
        <v>2430</v>
      </c>
      <c r="AA26" s="363"/>
    </row>
    <row r="27" spans="1:27" s="160" customFormat="1" ht="30" customHeight="1">
      <c r="A27" s="825">
        <v>20</v>
      </c>
      <c r="B27" s="364" t="s">
        <v>94</v>
      </c>
      <c r="C27" s="364" t="s">
        <v>176</v>
      </c>
      <c r="D27" s="364" t="s">
        <v>138</v>
      </c>
      <c r="E27" s="365">
        <v>30</v>
      </c>
      <c r="F27" s="364">
        <v>240</v>
      </c>
      <c r="G27" s="364">
        <v>90</v>
      </c>
      <c r="H27" s="364">
        <f t="shared" si="6"/>
        <v>11.25</v>
      </c>
      <c r="I27" s="361">
        <f t="shared" si="5"/>
        <v>2700</v>
      </c>
      <c r="J27" s="376"/>
      <c r="K27" s="376"/>
      <c r="L27" s="376">
        <v>3</v>
      </c>
      <c r="M27" s="376" t="s">
        <v>132</v>
      </c>
      <c r="N27" s="376">
        <v>1</v>
      </c>
      <c r="O27" s="377" t="s">
        <v>196</v>
      </c>
      <c r="P27" s="376">
        <v>1</v>
      </c>
      <c r="Q27" s="376">
        <v>20</v>
      </c>
      <c r="R27" s="376"/>
      <c r="S27" s="376"/>
      <c r="T27" s="376"/>
      <c r="U27" s="376"/>
      <c r="V27" s="355">
        <f t="shared" si="0"/>
        <v>5</v>
      </c>
      <c r="W27" s="365">
        <f t="shared" si="1"/>
        <v>25</v>
      </c>
      <c r="X27" s="361">
        <f t="shared" si="2"/>
        <v>200</v>
      </c>
      <c r="Y27" s="361">
        <f t="shared" si="3"/>
        <v>2250</v>
      </c>
      <c r="Z27" s="1012">
        <f t="shared" si="4"/>
        <v>2250</v>
      </c>
      <c r="AA27" s="363"/>
    </row>
    <row r="28" spans="1:27" s="160" customFormat="1" ht="30" customHeight="1">
      <c r="A28" s="825">
        <v>21</v>
      </c>
      <c r="B28" s="1038" t="s">
        <v>881</v>
      </c>
      <c r="C28" s="364" t="s">
        <v>18</v>
      </c>
      <c r="D28" s="993" t="s">
        <v>271</v>
      </c>
      <c r="E28" s="365">
        <v>30</v>
      </c>
      <c r="F28" s="364">
        <v>240</v>
      </c>
      <c r="G28" s="364">
        <v>70</v>
      </c>
      <c r="H28" s="364">
        <f t="shared" si="6"/>
        <v>8.75</v>
      </c>
      <c r="I28" s="361">
        <f t="shared" si="5"/>
        <v>2100</v>
      </c>
      <c r="J28" s="376"/>
      <c r="K28" s="376"/>
      <c r="L28" s="376"/>
      <c r="M28" s="376"/>
      <c r="N28" s="1036">
        <v>30</v>
      </c>
      <c r="O28" s="1037" t="s">
        <v>568</v>
      </c>
      <c r="P28" s="376"/>
      <c r="Q28" s="376"/>
      <c r="R28" s="376"/>
      <c r="S28" s="376"/>
      <c r="T28" s="376"/>
      <c r="U28" s="376"/>
      <c r="V28" s="355">
        <f t="shared" si="0"/>
        <v>30</v>
      </c>
      <c r="W28" s="365">
        <f t="shared" si="1"/>
        <v>0</v>
      </c>
      <c r="X28" s="361">
        <f t="shared" si="2"/>
        <v>0</v>
      </c>
      <c r="Y28" s="361">
        <f t="shared" si="3"/>
        <v>0</v>
      </c>
      <c r="Z28" s="1035">
        <f t="shared" si="4"/>
        <v>0</v>
      </c>
      <c r="AA28" s="363"/>
    </row>
    <row r="29" spans="1:27" s="160" customFormat="1" ht="30" customHeight="1">
      <c r="A29" s="825">
        <v>22</v>
      </c>
      <c r="B29" s="364" t="s">
        <v>794</v>
      </c>
      <c r="C29" s="364" t="s">
        <v>18</v>
      </c>
      <c r="D29" s="505" t="s">
        <v>44</v>
      </c>
      <c r="E29" s="365">
        <v>30</v>
      </c>
      <c r="F29" s="364">
        <v>240</v>
      </c>
      <c r="G29" s="364">
        <v>70</v>
      </c>
      <c r="H29" s="364">
        <f t="shared" si="6"/>
        <v>8.75</v>
      </c>
      <c r="I29" s="361">
        <f t="shared" si="5"/>
        <v>2100</v>
      </c>
      <c r="J29" s="376"/>
      <c r="K29" s="376"/>
      <c r="L29" s="376">
        <v>2</v>
      </c>
      <c r="M29" s="376" t="s">
        <v>139</v>
      </c>
      <c r="N29" s="376"/>
      <c r="O29" s="377"/>
      <c r="P29" s="376"/>
      <c r="Q29" s="376"/>
      <c r="R29" s="376">
        <v>10</v>
      </c>
      <c r="S29" s="376" t="s">
        <v>788</v>
      </c>
      <c r="T29" s="376"/>
      <c r="U29" s="376"/>
      <c r="V29" s="355">
        <f>J29+L29+N29+P29+R29+T29</f>
        <v>12</v>
      </c>
      <c r="W29" s="365">
        <f>E29-V29</f>
        <v>18</v>
      </c>
      <c r="X29" s="361">
        <f>W29*8</f>
        <v>144</v>
      </c>
      <c r="Y29" s="361">
        <f t="shared" si="3"/>
        <v>1260</v>
      </c>
      <c r="Z29" s="1014">
        <f t="shared" si="4"/>
        <v>1260</v>
      </c>
      <c r="AA29" s="363"/>
    </row>
    <row r="30" spans="1:27" s="160" customFormat="1" ht="30" customHeight="1">
      <c r="A30" s="825">
        <v>23</v>
      </c>
      <c r="B30" s="364" t="s">
        <v>275</v>
      </c>
      <c r="C30" s="364" t="s">
        <v>176</v>
      </c>
      <c r="D30" s="364" t="s">
        <v>78</v>
      </c>
      <c r="E30" s="365">
        <v>30</v>
      </c>
      <c r="F30" s="364">
        <v>240</v>
      </c>
      <c r="G30" s="364">
        <v>90</v>
      </c>
      <c r="H30" s="364">
        <f t="shared" si="6"/>
        <v>11.25</v>
      </c>
      <c r="I30" s="361">
        <f t="shared" si="5"/>
        <v>2700</v>
      </c>
      <c r="J30" s="376"/>
      <c r="K30" s="376"/>
      <c r="L30" s="376">
        <v>2</v>
      </c>
      <c r="M30" s="376" t="s">
        <v>139</v>
      </c>
      <c r="N30" s="376"/>
      <c r="O30" s="377"/>
      <c r="P30" s="376">
        <v>1</v>
      </c>
      <c r="Q30" s="376">
        <v>20</v>
      </c>
      <c r="R30" s="376"/>
      <c r="S30" s="376"/>
      <c r="T30" s="376"/>
      <c r="U30" s="376"/>
      <c r="V30" s="355">
        <f t="shared" si="0"/>
        <v>3</v>
      </c>
      <c r="W30" s="365">
        <f t="shared" si="1"/>
        <v>27</v>
      </c>
      <c r="X30" s="361">
        <f t="shared" si="2"/>
        <v>216</v>
      </c>
      <c r="Y30" s="361">
        <f t="shared" si="3"/>
        <v>2430</v>
      </c>
      <c r="Z30" s="1012">
        <f t="shared" si="4"/>
        <v>2430</v>
      </c>
      <c r="AA30" s="363"/>
    </row>
    <row r="31" spans="1:27" s="160" customFormat="1" ht="30" customHeight="1">
      <c r="A31" s="825">
        <v>24</v>
      </c>
      <c r="B31" s="364" t="s">
        <v>304</v>
      </c>
      <c r="C31" s="364" t="s">
        <v>176</v>
      </c>
      <c r="D31" s="364" t="s">
        <v>57</v>
      </c>
      <c r="E31" s="365">
        <v>30</v>
      </c>
      <c r="F31" s="364">
        <v>240</v>
      </c>
      <c r="G31" s="364">
        <v>90</v>
      </c>
      <c r="H31" s="364">
        <f t="shared" si="6"/>
        <v>11.25</v>
      </c>
      <c r="I31" s="361">
        <f t="shared" si="5"/>
        <v>2700</v>
      </c>
      <c r="J31" s="376"/>
      <c r="K31" s="376"/>
      <c r="L31" s="376">
        <v>3</v>
      </c>
      <c r="M31" s="376" t="s">
        <v>132</v>
      </c>
      <c r="N31" s="376"/>
      <c r="O31" s="377"/>
      <c r="P31" s="376">
        <v>1</v>
      </c>
      <c r="Q31" s="376">
        <v>20</v>
      </c>
      <c r="R31" s="376"/>
      <c r="S31" s="376"/>
      <c r="T31" s="376"/>
      <c r="U31" s="376"/>
      <c r="V31" s="355">
        <f t="shared" si="0"/>
        <v>4</v>
      </c>
      <c r="W31" s="365">
        <f t="shared" si="1"/>
        <v>26</v>
      </c>
      <c r="X31" s="361">
        <f t="shared" si="2"/>
        <v>208</v>
      </c>
      <c r="Y31" s="361">
        <f t="shared" si="3"/>
        <v>2340</v>
      </c>
      <c r="Z31" s="1012">
        <f t="shared" si="4"/>
        <v>2340</v>
      </c>
      <c r="AA31" s="363"/>
    </row>
    <row r="32" spans="1:27" s="160" customFormat="1" ht="35.25" customHeight="1">
      <c r="A32" s="825">
        <v>25</v>
      </c>
      <c r="B32" s="364" t="s">
        <v>813</v>
      </c>
      <c r="C32" s="364" t="s">
        <v>176</v>
      </c>
      <c r="D32" s="364" t="s">
        <v>29</v>
      </c>
      <c r="E32" s="364">
        <v>30</v>
      </c>
      <c r="F32" s="364">
        <v>240</v>
      </c>
      <c r="G32" s="364">
        <v>90</v>
      </c>
      <c r="H32" s="364">
        <f t="shared" si="6"/>
        <v>11.25</v>
      </c>
      <c r="I32" s="361">
        <f t="shared" si="5"/>
        <v>2700</v>
      </c>
      <c r="J32" s="376"/>
      <c r="K32" s="376"/>
      <c r="L32" s="376">
        <v>3</v>
      </c>
      <c r="M32" s="376" t="s">
        <v>131</v>
      </c>
      <c r="N32" s="376"/>
      <c r="O32" s="377"/>
      <c r="P32" s="376"/>
      <c r="Q32" s="376"/>
      <c r="R32" s="376"/>
      <c r="S32" s="376"/>
      <c r="T32" s="376"/>
      <c r="U32" s="376"/>
      <c r="V32" s="361">
        <f t="shared" si="0"/>
        <v>3</v>
      </c>
      <c r="W32" s="364">
        <f t="shared" si="1"/>
        <v>27</v>
      </c>
      <c r="X32" s="361">
        <f t="shared" si="2"/>
        <v>216</v>
      </c>
      <c r="Y32" s="361">
        <f t="shared" si="3"/>
        <v>2430</v>
      </c>
      <c r="Z32" s="1012">
        <f t="shared" si="4"/>
        <v>2430</v>
      </c>
      <c r="AA32" s="363"/>
    </row>
    <row r="33" spans="1:27" s="463" customFormat="1" ht="35.1" customHeight="1">
      <c r="A33" s="825">
        <v>26</v>
      </c>
      <c r="B33" s="364" t="s">
        <v>246</v>
      </c>
      <c r="C33" s="364" t="s">
        <v>176</v>
      </c>
      <c r="D33" s="364" t="s">
        <v>25</v>
      </c>
      <c r="E33" s="365">
        <v>30</v>
      </c>
      <c r="F33" s="364">
        <v>240</v>
      </c>
      <c r="G33" s="364">
        <v>90</v>
      </c>
      <c r="H33" s="364">
        <f t="shared" si="6"/>
        <v>11.25</v>
      </c>
      <c r="I33" s="364">
        <f t="shared" si="5"/>
        <v>2700</v>
      </c>
      <c r="J33" s="376"/>
      <c r="K33" s="819"/>
      <c r="L33" s="376">
        <v>2</v>
      </c>
      <c r="M33" s="376" t="s">
        <v>130</v>
      </c>
      <c r="N33" s="376"/>
      <c r="O33" s="377"/>
      <c r="P33" s="376">
        <v>1</v>
      </c>
      <c r="Q33" s="377" t="s">
        <v>268</v>
      </c>
      <c r="R33" s="376"/>
      <c r="S33" s="376"/>
      <c r="T33" s="376"/>
      <c r="U33" s="376"/>
      <c r="V33" s="365">
        <f>J33+L33+N33+P33+R33+T33</f>
        <v>3</v>
      </c>
      <c r="W33" s="365">
        <f>E33-V33</f>
        <v>27</v>
      </c>
      <c r="X33" s="364">
        <f t="shared" si="2"/>
        <v>216</v>
      </c>
      <c r="Y33" s="364">
        <f t="shared" si="3"/>
        <v>2430</v>
      </c>
      <c r="Z33" s="1014">
        <f t="shared" si="4"/>
        <v>2430</v>
      </c>
      <c r="AA33" s="997"/>
    </row>
    <row r="34" spans="1:27" s="160" customFormat="1" ht="30" customHeight="1">
      <c r="A34" s="825">
        <v>27</v>
      </c>
      <c r="B34" s="364" t="s">
        <v>801</v>
      </c>
      <c r="C34" s="364" t="s">
        <v>18</v>
      </c>
      <c r="D34" s="474" t="s">
        <v>368</v>
      </c>
      <c r="E34" s="365">
        <v>30</v>
      </c>
      <c r="F34" s="364">
        <v>240</v>
      </c>
      <c r="G34" s="364">
        <v>70</v>
      </c>
      <c r="H34" s="364">
        <f t="shared" si="6"/>
        <v>8.75</v>
      </c>
      <c r="I34" s="361">
        <f t="shared" si="5"/>
        <v>2100</v>
      </c>
      <c r="J34" s="376"/>
      <c r="K34" s="376"/>
      <c r="L34" s="376">
        <v>1</v>
      </c>
      <c r="M34" s="376">
        <v>19</v>
      </c>
      <c r="N34" s="376"/>
      <c r="O34" s="377"/>
      <c r="P34" s="376">
        <v>1</v>
      </c>
      <c r="Q34" s="376">
        <v>20</v>
      </c>
      <c r="R34" s="376"/>
      <c r="S34" s="376"/>
      <c r="T34" s="376"/>
      <c r="U34" s="376"/>
      <c r="V34" s="355">
        <f>J34+L34+N34+P34+R34+T34</f>
        <v>2</v>
      </c>
      <c r="W34" s="365">
        <f>E34-V34</f>
        <v>28</v>
      </c>
      <c r="X34" s="361">
        <f>W34*8</f>
        <v>224</v>
      </c>
      <c r="Y34" s="361">
        <f t="shared" si="3"/>
        <v>1960</v>
      </c>
      <c r="Z34" s="1012">
        <f t="shared" si="4"/>
        <v>1960</v>
      </c>
      <c r="AA34" s="363"/>
    </row>
    <row r="35" spans="1:27" s="160" customFormat="1" ht="34.5" customHeight="1">
      <c r="A35" s="825">
        <v>28</v>
      </c>
      <c r="B35" s="364" t="s">
        <v>882</v>
      </c>
      <c r="C35" s="364" t="s">
        <v>207</v>
      </c>
      <c r="D35" s="364" t="s">
        <v>120</v>
      </c>
      <c r="E35" s="365">
        <v>30</v>
      </c>
      <c r="F35" s="364">
        <v>240</v>
      </c>
      <c r="G35" s="364">
        <v>40</v>
      </c>
      <c r="H35" s="364">
        <f t="shared" si="6"/>
        <v>5</v>
      </c>
      <c r="I35" s="361">
        <f t="shared" si="5"/>
        <v>1200</v>
      </c>
      <c r="J35" s="376"/>
      <c r="K35" s="376"/>
      <c r="L35" s="376">
        <v>4</v>
      </c>
      <c r="M35" s="376" t="s">
        <v>126</v>
      </c>
      <c r="N35" s="376">
        <v>5</v>
      </c>
      <c r="O35" s="377" t="s">
        <v>965</v>
      </c>
      <c r="P35" s="376">
        <v>1</v>
      </c>
      <c r="Q35" s="376">
        <v>20</v>
      </c>
      <c r="R35" s="376"/>
      <c r="S35" s="376"/>
      <c r="T35" s="376"/>
      <c r="U35" s="376"/>
      <c r="V35" s="355">
        <f>J35+L35+N35+P35+R35+T35</f>
        <v>10</v>
      </c>
      <c r="W35" s="365">
        <f>E35-V35</f>
        <v>20</v>
      </c>
      <c r="X35" s="361">
        <f>W35*8</f>
        <v>160</v>
      </c>
      <c r="Y35" s="361">
        <f t="shared" si="3"/>
        <v>800</v>
      </c>
      <c r="Z35" s="1012">
        <f t="shared" si="4"/>
        <v>800</v>
      </c>
      <c r="AA35" s="363"/>
    </row>
    <row r="36" spans="1:27" s="160" customFormat="1" ht="30" customHeight="1">
      <c r="A36" s="825">
        <v>29</v>
      </c>
      <c r="B36" s="364" t="s">
        <v>46</v>
      </c>
      <c r="C36" s="364" t="s">
        <v>176</v>
      </c>
      <c r="D36" s="367" t="s">
        <v>88</v>
      </c>
      <c r="E36" s="365">
        <v>30</v>
      </c>
      <c r="F36" s="364">
        <v>240</v>
      </c>
      <c r="G36" s="364">
        <v>90</v>
      </c>
      <c r="H36" s="364">
        <f t="shared" si="6"/>
        <v>11.25</v>
      </c>
      <c r="I36" s="361">
        <f t="shared" si="5"/>
        <v>2700</v>
      </c>
      <c r="J36" s="376"/>
      <c r="K36" s="376"/>
      <c r="L36" s="376">
        <v>4</v>
      </c>
      <c r="M36" s="376" t="s">
        <v>126</v>
      </c>
      <c r="N36" s="376">
        <v>18</v>
      </c>
      <c r="O36" s="377" t="s">
        <v>968</v>
      </c>
      <c r="P36" s="376">
        <v>1</v>
      </c>
      <c r="Q36" s="376">
        <v>20</v>
      </c>
      <c r="R36" s="376"/>
      <c r="S36" s="376"/>
      <c r="T36" s="376"/>
      <c r="U36" s="376"/>
      <c r="V36" s="355">
        <f t="shared" si="0"/>
        <v>23</v>
      </c>
      <c r="W36" s="365">
        <f t="shared" si="1"/>
        <v>7</v>
      </c>
      <c r="X36" s="361">
        <f t="shared" si="2"/>
        <v>56</v>
      </c>
      <c r="Y36" s="361">
        <f t="shared" si="3"/>
        <v>630</v>
      </c>
      <c r="Z36" s="1012">
        <f t="shared" si="4"/>
        <v>630</v>
      </c>
      <c r="AA36" s="363"/>
    </row>
    <row r="37" spans="1:27" s="160" customFormat="1" ht="33" customHeight="1">
      <c r="A37" s="825">
        <v>30</v>
      </c>
      <c r="B37" s="409" t="s">
        <v>323</v>
      </c>
      <c r="C37" s="364" t="s">
        <v>18</v>
      </c>
      <c r="D37" s="374" t="s">
        <v>114</v>
      </c>
      <c r="E37" s="365">
        <v>30</v>
      </c>
      <c r="F37" s="364">
        <v>240</v>
      </c>
      <c r="G37" s="364">
        <v>70</v>
      </c>
      <c r="H37" s="364">
        <f t="shared" si="6"/>
        <v>8.75</v>
      </c>
      <c r="I37" s="361">
        <f t="shared" si="5"/>
        <v>2100</v>
      </c>
      <c r="J37" s="376"/>
      <c r="K37" s="376"/>
      <c r="L37" s="376"/>
      <c r="M37" s="376"/>
      <c r="N37" s="376"/>
      <c r="O37" s="377"/>
      <c r="P37" s="376"/>
      <c r="Q37" s="376"/>
      <c r="R37" s="376"/>
      <c r="S37" s="376"/>
      <c r="T37" s="376"/>
      <c r="U37" s="376"/>
      <c r="V37" s="355">
        <f>J37+L37+N37+P37+R37+T37</f>
        <v>0</v>
      </c>
      <c r="W37" s="365">
        <f>E37-V37</f>
        <v>30</v>
      </c>
      <c r="X37" s="361">
        <f>W37*8</f>
        <v>240</v>
      </c>
      <c r="Y37" s="361">
        <f t="shared" si="3"/>
        <v>2100</v>
      </c>
      <c r="Z37" s="1012">
        <f t="shared" si="4"/>
        <v>2100</v>
      </c>
      <c r="AA37" s="363"/>
    </row>
    <row r="38" spans="1:27" s="160" customFormat="1" ht="33" customHeight="1">
      <c r="A38" s="825">
        <v>31</v>
      </c>
      <c r="B38" s="474" t="s">
        <v>473</v>
      </c>
      <c r="C38" s="364" t="s">
        <v>176</v>
      </c>
      <c r="D38" s="364" t="s">
        <v>239</v>
      </c>
      <c r="E38" s="365">
        <v>30</v>
      </c>
      <c r="F38" s="364">
        <v>240</v>
      </c>
      <c r="G38" s="364">
        <v>90</v>
      </c>
      <c r="H38" s="364">
        <f t="shared" si="6"/>
        <v>11.25</v>
      </c>
      <c r="I38" s="361">
        <f t="shared" si="5"/>
        <v>2700</v>
      </c>
      <c r="J38" s="376"/>
      <c r="K38" s="376"/>
      <c r="L38" s="376">
        <v>3</v>
      </c>
      <c r="M38" s="376" t="s">
        <v>131</v>
      </c>
      <c r="N38" s="376">
        <v>1</v>
      </c>
      <c r="O38" s="377" t="s">
        <v>197</v>
      </c>
      <c r="P38" s="376"/>
      <c r="Q38" s="376"/>
      <c r="R38" s="376"/>
      <c r="S38" s="376"/>
      <c r="T38" s="376"/>
      <c r="U38" s="376"/>
      <c r="V38" s="355">
        <f>J38+L38+N38+P38+R38+T38</f>
        <v>4</v>
      </c>
      <c r="W38" s="365">
        <f>E38-V38</f>
        <v>26</v>
      </c>
      <c r="X38" s="361">
        <f>W38*8</f>
        <v>208</v>
      </c>
      <c r="Y38" s="361">
        <f t="shared" si="3"/>
        <v>2340</v>
      </c>
      <c r="Z38" s="1012">
        <f t="shared" si="4"/>
        <v>2340</v>
      </c>
      <c r="AA38" s="363"/>
    </row>
    <row r="39" spans="1:27" s="160" customFormat="1" ht="30" customHeight="1">
      <c r="A39" s="825">
        <v>32</v>
      </c>
      <c r="B39" s="364" t="s">
        <v>97</v>
      </c>
      <c r="C39" s="364" t="s">
        <v>176</v>
      </c>
      <c r="D39" s="364" t="s">
        <v>160</v>
      </c>
      <c r="E39" s="365">
        <v>30</v>
      </c>
      <c r="F39" s="364">
        <v>240</v>
      </c>
      <c r="G39" s="364">
        <v>90</v>
      </c>
      <c r="H39" s="364">
        <f t="shared" si="6"/>
        <v>11.25</v>
      </c>
      <c r="I39" s="361">
        <f t="shared" si="5"/>
        <v>2700</v>
      </c>
      <c r="J39" s="376"/>
      <c r="K39" s="376"/>
      <c r="L39" s="376">
        <v>2</v>
      </c>
      <c r="M39" s="376" t="s">
        <v>952</v>
      </c>
      <c r="N39" s="376"/>
      <c r="O39" s="377"/>
      <c r="P39" s="376">
        <v>1</v>
      </c>
      <c r="Q39" s="376">
        <v>20</v>
      </c>
      <c r="R39" s="376"/>
      <c r="S39" s="376"/>
      <c r="T39" s="376"/>
      <c r="U39" s="376"/>
      <c r="V39" s="355">
        <f t="shared" si="0"/>
        <v>3</v>
      </c>
      <c r="W39" s="365">
        <f t="shared" si="1"/>
        <v>27</v>
      </c>
      <c r="X39" s="361">
        <f t="shared" si="2"/>
        <v>216</v>
      </c>
      <c r="Y39" s="361">
        <f t="shared" si="3"/>
        <v>2430</v>
      </c>
      <c r="Z39" s="1012">
        <f t="shared" si="4"/>
        <v>2430</v>
      </c>
      <c r="AA39" s="363"/>
    </row>
    <row r="40" spans="1:27" s="160" customFormat="1" ht="30" customHeight="1">
      <c r="A40" s="825">
        <v>33</v>
      </c>
      <c r="B40" s="364" t="s">
        <v>294</v>
      </c>
      <c r="C40" s="364" t="s">
        <v>267</v>
      </c>
      <c r="D40" s="364" t="s">
        <v>199</v>
      </c>
      <c r="E40" s="365">
        <v>30</v>
      </c>
      <c r="F40" s="364">
        <v>240</v>
      </c>
      <c r="G40" s="364">
        <v>75</v>
      </c>
      <c r="H40" s="364">
        <f t="shared" si="6"/>
        <v>9.375</v>
      </c>
      <c r="I40" s="361">
        <f t="shared" si="5"/>
        <v>2250</v>
      </c>
      <c r="J40" s="376"/>
      <c r="K40" s="376"/>
      <c r="L40" s="376"/>
      <c r="M40" s="376"/>
      <c r="N40" s="376"/>
      <c r="O40" s="377"/>
      <c r="P40" s="376"/>
      <c r="Q40" s="376"/>
      <c r="R40" s="376"/>
      <c r="S40" s="376"/>
      <c r="T40" s="376"/>
      <c r="U40" s="376"/>
      <c r="V40" s="355">
        <f t="shared" si="0"/>
        <v>0</v>
      </c>
      <c r="W40" s="365">
        <f t="shared" si="1"/>
        <v>30</v>
      </c>
      <c r="X40" s="361">
        <f t="shared" si="2"/>
        <v>240</v>
      </c>
      <c r="Y40" s="361">
        <f t="shared" si="3"/>
        <v>2250</v>
      </c>
      <c r="Z40" s="1012">
        <f t="shared" si="4"/>
        <v>2250</v>
      </c>
      <c r="AA40" s="363"/>
    </row>
    <row r="41" spans="1:27" s="160" customFormat="1" ht="30" customHeight="1">
      <c r="A41" s="825">
        <v>34</v>
      </c>
      <c r="B41" s="364" t="s">
        <v>905</v>
      </c>
      <c r="C41" s="364" t="s">
        <v>176</v>
      </c>
      <c r="D41" s="367" t="s">
        <v>117</v>
      </c>
      <c r="E41" s="365">
        <v>30</v>
      </c>
      <c r="F41" s="364">
        <v>240</v>
      </c>
      <c r="G41" s="364">
        <v>90</v>
      </c>
      <c r="H41" s="364">
        <f t="shared" si="6"/>
        <v>11.25</v>
      </c>
      <c r="I41" s="361">
        <f t="shared" si="5"/>
        <v>2700</v>
      </c>
      <c r="J41" s="376"/>
      <c r="K41" s="376"/>
      <c r="L41" s="376"/>
      <c r="M41" s="376"/>
      <c r="N41" s="376"/>
      <c r="O41" s="377"/>
      <c r="P41" s="376"/>
      <c r="Q41" s="376"/>
      <c r="R41" s="376"/>
      <c r="S41" s="376"/>
      <c r="T41" s="376"/>
      <c r="U41" s="376"/>
      <c r="V41" s="355">
        <f t="shared" si="0"/>
        <v>0</v>
      </c>
      <c r="W41" s="365">
        <f t="shared" si="1"/>
        <v>30</v>
      </c>
      <c r="X41" s="361">
        <f t="shared" si="2"/>
        <v>240</v>
      </c>
      <c r="Y41" s="361">
        <f t="shared" si="3"/>
        <v>2700</v>
      </c>
      <c r="Z41" s="1012">
        <f t="shared" si="4"/>
        <v>2700</v>
      </c>
      <c r="AA41" s="363"/>
    </row>
    <row r="42" spans="1:27" s="160" customFormat="1" ht="30" customHeight="1">
      <c r="A42" s="825">
        <v>35</v>
      </c>
      <c r="B42" s="364" t="s">
        <v>58</v>
      </c>
      <c r="C42" s="364" t="s">
        <v>176</v>
      </c>
      <c r="D42" s="364" t="s">
        <v>163</v>
      </c>
      <c r="E42" s="365">
        <v>30</v>
      </c>
      <c r="F42" s="364">
        <v>240</v>
      </c>
      <c r="G42" s="364">
        <v>90</v>
      </c>
      <c r="H42" s="364">
        <f t="shared" si="6"/>
        <v>11.25</v>
      </c>
      <c r="I42" s="361">
        <f t="shared" si="5"/>
        <v>2700</v>
      </c>
      <c r="J42" s="376"/>
      <c r="K42" s="376"/>
      <c r="L42" s="376">
        <v>2</v>
      </c>
      <c r="M42" s="376" t="s">
        <v>128</v>
      </c>
      <c r="N42" s="376"/>
      <c r="O42" s="377"/>
      <c r="P42" s="376">
        <v>1</v>
      </c>
      <c r="Q42" s="376">
        <v>20</v>
      </c>
      <c r="R42" s="376"/>
      <c r="S42" s="376"/>
      <c r="T42" s="376"/>
      <c r="U42" s="376"/>
      <c r="V42" s="355">
        <f t="shared" si="0"/>
        <v>3</v>
      </c>
      <c r="W42" s="365">
        <f t="shared" si="1"/>
        <v>27</v>
      </c>
      <c r="X42" s="361">
        <f t="shared" si="2"/>
        <v>216</v>
      </c>
      <c r="Y42" s="361">
        <f t="shared" si="3"/>
        <v>2430</v>
      </c>
      <c r="Z42" s="1012">
        <f t="shared" si="4"/>
        <v>2430</v>
      </c>
      <c r="AA42" s="363"/>
    </row>
    <row r="43" spans="1:27" s="160" customFormat="1" ht="30" customHeight="1">
      <c r="A43" s="825">
        <v>36</v>
      </c>
      <c r="B43" s="364" t="s">
        <v>279</v>
      </c>
      <c r="C43" s="364" t="s">
        <v>176</v>
      </c>
      <c r="D43" s="364" t="s">
        <v>79</v>
      </c>
      <c r="E43" s="365">
        <v>30</v>
      </c>
      <c r="F43" s="364">
        <v>240</v>
      </c>
      <c r="G43" s="364">
        <v>90</v>
      </c>
      <c r="H43" s="364">
        <f t="shared" si="6"/>
        <v>11.25</v>
      </c>
      <c r="I43" s="361">
        <f t="shared" si="5"/>
        <v>2700</v>
      </c>
      <c r="J43" s="376"/>
      <c r="K43" s="376"/>
      <c r="L43" s="376">
        <v>1</v>
      </c>
      <c r="M43" s="376">
        <v>5</v>
      </c>
      <c r="N43" s="376"/>
      <c r="O43" s="377"/>
      <c r="P43" s="376"/>
      <c r="Q43" s="376"/>
      <c r="R43" s="376"/>
      <c r="S43" s="376"/>
      <c r="T43" s="376"/>
      <c r="U43" s="376"/>
      <c r="V43" s="355">
        <f t="shared" si="0"/>
        <v>1</v>
      </c>
      <c r="W43" s="365">
        <f t="shared" si="1"/>
        <v>29</v>
      </c>
      <c r="X43" s="361">
        <f t="shared" si="2"/>
        <v>232</v>
      </c>
      <c r="Y43" s="361">
        <f>X43*H43</f>
        <v>2610</v>
      </c>
      <c r="Z43" s="1012">
        <f t="shared" si="4"/>
        <v>2610</v>
      </c>
      <c r="AA43" s="363"/>
    </row>
    <row r="44" spans="1:27" s="160" customFormat="1" ht="33.75" customHeight="1">
      <c r="A44" s="825">
        <v>37</v>
      </c>
      <c r="B44" s="364" t="s">
        <v>818</v>
      </c>
      <c r="C44" s="364" t="s">
        <v>176</v>
      </c>
      <c r="D44" s="364" t="s">
        <v>815</v>
      </c>
      <c r="E44" s="364">
        <v>30</v>
      </c>
      <c r="F44" s="364">
        <v>240</v>
      </c>
      <c r="G44" s="364">
        <v>90</v>
      </c>
      <c r="H44" s="364">
        <f t="shared" si="6"/>
        <v>11.25</v>
      </c>
      <c r="I44" s="361">
        <f t="shared" si="5"/>
        <v>2700</v>
      </c>
      <c r="J44" s="376"/>
      <c r="K44" s="376"/>
      <c r="L44" s="376">
        <v>1</v>
      </c>
      <c r="M44" s="376">
        <v>5</v>
      </c>
      <c r="N44" s="376">
        <v>2</v>
      </c>
      <c r="O44" s="377" t="s">
        <v>214</v>
      </c>
      <c r="P44" s="376"/>
      <c r="Q44" s="376"/>
      <c r="R44" s="376"/>
      <c r="S44" s="376"/>
      <c r="T44" s="376"/>
      <c r="U44" s="376"/>
      <c r="V44" s="361">
        <f t="shared" si="0"/>
        <v>3</v>
      </c>
      <c r="W44" s="364">
        <f t="shared" si="1"/>
        <v>27</v>
      </c>
      <c r="X44" s="361">
        <f t="shared" si="2"/>
        <v>216</v>
      </c>
      <c r="Y44" s="361">
        <f t="shared" ref="Y44" si="7">X44*H44</f>
        <v>2430</v>
      </c>
      <c r="Z44" s="1012">
        <f t="shared" si="4"/>
        <v>2430</v>
      </c>
      <c r="AA44" s="363"/>
    </row>
    <row r="45" spans="1:27" s="160" customFormat="1" ht="30" customHeight="1">
      <c r="A45" s="825">
        <v>38</v>
      </c>
      <c r="B45" s="364" t="s">
        <v>309</v>
      </c>
      <c r="C45" s="364" t="s">
        <v>18</v>
      </c>
      <c r="D45" s="364" t="s">
        <v>165</v>
      </c>
      <c r="E45" s="365">
        <v>30</v>
      </c>
      <c r="F45" s="364">
        <v>240</v>
      </c>
      <c r="G45" s="364">
        <v>70</v>
      </c>
      <c r="H45" s="364">
        <f t="shared" si="6"/>
        <v>8.75</v>
      </c>
      <c r="I45" s="361">
        <f t="shared" si="5"/>
        <v>2100</v>
      </c>
      <c r="J45" s="376"/>
      <c r="K45" s="376"/>
      <c r="L45" s="376">
        <v>3</v>
      </c>
      <c r="M45" s="376" t="s">
        <v>129</v>
      </c>
      <c r="N45" s="376"/>
      <c r="O45" s="377"/>
      <c r="P45" s="376">
        <v>1</v>
      </c>
      <c r="Q45" s="376">
        <v>20</v>
      </c>
      <c r="R45" s="376"/>
      <c r="S45" s="376"/>
      <c r="T45" s="376"/>
      <c r="U45" s="376"/>
      <c r="V45" s="355">
        <f t="shared" si="0"/>
        <v>4</v>
      </c>
      <c r="W45" s="365">
        <f t="shared" si="1"/>
        <v>26</v>
      </c>
      <c r="X45" s="361">
        <f t="shared" si="2"/>
        <v>208</v>
      </c>
      <c r="Y45" s="361">
        <f t="shared" si="3"/>
        <v>1820</v>
      </c>
      <c r="Z45" s="1012">
        <f t="shared" si="4"/>
        <v>1820</v>
      </c>
      <c r="AA45" s="363"/>
    </row>
    <row r="46" spans="1:27" s="160" customFormat="1" ht="27" customHeight="1">
      <c r="A46" s="825">
        <v>39</v>
      </c>
      <c r="B46" s="1038" t="s">
        <v>850</v>
      </c>
      <c r="C46" s="364" t="s">
        <v>18</v>
      </c>
      <c r="D46" s="414" t="s">
        <v>81</v>
      </c>
      <c r="E46" s="365">
        <v>30</v>
      </c>
      <c r="F46" s="364">
        <v>240</v>
      </c>
      <c r="G46" s="364">
        <v>70</v>
      </c>
      <c r="H46" s="364">
        <f t="shared" si="6"/>
        <v>8.75</v>
      </c>
      <c r="I46" s="361">
        <f t="shared" si="5"/>
        <v>2100</v>
      </c>
      <c r="J46" s="376"/>
      <c r="K46" s="376"/>
      <c r="L46" s="376"/>
      <c r="M46" s="376"/>
      <c r="N46" s="1036">
        <v>30</v>
      </c>
      <c r="O46" s="1037" t="s">
        <v>568</v>
      </c>
      <c r="P46" s="376"/>
      <c r="Q46" s="376"/>
      <c r="R46" s="376"/>
      <c r="S46" s="376"/>
      <c r="T46" s="376"/>
      <c r="U46" s="376"/>
      <c r="V46" s="355">
        <f t="shared" si="0"/>
        <v>30</v>
      </c>
      <c r="W46" s="365">
        <f t="shared" si="1"/>
        <v>0</v>
      </c>
      <c r="X46" s="361">
        <f t="shared" si="2"/>
        <v>0</v>
      </c>
      <c r="Y46" s="361">
        <f t="shared" si="3"/>
        <v>0</v>
      </c>
      <c r="Z46" s="1035">
        <f t="shared" si="4"/>
        <v>0</v>
      </c>
      <c r="AA46" s="363"/>
    </row>
    <row r="47" spans="1:27" s="160" customFormat="1" ht="34.5" customHeight="1">
      <c r="A47" s="462"/>
      <c r="B47" s="1427" t="s">
        <v>483</v>
      </c>
      <c r="C47" s="1427"/>
      <c r="D47" s="1427"/>
      <c r="E47" s="341"/>
      <c r="F47" s="341"/>
      <c r="G47" s="341"/>
      <c r="H47" s="341"/>
      <c r="I47" s="341"/>
      <c r="J47" s="1026"/>
      <c r="K47" s="1026"/>
      <c r="L47" s="1026"/>
      <c r="M47" s="1026"/>
      <c r="N47" s="1427" t="s">
        <v>484</v>
      </c>
      <c r="O47" s="1427"/>
      <c r="P47" s="1427"/>
      <c r="Q47" s="1427"/>
      <c r="R47" s="1427"/>
      <c r="S47" s="1026"/>
      <c r="T47" s="1026"/>
      <c r="U47" s="1026"/>
      <c r="V47" s="341"/>
      <c r="W47" s="776"/>
      <c r="X47" s="1433" t="s">
        <v>485</v>
      </c>
      <c r="Y47" s="1433"/>
      <c r="Z47" s="1433"/>
      <c r="AA47" s="1433"/>
    </row>
    <row r="48" spans="1:27" s="160" customFormat="1" ht="33.75" customHeight="1">
      <c r="A48" s="462"/>
      <c r="B48" s="1427" t="s">
        <v>482</v>
      </c>
      <c r="C48" s="1427"/>
      <c r="D48" s="1427"/>
      <c r="E48" s="341"/>
      <c r="F48" s="341"/>
      <c r="G48" s="341"/>
      <c r="H48" s="341"/>
      <c r="I48" s="341"/>
      <c r="J48" s="1026"/>
      <c r="K48" s="1026"/>
      <c r="L48" s="1026"/>
      <c r="M48" s="1026"/>
      <c r="N48" s="1427" t="s">
        <v>482</v>
      </c>
      <c r="O48" s="1427"/>
      <c r="P48" s="1427"/>
      <c r="Q48" s="1427"/>
      <c r="R48" s="1026"/>
      <c r="S48" s="1026"/>
      <c r="T48" s="1026"/>
      <c r="U48" s="1026"/>
      <c r="V48" s="341"/>
      <c r="W48" s="776"/>
      <c r="X48" s="1427" t="s">
        <v>482</v>
      </c>
      <c r="Y48" s="1427"/>
      <c r="Z48" s="1427"/>
      <c r="AA48" s="1427"/>
    </row>
    <row r="49" spans="1:27" s="160" customFormat="1" ht="21.75" customHeight="1">
      <c r="A49" s="462"/>
      <c r="B49" s="1427"/>
      <c r="C49" s="1427"/>
      <c r="D49" s="1427"/>
      <c r="E49" s="341"/>
      <c r="F49" s="341"/>
      <c r="G49" s="341"/>
      <c r="H49" s="341"/>
      <c r="I49" s="341"/>
      <c r="J49" s="1026"/>
      <c r="K49" s="1026"/>
      <c r="L49" s="1026"/>
      <c r="M49" s="1026"/>
      <c r="N49" s="1434">
        <v>1</v>
      </c>
      <c r="O49" s="1434"/>
      <c r="P49" s="1434"/>
      <c r="Q49" s="1434"/>
      <c r="R49" s="1026"/>
      <c r="S49" s="1026"/>
      <c r="T49" s="1026"/>
      <c r="U49" s="1026"/>
      <c r="V49" s="341"/>
      <c r="W49" s="776"/>
      <c r="X49" s="1427"/>
      <c r="Y49" s="1427"/>
      <c r="Z49" s="1427"/>
      <c r="AA49" s="1427"/>
    </row>
    <row r="50" spans="1:27" s="160" customFormat="1" ht="30" customHeight="1">
      <c r="A50" s="825">
        <v>40</v>
      </c>
      <c r="B50" s="364" t="s">
        <v>913</v>
      </c>
      <c r="C50" s="364" t="s">
        <v>176</v>
      </c>
      <c r="D50" s="364" t="s">
        <v>911</v>
      </c>
      <c r="E50" s="365">
        <v>30</v>
      </c>
      <c r="F50" s="364">
        <v>240</v>
      </c>
      <c r="G50" s="364">
        <v>90</v>
      </c>
      <c r="H50" s="364">
        <f t="shared" ref="H50:H86" si="8">G50/8</f>
        <v>11.25</v>
      </c>
      <c r="I50" s="361">
        <f t="shared" ref="I50:I86" si="9">G50*E50</f>
        <v>2700</v>
      </c>
      <c r="J50" s="376"/>
      <c r="K50" s="376"/>
      <c r="L50" s="376">
        <v>3</v>
      </c>
      <c r="M50" s="376" t="s">
        <v>131</v>
      </c>
      <c r="N50" s="376"/>
      <c r="O50" s="377"/>
      <c r="P50" s="376"/>
      <c r="Q50" s="376"/>
      <c r="R50" s="376"/>
      <c r="S50" s="376"/>
      <c r="T50" s="376"/>
      <c r="U50" s="362"/>
      <c r="V50" s="355">
        <f>J50+L50+N50+P50+R50+T50</f>
        <v>3</v>
      </c>
      <c r="W50" s="365">
        <f>E50-V50</f>
        <v>27</v>
      </c>
      <c r="X50" s="361">
        <f>W50*8</f>
        <v>216</v>
      </c>
      <c r="Y50" s="361">
        <f>X50*H50</f>
        <v>2430</v>
      </c>
      <c r="Z50" s="1015">
        <f>Y50</f>
        <v>2430</v>
      </c>
      <c r="AA50" s="363"/>
    </row>
    <row r="51" spans="1:27" s="160" customFormat="1" ht="30" customHeight="1">
      <c r="A51" s="825">
        <v>41</v>
      </c>
      <c r="B51" s="364" t="s">
        <v>951</v>
      </c>
      <c r="C51" s="364" t="s">
        <v>176</v>
      </c>
      <c r="D51" s="364" t="s">
        <v>35</v>
      </c>
      <c r="E51" s="365">
        <v>30</v>
      </c>
      <c r="F51" s="364">
        <v>240</v>
      </c>
      <c r="G51" s="364">
        <v>90</v>
      </c>
      <c r="H51" s="364">
        <f t="shared" si="8"/>
        <v>11.25</v>
      </c>
      <c r="I51" s="361">
        <f t="shared" si="9"/>
        <v>2700</v>
      </c>
      <c r="J51" s="376"/>
      <c r="K51" s="376"/>
      <c r="L51" s="376"/>
      <c r="M51" s="376"/>
      <c r="N51" s="376"/>
      <c r="O51" s="377"/>
      <c r="P51" s="376"/>
      <c r="Q51" s="376"/>
      <c r="R51" s="376"/>
      <c r="S51" s="376"/>
      <c r="T51" s="376"/>
      <c r="U51" s="362"/>
      <c r="V51" s="355">
        <f>J51+L51+N51+P51+R51+T51</f>
        <v>0</v>
      </c>
      <c r="W51" s="365">
        <f>E51-V51</f>
        <v>30</v>
      </c>
      <c r="X51" s="361">
        <f>W51*8</f>
        <v>240</v>
      </c>
      <c r="Y51" s="361">
        <f>X51*H51</f>
        <v>2700</v>
      </c>
      <c r="Z51" s="1012">
        <f>Y51</f>
        <v>2700</v>
      </c>
      <c r="AA51" s="363"/>
    </row>
    <row r="52" spans="1:27" s="160" customFormat="1" ht="30" customHeight="1">
      <c r="A52" s="825">
        <v>42</v>
      </c>
      <c r="B52" s="364" t="s">
        <v>305</v>
      </c>
      <c r="C52" s="364" t="s">
        <v>176</v>
      </c>
      <c r="D52" s="364" t="s">
        <v>159</v>
      </c>
      <c r="E52" s="365">
        <v>30</v>
      </c>
      <c r="F52" s="364">
        <v>240</v>
      </c>
      <c r="G52" s="364">
        <v>90</v>
      </c>
      <c r="H52" s="364">
        <f t="shared" si="8"/>
        <v>11.25</v>
      </c>
      <c r="I52" s="361">
        <f t="shared" si="9"/>
        <v>2700</v>
      </c>
      <c r="J52" s="376"/>
      <c r="K52" s="376"/>
      <c r="L52" s="376">
        <v>3</v>
      </c>
      <c r="M52" s="376" t="s">
        <v>132</v>
      </c>
      <c r="N52" s="376"/>
      <c r="O52" s="377"/>
      <c r="P52" s="376">
        <v>1</v>
      </c>
      <c r="Q52" s="376">
        <v>20</v>
      </c>
      <c r="R52" s="376"/>
      <c r="S52" s="376"/>
      <c r="T52" s="376"/>
      <c r="U52" s="362"/>
      <c r="V52" s="355">
        <f>J52+L52+N52+P52+R52+T52</f>
        <v>4</v>
      </c>
      <c r="W52" s="365">
        <f>E52-V52</f>
        <v>26</v>
      </c>
      <c r="X52" s="361">
        <f>W52*8</f>
        <v>208</v>
      </c>
      <c r="Y52" s="361">
        <f>X52*H52</f>
        <v>2340</v>
      </c>
      <c r="Z52" s="1012">
        <f>Y52</f>
        <v>2340</v>
      </c>
      <c r="AA52" s="363"/>
    </row>
    <row r="53" spans="1:27" s="463" customFormat="1" ht="35.1" customHeight="1">
      <c r="A53" s="825">
        <v>43</v>
      </c>
      <c r="B53" s="364" t="s">
        <v>865</v>
      </c>
      <c r="C53" s="364" t="s">
        <v>18</v>
      </c>
      <c r="D53" s="505" t="s">
        <v>271</v>
      </c>
      <c r="E53" s="365">
        <v>30</v>
      </c>
      <c r="F53" s="364">
        <v>240</v>
      </c>
      <c r="G53" s="364">
        <v>70</v>
      </c>
      <c r="H53" s="364">
        <f t="shared" si="8"/>
        <v>8.75</v>
      </c>
      <c r="I53" s="364">
        <f t="shared" si="9"/>
        <v>2100</v>
      </c>
      <c r="J53" s="376"/>
      <c r="K53" s="376"/>
      <c r="L53" s="376">
        <v>3</v>
      </c>
      <c r="M53" s="376" t="s">
        <v>132</v>
      </c>
      <c r="N53" s="376"/>
      <c r="O53" s="377"/>
      <c r="P53" s="376">
        <v>1</v>
      </c>
      <c r="Q53" s="376">
        <v>20</v>
      </c>
      <c r="R53" s="376">
        <v>3</v>
      </c>
      <c r="S53" s="1028" t="s">
        <v>959</v>
      </c>
      <c r="T53" s="376"/>
      <c r="U53" s="376"/>
      <c r="V53" s="365">
        <f t="shared" ref="V53" si="10">J53+L53+N53+P53+R53+T53</f>
        <v>7</v>
      </c>
      <c r="W53" s="365">
        <f t="shared" ref="W53" si="11">E53-V53</f>
        <v>23</v>
      </c>
      <c r="X53" s="364">
        <f t="shared" ref="X53" si="12">W53*8</f>
        <v>184</v>
      </c>
      <c r="Y53" s="364">
        <f t="shared" ref="Y53" si="13">X53*H53</f>
        <v>1610</v>
      </c>
      <c r="Z53" s="1014">
        <f t="shared" ref="Z53" si="14">Y53</f>
        <v>1610</v>
      </c>
      <c r="AA53" s="997"/>
    </row>
    <row r="54" spans="1:27" s="160" customFormat="1" ht="27.75" customHeight="1">
      <c r="A54" s="825">
        <v>44</v>
      </c>
      <c r="B54" s="364" t="s">
        <v>360</v>
      </c>
      <c r="C54" s="364" t="s">
        <v>176</v>
      </c>
      <c r="D54" s="364" t="s">
        <v>151</v>
      </c>
      <c r="E54" s="365">
        <v>30</v>
      </c>
      <c r="F54" s="364">
        <v>240</v>
      </c>
      <c r="G54" s="364">
        <v>90</v>
      </c>
      <c r="H54" s="364">
        <f t="shared" si="8"/>
        <v>11.25</v>
      </c>
      <c r="I54" s="361">
        <f t="shared" si="9"/>
        <v>2700</v>
      </c>
      <c r="J54" s="376"/>
      <c r="K54" s="819"/>
      <c r="L54" s="376"/>
      <c r="M54" s="376"/>
      <c r="N54" s="376">
        <v>1</v>
      </c>
      <c r="O54" s="377" t="s">
        <v>196</v>
      </c>
      <c r="P54" s="376"/>
      <c r="Q54" s="376"/>
      <c r="R54" s="376"/>
      <c r="S54" s="376"/>
      <c r="T54" s="376"/>
      <c r="U54" s="362"/>
      <c r="V54" s="355">
        <f>J54+L54+N54+P54+R54+T54</f>
        <v>1</v>
      </c>
      <c r="W54" s="365">
        <f>E54-V54</f>
        <v>29</v>
      </c>
      <c r="X54" s="361">
        <f>W54*8</f>
        <v>232</v>
      </c>
      <c r="Y54" s="361">
        <f>X54*H54</f>
        <v>2610</v>
      </c>
      <c r="Z54" s="1012">
        <f>Y54</f>
        <v>2610</v>
      </c>
      <c r="AA54" s="363"/>
    </row>
    <row r="55" spans="1:27" s="160" customFormat="1" ht="30" customHeight="1">
      <c r="A55" s="825">
        <v>45</v>
      </c>
      <c r="B55" s="917" t="s">
        <v>285</v>
      </c>
      <c r="C55" s="365" t="s">
        <v>176</v>
      </c>
      <c r="D55" s="365" t="s">
        <v>796</v>
      </c>
      <c r="E55" s="365">
        <v>30</v>
      </c>
      <c r="F55" s="365">
        <v>240</v>
      </c>
      <c r="G55" s="365">
        <v>90</v>
      </c>
      <c r="H55" s="364">
        <f t="shared" si="8"/>
        <v>11.25</v>
      </c>
      <c r="I55" s="361">
        <f t="shared" si="9"/>
        <v>2700</v>
      </c>
      <c r="J55" s="818"/>
      <c r="K55" s="818"/>
      <c r="L55" s="376">
        <v>1</v>
      </c>
      <c r="M55" s="376">
        <v>5</v>
      </c>
      <c r="N55" s="376"/>
      <c r="O55" s="377"/>
      <c r="P55" s="376"/>
      <c r="Q55" s="376"/>
      <c r="R55" s="818"/>
      <c r="S55" s="818"/>
      <c r="T55" s="818"/>
      <c r="U55" s="818"/>
      <c r="V55" s="355">
        <f t="shared" si="0"/>
        <v>1</v>
      </c>
      <c r="W55" s="365">
        <f t="shared" si="1"/>
        <v>29</v>
      </c>
      <c r="X55" s="355">
        <f t="shared" si="2"/>
        <v>232</v>
      </c>
      <c r="Y55" s="355">
        <f t="shared" si="3"/>
        <v>2610</v>
      </c>
      <c r="Z55" s="1013">
        <f t="shared" si="4"/>
        <v>2610</v>
      </c>
      <c r="AA55" s="155"/>
    </row>
    <row r="56" spans="1:27" s="160" customFormat="1" ht="30" customHeight="1">
      <c r="A56" s="825">
        <v>46</v>
      </c>
      <c r="B56" s="365" t="s">
        <v>748</v>
      </c>
      <c r="C56" s="365" t="s">
        <v>176</v>
      </c>
      <c r="D56" s="364" t="s">
        <v>101</v>
      </c>
      <c r="E56" s="365">
        <v>30</v>
      </c>
      <c r="F56" s="365">
        <v>240</v>
      </c>
      <c r="G56" s="365">
        <v>90</v>
      </c>
      <c r="H56" s="364">
        <f t="shared" si="8"/>
        <v>11.25</v>
      </c>
      <c r="I56" s="361">
        <f t="shared" si="9"/>
        <v>2700</v>
      </c>
      <c r="J56" s="818"/>
      <c r="K56" s="818"/>
      <c r="L56" s="376">
        <v>3</v>
      </c>
      <c r="M56" s="376" t="s">
        <v>132</v>
      </c>
      <c r="N56" s="376"/>
      <c r="O56" s="377"/>
      <c r="P56" s="376">
        <v>1</v>
      </c>
      <c r="Q56" s="376">
        <v>20</v>
      </c>
      <c r="R56" s="818"/>
      <c r="S56" s="818"/>
      <c r="T56" s="818"/>
      <c r="U56" s="818"/>
      <c r="V56" s="355">
        <f t="shared" si="0"/>
        <v>4</v>
      </c>
      <c r="W56" s="365">
        <f t="shared" si="1"/>
        <v>26</v>
      </c>
      <c r="X56" s="355">
        <f t="shared" si="2"/>
        <v>208</v>
      </c>
      <c r="Y56" s="355">
        <f t="shared" si="3"/>
        <v>2340</v>
      </c>
      <c r="Z56" s="1013">
        <f t="shared" si="4"/>
        <v>2340</v>
      </c>
      <c r="AA56" s="155"/>
    </row>
    <row r="57" spans="1:27" s="160" customFormat="1" ht="30" customHeight="1">
      <c r="A57" s="825">
        <v>47</v>
      </c>
      <c r="B57" s="364" t="s">
        <v>28</v>
      </c>
      <c r="C57" s="364" t="s">
        <v>176</v>
      </c>
      <c r="D57" s="505" t="s">
        <v>271</v>
      </c>
      <c r="E57" s="365">
        <v>30</v>
      </c>
      <c r="F57" s="364">
        <v>240</v>
      </c>
      <c r="G57" s="364">
        <v>90</v>
      </c>
      <c r="H57" s="364">
        <f t="shared" si="8"/>
        <v>11.25</v>
      </c>
      <c r="I57" s="361">
        <f t="shared" si="9"/>
        <v>2700</v>
      </c>
      <c r="J57" s="376"/>
      <c r="K57" s="376"/>
      <c r="L57" s="376">
        <v>2</v>
      </c>
      <c r="M57" s="376" t="s">
        <v>128</v>
      </c>
      <c r="N57" s="376"/>
      <c r="O57" s="377"/>
      <c r="P57" s="376"/>
      <c r="Q57" s="376"/>
      <c r="R57" s="376">
        <v>13</v>
      </c>
      <c r="S57" s="376" t="s">
        <v>967</v>
      </c>
      <c r="T57" s="376"/>
      <c r="U57" s="376"/>
      <c r="V57" s="355">
        <f t="shared" si="0"/>
        <v>15</v>
      </c>
      <c r="W57" s="365">
        <f t="shared" si="1"/>
        <v>15</v>
      </c>
      <c r="X57" s="361">
        <f t="shared" si="2"/>
        <v>120</v>
      </c>
      <c r="Y57" s="361">
        <f t="shared" si="3"/>
        <v>1350</v>
      </c>
      <c r="Z57" s="1012">
        <f t="shared" si="4"/>
        <v>1350</v>
      </c>
      <c r="AA57" s="149"/>
    </row>
    <row r="58" spans="1:27" s="160" customFormat="1" ht="30" customHeight="1">
      <c r="A58" s="825">
        <v>48</v>
      </c>
      <c r="B58" s="364" t="s">
        <v>838</v>
      </c>
      <c r="C58" s="364" t="s">
        <v>176</v>
      </c>
      <c r="D58" s="369" t="s">
        <v>100</v>
      </c>
      <c r="E58" s="365">
        <v>30</v>
      </c>
      <c r="F58" s="364">
        <v>240</v>
      </c>
      <c r="G58" s="364">
        <v>90</v>
      </c>
      <c r="H58" s="364">
        <f t="shared" si="8"/>
        <v>11.25</v>
      </c>
      <c r="I58" s="361">
        <f t="shared" si="9"/>
        <v>2700</v>
      </c>
      <c r="J58" s="376"/>
      <c r="K58" s="376"/>
      <c r="L58" s="376">
        <v>3</v>
      </c>
      <c r="M58" s="376" t="s">
        <v>132</v>
      </c>
      <c r="N58" s="376"/>
      <c r="O58" s="377"/>
      <c r="P58" s="376">
        <v>1</v>
      </c>
      <c r="Q58" s="376">
        <v>20</v>
      </c>
      <c r="R58" s="376"/>
      <c r="S58" s="376"/>
      <c r="T58" s="376"/>
      <c r="U58" s="376"/>
      <c r="V58" s="355">
        <f t="shared" si="0"/>
        <v>4</v>
      </c>
      <c r="W58" s="365">
        <f t="shared" si="1"/>
        <v>26</v>
      </c>
      <c r="X58" s="361">
        <f t="shared" si="2"/>
        <v>208</v>
      </c>
      <c r="Y58" s="361">
        <f t="shared" si="3"/>
        <v>2340</v>
      </c>
      <c r="Z58" s="1012">
        <f t="shared" si="4"/>
        <v>2340</v>
      </c>
      <c r="AA58" s="149"/>
    </row>
    <row r="59" spans="1:27" s="160" customFormat="1" ht="30" customHeight="1">
      <c r="A59" s="825">
        <v>49</v>
      </c>
      <c r="B59" s="364" t="s">
        <v>300</v>
      </c>
      <c r="C59" s="364" t="s">
        <v>176</v>
      </c>
      <c r="D59" s="364" t="s">
        <v>62</v>
      </c>
      <c r="E59" s="365">
        <v>30</v>
      </c>
      <c r="F59" s="364">
        <v>240</v>
      </c>
      <c r="G59" s="364">
        <v>90</v>
      </c>
      <c r="H59" s="364">
        <f t="shared" si="8"/>
        <v>11.25</v>
      </c>
      <c r="I59" s="361">
        <f t="shared" si="9"/>
        <v>2700</v>
      </c>
      <c r="J59" s="376"/>
      <c r="K59" s="376"/>
      <c r="L59" s="376">
        <v>3</v>
      </c>
      <c r="M59" s="376" t="s">
        <v>132</v>
      </c>
      <c r="N59" s="376">
        <v>4</v>
      </c>
      <c r="O59" s="377" t="s">
        <v>956</v>
      </c>
      <c r="P59" s="376">
        <v>1</v>
      </c>
      <c r="Q59" s="376">
        <v>20</v>
      </c>
      <c r="R59" s="376"/>
      <c r="S59" s="376"/>
      <c r="T59" s="376"/>
      <c r="U59" s="376"/>
      <c r="V59" s="365">
        <f t="shared" si="0"/>
        <v>8</v>
      </c>
      <c r="W59" s="365">
        <f t="shared" si="1"/>
        <v>22</v>
      </c>
      <c r="X59" s="364">
        <f t="shared" si="2"/>
        <v>176</v>
      </c>
      <c r="Y59" s="364">
        <f t="shared" si="3"/>
        <v>1980</v>
      </c>
      <c r="Z59" s="1014">
        <f t="shared" si="4"/>
        <v>1980</v>
      </c>
      <c r="AA59" s="245"/>
    </row>
    <row r="60" spans="1:27" s="160" customFormat="1" ht="30" customHeight="1">
      <c r="A60" s="825">
        <v>50</v>
      </c>
      <c r="B60" s="364" t="s">
        <v>87</v>
      </c>
      <c r="C60" s="364" t="s">
        <v>176</v>
      </c>
      <c r="D60" s="364" t="s">
        <v>34</v>
      </c>
      <c r="E60" s="365">
        <v>30</v>
      </c>
      <c r="F60" s="364">
        <v>240</v>
      </c>
      <c r="G60" s="364">
        <v>90</v>
      </c>
      <c r="H60" s="364">
        <f t="shared" si="8"/>
        <v>11.25</v>
      </c>
      <c r="I60" s="361">
        <f t="shared" si="9"/>
        <v>2700</v>
      </c>
      <c r="J60" s="376"/>
      <c r="K60" s="376"/>
      <c r="L60" s="376">
        <v>2</v>
      </c>
      <c r="M60" s="376" t="s">
        <v>139</v>
      </c>
      <c r="N60" s="376"/>
      <c r="O60" s="377"/>
      <c r="P60" s="376">
        <v>1</v>
      </c>
      <c r="Q60" s="376">
        <v>20</v>
      </c>
      <c r="R60" s="376"/>
      <c r="S60" s="376"/>
      <c r="T60" s="376"/>
      <c r="U60" s="376"/>
      <c r="V60" s="355">
        <f t="shared" si="0"/>
        <v>3</v>
      </c>
      <c r="W60" s="365">
        <f t="shared" si="1"/>
        <v>27</v>
      </c>
      <c r="X60" s="361">
        <f t="shared" si="2"/>
        <v>216</v>
      </c>
      <c r="Y60" s="361">
        <f t="shared" si="3"/>
        <v>2430</v>
      </c>
      <c r="Z60" s="1012">
        <f t="shared" si="4"/>
        <v>2430</v>
      </c>
      <c r="AA60" s="149"/>
    </row>
    <row r="61" spans="1:27" s="160" customFormat="1" ht="33.75" customHeight="1">
      <c r="A61" s="825">
        <v>51</v>
      </c>
      <c r="B61" s="364" t="s">
        <v>71</v>
      </c>
      <c r="C61" s="364" t="s">
        <v>267</v>
      </c>
      <c r="D61" s="364" t="s">
        <v>72</v>
      </c>
      <c r="E61" s="365">
        <v>30</v>
      </c>
      <c r="F61" s="364">
        <v>240</v>
      </c>
      <c r="G61" s="364">
        <v>75</v>
      </c>
      <c r="H61" s="364">
        <f t="shared" si="8"/>
        <v>9.375</v>
      </c>
      <c r="I61" s="361">
        <f t="shared" si="9"/>
        <v>2250</v>
      </c>
      <c r="J61" s="376"/>
      <c r="K61" s="376"/>
      <c r="L61" s="376">
        <v>1</v>
      </c>
      <c r="M61" s="376">
        <v>5</v>
      </c>
      <c r="N61" s="376"/>
      <c r="O61" s="377"/>
      <c r="P61" s="376"/>
      <c r="Q61" s="376"/>
      <c r="R61" s="376"/>
      <c r="S61" s="376"/>
      <c r="T61" s="376"/>
      <c r="U61" s="376"/>
      <c r="V61" s="355">
        <f t="shared" si="0"/>
        <v>1</v>
      </c>
      <c r="W61" s="365">
        <f t="shared" si="1"/>
        <v>29</v>
      </c>
      <c r="X61" s="361">
        <f t="shared" si="2"/>
        <v>232</v>
      </c>
      <c r="Y61" s="361">
        <f t="shared" si="3"/>
        <v>2175</v>
      </c>
      <c r="Z61" s="1015">
        <f t="shared" si="4"/>
        <v>2175</v>
      </c>
      <c r="AA61" s="149"/>
    </row>
    <row r="62" spans="1:27" s="160" customFormat="1" ht="36" customHeight="1">
      <c r="A62" s="825">
        <v>52</v>
      </c>
      <c r="B62" s="364" t="s">
        <v>800</v>
      </c>
      <c r="C62" s="364" t="s">
        <v>18</v>
      </c>
      <c r="D62" s="918" t="s">
        <v>19</v>
      </c>
      <c r="E62" s="365">
        <v>30</v>
      </c>
      <c r="F62" s="364">
        <v>240</v>
      </c>
      <c r="G62" s="364">
        <v>70</v>
      </c>
      <c r="H62" s="364">
        <f t="shared" si="8"/>
        <v>8.75</v>
      </c>
      <c r="I62" s="361">
        <f t="shared" si="9"/>
        <v>2100</v>
      </c>
      <c r="J62" s="376"/>
      <c r="K62" s="376"/>
      <c r="L62" s="376">
        <v>1</v>
      </c>
      <c r="M62" s="376">
        <v>5</v>
      </c>
      <c r="N62" s="376"/>
      <c r="O62" s="377"/>
      <c r="P62" s="376">
        <v>1</v>
      </c>
      <c r="Q62" s="376">
        <v>20</v>
      </c>
      <c r="R62" s="376"/>
      <c r="S62" s="376"/>
      <c r="T62" s="376"/>
      <c r="U62" s="376"/>
      <c r="V62" s="355">
        <f t="shared" si="0"/>
        <v>2</v>
      </c>
      <c r="W62" s="365">
        <f t="shared" si="1"/>
        <v>28</v>
      </c>
      <c r="X62" s="361">
        <f t="shared" si="2"/>
        <v>224</v>
      </c>
      <c r="Y62" s="361">
        <f t="shared" si="3"/>
        <v>1960</v>
      </c>
      <c r="Z62" s="1012">
        <f t="shared" si="4"/>
        <v>1960</v>
      </c>
      <c r="AA62" s="149"/>
    </row>
    <row r="63" spans="1:27" s="160" customFormat="1" ht="36" customHeight="1">
      <c r="A63" s="825">
        <v>53</v>
      </c>
      <c r="B63" s="364" t="s">
        <v>454</v>
      </c>
      <c r="C63" s="364" t="s">
        <v>207</v>
      </c>
      <c r="D63" s="364" t="s">
        <v>174</v>
      </c>
      <c r="E63" s="365">
        <v>30</v>
      </c>
      <c r="F63" s="364">
        <v>240</v>
      </c>
      <c r="G63" s="364">
        <v>40</v>
      </c>
      <c r="H63" s="364">
        <f t="shared" si="8"/>
        <v>5</v>
      </c>
      <c r="I63" s="361">
        <f t="shared" si="9"/>
        <v>1200</v>
      </c>
      <c r="J63" s="376"/>
      <c r="K63" s="376"/>
      <c r="L63" s="376">
        <v>4</v>
      </c>
      <c r="M63" s="376" t="s">
        <v>126</v>
      </c>
      <c r="N63" s="376"/>
      <c r="O63" s="377"/>
      <c r="P63" s="376">
        <v>1</v>
      </c>
      <c r="Q63" s="376">
        <v>20</v>
      </c>
      <c r="R63" s="376"/>
      <c r="S63" s="376"/>
      <c r="T63" s="376"/>
      <c r="U63" s="376"/>
      <c r="V63" s="355">
        <f>J63+L63+N63+P63+R63+T63</f>
        <v>5</v>
      </c>
      <c r="W63" s="365">
        <f>E63-V63</f>
        <v>25</v>
      </c>
      <c r="X63" s="361">
        <f>W63*8</f>
        <v>200</v>
      </c>
      <c r="Y63" s="361">
        <f>X63*H63</f>
        <v>1000</v>
      </c>
      <c r="Z63" s="1012">
        <f t="shared" si="4"/>
        <v>1000</v>
      </c>
      <c r="AA63" s="149"/>
    </row>
    <row r="64" spans="1:27" s="160" customFormat="1" ht="30" customHeight="1">
      <c r="A64" s="825">
        <v>54</v>
      </c>
      <c r="B64" s="364" t="s">
        <v>198</v>
      </c>
      <c r="C64" s="364" t="s">
        <v>176</v>
      </c>
      <c r="D64" s="364" t="s">
        <v>181</v>
      </c>
      <c r="E64" s="365">
        <v>30</v>
      </c>
      <c r="F64" s="364">
        <v>240</v>
      </c>
      <c r="G64" s="364">
        <v>90</v>
      </c>
      <c r="H64" s="364">
        <f t="shared" si="8"/>
        <v>11.25</v>
      </c>
      <c r="I64" s="361">
        <f t="shared" si="9"/>
        <v>2700</v>
      </c>
      <c r="J64" s="376"/>
      <c r="K64" s="376"/>
      <c r="L64" s="376"/>
      <c r="M64" s="376"/>
      <c r="N64" s="376"/>
      <c r="O64" s="377"/>
      <c r="P64" s="376">
        <v>1</v>
      </c>
      <c r="Q64" s="376">
        <v>20</v>
      </c>
      <c r="R64" s="376"/>
      <c r="S64" s="377"/>
      <c r="T64" s="376"/>
      <c r="U64" s="376"/>
      <c r="V64" s="355">
        <f t="shared" si="0"/>
        <v>1</v>
      </c>
      <c r="W64" s="365">
        <f t="shared" si="1"/>
        <v>29</v>
      </c>
      <c r="X64" s="361">
        <f t="shared" si="2"/>
        <v>232</v>
      </c>
      <c r="Y64" s="361">
        <f t="shared" si="3"/>
        <v>2610</v>
      </c>
      <c r="Z64" s="1012">
        <f t="shared" si="4"/>
        <v>2610</v>
      </c>
      <c r="AA64" s="149"/>
    </row>
    <row r="65" spans="1:27" s="160" customFormat="1" ht="30" customHeight="1">
      <c r="A65" s="825">
        <v>55</v>
      </c>
      <c r="B65" s="364" t="s">
        <v>262</v>
      </c>
      <c r="C65" s="364" t="s">
        <v>176</v>
      </c>
      <c r="D65" s="364" t="s">
        <v>241</v>
      </c>
      <c r="E65" s="365">
        <v>30</v>
      </c>
      <c r="F65" s="364">
        <v>240</v>
      </c>
      <c r="G65" s="364">
        <v>90</v>
      </c>
      <c r="H65" s="364">
        <f t="shared" si="8"/>
        <v>11.25</v>
      </c>
      <c r="I65" s="361">
        <f t="shared" si="9"/>
        <v>2700</v>
      </c>
      <c r="J65" s="376"/>
      <c r="K65" s="376"/>
      <c r="L65" s="376">
        <v>1</v>
      </c>
      <c r="M65" s="376">
        <v>5</v>
      </c>
      <c r="N65" s="376"/>
      <c r="O65" s="377"/>
      <c r="P65" s="376">
        <v>1</v>
      </c>
      <c r="Q65" s="376">
        <v>20</v>
      </c>
      <c r="R65" s="376"/>
      <c r="S65" s="376"/>
      <c r="T65" s="376"/>
      <c r="U65" s="376"/>
      <c r="V65" s="355">
        <f t="shared" si="0"/>
        <v>2</v>
      </c>
      <c r="W65" s="365">
        <f t="shared" si="1"/>
        <v>28</v>
      </c>
      <c r="X65" s="361">
        <f t="shared" si="2"/>
        <v>224</v>
      </c>
      <c r="Y65" s="361">
        <f t="shared" si="3"/>
        <v>2520</v>
      </c>
      <c r="Z65" s="1012">
        <f t="shared" si="4"/>
        <v>2520</v>
      </c>
      <c r="AA65" s="149"/>
    </row>
    <row r="66" spans="1:27" s="160" customFormat="1" ht="30" customHeight="1">
      <c r="A66" s="825">
        <v>56</v>
      </c>
      <c r="B66" s="364" t="s">
        <v>683</v>
      </c>
      <c r="C66" s="364" t="s">
        <v>18</v>
      </c>
      <c r="D66" s="364" t="s">
        <v>106</v>
      </c>
      <c r="E66" s="365">
        <v>30</v>
      </c>
      <c r="F66" s="364">
        <v>240</v>
      </c>
      <c r="G66" s="364">
        <v>70</v>
      </c>
      <c r="H66" s="364">
        <f t="shared" si="8"/>
        <v>8.75</v>
      </c>
      <c r="I66" s="361">
        <f t="shared" si="9"/>
        <v>2100</v>
      </c>
      <c r="J66" s="417">
        <v>12</v>
      </c>
      <c r="K66" s="417" t="s">
        <v>513</v>
      </c>
      <c r="L66" s="376">
        <v>1</v>
      </c>
      <c r="M66" s="376">
        <v>12</v>
      </c>
      <c r="N66" s="376"/>
      <c r="O66" s="377"/>
      <c r="P66" s="376"/>
      <c r="Q66" s="376"/>
      <c r="R66" s="376"/>
      <c r="S66" s="376"/>
      <c r="T66" s="376"/>
      <c r="U66" s="376"/>
      <c r="V66" s="355">
        <f t="shared" si="0"/>
        <v>13</v>
      </c>
      <c r="W66" s="365">
        <f t="shared" si="1"/>
        <v>17</v>
      </c>
      <c r="X66" s="361">
        <f t="shared" si="2"/>
        <v>136</v>
      </c>
      <c r="Y66" s="361">
        <f t="shared" si="3"/>
        <v>1190</v>
      </c>
      <c r="Z66" s="1012">
        <f t="shared" si="4"/>
        <v>1190</v>
      </c>
      <c r="AA66" s="149"/>
    </row>
    <row r="67" spans="1:27" s="160" customFormat="1" ht="30" customHeight="1">
      <c r="A67" s="825">
        <v>57</v>
      </c>
      <c r="B67" s="364" t="s">
        <v>906</v>
      </c>
      <c r="C67" s="364" t="s">
        <v>176</v>
      </c>
      <c r="D67" s="369" t="s">
        <v>855</v>
      </c>
      <c r="E67" s="365">
        <v>30</v>
      </c>
      <c r="F67" s="364">
        <v>240</v>
      </c>
      <c r="G67" s="364">
        <v>90</v>
      </c>
      <c r="H67" s="364">
        <f t="shared" si="8"/>
        <v>11.25</v>
      </c>
      <c r="I67" s="361">
        <f t="shared" si="9"/>
        <v>2700</v>
      </c>
      <c r="J67" s="376"/>
      <c r="K67" s="376"/>
      <c r="L67" s="376"/>
      <c r="M67" s="376"/>
      <c r="N67" s="376"/>
      <c r="O67" s="377"/>
      <c r="P67" s="376"/>
      <c r="Q67" s="376"/>
      <c r="R67" s="376"/>
      <c r="S67" s="376"/>
      <c r="T67" s="376"/>
      <c r="U67" s="376"/>
      <c r="V67" s="355">
        <f t="shared" si="0"/>
        <v>0</v>
      </c>
      <c r="W67" s="365">
        <f t="shared" si="1"/>
        <v>30</v>
      </c>
      <c r="X67" s="361">
        <f t="shared" si="2"/>
        <v>240</v>
      </c>
      <c r="Y67" s="361">
        <f t="shared" si="3"/>
        <v>2700</v>
      </c>
      <c r="Z67" s="1012">
        <f t="shared" si="4"/>
        <v>2700</v>
      </c>
      <c r="AA67" s="149"/>
    </row>
    <row r="68" spans="1:27" s="160" customFormat="1" ht="30" customHeight="1">
      <c r="A68" s="825">
        <v>58</v>
      </c>
      <c r="B68" s="364" t="s">
        <v>921</v>
      </c>
      <c r="C68" s="364" t="s">
        <v>18</v>
      </c>
      <c r="D68" s="364" t="s">
        <v>853</v>
      </c>
      <c r="E68" s="365">
        <v>30</v>
      </c>
      <c r="F68" s="364">
        <v>240</v>
      </c>
      <c r="G68" s="364">
        <v>70</v>
      </c>
      <c r="H68" s="364">
        <f t="shared" si="8"/>
        <v>8.75</v>
      </c>
      <c r="I68" s="361">
        <f t="shared" si="9"/>
        <v>2100</v>
      </c>
      <c r="J68" s="376"/>
      <c r="K68" s="376"/>
      <c r="L68" s="376"/>
      <c r="M68" s="376"/>
      <c r="N68" s="376"/>
      <c r="O68" s="377"/>
      <c r="P68" s="376"/>
      <c r="Q68" s="376"/>
      <c r="R68" s="376"/>
      <c r="S68" s="376"/>
      <c r="T68" s="376"/>
      <c r="U68" s="376"/>
      <c r="V68" s="355">
        <f t="shared" si="0"/>
        <v>0</v>
      </c>
      <c r="W68" s="365">
        <f t="shared" si="1"/>
        <v>30</v>
      </c>
      <c r="X68" s="361">
        <f t="shared" si="2"/>
        <v>240</v>
      </c>
      <c r="Y68" s="361">
        <f t="shared" si="3"/>
        <v>2100</v>
      </c>
      <c r="Z68" s="1012">
        <f t="shared" si="4"/>
        <v>2100</v>
      </c>
      <c r="AA68" s="149"/>
    </row>
    <row r="69" spans="1:27" s="463" customFormat="1" ht="35.1" customHeight="1">
      <c r="A69" s="825">
        <v>59</v>
      </c>
      <c r="B69" s="364" t="s">
        <v>861</v>
      </c>
      <c r="C69" s="364" t="s">
        <v>18</v>
      </c>
      <c r="D69" s="364" t="s">
        <v>107</v>
      </c>
      <c r="E69" s="365">
        <v>30</v>
      </c>
      <c r="F69" s="364">
        <v>240</v>
      </c>
      <c r="G69" s="364">
        <v>70</v>
      </c>
      <c r="H69" s="364">
        <f t="shared" si="8"/>
        <v>8.75</v>
      </c>
      <c r="I69" s="364">
        <f t="shared" si="9"/>
        <v>2100</v>
      </c>
      <c r="J69" s="376"/>
      <c r="K69" s="376"/>
      <c r="L69" s="376"/>
      <c r="M69" s="376"/>
      <c r="N69" s="376"/>
      <c r="O69" s="377"/>
      <c r="P69" s="376"/>
      <c r="Q69" s="377"/>
      <c r="R69" s="376"/>
      <c r="S69" s="376"/>
      <c r="T69" s="376"/>
      <c r="U69" s="376"/>
      <c r="V69" s="365">
        <f t="shared" si="0"/>
        <v>0</v>
      </c>
      <c r="W69" s="365">
        <f t="shared" si="1"/>
        <v>30</v>
      </c>
      <c r="X69" s="364">
        <f t="shared" si="2"/>
        <v>240</v>
      </c>
      <c r="Y69" s="364">
        <f t="shared" si="3"/>
        <v>2100</v>
      </c>
      <c r="Z69" s="1014">
        <f t="shared" si="4"/>
        <v>2100</v>
      </c>
      <c r="AA69" s="997"/>
    </row>
    <row r="70" spans="1:27" s="160" customFormat="1" ht="30" customHeight="1">
      <c r="A70" s="825">
        <v>60</v>
      </c>
      <c r="B70" s="364" t="s">
        <v>21</v>
      </c>
      <c r="C70" s="364" t="s">
        <v>176</v>
      </c>
      <c r="D70" s="379" t="s">
        <v>238</v>
      </c>
      <c r="E70" s="365">
        <v>30</v>
      </c>
      <c r="F70" s="364">
        <v>240</v>
      </c>
      <c r="G70" s="364">
        <v>90</v>
      </c>
      <c r="H70" s="364">
        <f t="shared" si="8"/>
        <v>11.25</v>
      </c>
      <c r="I70" s="361">
        <f t="shared" si="9"/>
        <v>2700</v>
      </c>
      <c r="J70" s="376"/>
      <c r="K70" s="376"/>
      <c r="L70" s="376">
        <v>1</v>
      </c>
      <c r="M70" s="376">
        <v>5</v>
      </c>
      <c r="N70" s="376"/>
      <c r="O70" s="377"/>
      <c r="P70" s="376">
        <v>1</v>
      </c>
      <c r="Q70" s="376">
        <v>20</v>
      </c>
      <c r="R70" s="376"/>
      <c r="S70" s="376"/>
      <c r="T70" s="376"/>
      <c r="U70" s="819"/>
      <c r="V70" s="355">
        <f t="shared" si="0"/>
        <v>2</v>
      </c>
      <c r="W70" s="365">
        <f t="shared" si="1"/>
        <v>28</v>
      </c>
      <c r="X70" s="361">
        <f t="shared" si="2"/>
        <v>224</v>
      </c>
      <c r="Y70" s="361">
        <f t="shared" si="3"/>
        <v>2520</v>
      </c>
      <c r="Z70" s="1012">
        <f t="shared" si="4"/>
        <v>2520</v>
      </c>
      <c r="AA70" s="149"/>
    </row>
    <row r="71" spans="1:27" s="160" customFormat="1" ht="33" customHeight="1">
      <c r="A71" s="825">
        <v>61</v>
      </c>
      <c r="B71" s="364" t="s">
        <v>250</v>
      </c>
      <c r="C71" s="364" t="s">
        <v>176</v>
      </c>
      <c r="D71" s="364" t="s">
        <v>898</v>
      </c>
      <c r="E71" s="365">
        <v>30</v>
      </c>
      <c r="F71" s="364">
        <v>240</v>
      </c>
      <c r="G71" s="364">
        <v>90</v>
      </c>
      <c r="H71" s="364">
        <f t="shared" si="8"/>
        <v>11.25</v>
      </c>
      <c r="I71" s="361">
        <f t="shared" si="9"/>
        <v>2700</v>
      </c>
      <c r="J71" s="376"/>
      <c r="K71" s="376"/>
      <c r="L71" s="376">
        <v>2</v>
      </c>
      <c r="M71" s="376" t="s">
        <v>139</v>
      </c>
      <c r="N71" s="376"/>
      <c r="O71" s="377"/>
      <c r="P71" s="376"/>
      <c r="Q71" s="376"/>
      <c r="R71" s="376"/>
      <c r="S71" s="376"/>
      <c r="T71" s="376"/>
      <c r="U71" s="819"/>
      <c r="V71" s="355">
        <f t="shared" si="0"/>
        <v>2</v>
      </c>
      <c r="W71" s="365">
        <f t="shared" si="1"/>
        <v>28</v>
      </c>
      <c r="X71" s="361">
        <f t="shared" si="2"/>
        <v>224</v>
      </c>
      <c r="Y71" s="361">
        <f t="shared" si="3"/>
        <v>2520</v>
      </c>
      <c r="Z71" s="1014">
        <f t="shared" si="4"/>
        <v>2520</v>
      </c>
      <c r="AA71" s="149"/>
    </row>
    <row r="72" spans="1:27" s="160" customFormat="1" ht="30" customHeight="1">
      <c r="A72" s="825">
        <v>62</v>
      </c>
      <c r="B72" s="364" t="s">
        <v>893</v>
      </c>
      <c r="C72" s="364" t="s">
        <v>176</v>
      </c>
      <c r="D72" s="364" t="s">
        <v>54</v>
      </c>
      <c r="E72" s="365">
        <v>30</v>
      </c>
      <c r="F72" s="364">
        <v>240</v>
      </c>
      <c r="G72" s="364">
        <v>90</v>
      </c>
      <c r="H72" s="364">
        <f t="shared" si="8"/>
        <v>11.25</v>
      </c>
      <c r="I72" s="361">
        <f t="shared" si="9"/>
        <v>2700</v>
      </c>
      <c r="J72" s="376"/>
      <c r="K72" s="376"/>
      <c r="L72" s="376">
        <v>3</v>
      </c>
      <c r="M72" s="376" t="s">
        <v>132</v>
      </c>
      <c r="N72" s="376">
        <v>4</v>
      </c>
      <c r="O72" s="377" t="s">
        <v>957</v>
      </c>
      <c r="P72" s="376">
        <v>1</v>
      </c>
      <c r="Q72" s="376">
        <v>20</v>
      </c>
      <c r="R72" s="376"/>
      <c r="S72" s="376"/>
      <c r="T72" s="376"/>
      <c r="U72" s="819"/>
      <c r="V72" s="355">
        <f t="shared" si="0"/>
        <v>8</v>
      </c>
      <c r="W72" s="365">
        <f t="shared" si="1"/>
        <v>22</v>
      </c>
      <c r="X72" s="361">
        <f t="shared" si="2"/>
        <v>176</v>
      </c>
      <c r="Y72" s="361">
        <f t="shared" si="3"/>
        <v>1980</v>
      </c>
      <c r="Z72" s="1012">
        <f t="shared" si="4"/>
        <v>1980</v>
      </c>
      <c r="AA72" s="149"/>
    </row>
    <row r="73" spans="1:27" s="160" customFormat="1" ht="30" customHeight="1">
      <c r="A73" s="825">
        <v>63</v>
      </c>
      <c r="B73" s="118" t="s">
        <v>892</v>
      </c>
      <c r="C73" s="364" t="s">
        <v>18</v>
      </c>
      <c r="D73" s="369" t="s">
        <v>846</v>
      </c>
      <c r="E73" s="365">
        <v>30</v>
      </c>
      <c r="F73" s="364">
        <v>240</v>
      </c>
      <c r="G73" s="364">
        <v>70</v>
      </c>
      <c r="H73" s="364">
        <f t="shared" si="8"/>
        <v>8.75</v>
      </c>
      <c r="I73" s="361">
        <f t="shared" si="9"/>
        <v>2100</v>
      </c>
      <c r="J73" s="376"/>
      <c r="K73" s="376"/>
      <c r="L73" s="376"/>
      <c r="M73" s="376"/>
      <c r="N73" s="376"/>
      <c r="O73" s="377"/>
      <c r="P73" s="376"/>
      <c r="Q73" s="376"/>
      <c r="R73" s="376"/>
      <c r="S73" s="376"/>
      <c r="T73" s="376"/>
      <c r="U73" s="376"/>
      <c r="V73" s="355">
        <f t="shared" si="0"/>
        <v>0</v>
      </c>
      <c r="W73" s="365">
        <f t="shared" si="1"/>
        <v>30</v>
      </c>
      <c r="X73" s="361">
        <f t="shared" si="2"/>
        <v>240</v>
      </c>
      <c r="Y73" s="361">
        <f t="shared" si="3"/>
        <v>2100</v>
      </c>
      <c r="Z73" s="1012">
        <f t="shared" si="4"/>
        <v>2100</v>
      </c>
      <c r="AA73" s="149"/>
    </row>
    <row r="74" spans="1:27" s="160" customFormat="1" ht="30" customHeight="1">
      <c r="A74" s="825">
        <v>64</v>
      </c>
      <c r="B74" s="415" t="s">
        <v>24</v>
      </c>
      <c r="C74" s="364" t="s">
        <v>176</v>
      </c>
      <c r="D74" s="364" t="s">
        <v>41</v>
      </c>
      <c r="E74" s="365">
        <v>30</v>
      </c>
      <c r="F74" s="364">
        <v>240</v>
      </c>
      <c r="G74" s="364">
        <v>90</v>
      </c>
      <c r="H74" s="364">
        <f t="shared" si="8"/>
        <v>11.25</v>
      </c>
      <c r="I74" s="361">
        <f t="shared" si="9"/>
        <v>2700</v>
      </c>
      <c r="J74" s="376"/>
      <c r="K74" s="376"/>
      <c r="L74" s="376">
        <v>3</v>
      </c>
      <c r="M74" s="376" t="s">
        <v>132</v>
      </c>
      <c r="N74" s="376"/>
      <c r="O74" s="377"/>
      <c r="P74" s="376">
        <v>1</v>
      </c>
      <c r="Q74" s="376">
        <v>20</v>
      </c>
      <c r="R74" s="376"/>
      <c r="S74" s="376"/>
      <c r="T74" s="376"/>
      <c r="U74" s="376"/>
      <c r="V74" s="355">
        <f t="shared" si="0"/>
        <v>4</v>
      </c>
      <c r="W74" s="365">
        <f t="shared" si="1"/>
        <v>26</v>
      </c>
      <c r="X74" s="361">
        <f t="shared" si="2"/>
        <v>208</v>
      </c>
      <c r="Y74" s="361">
        <f t="shared" si="3"/>
        <v>2340</v>
      </c>
      <c r="Z74" s="1012">
        <f t="shared" si="4"/>
        <v>2340</v>
      </c>
      <c r="AA74" s="149"/>
    </row>
    <row r="75" spans="1:27" s="160" customFormat="1" ht="30" customHeight="1">
      <c r="A75" s="825">
        <v>65</v>
      </c>
      <c r="B75" s="415" t="s">
        <v>774</v>
      </c>
      <c r="C75" s="364" t="s">
        <v>176</v>
      </c>
      <c r="D75" s="364" t="s">
        <v>816</v>
      </c>
      <c r="E75" s="365">
        <v>30</v>
      </c>
      <c r="F75" s="364">
        <v>240</v>
      </c>
      <c r="G75" s="364">
        <v>90</v>
      </c>
      <c r="H75" s="364">
        <f t="shared" si="8"/>
        <v>11.25</v>
      </c>
      <c r="I75" s="361">
        <f t="shared" si="9"/>
        <v>2700</v>
      </c>
      <c r="J75" s="376"/>
      <c r="K75" s="376"/>
      <c r="L75" s="376">
        <v>1</v>
      </c>
      <c r="M75" s="376">
        <v>12</v>
      </c>
      <c r="N75" s="376">
        <v>1</v>
      </c>
      <c r="O75" s="376">
        <v>28</v>
      </c>
      <c r="P75" s="376"/>
      <c r="Q75" s="376"/>
      <c r="R75" s="376"/>
      <c r="S75" s="376"/>
      <c r="T75" s="376"/>
      <c r="U75" s="376"/>
      <c r="V75" s="355">
        <f t="shared" si="0"/>
        <v>2</v>
      </c>
      <c r="W75" s="365">
        <f t="shared" si="1"/>
        <v>28</v>
      </c>
      <c r="X75" s="361">
        <f t="shared" si="2"/>
        <v>224</v>
      </c>
      <c r="Y75" s="361">
        <f t="shared" si="3"/>
        <v>2520</v>
      </c>
      <c r="Z75" s="1012">
        <f t="shared" si="4"/>
        <v>2520</v>
      </c>
      <c r="AA75" s="149"/>
    </row>
    <row r="76" spans="1:27" s="160" customFormat="1" ht="30" customHeight="1">
      <c r="A76" s="825">
        <v>66</v>
      </c>
      <c r="B76" s="364" t="s">
        <v>548</v>
      </c>
      <c r="C76" s="364" t="s">
        <v>18</v>
      </c>
      <c r="D76" s="364" t="s">
        <v>73</v>
      </c>
      <c r="E76" s="365">
        <v>30</v>
      </c>
      <c r="F76" s="364">
        <v>240</v>
      </c>
      <c r="G76" s="364">
        <v>70</v>
      </c>
      <c r="H76" s="364">
        <f t="shared" si="8"/>
        <v>8.75</v>
      </c>
      <c r="I76" s="361">
        <f t="shared" si="9"/>
        <v>2100</v>
      </c>
      <c r="J76" s="376"/>
      <c r="K76" s="376"/>
      <c r="L76" s="376">
        <v>4</v>
      </c>
      <c r="M76" s="376" t="s">
        <v>126</v>
      </c>
      <c r="N76" s="376"/>
      <c r="O76" s="377"/>
      <c r="P76" s="376">
        <v>1</v>
      </c>
      <c r="Q76" s="376">
        <v>20</v>
      </c>
      <c r="R76" s="376"/>
      <c r="S76" s="376"/>
      <c r="T76" s="376"/>
      <c r="U76" s="376"/>
      <c r="V76" s="355">
        <f>J76+L76+N76+P76+R76+T76</f>
        <v>5</v>
      </c>
      <c r="W76" s="365">
        <f t="shared" si="1"/>
        <v>25</v>
      </c>
      <c r="X76" s="361">
        <f t="shared" si="2"/>
        <v>200</v>
      </c>
      <c r="Y76" s="361">
        <f t="shared" si="3"/>
        <v>1750</v>
      </c>
      <c r="Z76" s="1012">
        <f t="shared" si="4"/>
        <v>1750</v>
      </c>
      <c r="AA76" s="149"/>
    </row>
    <row r="77" spans="1:27" s="160" customFormat="1" ht="30" customHeight="1">
      <c r="A77" s="825">
        <v>67</v>
      </c>
      <c r="B77" s="364" t="s">
        <v>802</v>
      </c>
      <c r="C77" s="364" t="s">
        <v>18</v>
      </c>
      <c r="D77" s="923" t="s">
        <v>77</v>
      </c>
      <c r="E77" s="365">
        <v>30</v>
      </c>
      <c r="F77" s="364">
        <v>240</v>
      </c>
      <c r="G77" s="364">
        <v>70</v>
      </c>
      <c r="H77" s="364">
        <f t="shared" si="8"/>
        <v>8.75</v>
      </c>
      <c r="I77" s="361">
        <f t="shared" si="9"/>
        <v>2100</v>
      </c>
      <c r="J77" s="376"/>
      <c r="K77" s="376"/>
      <c r="L77" s="376">
        <v>5</v>
      </c>
      <c r="M77" s="376" t="s">
        <v>126</v>
      </c>
      <c r="N77" s="376"/>
      <c r="O77" s="377"/>
      <c r="P77" s="376">
        <v>1</v>
      </c>
      <c r="Q77" s="376">
        <v>20</v>
      </c>
      <c r="R77" s="376"/>
      <c r="S77" s="376"/>
      <c r="T77" s="376"/>
      <c r="U77" s="376"/>
      <c r="V77" s="355">
        <f>J77+L77+N77+P77+R77+T77</f>
        <v>6</v>
      </c>
      <c r="W77" s="365">
        <f t="shared" si="1"/>
        <v>24</v>
      </c>
      <c r="X77" s="361">
        <f t="shared" si="2"/>
        <v>192</v>
      </c>
      <c r="Y77" s="361">
        <f t="shared" si="3"/>
        <v>1680</v>
      </c>
      <c r="Z77" s="1012">
        <f t="shared" si="4"/>
        <v>1680</v>
      </c>
      <c r="AA77" s="149"/>
    </row>
    <row r="78" spans="1:27" s="160" customFormat="1" ht="35.1" customHeight="1">
      <c r="A78" s="825">
        <v>68</v>
      </c>
      <c r="B78" s="364" t="s">
        <v>591</v>
      </c>
      <c r="C78" s="361" t="s">
        <v>18</v>
      </c>
      <c r="D78" s="1045" t="s">
        <v>843</v>
      </c>
      <c r="E78" s="365">
        <v>30</v>
      </c>
      <c r="F78" s="364">
        <v>240</v>
      </c>
      <c r="G78" s="364">
        <v>70</v>
      </c>
      <c r="H78" s="364">
        <f t="shared" si="8"/>
        <v>8.75</v>
      </c>
      <c r="I78" s="361">
        <f t="shared" si="9"/>
        <v>2100</v>
      </c>
      <c r="J78" s="362"/>
      <c r="K78" s="362"/>
      <c r="L78" s="362"/>
      <c r="M78" s="362"/>
      <c r="N78" s="362"/>
      <c r="O78" s="357"/>
      <c r="P78" s="362"/>
      <c r="Q78" s="362"/>
      <c r="R78" s="362"/>
      <c r="S78" s="362"/>
      <c r="T78" s="362"/>
      <c r="U78" s="362"/>
      <c r="V78" s="361">
        <f t="shared" ref="V78" si="15">J78+L78+N78+P78+R78+T78</f>
        <v>0</v>
      </c>
      <c r="W78" s="364">
        <f t="shared" si="1"/>
        <v>30</v>
      </c>
      <c r="X78" s="361">
        <f t="shared" si="2"/>
        <v>240</v>
      </c>
      <c r="Y78" s="361">
        <f t="shared" si="3"/>
        <v>2100</v>
      </c>
      <c r="Z78" s="1012">
        <f t="shared" si="4"/>
        <v>2100</v>
      </c>
      <c r="AA78" s="363"/>
    </row>
    <row r="79" spans="1:27" s="160" customFormat="1" ht="30" customHeight="1">
      <c r="A79" s="825">
        <v>69</v>
      </c>
      <c r="B79" s="364" t="s">
        <v>40</v>
      </c>
      <c r="C79" s="364" t="s">
        <v>176</v>
      </c>
      <c r="D79" s="364" t="s">
        <v>161</v>
      </c>
      <c r="E79" s="365">
        <v>30</v>
      </c>
      <c r="F79" s="364">
        <v>240</v>
      </c>
      <c r="G79" s="364">
        <v>90</v>
      </c>
      <c r="H79" s="364">
        <f t="shared" si="8"/>
        <v>11.25</v>
      </c>
      <c r="I79" s="361">
        <f t="shared" si="9"/>
        <v>2700</v>
      </c>
      <c r="J79" s="376"/>
      <c r="K79" s="376"/>
      <c r="L79" s="376">
        <v>2</v>
      </c>
      <c r="M79" s="376" t="s">
        <v>952</v>
      </c>
      <c r="N79" s="376"/>
      <c r="O79" s="377"/>
      <c r="P79" s="376">
        <v>1</v>
      </c>
      <c r="Q79" s="376">
        <v>20</v>
      </c>
      <c r="R79" s="376"/>
      <c r="S79" s="376"/>
      <c r="T79" s="376"/>
      <c r="U79" s="376"/>
      <c r="V79" s="355">
        <f t="shared" si="0"/>
        <v>3</v>
      </c>
      <c r="W79" s="365">
        <f t="shared" si="1"/>
        <v>27</v>
      </c>
      <c r="X79" s="361">
        <f t="shared" si="2"/>
        <v>216</v>
      </c>
      <c r="Y79" s="361">
        <f t="shared" si="3"/>
        <v>2430</v>
      </c>
      <c r="Z79" s="1012">
        <f t="shared" si="4"/>
        <v>2430</v>
      </c>
      <c r="AA79" s="149"/>
    </row>
    <row r="80" spans="1:27" s="160" customFormat="1" ht="34.5" customHeight="1">
      <c r="A80" s="825">
        <v>70</v>
      </c>
      <c r="B80" s="364" t="s">
        <v>587</v>
      </c>
      <c r="C80" s="361" t="s">
        <v>18</v>
      </c>
      <c r="D80" s="361" t="s">
        <v>237</v>
      </c>
      <c r="E80" s="365">
        <v>30</v>
      </c>
      <c r="F80" s="364">
        <v>240</v>
      </c>
      <c r="G80" s="364">
        <v>70</v>
      </c>
      <c r="H80" s="364">
        <f t="shared" si="8"/>
        <v>8.75</v>
      </c>
      <c r="I80" s="361">
        <f t="shared" si="9"/>
        <v>2100</v>
      </c>
      <c r="J80" s="376"/>
      <c r="K80" s="376"/>
      <c r="L80" s="376">
        <v>2</v>
      </c>
      <c r="M80" s="376" t="s">
        <v>139</v>
      </c>
      <c r="N80" s="376"/>
      <c r="O80" s="377"/>
      <c r="P80" s="376">
        <v>1</v>
      </c>
      <c r="Q80" s="376">
        <v>20</v>
      </c>
      <c r="R80" s="376"/>
      <c r="S80" s="376"/>
      <c r="T80" s="376"/>
      <c r="U80" s="376"/>
      <c r="V80" s="355">
        <f t="shared" si="0"/>
        <v>3</v>
      </c>
      <c r="W80" s="365">
        <f t="shared" si="1"/>
        <v>27</v>
      </c>
      <c r="X80" s="361">
        <f t="shared" si="2"/>
        <v>216</v>
      </c>
      <c r="Y80" s="361">
        <f t="shared" si="3"/>
        <v>1890</v>
      </c>
      <c r="Z80" s="1012">
        <f t="shared" si="4"/>
        <v>1890</v>
      </c>
      <c r="AA80" s="363"/>
    </row>
    <row r="81" spans="1:30" s="160" customFormat="1" ht="30" customHeight="1">
      <c r="A81" s="825">
        <v>71</v>
      </c>
      <c r="B81" s="364" t="s">
        <v>303</v>
      </c>
      <c r="C81" s="364" t="s">
        <v>176</v>
      </c>
      <c r="D81" s="364" t="s">
        <v>162</v>
      </c>
      <c r="E81" s="365">
        <v>30</v>
      </c>
      <c r="F81" s="364">
        <v>240</v>
      </c>
      <c r="G81" s="364">
        <v>90</v>
      </c>
      <c r="H81" s="364">
        <f t="shared" si="8"/>
        <v>11.25</v>
      </c>
      <c r="I81" s="361">
        <f t="shared" si="9"/>
        <v>2700</v>
      </c>
      <c r="J81" s="376"/>
      <c r="K81" s="376"/>
      <c r="L81" s="376"/>
      <c r="M81" s="376"/>
      <c r="N81" s="376"/>
      <c r="O81" s="377"/>
      <c r="P81" s="376"/>
      <c r="Q81" s="376"/>
      <c r="R81" s="376"/>
      <c r="S81" s="376"/>
      <c r="T81" s="376"/>
      <c r="U81" s="376"/>
      <c r="V81" s="355">
        <f t="shared" si="0"/>
        <v>0</v>
      </c>
      <c r="W81" s="365">
        <f t="shared" si="1"/>
        <v>30</v>
      </c>
      <c r="X81" s="361">
        <f t="shared" si="2"/>
        <v>240</v>
      </c>
      <c r="Y81" s="361">
        <f t="shared" si="3"/>
        <v>2700</v>
      </c>
      <c r="Z81" s="1012">
        <f t="shared" si="4"/>
        <v>2700</v>
      </c>
      <c r="AA81" s="149"/>
    </row>
    <row r="82" spans="1:30" s="160" customFormat="1" ht="30" customHeight="1">
      <c r="A82" s="825">
        <v>72</v>
      </c>
      <c r="B82" s="364" t="s">
        <v>277</v>
      </c>
      <c r="C82" s="364" t="s">
        <v>176</v>
      </c>
      <c r="D82" s="364" t="s">
        <v>93</v>
      </c>
      <c r="E82" s="365">
        <v>30</v>
      </c>
      <c r="F82" s="364">
        <v>240</v>
      </c>
      <c r="G82" s="364">
        <v>90</v>
      </c>
      <c r="H82" s="364">
        <f t="shared" si="8"/>
        <v>11.25</v>
      </c>
      <c r="I82" s="361">
        <f t="shared" si="9"/>
        <v>2700</v>
      </c>
      <c r="J82" s="376"/>
      <c r="K82" s="376"/>
      <c r="L82" s="376">
        <v>1</v>
      </c>
      <c r="M82" s="376">
        <v>12</v>
      </c>
      <c r="N82" s="376"/>
      <c r="O82" s="377"/>
      <c r="P82" s="376"/>
      <c r="Q82" s="376"/>
      <c r="R82" s="376"/>
      <c r="S82" s="819"/>
      <c r="T82" s="376"/>
      <c r="U82" s="376"/>
      <c r="V82" s="355">
        <f t="shared" si="0"/>
        <v>1</v>
      </c>
      <c r="W82" s="365">
        <f t="shared" si="1"/>
        <v>29</v>
      </c>
      <c r="X82" s="361">
        <f t="shared" si="2"/>
        <v>232</v>
      </c>
      <c r="Y82" s="361">
        <f t="shared" si="3"/>
        <v>2610</v>
      </c>
      <c r="Z82" s="1012">
        <f t="shared" si="4"/>
        <v>2610</v>
      </c>
      <c r="AA82" s="149"/>
    </row>
    <row r="83" spans="1:30" s="160" customFormat="1" ht="30" customHeight="1">
      <c r="A83" s="825">
        <v>73</v>
      </c>
      <c r="B83" s="364" t="s">
        <v>306</v>
      </c>
      <c r="C83" s="364" t="s">
        <v>176</v>
      </c>
      <c r="D83" s="632" t="s">
        <v>62</v>
      </c>
      <c r="E83" s="365">
        <v>30</v>
      </c>
      <c r="F83" s="364">
        <v>240</v>
      </c>
      <c r="G83" s="364">
        <v>90</v>
      </c>
      <c r="H83" s="364">
        <f t="shared" si="8"/>
        <v>11.25</v>
      </c>
      <c r="I83" s="361">
        <f t="shared" si="9"/>
        <v>2700</v>
      </c>
      <c r="J83" s="376"/>
      <c r="K83" s="376"/>
      <c r="L83" s="376">
        <v>3</v>
      </c>
      <c r="M83" s="376" t="s">
        <v>132</v>
      </c>
      <c r="N83" s="376"/>
      <c r="O83" s="377"/>
      <c r="P83" s="376">
        <v>1</v>
      </c>
      <c r="Q83" s="376">
        <v>20</v>
      </c>
      <c r="R83" s="376"/>
      <c r="S83" s="376"/>
      <c r="T83" s="376"/>
      <c r="U83" s="376"/>
      <c r="V83" s="355">
        <f>J83+L83+N83+P83+R83+T83</f>
        <v>4</v>
      </c>
      <c r="W83" s="365">
        <f>E83-V83</f>
        <v>26</v>
      </c>
      <c r="X83" s="361">
        <f>W83*8</f>
        <v>208</v>
      </c>
      <c r="Y83" s="361">
        <f>X83*H83</f>
        <v>2340</v>
      </c>
      <c r="Z83" s="1012">
        <f t="shared" si="4"/>
        <v>2340</v>
      </c>
      <c r="AA83" s="149"/>
    </row>
    <row r="84" spans="1:30" s="160" customFormat="1" ht="30" customHeight="1">
      <c r="A84" s="825">
        <v>74</v>
      </c>
      <c r="B84" s="364" t="s">
        <v>684</v>
      </c>
      <c r="C84" s="364" t="s">
        <v>18</v>
      </c>
      <c r="D84" s="364" t="s">
        <v>70</v>
      </c>
      <c r="E84" s="365">
        <v>30</v>
      </c>
      <c r="F84" s="364">
        <v>240</v>
      </c>
      <c r="G84" s="364">
        <v>70</v>
      </c>
      <c r="H84" s="364">
        <f t="shared" si="8"/>
        <v>8.75</v>
      </c>
      <c r="I84" s="361">
        <f t="shared" si="9"/>
        <v>2100</v>
      </c>
      <c r="J84" s="376"/>
      <c r="K84" s="376"/>
      <c r="L84" s="376">
        <v>3</v>
      </c>
      <c r="M84" s="376" t="s">
        <v>131</v>
      </c>
      <c r="N84" s="376"/>
      <c r="O84" s="377"/>
      <c r="P84" s="376">
        <v>1</v>
      </c>
      <c r="Q84" s="376">
        <v>20</v>
      </c>
      <c r="R84" s="376"/>
      <c r="S84" s="819"/>
      <c r="T84" s="376"/>
      <c r="U84" s="376"/>
      <c r="V84" s="355">
        <f>J84+L84+N84+P84+R84+T84</f>
        <v>4</v>
      </c>
      <c r="W84" s="365">
        <f>E84-V84</f>
        <v>26</v>
      </c>
      <c r="X84" s="361">
        <f>W84*8</f>
        <v>208</v>
      </c>
      <c r="Y84" s="361">
        <f>X84*H84</f>
        <v>1820</v>
      </c>
      <c r="Z84" s="1012">
        <f t="shared" si="4"/>
        <v>1820</v>
      </c>
      <c r="AA84" s="149"/>
    </row>
    <row r="85" spans="1:30" s="160" customFormat="1" ht="30" customHeight="1">
      <c r="A85" s="825">
        <v>75</v>
      </c>
      <c r="B85" s="364" t="s">
        <v>280</v>
      </c>
      <c r="C85" s="364" t="s">
        <v>176</v>
      </c>
      <c r="D85" s="364" t="s">
        <v>49</v>
      </c>
      <c r="E85" s="365">
        <v>30</v>
      </c>
      <c r="F85" s="364">
        <v>240</v>
      </c>
      <c r="G85" s="364">
        <v>90</v>
      </c>
      <c r="H85" s="364">
        <f t="shared" si="8"/>
        <v>11.25</v>
      </c>
      <c r="I85" s="361">
        <f t="shared" si="9"/>
        <v>2700</v>
      </c>
      <c r="J85" s="376"/>
      <c r="K85" s="376"/>
      <c r="L85" s="376"/>
      <c r="M85" s="376"/>
      <c r="N85" s="376"/>
      <c r="O85" s="377"/>
      <c r="P85" s="376"/>
      <c r="Q85" s="376"/>
      <c r="R85" s="376"/>
      <c r="S85" s="376"/>
      <c r="T85" s="376"/>
      <c r="U85" s="376"/>
      <c r="V85" s="355">
        <f t="shared" si="0"/>
        <v>0</v>
      </c>
      <c r="W85" s="365">
        <f t="shared" si="1"/>
        <v>30</v>
      </c>
      <c r="X85" s="361">
        <f t="shared" si="2"/>
        <v>240</v>
      </c>
      <c r="Y85" s="361">
        <f t="shared" si="3"/>
        <v>2700</v>
      </c>
      <c r="Z85" s="1012">
        <f t="shared" si="4"/>
        <v>2700</v>
      </c>
      <c r="AA85" s="149"/>
    </row>
    <row r="86" spans="1:30" s="160" customFormat="1" ht="30" customHeight="1">
      <c r="A86" s="825">
        <v>76</v>
      </c>
      <c r="B86" s="364" t="s">
        <v>726</v>
      </c>
      <c r="C86" s="364" t="s">
        <v>18</v>
      </c>
      <c r="D86" s="409" t="s">
        <v>112</v>
      </c>
      <c r="E86" s="365">
        <v>30</v>
      </c>
      <c r="F86" s="364">
        <v>240</v>
      </c>
      <c r="G86" s="364">
        <v>70</v>
      </c>
      <c r="H86" s="364">
        <f t="shared" si="8"/>
        <v>8.75</v>
      </c>
      <c r="I86" s="361">
        <f t="shared" si="9"/>
        <v>2100</v>
      </c>
      <c r="J86" s="376"/>
      <c r="K86" s="819"/>
      <c r="L86" s="376">
        <v>1</v>
      </c>
      <c r="M86" s="376">
        <v>5</v>
      </c>
      <c r="N86" s="376"/>
      <c r="O86" s="377"/>
      <c r="P86" s="376"/>
      <c r="Q86" s="376"/>
      <c r="R86" s="376"/>
      <c r="S86" s="376"/>
      <c r="T86" s="376"/>
      <c r="U86" s="376"/>
      <c r="V86" s="355">
        <f t="shared" si="0"/>
        <v>1</v>
      </c>
      <c r="W86" s="365">
        <f t="shared" si="1"/>
        <v>29</v>
      </c>
      <c r="X86" s="361">
        <f t="shared" si="2"/>
        <v>232</v>
      </c>
      <c r="Y86" s="361">
        <f t="shared" si="3"/>
        <v>2030</v>
      </c>
      <c r="Z86" s="1012">
        <f t="shared" si="4"/>
        <v>2030</v>
      </c>
      <c r="AA86" s="149"/>
    </row>
    <row r="87" spans="1:30" s="160" customFormat="1" ht="6" customHeight="1">
      <c r="A87" s="462"/>
      <c r="B87" s="461"/>
      <c r="C87" s="334"/>
      <c r="D87" s="334"/>
      <c r="E87" s="250"/>
      <c r="F87" s="334"/>
      <c r="G87" s="334"/>
      <c r="H87" s="334"/>
      <c r="I87" s="334"/>
      <c r="J87" s="335"/>
      <c r="K87" s="335"/>
      <c r="L87" s="335"/>
      <c r="M87" s="335"/>
      <c r="N87" s="335"/>
      <c r="O87" s="336"/>
      <c r="P87" s="335"/>
      <c r="Q87" s="335"/>
      <c r="R87" s="335"/>
      <c r="S87" s="335"/>
      <c r="T87" s="335"/>
      <c r="U87" s="335"/>
      <c r="V87" s="250"/>
      <c r="W87" s="462"/>
      <c r="X87" s="334"/>
      <c r="Y87" s="334"/>
      <c r="Z87" s="1016"/>
      <c r="AA87" s="337"/>
    </row>
    <row r="88" spans="1:30" s="160" customFormat="1" ht="33.75" customHeight="1">
      <c r="A88" s="462"/>
      <c r="B88" s="1427" t="s">
        <v>483</v>
      </c>
      <c r="C88" s="1427"/>
      <c r="D88" s="1427"/>
      <c r="E88" s="341"/>
      <c r="F88" s="341"/>
      <c r="G88" s="341"/>
      <c r="H88" s="341"/>
      <c r="I88" s="341"/>
      <c r="J88" s="1026"/>
      <c r="K88" s="1026"/>
      <c r="L88" s="1026"/>
      <c r="M88" s="1026"/>
      <c r="N88" s="1427" t="s">
        <v>484</v>
      </c>
      <c r="O88" s="1427"/>
      <c r="P88" s="1427"/>
      <c r="Q88" s="1427"/>
      <c r="R88" s="1427"/>
      <c r="S88" s="1026"/>
      <c r="T88" s="1026"/>
      <c r="U88" s="1026"/>
      <c r="V88" s="341"/>
      <c r="W88" s="1427" t="s">
        <v>485</v>
      </c>
      <c r="X88" s="1427"/>
      <c r="Y88" s="1427"/>
      <c r="Z88" s="1427"/>
      <c r="AA88" s="1427"/>
    </row>
    <row r="89" spans="1:30" s="160" customFormat="1" ht="36" customHeight="1">
      <c r="A89" s="462"/>
      <c r="B89" s="1427" t="s">
        <v>482</v>
      </c>
      <c r="C89" s="1427"/>
      <c r="D89" s="1427"/>
      <c r="E89" s="341"/>
      <c r="F89" s="341"/>
      <c r="G89" s="341"/>
      <c r="H89" s="341"/>
      <c r="I89" s="341"/>
      <c r="J89" s="1026"/>
      <c r="K89" s="1026"/>
      <c r="L89" s="1026"/>
      <c r="M89" s="1026"/>
      <c r="N89" s="1427" t="s">
        <v>482</v>
      </c>
      <c r="O89" s="1427"/>
      <c r="P89" s="1427"/>
      <c r="Q89" s="1427"/>
      <c r="R89" s="1026"/>
      <c r="S89" s="1026"/>
      <c r="T89" s="1026"/>
      <c r="U89" s="1026"/>
      <c r="V89" s="1040"/>
      <c r="W89" s="1040"/>
      <c r="X89" s="1427" t="s">
        <v>482</v>
      </c>
      <c r="Y89" s="1427"/>
      <c r="Z89" s="1427"/>
      <c r="AA89" s="1427"/>
    </row>
    <row r="90" spans="1:30" s="160" customFormat="1" ht="22.5" customHeight="1">
      <c r="A90" s="462"/>
      <c r="B90" s="462"/>
      <c r="C90" s="250"/>
      <c r="D90" s="250"/>
      <c r="E90" s="250"/>
      <c r="F90" s="250"/>
      <c r="G90" s="250"/>
      <c r="H90" s="250"/>
      <c r="I90" s="250"/>
      <c r="J90" s="338"/>
      <c r="K90" s="338"/>
      <c r="L90" s="338"/>
      <c r="M90" s="338"/>
      <c r="N90" s="1427">
        <v>2</v>
      </c>
      <c r="O90" s="1427"/>
      <c r="P90" s="1427"/>
      <c r="Q90" s="1427"/>
      <c r="R90" s="338"/>
      <c r="S90" s="338"/>
      <c r="T90" s="338"/>
      <c r="U90" s="338"/>
      <c r="V90" s="250"/>
      <c r="W90" s="462"/>
      <c r="X90" s="250"/>
      <c r="Y90" s="250"/>
      <c r="Z90" s="1017"/>
      <c r="AA90" s="340"/>
      <c r="AD90" s="160">
        <f>60*27</f>
        <v>1620</v>
      </c>
    </row>
    <row r="91" spans="1:30" s="160" customFormat="1" ht="30" customHeight="1">
      <c r="A91" s="825">
        <v>77</v>
      </c>
      <c r="B91" s="118" t="s">
        <v>808</v>
      </c>
      <c r="C91" s="364" t="s">
        <v>18</v>
      </c>
      <c r="D91" s="920" t="s">
        <v>44</v>
      </c>
      <c r="E91" s="365">
        <v>30</v>
      </c>
      <c r="F91" s="364">
        <v>240</v>
      </c>
      <c r="G91" s="364">
        <v>70</v>
      </c>
      <c r="H91" s="364">
        <f t="shared" ref="H91:H127" si="16">G91/8</f>
        <v>8.75</v>
      </c>
      <c r="I91" s="361">
        <f t="shared" ref="I91:I127" si="17">G91*E91</f>
        <v>2100</v>
      </c>
      <c r="J91" s="376"/>
      <c r="K91" s="819"/>
      <c r="L91" s="376"/>
      <c r="M91" s="376"/>
      <c r="N91" s="376"/>
      <c r="O91" s="377"/>
      <c r="P91" s="376"/>
      <c r="Q91" s="376"/>
      <c r="R91" s="376"/>
      <c r="S91" s="376"/>
      <c r="T91" s="376"/>
      <c r="U91" s="376"/>
      <c r="V91" s="355">
        <f>J91+L91+N91+P91+R91+T91</f>
        <v>0</v>
      </c>
      <c r="W91" s="365">
        <f t="shared" ref="W91:W100" si="18">E91-V91</f>
        <v>30</v>
      </c>
      <c r="X91" s="361">
        <f t="shared" ref="X91:X127" si="19">W91*8</f>
        <v>240</v>
      </c>
      <c r="Y91" s="361">
        <f t="shared" ref="Y91:Y127" si="20">X91*H91</f>
        <v>2100</v>
      </c>
      <c r="Z91" s="1012">
        <f t="shared" ref="Z91:Z100" si="21">Y91</f>
        <v>2100</v>
      </c>
      <c r="AA91" s="149"/>
    </row>
    <row r="92" spans="1:30" s="160" customFormat="1" ht="30" customHeight="1">
      <c r="A92" s="825">
        <v>78</v>
      </c>
      <c r="B92" s="364" t="s">
        <v>64</v>
      </c>
      <c r="C92" s="364" t="s">
        <v>176</v>
      </c>
      <c r="D92" s="364" t="s">
        <v>65</v>
      </c>
      <c r="E92" s="365">
        <v>30</v>
      </c>
      <c r="F92" s="364">
        <v>240</v>
      </c>
      <c r="G92" s="364">
        <v>90</v>
      </c>
      <c r="H92" s="364">
        <f t="shared" si="16"/>
        <v>11.25</v>
      </c>
      <c r="I92" s="361">
        <f t="shared" si="17"/>
        <v>2700</v>
      </c>
      <c r="J92" s="376"/>
      <c r="K92" s="819"/>
      <c r="L92" s="376">
        <v>1</v>
      </c>
      <c r="M92" s="376">
        <v>12</v>
      </c>
      <c r="N92" s="376">
        <v>1</v>
      </c>
      <c r="O92" s="377" t="s">
        <v>143</v>
      </c>
      <c r="P92" s="376"/>
      <c r="Q92" s="376"/>
      <c r="R92" s="376"/>
      <c r="S92" s="376"/>
      <c r="T92" s="376"/>
      <c r="U92" s="376"/>
      <c r="V92" s="355">
        <f>J92+L92+N92+P92+R92+T92</f>
        <v>2</v>
      </c>
      <c r="W92" s="365">
        <f t="shared" si="18"/>
        <v>28</v>
      </c>
      <c r="X92" s="361">
        <f t="shared" si="19"/>
        <v>224</v>
      </c>
      <c r="Y92" s="361">
        <f t="shared" si="20"/>
        <v>2520</v>
      </c>
      <c r="Z92" s="1012">
        <f t="shared" si="21"/>
        <v>2520</v>
      </c>
      <c r="AA92" s="149"/>
    </row>
    <row r="93" spans="1:30" s="160" customFormat="1" ht="35.25" customHeight="1">
      <c r="A93" s="825">
        <v>79</v>
      </c>
      <c r="B93" s="364" t="s">
        <v>817</v>
      </c>
      <c r="C93" s="364" t="s">
        <v>176</v>
      </c>
      <c r="D93" s="364" t="s">
        <v>101</v>
      </c>
      <c r="E93" s="364">
        <v>30</v>
      </c>
      <c r="F93" s="364">
        <v>240</v>
      </c>
      <c r="G93" s="364">
        <v>90</v>
      </c>
      <c r="H93" s="364">
        <f t="shared" si="16"/>
        <v>11.25</v>
      </c>
      <c r="I93" s="361">
        <f t="shared" si="17"/>
        <v>2700</v>
      </c>
      <c r="J93" s="376"/>
      <c r="K93" s="819"/>
      <c r="L93" s="376">
        <v>4</v>
      </c>
      <c r="M93" s="376" t="s">
        <v>126</v>
      </c>
      <c r="N93" s="376">
        <v>2</v>
      </c>
      <c r="O93" s="377" t="s">
        <v>962</v>
      </c>
      <c r="P93" s="376">
        <v>1</v>
      </c>
      <c r="Q93" s="376">
        <v>20</v>
      </c>
      <c r="R93" s="376"/>
      <c r="S93" s="376"/>
      <c r="T93" s="376"/>
      <c r="U93" s="376"/>
      <c r="V93" s="361">
        <f t="shared" ref="V93" si="22">J93+L93+N93+P93+R93+T93</f>
        <v>7</v>
      </c>
      <c r="W93" s="364">
        <f t="shared" si="18"/>
        <v>23</v>
      </c>
      <c r="X93" s="361">
        <f t="shared" si="19"/>
        <v>184</v>
      </c>
      <c r="Y93" s="361">
        <f t="shared" si="20"/>
        <v>2070</v>
      </c>
      <c r="Z93" s="1012">
        <f t="shared" si="21"/>
        <v>2070</v>
      </c>
      <c r="AA93" s="363"/>
    </row>
    <row r="94" spans="1:30" s="160" customFormat="1" ht="30" customHeight="1">
      <c r="A94" s="825">
        <v>80</v>
      </c>
      <c r="B94" s="364" t="s">
        <v>188</v>
      </c>
      <c r="C94" s="364" t="s">
        <v>176</v>
      </c>
      <c r="D94" s="364" t="s">
        <v>30</v>
      </c>
      <c r="E94" s="365">
        <v>30</v>
      </c>
      <c r="F94" s="364">
        <v>240</v>
      </c>
      <c r="G94" s="364">
        <v>90</v>
      </c>
      <c r="H94" s="364">
        <f t="shared" si="16"/>
        <v>11.25</v>
      </c>
      <c r="I94" s="361">
        <f t="shared" si="17"/>
        <v>2700</v>
      </c>
      <c r="J94" s="376"/>
      <c r="K94" s="376"/>
      <c r="L94" s="376">
        <v>3</v>
      </c>
      <c r="M94" s="376" t="s">
        <v>648</v>
      </c>
      <c r="N94" s="376">
        <v>2</v>
      </c>
      <c r="O94" s="377" t="s">
        <v>953</v>
      </c>
      <c r="P94" s="376"/>
      <c r="Q94" s="376"/>
      <c r="R94" s="376"/>
      <c r="S94" s="376"/>
      <c r="T94" s="376"/>
      <c r="U94" s="376"/>
      <c r="V94" s="355">
        <f>J94+L94+N94+P94+R94+T94</f>
        <v>5</v>
      </c>
      <c r="W94" s="365">
        <f t="shared" si="18"/>
        <v>25</v>
      </c>
      <c r="X94" s="361">
        <f t="shared" si="19"/>
        <v>200</v>
      </c>
      <c r="Y94" s="361">
        <f t="shared" si="20"/>
        <v>2250</v>
      </c>
      <c r="Z94" s="1012">
        <f t="shared" si="21"/>
        <v>2250</v>
      </c>
      <c r="AA94" s="149"/>
    </row>
    <row r="95" spans="1:30" s="160" customFormat="1" ht="30" customHeight="1">
      <c r="A95" s="825">
        <v>81</v>
      </c>
      <c r="B95" s="364" t="s">
        <v>328</v>
      </c>
      <c r="C95" s="364" t="s">
        <v>18</v>
      </c>
      <c r="D95" s="505" t="s">
        <v>44</v>
      </c>
      <c r="E95" s="365">
        <v>30</v>
      </c>
      <c r="F95" s="364">
        <v>240</v>
      </c>
      <c r="G95" s="364">
        <v>70</v>
      </c>
      <c r="H95" s="364">
        <f t="shared" si="16"/>
        <v>8.75</v>
      </c>
      <c r="I95" s="361">
        <f t="shared" si="17"/>
        <v>2100</v>
      </c>
      <c r="J95" s="376"/>
      <c r="K95" s="376"/>
      <c r="L95" s="376"/>
      <c r="M95" s="376"/>
      <c r="N95" s="376">
        <v>11</v>
      </c>
      <c r="O95" s="377" t="s">
        <v>570</v>
      </c>
      <c r="P95" s="376"/>
      <c r="Q95" s="376"/>
      <c r="R95" s="376"/>
      <c r="S95" s="819"/>
      <c r="T95" s="376"/>
      <c r="U95" s="376"/>
      <c r="V95" s="355">
        <f>J95+L95+N95+P95+R95+T95</f>
        <v>11</v>
      </c>
      <c r="W95" s="365">
        <f t="shared" si="18"/>
        <v>19</v>
      </c>
      <c r="X95" s="361">
        <f t="shared" si="19"/>
        <v>152</v>
      </c>
      <c r="Y95" s="361">
        <f t="shared" si="20"/>
        <v>1330</v>
      </c>
      <c r="Z95" s="1012">
        <f t="shared" si="21"/>
        <v>1330</v>
      </c>
      <c r="AA95" s="149"/>
    </row>
    <row r="96" spans="1:30" s="160" customFormat="1" ht="30" customHeight="1">
      <c r="A96" s="825">
        <v>82</v>
      </c>
      <c r="B96" s="364" t="s">
        <v>920</v>
      </c>
      <c r="C96" s="364" t="s">
        <v>18</v>
      </c>
      <c r="D96" s="364" t="s">
        <v>86</v>
      </c>
      <c r="E96" s="365">
        <v>30</v>
      </c>
      <c r="F96" s="364">
        <v>240</v>
      </c>
      <c r="G96" s="364">
        <v>70</v>
      </c>
      <c r="H96" s="364">
        <f t="shared" si="16"/>
        <v>8.75</v>
      </c>
      <c r="I96" s="361">
        <f t="shared" si="17"/>
        <v>2100</v>
      </c>
      <c r="J96" s="376"/>
      <c r="K96" s="376"/>
      <c r="L96" s="376"/>
      <c r="M96" s="376"/>
      <c r="N96" s="376"/>
      <c r="O96" s="377"/>
      <c r="P96" s="376"/>
      <c r="Q96" s="376"/>
      <c r="R96" s="376"/>
      <c r="S96" s="819"/>
      <c r="T96" s="376"/>
      <c r="U96" s="376"/>
      <c r="V96" s="355">
        <f>J96+L96+N96+P96+R96+T96</f>
        <v>0</v>
      </c>
      <c r="W96" s="365">
        <f t="shared" si="18"/>
        <v>30</v>
      </c>
      <c r="X96" s="361">
        <f t="shared" si="19"/>
        <v>240</v>
      </c>
      <c r="Y96" s="361">
        <f t="shared" si="20"/>
        <v>2100</v>
      </c>
      <c r="Z96" s="1012">
        <f t="shared" si="21"/>
        <v>2100</v>
      </c>
      <c r="AA96" s="149"/>
    </row>
    <row r="97" spans="1:27" s="160" customFormat="1" ht="30" customHeight="1">
      <c r="A97" s="825">
        <v>83</v>
      </c>
      <c r="B97" s="364" t="s">
        <v>206</v>
      </c>
      <c r="C97" s="364" t="s">
        <v>176</v>
      </c>
      <c r="D97" s="364" t="s">
        <v>240</v>
      </c>
      <c r="E97" s="365">
        <v>30</v>
      </c>
      <c r="F97" s="364">
        <v>240</v>
      </c>
      <c r="G97" s="364">
        <v>90</v>
      </c>
      <c r="H97" s="364">
        <f t="shared" si="16"/>
        <v>11.25</v>
      </c>
      <c r="I97" s="361">
        <f t="shared" si="17"/>
        <v>2700</v>
      </c>
      <c r="J97" s="376"/>
      <c r="K97" s="376"/>
      <c r="L97" s="376">
        <v>1</v>
      </c>
      <c r="M97" s="376">
        <v>5</v>
      </c>
      <c r="N97" s="376"/>
      <c r="O97" s="377"/>
      <c r="P97" s="376">
        <v>1</v>
      </c>
      <c r="Q97" s="376">
        <v>20</v>
      </c>
      <c r="R97" s="376"/>
      <c r="S97" s="376"/>
      <c r="T97" s="376"/>
      <c r="U97" s="376"/>
      <c r="V97" s="355">
        <f t="shared" ref="V97:V100" si="23">J97+L97+N97+P97+R97+T97</f>
        <v>2</v>
      </c>
      <c r="W97" s="365">
        <f t="shared" si="18"/>
        <v>28</v>
      </c>
      <c r="X97" s="361">
        <f t="shared" si="19"/>
        <v>224</v>
      </c>
      <c r="Y97" s="361">
        <f t="shared" si="20"/>
        <v>2520</v>
      </c>
      <c r="Z97" s="1012">
        <f t="shared" si="21"/>
        <v>2520</v>
      </c>
      <c r="AA97" s="149"/>
    </row>
    <row r="98" spans="1:27" s="160" customFormat="1" ht="35.1" customHeight="1">
      <c r="A98" s="825">
        <v>84</v>
      </c>
      <c r="B98" s="364" t="s">
        <v>251</v>
      </c>
      <c r="C98" s="361" t="s">
        <v>176</v>
      </c>
      <c r="D98" s="361" t="s">
        <v>103</v>
      </c>
      <c r="E98" s="365">
        <v>30</v>
      </c>
      <c r="F98" s="364">
        <v>240</v>
      </c>
      <c r="G98" s="364">
        <v>90</v>
      </c>
      <c r="H98" s="364">
        <f t="shared" si="16"/>
        <v>11.25</v>
      </c>
      <c r="I98" s="361">
        <f t="shared" si="17"/>
        <v>2700</v>
      </c>
      <c r="J98" s="376"/>
      <c r="K98" s="376"/>
      <c r="L98" s="376"/>
      <c r="M98" s="376"/>
      <c r="N98" s="376"/>
      <c r="O98" s="377"/>
      <c r="P98" s="376"/>
      <c r="Q98" s="376"/>
      <c r="R98" s="376"/>
      <c r="S98" s="376"/>
      <c r="T98" s="376"/>
      <c r="U98" s="376"/>
      <c r="V98" s="355">
        <f t="shared" si="23"/>
        <v>0</v>
      </c>
      <c r="W98" s="365">
        <f t="shared" si="18"/>
        <v>30</v>
      </c>
      <c r="X98" s="361">
        <f t="shared" si="19"/>
        <v>240</v>
      </c>
      <c r="Y98" s="361">
        <f t="shared" si="20"/>
        <v>2700</v>
      </c>
      <c r="Z98" s="1012">
        <f t="shared" si="21"/>
        <v>2700</v>
      </c>
      <c r="AA98" s="363"/>
    </row>
    <row r="99" spans="1:27" s="463" customFormat="1" ht="35.1" customHeight="1">
      <c r="A99" s="825">
        <v>85</v>
      </c>
      <c r="B99" s="364" t="s">
        <v>252</v>
      </c>
      <c r="C99" s="364" t="s">
        <v>18</v>
      </c>
      <c r="D99" s="364" t="s">
        <v>76</v>
      </c>
      <c r="E99" s="365">
        <v>30</v>
      </c>
      <c r="F99" s="364">
        <v>240</v>
      </c>
      <c r="G99" s="364">
        <v>70</v>
      </c>
      <c r="H99" s="364">
        <f t="shared" si="16"/>
        <v>8.75</v>
      </c>
      <c r="I99" s="364">
        <f t="shared" si="17"/>
        <v>2100</v>
      </c>
      <c r="J99" s="376"/>
      <c r="K99" s="376"/>
      <c r="L99" s="376"/>
      <c r="M99" s="376"/>
      <c r="N99" s="376"/>
      <c r="O99" s="377"/>
      <c r="P99" s="376">
        <v>1</v>
      </c>
      <c r="Q99" s="376">
        <v>20</v>
      </c>
      <c r="R99" s="376"/>
      <c r="S99" s="376"/>
      <c r="T99" s="376"/>
      <c r="U99" s="376"/>
      <c r="V99" s="365">
        <f t="shared" si="23"/>
        <v>1</v>
      </c>
      <c r="W99" s="365">
        <f t="shared" si="18"/>
        <v>29</v>
      </c>
      <c r="X99" s="364">
        <f t="shared" si="19"/>
        <v>232</v>
      </c>
      <c r="Y99" s="364">
        <f t="shared" si="20"/>
        <v>2030</v>
      </c>
      <c r="Z99" s="1014">
        <f t="shared" si="21"/>
        <v>2030</v>
      </c>
      <c r="AA99" s="997"/>
    </row>
    <row r="100" spans="1:27" s="160" customFormat="1" ht="30" customHeight="1">
      <c r="A100" s="825">
        <v>86</v>
      </c>
      <c r="B100" s="772" t="s">
        <v>826</v>
      </c>
      <c r="C100" s="364" t="s">
        <v>176</v>
      </c>
      <c r="D100" s="364" t="s">
        <v>20</v>
      </c>
      <c r="E100" s="365">
        <v>30</v>
      </c>
      <c r="F100" s="364">
        <v>240</v>
      </c>
      <c r="G100" s="364">
        <v>90</v>
      </c>
      <c r="H100" s="364">
        <f t="shared" si="16"/>
        <v>11.25</v>
      </c>
      <c r="I100" s="361">
        <f t="shared" si="17"/>
        <v>2700</v>
      </c>
      <c r="J100" s="376"/>
      <c r="K100" s="376"/>
      <c r="L100" s="376">
        <v>3</v>
      </c>
      <c r="M100" s="376" t="s">
        <v>131</v>
      </c>
      <c r="N100" s="376">
        <v>2</v>
      </c>
      <c r="O100" s="377" t="s">
        <v>841</v>
      </c>
      <c r="P100" s="376">
        <v>1</v>
      </c>
      <c r="Q100" s="376">
        <v>20</v>
      </c>
      <c r="R100" s="376"/>
      <c r="S100" s="376"/>
      <c r="T100" s="376"/>
      <c r="U100" s="376"/>
      <c r="V100" s="355">
        <f t="shared" si="23"/>
        <v>6</v>
      </c>
      <c r="W100" s="365">
        <f t="shared" si="18"/>
        <v>24</v>
      </c>
      <c r="X100" s="361">
        <f t="shared" si="19"/>
        <v>192</v>
      </c>
      <c r="Y100" s="361">
        <f t="shared" si="20"/>
        <v>2160</v>
      </c>
      <c r="Z100" s="1012">
        <f t="shared" si="21"/>
        <v>2160</v>
      </c>
      <c r="AA100" s="149"/>
    </row>
    <row r="101" spans="1:27" s="160" customFormat="1" ht="30" customHeight="1">
      <c r="A101" s="825">
        <v>87</v>
      </c>
      <c r="B101" s="623" t="s">
        <v>369</v>
      </c>
      <c r="C101" s="364" t="s">
        <v>18</v>
      </c>
      <c r="D101" s="921" t="s">
        <v>27</v>
      </c>
      <c r="E101" s="364">
        <v>30</v>
      </c>
      <c r="F101" s="364">
        <v>240</v>
      </c>
      <c r="G101" s="364">
        <v>70</v>
      </c>
      <c r="H101" s="364">
        <f t="shared" si="16"/>
        <v>8.75</v>
      </c>
      <c r="I101" s="361">
        <f t="shared" si="17"/>
        <v>2100</v>
      </c>
      <c r="J101" s="376"/>
      <c r="K101" s="376"/>
      <c r="L101" s="376"/>
      <c r="M101" s="376"/>
      <c r="N101" s="376"/>
      <c r="O101" s="377"/>
      <c r="P101" s="376"/>
      <c r="Q101" s="376"/>
      <c r="R101" s="376"/>
      <c r="S101" s="376"/>
      <c r="T101" s="376"/>
      <c r="U101" s="376"/>
      <c r="V101" s="355">
        <f>J101+L101+N101+P101+R101+T101</f>
        <v>0</v>
      </c>
      <c r="W101" s="365">
        <f>E101-V101</f>
        <v>30</v>
      </c>
      <c r="X101" s="361">
        <f t="shared" si="19"/>
        <v>240</v>
      </c>
      <c r="Y101" s="361">
        <f t="shared" si="20"/>
        <v>2100</v>
      </c>
      <c r="Z101" s="1012">
        <f>Y101</f>
        <v>2100</v>
      </c>
      <c r="AA101" s="149"/>
    </row>
    <row r="102" spans="1:27" s="160" customFormat="1" ht="30" customHeight="1">
      <c r="A102" s="825">
        <v>88</v>
      </c>
      <c r="B102" s="624" t="s">
        <v>552</v>
      </c>
      <c r="C102" s="365" t="s">
        <v>18</v>
      </c>
      <c r="D102" s="922" t="s">
        <v>75</v>
      </c>
      <c r="E102" s="365">
        <v>30</v>
      </c>
      <c r="F102" s="365">
        <v>240</v>
      </c>
      <c r="G102" s="364">
        <v>70</v>
      </c>
      <c r="H102" s="364">
        <f t="shared" si="16"/>
        <v>8.75</v>
      </c>
      <c r="I102" s="361">
        <f t="shared" si="17"/>
        <v>2100</v>
      </c>
      <c r="J102" s="376"/>
      <c r="K102" s="376"/>
      <c r="L102" s="376">
        <v>1</v>
      </c>
      <c r="M102" s="376">
        <v>5</v>
      </c>
      <c r="N102" s="376"/>
      <c r="O102" s="377"/>
      <c r="P102" s="376">
        <v>1</v>
      </c>
      <c r="Q102" s="376">
        <v>20</v>
      </c>
      <c r="R102" s="376"/>
      <c r="S102" s="376"/>
      <c r="T102" s="376"/>
      <c r="U102" s="376"/>
      <c r="V102" s="355">
        <f>J102+L102+N102+P102+R102+T102</f>
        <v>2</v>
      </c>
      <c r="W102" s="365">
        <f>E102-V102</f>
        <v>28</v>
      </c>
      <c r="X102" s="361">
        <f t="shared" si="19"/>
        <v>224</v>
      </c>
      <c r="Y102" s="361">
        <f t="shared" si="20"/>
        <v>1960</v>
      </c>
      <c r="Z102" s="1012">
        <f>Y102</f>
        <v>1960</v>
      </c>
      <c r="AA102" s="149"/>
    </row>
    <row r="103" spans="1:27" s="160" customFormat="1" ht="30" customHeight="1">
      <c r="A103" s="825">
        <v>89</v>
      </c>
      <c r="B103" s="364" t="s">
        <v>118</v>
      </c>
      <c r="C103" s="364" t="s">
        <v>176</v>
      </c>
      <c r="D103" s="364" t="s">
        <v>59</v>
      </c>
      <c r="E103" s="365">
        <v>30</v>
      </c>
      <c r="F103" s="364">
        <v>240</v>
      </c>
      <c r="G103" s="364">
        <v>90</v>
      </c>
      <c r="H103" s="364">
        <f t="shared" si="16"/>
        <v>11.25</v>
      </c>
      <c r="I103" s="361">
        <f t="shared" si="17"/>
        <v>2700</v>
      </c>
      <c r="J103" s="376"/>
      <c r="K103" s="376"/>
      <c r="L103" s="376">
        <v>3</v>
      </c>
      <c r="M103" s="376" t="s">
        <v>132</v>
      </c>
      <c r="N103" s="376"/>
      <c r="O103" s="377"/>
      <c r="P103" s="376"/>
      <c r="Q103" s="376"/>
      <c r="R103" s="376"/>
      <c r="S103" s="376"/>
      <c r="T103" s="376"/>
      <c r="U103" s="376"/>
      <c r="V103" s="355">
        <f>J103+L103+N103+P103+R103+T103</f>
        <v>3</v>
      </c>
      <c r="W103" s="365">
        <f>E103-V103</f>
        <v>27</v>
      </c>
      <c r="X103" s="361">
        <f t="shared" si="19"/>
        <v>216</v>
      </c>
      <c r="Y103" s="361">
        <f t="shared" si="20"/>
        <v>2430</v>
      </c>
      <c r="Z103" s="1012">
        <f>Y103</f>
        <v>2430</v>
      </c>
      <c r="AA103" s="149"/>
    </row>
    <row r="104" spans="1:27" s="160" customFormat="1" ht="30" customHeight="1">
      <c r="A104" s="825">
        <v>90</v>
      </c>
      <c r="B104" s="364" t="s">
        <v>444</v>
      </c>
      <c r="C104" s="364" t="s">
        <v>18</v>
      </c>
      <c r="D104" s="364" t="s">
        <v>334</v>
      </c>
      <c r="E104" s="364">
        <v>30</v>
      </c>
      <c r="F104" s="364">
        <v>240</v>
      </c>
      <c r="G104" s="364">
        <v>70</v>
      </c>
      <c r="H104" s="364">
        <f t="shared" si="16"/>
        <v>8.75</v>
      </c>
      <c r="I104" s="361">
        <f t="shared" si="17"/>
        <v>2100</v>
      </c>
      <c r="J104" s="376"/>
      <c r="K104" s="376"/>
      <c r="L104" s="376"/>
      <c r="M104" s="376"/>
      <c r="N104" s="376"/>
      <c r="O104" s="377"/>
      <c r="P104" s="376"/>
      <c r="Q104" s="376"/>
      <c r="R104" s="376"/>
      <c r="S104" s="376"/>
      <c r="T104" s="376"/>
      <c r="U104" s="376"/>
      <c r="V104" s="361">
        <f t="shared" ref="V104:V127" si="24">J104+L104+N104+P104+R104+T104</f>
        <v>0</v>
      </c>
      <c r="W104" s="364">
        <f t="shared" ref="W104:W127" si="25">E104-V104</f>
        <v>30</v>
      </c>
      <c r="X104" s="361">
        <f t="shared" si="19"/>
        <v>240</v>
      </c>
      <c r="Y104" s="361">
        <f t="shared" si="20"/>
        <v>2100</v>
      </c>
      <c r="Z104" s="1012">
        <f t="shared" ref="Z104:Z127" si="26">Y104</f>
        <v>2100</v>
      </c>
      <c r="AA104" s="149"/>
    </row>
    <row r="105" spans="1:27" s="160" customFormat="1" ht="30" customHeight="1">
      <c r="A105" s="825">
        <v>91</v>
      </c>
      <c r="B105" s="624" t="s">
        <v>880</v>
      </c>
      <c r="C105" s="364" t="s">
        <v>18</v>
      </c>
      <c r="D105" s="364" t="s">
        <v>185</v>
      </c>
      <c r="E105" s="364">
        <v>30</v>
      </c>
      <c r="F105" s="364">
        <v>240</v>
      </c>
      <c r="G105" s="364">
        <v>70</v>
      </c>
      <c r="H105" s="364">
        <f t="shared" si="16"/>
        <v>8.75</v>
      </c>
      <c r="I105" s="361">
        <f t="shared" si="17"/>
        <v>2100</v>
      </c>
      <c r="J105" s="376"/>
      <c r="K105" s="376"/>
      <c r="L105" s="376">
        <v>1</v>
      </c>
      <c r="M105" s="376">
        <v>12</v>
      </c>
      <c r="N105" s="376"/>
      <c r="O105" s="377"/>
      <c r="P105" s="376"/>
      <c r="Q105" s="376"/>
      <c r="R105" s="376"/>
      <c r="S105" s="376"/>
      <c r="T105" s="376"/>
      <c r="U105" s="376"/>
      <c r="V105" s="361">
        <f t="shared" si="24"/>
        <v>1</v>
      </c>
      <c r="W105" s="364">
        <f t="shared" si="25"/>
        <v>29</v>
      </c>
      <c r="X105" s="361">
        <f t="shared" si="19"/>
        <v>232</v>
      </c>
      <c r="Y105" s="361">
        <f t="shared" si="20"/>
        <v>2030</v>
      </c>
      <c r="Z105" s="1012">
        <f t="shared" si="26"/>
        <v>2030</v>
      </c>
      <c r="AA105" s="149"/>
    </row>
    <row r="106" spans="1:27" s="160" customFormat="1" ht="30" customHeight="1">
      <c r="A106" s="825">
        <v>92</v>
      </c>
      <c r="B106" s="364" t="s">
        <v>26</v>
      </c>
      <c r="C106" s="365" t="s">
        <v>31</v>
      </c>
      <c r="D106" s="364" t="s">
        <v>37</v>
      </c>
      <c r="E106" s="365">
        <v>30</v>
      </c>
      <c r="F106" s="364">
        <v>240</v>
      </c>
      <c r="G106" s="364">
        <v>75</v>
      </c>
      <c r="H106" s="364">
        <f t="shared" si="16"/>
        <v>9.375</v>
      </c>
      <c r="I106" s="361">
        <f t="shared" si="17"/>
        <v>2250</v>
      </c>
      <c r="J106" s="376"/>
      <c r="K106" s="376"/>
      <c r="L106" s="376">
        <v>1</v>
      </c>
      <c r="M106" s="376">
        <v>12</v>
      </c>
      <c r="N106" s="376"/>
      <c r="O106" s="377"/>
      <c r="P106" s="376"/>
      <c r="Q106" s="376"/>
      <c r="R106" s="376"/>
      <c r="S106" s="820"/>
      <c r="T106" s="376"/>
      <c r="U106" s="376"/>
      <c r="V106" s="355">
        <f t="shared" si="24"/>
        <v>1</v>
      </c>
      <c r="W106" s="365">
        <f t="shared" si="25"/>
        <v>29</v>
      </c>
      <c r="X106" s="361">
        <f t="shared" si="19"/>
        <v>232</v>
      </c>
      <c r="Y106" s="361">
        <f t="shared" si="20"/>
        <v>2175</v>
      </c>
      <c r="Z106" s="1012">
        <f t="shared" si="26"/>
        <v>2175</v>
      </c>
      <c r="AA106" s="149"/>
    </row>
    <row r="107" spans="1:27" s="160" customFormat="1" ht="30" customHeight="1">
      <c r="A107" s="825">
        <v>93</v>
      </c>
      <c r="B107" s="364" t="s">
        <v>867</v>
      </c>
      <c r="C107" s="364" t="s">
        <v>18</v>
      </c>
      <c r="D107" s="364" t="s">
        <v>506</v>
      </c>
      <c r="E107" s="365">
        <v>30</v>
      </c>
      <c r="F107" s="364">
        <v>240</v>
      </c>
      <c r="G107" s="364">
        <v>70</v>
      </c>
      <c r="H107" s="364">
        <f t="shared" si="16"/>
        <v>8.75</v>
      </c>
      <c r="I107" s="361">
        <f t="shared" si="17"/>
        <v>2100</v>
      </c>
      <c r="J107" s="376"/>
      <c r="K107" s="376"/>
      <c r="L107" s="376">
        <v>1</v>
      </c>
      <c r="M107" s="376">
        <v>12</v>
      </c>
      <c r="N107" s="376"/>
      <c r="O107" s="377"/>
      <c r="P107" s="376">
        <v>1</v>
      </c>
      <c r="Q107" s="376">
        <v>20</v>
      </c>
      <c r="R107" s="376"/>
      <c r="S107" s="820"/>
      <c r="T107" s="376"/>
      <c r="U107" s="376"/>
      <c r="V107" s="355">
        <f t="shared" si="24"/>
        <v>2</v>
      </c>
      <c r="W107" s="365">
        <f t="shared" si="25"/>
        <v>28</v>
      </c>
      <c r="X107" s="361">
        <f t="shared" si="19"/>
        <v>224</v>
      </c>
      <c r="Y107" s="361">
        <f t="shared" si="20"/>
        <v>1960</v>
      </c>
      <c r="Z107" s="1012">
        <f t="shared" si="26"/>
        <v>1960</v>
      </c>
      <c r="AA107" s="149"/>
    </row>
    <row r="108" spans="1:27" s="160" customFormat="1" ht="27.75" customHeight="1">
      <c r="A108" s="825">
        <v>94</v>
      </c>
      <c r="B108" s="1038" t="s">
        <v>856</v>
      </c>
      <c r="C108" s="364" t="s">
        <v>176</v>
      </c>
      <c r="D108" s="364" t="s">
        <v>271</v>
      </c>
      <c r="E108" s="365">
        <v>30</v>
      </c>
      <c r="F108" s="364">
        <v>240</v>
      </c>
      <c r="G108" s="364">
        <v>90</v>
      </c>
      <c r="H108" s="364">
        <f t="shared" si="16"/>
        <v>11.25</v>
      </c>
      <c r="I108" s="361">
        <f t="shared" si="17"/>
        <v>2700</v>
      </c>
      <c r="J108" s="376"/>
      <c r="K108" s="819"/>
      <c r="L108" s="376"/>
      <c r="M108" s="376"/>
      <c r="N108" s="1036">
        <v>30</v>
      </c>
      <c r="O108" s="1037" t="s">
        <v>568</v>
      </c>
      <c r="P108" s="376"/>
      <c r="Q108" s="376"/>
      <c r="R108" s="376"/>
      <c r="S108" s="376"/>
      <c r="T108" s="376"/>
      <c r="U108" s="376"/>
      <c r="V108" s="355">
        <f>J108+L108+N108+P108+R108+T108</f>
        <v>30</v>
      </c>
      <c r="W108" s="365">
        <f>E108-V108</f>
        <v>0</v>
      </c>
      <c r="X108" s="361">
        <f t="shared" si="19"/>
        <v>0</v>
      </c>
      <c r="Y108" s="361">
        <f t="shared" si="20"/>
        <v>0</v>
      </c>
      <c r="Z108" s="1035">
        <f t="shared" si="26"/>
        <v>0</v>
      </c>
      <c r="AA108" s="363"/>
    </row>
    <row r="109" spans="1:27" s="160" customFormat="1" ht="30" customHeight="1">
      <c r="A109" s="825">
        <v>95</v>
      </c>
      <c r="B109" s="364" t="s">
        <v>140</v>
      </c>
      <c r="C109" s="364" t="s">
        <v>176</v>
      </c>
      <c r="D109" s="364" t="s">
        <v>144</v>
      </c>
      <c r="E109" s="365">
        <v>30</v>
      </c>
      <c r="F109" s="364">
        <v>240</v>
      </c>
      <c r="G109" s="364">
        <v>90</v>
      </c>
      <c r="H109" s="364">
        <f t="shared" si="16"/>
        <v>11.25</v>
      </c>
      <c r="I109" s="361">
        <f t="shared" si="17"/>
        <v>2700</v>
      </c>
      <c r="J109" s="376"/>
      <c r="K109" s="376"/>
      <c r="L109" s="376">
        <v>3</v>
      </c>
      <c r="M109" s="376" t="s">
        <v>132</v>
      </c>
      <c r="N109" s="376">
        <v>2</v>
      </c>
      <c r="O109" s="377" t="s">
        <v>541</v>
      </c>
      <c r="P109" s="376">
        <v>1</v>
      </c>
      <c r="Q109" s="376">
        <v>20</v>
      </c>
      <c r="R109" s="376"/>
      <c r="S109" s="376"/>
      <c r="T109" s="376"/>
      <c r="U109" s="376"/>
      <c r="V109" s="355">
        <f t="shared" si="24"/>
        <v>6</v>
      </c>
      <c r="W109" s="365">
        <f t="shared" si="25"/>
        <v>24</v>
      </c>
      <c r="X109" s="361">
        <f t="shared" si="19"/>
        <v>192</v>
      </c>
      <c r="Y109" s="361">
        <f t="shared" si="20"/>
        <v>2160</v>
      </c>
      <c r="Z109" s="1012">
        <f t="shared" si="26"/>
        <v>2160</v>
      </c>
      <c r="AA109" s="149"/>
    </row>
    <row r="110" spans="1:27" s="160" customFormat="1" ht="30" customHeight="1">
      <c r="A110" s="825">
        <v>96</v>
      </c>
      <c r="B110" s="364" t="s">
        <v>51</v>
      </c>
      <c r="C110" s="364" t="s">
        <v>176</v>
      </c>
      <c r="D110" s="364" t="s">
        <v>52</v>
      </c>
      <c r="E110" s="365">
        <v>30</v>
      </c>
      <c r="F110" s="364">
        <v>240</v>
      </c>
      <c r="G110" s="364">
        <v>90</v>
      </c>
      <c r="H110" s="364">
        <f t="shared" si="16"/>
        <v>11.25</v>
      </c>
      <c r="I110" s="361">
        <f t="shared" si="17"/>
        <v>2700</v>
      </c>
      <c r="J110" s="376"/>
      <c r="K110" s="376"/>
      <c r="L110" s="376">
        <v>1</v>
      </c>
      <c r="M110" s="376">
        <v>12</v>
      </c>
      <c r="N110" s="376"/>
      <c r="O110" s="377"/>
      <c r="P110" s="376"/>
      <c r="Q110" s="376"/>
      <c r="R110" s="376"/>
      <c r="S110" s="376"/>
      <c r="T110" s="376"/>
      <c r="U110" s="376"/>
      <c r="V110" s="355">
        <f t="shared" si="24"/>
        <v>1</v>
      </c>
      <c r="W110" s="365">
        <f t="shared" si="25"/>
        <v>29</v>
      </c>
      <c r="X110" s="361">
        <f t="shared" si="19"/>
        <v>232</v>
      </c>
      <c r="Y110" s="361">
        <f t="shared" si="20"/>
        <v>2610</v>
      </c>
      <c r="Z110" s="1012">
        <f t="shared" si="26"/>
        <v>2610</v>
      </c>
      <c r="AA110" s="149"/>
    </row>
    <row r="111" spans="1:27" s="160" customFormat="1" ht="30" customHeight="1">
      <c r="A111" s="825">
        <v>97</v>
      </c>
      <c r="B111" s="364" t="s">
        <v>302</v>
      </c>
      <c r="C111" s="364" t="s">
        <v>176</v>
      </c>
      <c r="D111" s="364" t="s">
        <v>55</v>
      </c>
      <c r="E111" s="365">
        <v>30</v>
      </c>
      <c r="F111" s="364">
        <v>240</v>
      </c>
      <c r="G111" s="364">
        <v>90</v>
      </c>
      <c r="H111" s="364">
        <f t="shared" si="16"/>
        <v>11.25</v>
      </c>
      <c r="I111" s="361">
        <f t="shared" si="17"/>
        <v>2700</v>
      </c>
      <c r="J111" s="376"/>
      <c r="K111" s="376"/>
      <c r="L111" s="376">
        <v>3</v>
      </c>
      <c r="M111" s="376" t="s">
        <v>132</v>
      </c>
      <c r="N111" s="376"/>
      <c r="O111" s="377"/>
      <c r="P111" s="376">
        <v>1</v>
      </c>
      <c r="Q111" s="376">
        <v>20</v>
      </c>
      <c r="R111" s="376"/>
      <c r="S111" s="376"/>
      <c r="T111" s="376"/>
      <c r="U111" s="376"/>
      <c r="V111" s="355">
        <f t="shared" si="24"/>
        <v>4</v>
      </c>
      <c r="W111" s="365">
        <f t="shared" si="25"/>
        <v>26</v>
      </c>
      <c r="X111" s="361">
        <f t="shared" si="19"/>
        <v>208</v>
      </c>
      <c r="Y111" s="361">
        <f t="shared" si="20"/>
        <v>2340</v>
      </c>
      <c r="Z111" s="1012">
        <f t="shared" si="26"/>
        <v>2340</v>
      </c>
      <c r="AA111" s="149"/>
    </row>
    <row r="112" spans="1:27" s="160" customFormat="1" ht="30" customHeight="1">
      <c r="A112" s="825">
        <v>98</v>
      </c>
      <c r="B112" s="364" t="s">
        <v>281</v>
      </c>
      <c r="C112" s="364" t="s">
        <v>176</v>
      </c>
      <c r="D112" s="364" t="s">
        <v>162</v>
      </c>
      <c r="E112" s="365">
        <v>30</v>
      </c>
      <c r="F112" s="364">
        <v>240</v>
      </c>
      <c r="G112" s="364">
        <v>90</v>
      </c>
      <c r="H112" s="364">
        <f t="shared" si="16"/>
        <v>11.25</v>
      </c>
      <c r="I112" s="361">
        <f t="shared" si="17"/>
        <v>2700</v>
      </c>
      <c r="J112" s="376"/>
      <c r="K112" s="376"/>
      <c r="L112" s="376">
        <v>1</v>
      </c>
      <c r="M112" s="376">
        <v>26</v>
      </c>
      <c r="N112" s="376"/>
      <c r="O112" s="377"/>
      <c r="P112" s="376"/>
      <c r="Q112" s="376"/>
      <c r="R112" s="376"/>
      <c r="S112" s="376"/>
      <c r="T112" s="376"/>
      <c r="U112" s="376"/>
      <c r="V112" s="355">
        <f t="shared" si="24"/>
        <v>1</v>
      </c>
      <c r="W112" s="365">
        <f t="shared" si="25"/>
        <v>29</v>
      </c>
      <c r="X112" s="361">
        <f t="shared" si="19"/>
        <v>232</v>
      </c>
      <c r="Y112" s="361">
        <f t="shared" si="20"/>
        <v>2610</v>
      </c>
      <c r="Z112" s="1012">
        <f t="shared" si="26"/>
        <v>2610</v>
      </c>
      <c r="AA112" s="149"/>
    </row>
    <row r="113" spans="1:35" s="160" customFormat="1" ht="30" customHeight="1">
      <c r="A113" s="825">
        <v>99</v>
      </c>
      <c r="B113" s="364" t="s">
        <v>944</v>
      </c>
      <c r="C113" s="364" t="s">
        <v>267</v>
      </c>
      <c r="D113" s="364" t="s">
        <v>45</v>
      </c>
      <c r="E113" s="365">
        <v>30</v>
      </c>
      <c r="F113" s="364">
        <v>240</v>
      </c>
      <c r="G113" s="364">
        <v>75</v>
      </c>
      <c r="H113" s="364">
        <f t="shared" si="16"/>
        <v>9.375</v>
      </c>
      <c r="I113" s="361">
        <f t="shared" si="17"/>
        <v>2250</v>
      </c>
      <c r="J113" s="376"/>
      <c r="K113" s="376"/>
      <c r="L113" s="376"/>
      <c r="M113" s="376"/>
      <c r="N113" s="376"/>
      <c r="O113" s="377"/>
      <c r="P113" s="376"/>
      <c r="Q113" s="376"/>
      <c r="R113" s="376"/>
      <c r="S113" s="376"/>
      <c r="T113" s="376"/>
      <c r="U113" s="376"/>
      <c r="V113" s="355">
        <f t="shared" si="24"/>
        <v>0</v>
      </c>
      <c r="W113" s="365">
        <f t="shared" si="25"/>
        <v>30</v>
      </c>
      <c r="X113" s="361">
        <f>W113*8</f>
        <v>240</v>
      </c>
      <c r="Y113" s="361">
        <f>X113*H113</f>
        <v>2250</v>
      </c>
      <c r="Z113" s="1012">
        <f>Y113</f>
        <v>2250</v>
      </c>
      <c r="AA113" s="149"/>
    </row>
    <row r="114" spans="1:35" s="463" customFormat="1" ht="35.1" customHeight="1">
      <c r="A114" s="825">
        <v>100</v>
      </c>
      <c r="B114" s="364" t="s">
        <v>866</v>
      </c>
      <c r="C114" s="364" t="s">
        <v>18</v>
      </c>
      <c r="D114" s="364" t="s">
        <v>115</v>
      </c>
      <c r="E114" s="365">
        <v>30</v>
      </c>
      <c r="F114" s="364">
        <v>240</v>
      </c>
      <c r="G114" s="364">
        <v>70</v>
      </c>
      <c r="H114" s="364">
        <f t="shared" si="16"/>
        <v>8.75</v>
      </c>
      <c r="I114" s="364">
        <f t="shared" si="17"/>
        <v>2100</v>
      </c>
      <c r="J114" s="376"/>
      <c r="K114" s="376"/>
      <c r="L114" s="376"/>
      <c r="M114" s="376"/>
      <c r="N114" s="376"/>
      <c r="O114" s="377"/>
      <c r="P114" s="376"/>
      <c r="Q114" s="376"/>
      <c r="R114" s="376"/>
      <c r="S114" s="376"/>
      <c r="T114" s="376"/>
      <c r="U114" s="376"/>
      <c r="V114" s="365">
        <f t="shared" si="24"/>
        <v>0</v>
      </c>
      <c r="W114" s="365">
        <f t="shared" si="25"/>
        <v>30</v>
      </c>
      <c r="X114" s="364">
        <f t="shared" ref="X114" si="27">W114*8</f>
        <v>240</v>
      </c>
      <c r="Y114" s="364">
        <f t="shared" ref="Y114" si="28">X114*H114</f>
        <v>2100</v>
      </c>
      <c r="Z114" s="1014">
        <f t="shared" ref="Z114" si="29">Y114</f>
        <v>2100</v>
      </c>
      <c r="AA114" s="997"/>
    </row>
    <row r="115" spans="1:35" s="160" customFormat="1" ht="33.75" customHeight="1">
      <c r="A115" s="825">
        <v>101</v>
      </c>
      <c r="B115" s="364" t="s">
        <v>102</v>
      </c>
      <c r="C115" s="364" t="s">
        <v>176</v>
      </c>
      <c r="D115" s="364" t="s">
        <v>154</v>
      </c>
      <c r="E115" s="365">
        <v>30</v>
      </c>
      <c r="F115" s="364">
        <v>240</v>
      </c>
      <c r="G115" s="364">
        <v>90</v>
      </c>
      <c r="H115" s="364">
        <f t="shared" si="16"/>
        <v>11.25</v>
      </c>
      <c r="I115" s="361">
        <f t="shared" si="17"/>
        <v>2700</v>
      </c>
      <c r="J115" s="376"/>
      <c r="K115" s="376"/>
      <c r="L115" s="376">
        <v>3</v>
      </c>
      <c r="M115" s="376" t="s">
        <v>132</v>
      </c>
      <c r="N115" s="376">
        <v>4</v>
      </c>
      <c r="O115" s="377" t="s">
        <v>958</v>
      </c>
      <c r="P115" s="376">
        <v>1</v>
      </c>
      <c r="Q115" s="376">
        <v>20</v>
      </c>
      <c r="R115" s="376"/>
      <c r="S115" s="821"/>
      <c r="T115" s="376"/>
      <c r="U115" s="376"/>
      <c r="V115" s="355">
        <f t="shared" si="24"/>
        <v>8</v>
      </c>
      <c r="W115" s="365">
        <f t="shared" si="25"/>
        <v>22</v>
      </c>
      <c r="X115" s="361">
        <f t="shared" si="19"/>
        <v>176</v>
      </c>
      <c r="Y115" s="361">
        <f t="shared" si="20"/>
        <v>1980</v>
      </c>
      <c r="Z115" s="1012">
        <f t="shared" si="26"/>
        <v>1980</v>
      </c>
      <c r="AA115" s="149"/>
    </row>
    <row r="116" spans="1:35" s="160" customFormat="1" ht="30" customHeight="1">
      <c r="A116" s="825">
        <v>102</v>
      </c>
      <c r="B116" s="364" t="s">
        <v>724</v>
      </c>
      <c r="C116" s="364" t="s">
        <v>18</v>
      </c>
      <c r="D116" s="364" t="s">
        <v>175</v>
      </c>
      <c r="E116" s="365">
        <v>30</v>
      </c>
      <c r="F116" s="364">
        <v>240</v>
      </c>
      <c r="G116" s="364">
        <v>70</v>
      </c>
      <c r="H116" s="364">
        <f t="shared" si="16"/>
        <v>8.75</v>
      </c>
      <c r="I116" s="361">
        <f t="shared" si="17"/>
        <v>2100</v>
      </c>
      <c r="J116" s="376"/>
      <c r="K116" s="376"/>
      <c r="L116" s="376"/>
      <c r="M116" s="376"/>
      <c r="N116" s="376"/>
      <c r="O116" s="377"/>
      <c r="P116" s="376"/>
      <c r="Q116" s="376"/>
      <c r="R116" s="376"/>
      <c r="S116" s="376"/>
      <c r="T116" s="376"/>
      <c r="U116" s="376"/>
      <c r="V116" s="355">
        <f t="shared" si="24"/>
        <v>0</v>
      </c>
      <c r="W116" s="365">
        <f t="shared" si="25"/>
        <v>30</v>
      </c>
      <c r="X116" s="361">
        <f>W116*8</f>
        <v>240</v>
      </c>
      <c r="Y116" s="361">
        <f>X116*H116</f>
        <v>2100</v>
      </c>
      <c r="Z116" s="1012">
        <f>Y116</f>
        <v>2100</v>
      </c>
      <c r="AA116" s="149"/>
    </row>
    <row r="117" spans="1:35" s="160" customFormat="1" ht="31.5" customHeight="1">
      <c r="A117" s="825">
        <v>103</v>
      </c>
      <c r="B117" s="364" t="s">
        <v>263</v>
      </c>
      <c r="C117" s="364" t="s">
        <v>18</v>
      </c>
      <c r="D117" s="369" t="s">
        <v>848</v>
      </c>
      <c r="E117" s="365">
        <v>30</v>
      </c>
      <c r="F117" s="364">
        <v>240</v>
      </c>
      <c r="G117" s="364">
        <v>70</v>
      </c>
      <c r="H117" s="364">
        <f t="shared" si="16"/>
        <v>8.75</v>
      </c>
      <c r="I117" s="361">
        <f t="shared" si="17"/>
        <v>2100</v>
      </c>
      <c r="J117" s="376"/>
      <c r="K117" s="376"/>
      <c r="L117" s="376"/>
      <c r="M117" s="376"/>
      <c r="N117" s="376"/>
      <c r="O117" s="377"/>
      <c r="P117" s="376"/>
      <c r="Q117" s="376"/>
      <c r="R117" s="376"/>
      <c r="S117" s="376"/>
      <c r="T117" s="376"/>
      <c r="U117" s="947"/>
      <c r="V117" s="355">
        <f t="shared" si="24"/>
        <v>0</v>
      </c>
      <c r="W117" s="365">
        <f t="shared" si="25"/>
        <v>30</v>
      </c>
      <c r="X117" s="361">
        <f>W117*8</f>
        <v>240</v>
      </c>
      <c r="Y117" s="361">
        <f>X117*H117</f>
        <v>2100</v>
      </c>
      <c r="Z117" s="1012">
        <f>Y117</f>
        <v>2100</v>
      </c>
      <c r="AA117" s="149"/>
    </row>
    <row r="118" spans="1:35" s="160" customFormat="1" ht="31.5" customHeight="1">
      <c r="A118" s="825">
        <v>104</v>
      </c>
      <c r="B118" s="364" t="s">
        <v>937</v>
      </c>
      <c r="C118" s="364" t="s">
        <v>176</v>
      </c>
      <c r="D118" s="364" t="s">
        <v>23</v>
      </c>
      <c r="E118" s="365">
        <v>30</v>
      </c>
      <c r="F118" s="364">
        <v>240</v>
      </c>
      <c r="G118" s="364">
        <v>90</v>
      </c>
      <c r="H118" s="364">
        <f t="shared" si="16"/>
        <v>11.25</v>
      </c>
      <c r="I118" s="361">
        <f t="shared" si="17"/>
        <v>2700</v>
      </c>
      <c r="J118" s="376"/>
      <c r="K118" s="376"/>
      <c r="L118" s="376">
        <v>2</v>
      </c>
      <c r="M118" s="376" t="s">
        <v>952</v>
      </c>
      <c r="N118" s="376"/>
      <c r="O118" s="377"/>
      <c r="P118" s="376">
        <v>1</v>
      </c>
      <c r="Q118" s="376">
        <v>20</v>
      </c>
      <c r="R118" s="376"/>
      <c r="S118" s="376"/>
      <c r="T118" s="376"/>
      <c r="U118" s="947"/>
      <c r="V118" s="355">
        <f t="shared" si="24"/>
        <v>3</v>
      </c>
      <c r="W118" s="365">
        <f t="shared" si="25"/>
        <v>27</v>
      </c>
      <c r="X118" s="361">
        <f>W118*8</f>
        <v>216</v>
      </c>
      <c r="Y118" s="361">
        <f>X118*H118</f>
        <v>2430</v>
      </c>
      <c r="Z118" s="1012">
        <f>Y118</f>
        <v>2430</v>
      </c>
      <c r="AA118" s="149"/>
    </row>
    <row r="119" spans="1:35" s="463" customFormat="1" ht="35.1" customHeight="1">
      <c r="A119" s="825">
        <v>105</v>
      </c>
      <c r="B119" s="364" t="s">
        <v>264</v>
      </c>
      <c r="C119" s="364" t="s">
        <v>18</v>
      </c>
      <c r="D119" s="364" t="s">
        <v>113</v>
      </c>
      <c r="E119" s="365">
        <v>30</v>
      </c>
      <c r="F119" s="364">
        <v>240</v>
      </c>
      <c r="G119" s="364">
        <v>70</v>
      </c>
      <c r="H119" s="364">
        <f t="shared" si="16"/>
        <v>8.75</v>
      </c>
      <c r="I119" s="364">
        <f t="shared" si="17"/>
        <v>2100</v>
      </c>
      <c r="J119" s="376"/>
      <c r="K119" s="376"/>
      <c r="L119" s="376"/>
      <c r="M119" s="376"/>
      <c r="N119" s="376"/>
      <c r="O119" s="377"/>
      <c r="P119" s="376"/>
      <c r="Q119" s="376"/>
      <c r="R119" s="376"/>
      <c r="S119" s="376"/>
      <c r="T119" s="376"/>
      <c r="U119" s="376"/>
      <c r="V119" s="365">
        <f t="shared" si="24"/>
        <v>0</v>
      </c>
      <c r="W119" s="365">
        <f t="shared" si="25"/>
        <v>30</v>
      </c>
      <c r="X119" s="364">
        <f t="shared" ref="X119:X120" si="30">W119*8</f>
        <v>240</v>
      </c>
      <c r="Y119" s="364">
        <f t="shared" ref="Y119:Y120" si="31">X119*H119</f>
        <v>2100</v>
      </c>
      <c r="Z119" s="1014">
        <f t="shared" ref="Z119:Z120" si="32">Y119</f>
        <v>2100</v>
      </c>
      <c r="AA119" s="997"/>
    </row>
    <row r="120" spans="1:35" s="463" customFormat="1" ht="34.5" customHeight="1">
      <c r="A120" s="825">
        <v>106</v>
      </c>
      <c r="B120" s="364" t="s">
        <v>74</v>
      </c>
      <c r="C120" s="364" t="s">
        <v>267</v>
      </c>
      <c r="D120" s="364" t="s">
        <v>82</v>
      </c>
      <c r="E120" s="365">
        <v>30</v>
      </c>
      <c r="F120" s="364">
        <v>240</v>
      </c>
      <c r="G120" s="364">
        <v>75</v>
      </c>
      <c r="H120" s="364">
        <f t="shared" si="16"/>
        <v>9.375</v>
      </c>
      <c r="I120" s="364">
        <f t="shared" si="17"/>
        <v>2250</v>
      </c>
      <c r="J120" s="376"/>
      <c r="K120" s="376"/>
      <c r="L120" s="376"/>
      <c r="M120" s="376"/>
      <c r="N120" s="376">
        <v>9</v>
      </c>
      <c r="O120" s="377" t="s">
        <v>963</v>
      </c>
      <c r="P120" s="376"/>
      <c r="Q120" s="377"/>
      <c r="R120" s="376"/>
      <c r="S120" s="376"/>
      <c r="T120" s="376"/>
      <c r="U120" s="376"/>
      <c r="V120" s="365">
        <f t="shared" si="24"/>
        <v>9</v>
      </c>
      <c r="W120" s="365">
        <f t="shared" si="25"/>
        <v>21</v>
      </c>
      <c r="X120" s="364">
        <f t="shared" si="30"/>
        <v>168</v>
      </c>
      <c r="Y120" s="364">
        <f t="shared" si="31"/>
        <v>1575</v>
      </c>
      <c r="Z120" s="1014">
        <f t="shared" si="32"/>
        <v>1575</v>
      </c>
      <c r="AA120" s="997"/>
    </row>
    <row r="121" spans="1:35" s="160" customFormat="1" ht="30" customHeight="1">
      <c r="A121" s="825">
        <v>107</v>
      </c>
      <c r="B121" s="364" t="s">
        <v>278</v>
      </c>
      <c r="C121" s="364" t="s">
        <v>176</v>
      </c>
      <c r="D121" s="364" t="s">
        <v>50</v>
      </c>
      <c r="E121" s="365">
        <v>30</v>
      </c>
      <c r="F121" s="364">
        <v>240</v>
      </c>
      <c r="G121" s="364">
        <v>90</v>
      </c>
      <c r="H121" s="364">
        <f t="shared" si="16"/>
        <v>11.25</v>
      </c>
      <c r="I121" s="361">
        <f t="shared" si="17"/>
        <v>2700</v>
      </c>
      <c r="J121" s="376"/>
      <c r="K121" s="376"/>
      <c r="L121" s="376">
        <v>2</v>
      </c>
      <c r="M121" s="376" t="s">
        <v>139</v>
      </c>
      <c r="N121" s="376">
        <v>5</v>
      </c>
      <c r="O121" s="377" t="s">
        <v>542</v>
      </c>
      <c r="P121" s="376"/>
      <c r="Q121" s="376"/>
      <c r="R121" s="376"/>
      <c r="S121" s="376"/>
      <c r="T121" s="376"/>
      <c r="U121" s="376"/>
      <c r="V121" s="355">
        <f t="shared" si="24"/>
        <v>7</v>
      </c>
      <c r="W121" s="365">
        <f t="shared" si="25"/>
        <v>23</v>
      </c>
      <c r="X121" s="361">
        <f t="shared" si="19"/>
        <v>184</v>
      </c>
      <c r="Y121" s="361">
        <f t="shared" si="20"/>
        <v>2070</v>
      </c>
      <c r="Z121" s="1012">
        <f t="shared" si="26"/>
        <v>2070</v>
      </c>
      <c r="AA121" s="245"/>
    </row>
    <row r="122" spans="1:35" s="160" customFormat="1" ht="30" customHeight="1">
      <c r="A122" s="825">
        <v>108</v>
      </c>
      <c r="B122" s="474" t="s">
        <v>588</v>
      </c>
      <c r="C122" s="364" t="s">
        <v>18</v>
      </c>
      <c r="D122" s="914" t="s">
        <v>853</v>
      </c>
      <c r="E122" s="364">
        <v>30</v>
      </c>
      <c r="F122" s="364">
        <v>240</v>
      </c>
      <c r="G122" s="364">
        <v>70</v>
      </c>
      <c r="H122" s="364">
        <f t="shared" si="16"/>
        <v>8.75</v>
      </c>
      <c r="I122" s="361">
        <f t="shared" si="17"/>
        <v>2100</v>
      </c>
      <c r="J122" s="376"/>
      <c r="K122" s="819"/>
      <c r="L122" s="376">
        <v>4</v>
      </c>
      <c r="M122" s="376" t="s">
        <v>126</v>
      </c>
      <c r="N122" s="376"/>
      <c r="O122" s="377"/>
      <c r="P122" s="376">
        <v>1</v>
      </c>
      <c r="Q122" s="376">
        <v>20</v>
      </c>
      <c r="R122" s="376"/>
      <c r="S122" s="376"/>
      <c r="T122" s="376"/>
      <c r="U122" s="376"/>
      <c r="V122" s="361">
        <f t="shared" si="24"/>
        <v>5</v>
      </c>
      <c r="W122" s="364">
        <f t="shared" si="25"/>
        <v>25</v>
      </c>
      <c r="X122" s="361">
        <f t="shared" si="19"/>
        <v>200</v>
      </c>
      <c r="Y122" s="361">
        <f t="shared" si="20"/>
        <v>1750</v>
      </c>
      <c r="Z122" s="1012">
        <f t="shared" si="26"/>
        <v>1750</v>
      </c>
      <c r="AA122" s="681"/>
    </row>
    <row r="123" spans="1:35" s="160" customFormat="1" ht="26.25" customHeight="1">
      <c r="A123" s="825">
        <v>109</v>
      </c>
      <c r="B123" s="1038" t="s">
        <v>253</v>
      </c>
      <c r="C123" s="361" t="s">
        <v>176</v>
      </c>
      <c r="D123" s="364" t="s">
        <v>96</v>
      </c>
      <c r="E123" s="365">
        <v>30</v>
      </c>
      <c r="F123" s="364">
        <v>240</v>
      </c>
      <c r="G123" s="364">
        <v>90</v>
      </c>
      <c r="H123" s="364">
        <f t="shared" si="16"/>
        <v>11.25</v>
      </c>
      <c r="I123" s="361">
        <f t="shared" si="17"/>
        <v>2700</v>
      </c>
      <c r="J123" s="376"/>
      <c r="K123" s="819"/>
      <c r="L123" s="376"/>
      <c r="M123" s="376"/>
      <c r="N123" s="1036">
        <v>30</v>
      </c>
      <c r="O123" s="1037" t="s">
        <v>568</v>
      </c>
      <c r="P123" s="376"/>
      <c r="Q123" s="376"/>
      <c r="R123" s="376"/>
      <c r="S123" s="376"/>
      <c r="T123" s="376"/>
      <c r="U123" s="376"/>
      <c r="V123" s="361">
        <f t="shared" si="24"/>
        <v>30</v>
      </c>
      <c r="W123" s="364">
        <f t="shared" si="25"/>
        <v>0</v>
      </c>
      <c r="X123" s="361">
        <f t="shared" si="19"/>
        <v>0</v>
      </c>
      <c r="Y123" s="361">
        <f t="shared" si="20"/>
        <v>0</v>
      </c>
      <c r="Z123" s="1035">
        <f t="shared" si="26"/>
        <v>0</v>
      </c>
      <c r="AA123" s="363"/>
    </row>
    <row r="124" spans="1:35" s="160" customFormat="1" ht="30" customHeight="1">
      <c r="A124" s="825">
        <v>110</v>
      </c>
      <c r="B124" s="364" t="s">
        <v>352</v>
      </c>
      <c r="C124" s="364" t="s">
        <v>18</v>
      </c>
      <c r="D124" s="374" t="s">
        <v>236</v>
      </c>
      <c r="E124" s="365">
        <v>30</v>
      </c>
      <c r="F124" s="364">
        <v>240</v>
      </c>
      <c r="G124" s="364">
        <v>70</v>
      </c>
      <c r="H124" s="364">
        <f t="shared" si="16"/>
        <v>8.75</v>
      </c>
      <c r="I124" s="361">
        <f t="shared" si="17"/>
        <v>2100</v>
      </c>
      <c r="J124" s="376"/>
      <c r="K124" s="376"/>
      <c r="L124" s="376"/>
      <c r="M124" s="376"/>
      <c r="N124" s="376"/>
      <c r="O124" s="377"/>
      <c r="P124" s="376"/>
      <c r="Q124" s="376"/>
      <c r="R124" s="376"/>
      <c r="S124" s="376"/>
      <c r="T124" s="376"/>
      <c r="U124" s="376"/>
      <c r="V124" s="355">
        <f t="shared" si="24"/>
        <v>0</v>
      </c>
      <c r="W124" s="365">
        <f t="shared" si="25"/>
        <v>30</v>
      </c>
      <c r="X124" s="361">
        <f t="shared" si="19"/>
        <v>240</v>
      </c>
      <c r="Y124" s="361">
        <f t="shared" si="20"/>
        <v>2100</v>
      </c>
      <c r="Z124" s="1012">
        <f t="shared" si="26"/>
        <v>2100</v>
      </c>
      <c r="AA124" s="149"/>
    </row>
    <row r="125" spans="1:35" s="160" customFormat="1" ht="30" customHeight="1">
      <c r="A125" s="825">
        <v>111</v>
      </c>
      <c r="B125" s="364" t="s">
        <v>664</v>
      </c>
      <c r="C125" s="364" t="s">
        <v>267</v>
      </c>
      <c r="D125" s="364" t="s">
        <v>271</v>
      </c>
      <c r="E125" s="355">
        <v>30</v>
      </c>
      <c r="F125" s="361">
        <v>240</v>
      </c>
      <c r="G125" s="361">
        <v>75</v>
      </c>
      <c r="H125" s="364">
        <f t="shared" si="16"/>
        <v>9.375</v>
      </c>
      <c r="I125" s="361">
        <f t="shared" si="17"/>
        <v>2250</v>
      </c>
      <c r="J125" s="376"/>
      <c r="K125" s="376"/>
      <c r="L125" s="376">
        <v>3</v>
      </c>
      <c r="M125" s="376" t="s">
        <v>131</v>
      </c>
      <c r="N125" s="376"/>
      <c r="O125" s="377"/>
      <c r="P125" s="376"/>
      <c r="Q125" s="376"/>
      <c r="R125" s="376">
        <v>2</v>
      </c>
      <c r="S125" s="376" t="s">
        <v>964</v>
      </c>
      <c r="T125" s="376"/>
      <c r="U125" s="376"/>
      <c r="V125" s="355">
        <f t="shared" si="24"/>
        <v>5</v>
      </c>
      <c r="W125" s="365">
        <f t="shared" si="25"/>
        <v>25</v>
      </c>
      <c r="X125" s="361">
        <f>W125*8</f>
        <v>200</v>
      </c>
      <c r="Y125" s="361">
        <f>X125*H125</f>
        <v>1875</v>
      </c>
      <c r="Z125" s="1012">
        <f>Y125</f>
        <v>1875</v>
      </c>
      <c r="AA125" s="149"/>
    </row>
    <row r="126" spans="1:35" s="160" customFormat="1" ht="30" customHeight="1">
      <c r="A126" s="825">
        <v>112</v>
      </c>
      <c r="B126" s="917" t="s">
        <v>884</v>
      </c>
      <c r="C126" s="364" t="s">
        <v>176</v>
      </c>
      <c r="D126" s="364" t="s">
        <v>66</v>
      </c>
      <c r="E126" s="355">
        <v>30</v>
      </c>
      <c r="F126" s="361">
        <v>240</v>
      </c>
      <c r="G126" s="361">
        <v>90</v>
      </c>
      <c r="H126" s="364">
        <f t="shared" si="16"/>
        <v>11.25</v>
      </c>
      <c r="I126" s="361">
        <f t="shared" si="17"/>
        <v>2700</v>
      </c>
      <c r="J126" s="376"/>
      <c r="K126" s="376"/>
      <c r="L126" s="376">
        <v>3</v>
      </c>
      <c r="M126" s="376" t="s">
        <v>648</v>
      </c>
      <c r="N126" s="376">
        <v>4</v>
      </c>
      <c r="O126" s="377" t="s">
        <v>960</v>
      </c>
      <c r="P126" s="376">
        <v>1</v>
      </c>
      <c r="Q126" s="376">
        <v>20</v>
      </c>
      <c r="R126" s="376"/>
      <c r="S126" s="376"/>
      <c r="T126" s="376"/>
      <c r="U126" s="376"/>
      <c r="V126" s="355">
        <f t="shared" si="24"/>
        <v>8</v>
      </c>
      <c r="W126" s="917">
        <f t="shared" si="25"/>
        <v>22</v>
      </c>
      <c r="X126" s="382">
        <f t="shared" ref="X126" si="33">W126*8</f>
        <v>176</v>
      </c>
      <c r="Y126" s="382">
        <f t="shared" ref="Y126" si="34">X126*H126</f>
        <v>1980</v>
      </c>
      <c r="Z126" s="1018">
        <f t="shared" ref="Z126" si="35">Y126</f>
        <v>1980</v>
      </c>
      <c r="AA126" s="155"/>
    </row>
    <row r="127" spans="1:35" s="160" customFormat="1" ht="30" customHeight="1">
      <c r="A127" s="825">
        <v>113</v>
      </c>
      <c r="B127" s="365" t="s">
        <v>695</v>
      </c>
      <c r="C127" s="364" t="s">
        <v>18</v>
      </c>
      <c r="D127" s="361" t="s">
        <v>853</v>
      </c>
      <c r="E127" s="355">
        <v>30</v>
      </c>
      <c r="F127" s="361">
        <v>240</v>
      </c>
      <c r="G127" s="361">
        <v>70</v>
      </c>
      <c r="H127" s="364">
        <f t="shared" si="16"/>
        <v>8.75</v>
      </c>
      <c r="I127" s="361">
        <f t="shared" si="17"/>
        <v>2100</v>
      </c>
      <c r="J127" s="376"/>
      <c r="K127" s="376"/>
      <c r="L127" s="376">
        <v>1</v>
      </c>
      <c r="M127" s="376">
        <v>19</v>
      </c>
      <c r="N127" s="376">
        <v>2</v>
      </c>
      <c r="O127" s="377" t="s">
        <v>797</v>
      </c>
      <c r="P127" s="376"/>
      <c r="Q127" s="376"/>
      <c r="R127" s="376"/>
      <c r="S127" s="376"/>
      <c r="T127" s="376"/>
      <c r="U127" s="376"/>
      <c r="V127" s="355">
        <f t="shared" si="24"/>
        <v>3</v>
      </c>
      <c r="W127" s="365">
        <f t="shared" si="25"/>
        <v>27</v>
      </c>
      <c r="X127" s="361">
        <f t="shared" si="19"/>
        <v>216</v>
      </c>
      <c r="Y127" s="361">
        <f t="shared" si="20"/>
        <v>1890</v>
      </c>
      <c r="Z127" s="1012">
        <f t="shared" si="26"/>
        <v>1890</v>
      </c>
      <c r="AA127" s="155"/>
    </row>
    <row r="128" spans="1:35" ht="47.25" customHeight="1" thickBot="1">
      <c r="A128" s="1039"/>
      <c r="B128" s="416"/>
      <c r="C128" s="384"/>
      <c r="D128" s="384"/>
      <c r="E128" s="384"/>
      <c r="F128" s="384"/>
      <c r="G128" s="384"/>
      <c r="H128" s="384"/>
      <c r="I128" s="384"/>
      <c r="J128" s="385"/>
      <c r="K128" s="385"/>
      <c r="L128" s="385"/>
      <c r="M128" s="385"/>
      <c r="N128" s="385"/>
      <c r="O128" s="385"/>
      <c r="P128" s="385"/>
      <c r="Q128" s="385"/>
      <c r="R128" s="385"/>
      <c r="S128" s="385"/>
      <c r="T128" s="385"/>
      <c r="U128" s="385"/>
      <c r="V128" s="384"/>
      <c r="W128" s="416"/>
      <c r="X128" s="1436" t="s">
        <v>208</v>
      </c>
      <c r="Y128" s="1437"/>
      <c r="Z128" s="1019">
        <f>SUM(Z8:Z127)</f>
        <v>232420</v>
      </c>
      <c r="AA128" s="159"/>
      <c r="AB128" s="150"/>
      <c r="AC128" s="150"/>
      <c r="AD128" s="352"/>
      <c r="AE128" s="150"/>
      <c r="AF128" s="150"/>
      <c r="AG128" s="150"/>
      <c r="AH128" s="150"/>
      <c r="AI128" s="150"/>
    </row>
    <row r="129" spans="1:35" ht="30.75" customHeight="1" thickBot="1">
      <c r="A129" s="1039"/>
      <c r="B129" s="416" t="s">
        <v>342</v>
      </c>
      <c r="C129" s="119"/>
      <c r="D129" s="384"/>
      <c r="E129" s="384"/>
      <c r="F129" s="384"/>
      <c r="G129" s="384"/>
      <c r="H129" s="384"/>
      <c r="I129" s="384"/>
      <c r="J129" s="385"/>
      <c r="K129" s="385"/>
      <c r="L129" s="385"/>
      <c r="M129" s="385"/>
      <c r="N129" s="385"/>
      <c r="O129" s="385"/>
      <c r="P129" s="385"/>
      <c r="Q129" s="385"/>
      <c r="R129" s="385"/>
      <c r="S129" s="385"/>
      <c r="T129" s="385"/>
      <c r="U129" s="385"/>
      <c r="V129" s="384"/>
      <c r="W129" s="416"/>
      <c r="X129" s="384"/>
      <c r="Y129" s="384"/>
      <c r="Z129" s="1020"/>
      <c r="AA129" s="159"/>
      <c r="AB129" s="150"/>
      <c r="AC129" s="150"/>
      <c r="AD129" s="160"/>
      <c r="AE129" s="150"/>
      <c r="AF129" s="150"/>
      <c r="AG129" s="150"/>
      <c r="AH129" s="150"/>
      <c r="AI129" s="150"/>
    </row>
    <row r="130" spans="1:35" s="160" customFormat="1" ht="44.25" customHeight="1">
      <c r="A130" s="462"/>
      <c r="B130" s="1427" t="s">
        <v>483</v>
      </c>
      <c r="C130" s="1427"/>
      <c r="D130" s="1427"/>
      <c r="E130" s="341"/>
      <c r="F130" s="341"/>
      <c r="G130" s="341"/>
      <c r="H130" s="341"/>
      <c r="I130" s="341"/>
      <c r="J130" s="1026"/>
      <c r="K130" s="1026"/>
      <c r="L130" s="1026"/>
      <c r="M130" s="1026"/>
      <c r="N130" s="1427" t="s">
        <v>484</v>
      </c>
      <c r="O130" s="1427"/>
      <c r="P130" s="1427"/>
      <c r="Q130" s="1427"/>
      <c r="R130" s="1427"/>
      <c r="S130" s="1026"/>
      <c r="T130" s="1026"/>
      <c r="U130" s="1026"/>
      <c r="V130" s="341"/>
      <c r="W130" s="1598" t="s">
        <v>485</v>
      </c>
      <c r="X130" s="1598"/>
      <c r="Y130" s="1598"/>
      <c r="Z130" s="1598"/>
      <c r="AA130" s="1598"/>
    </row>
    <row r="131" spans="1:35" s="160" customFormat="1" ht="42.75" customHeight="1">
      <c r="A131" s="462"/>
      <c r="B131" s="1427" t="s">
        <v>482</v>
      </c>
      <c r="C131" s="1427"/>
      <c r="D131" s="1427"/>
      <c r="E131" s="341"/>
      <c r="F131" s="341"/>
      <c r="G131" s="341"/>
      <c r="H131" s="341"/>
      <c r="I131" s="341"/>
      <c r="J131" s="1026"/>
      <c r="K131" s="1026"/>
      <c r="L131" s="1026"/>
      <c r="M131" s="1026"/>
      <c r="N131" s="1427" t="s">
        <v>482</v>
      </c>
      <c r="O131" s="1427"/>
      <c r="P131" s="1427"/>
      <c r="Q131" s="1427"/>
      <c r="R131" s="1026"/>
      <c r="S131" s="1026"/>
      <c r="T131" s="1026"/>
      <c r="U131" s="1026"/>
      <c r="V131" s="341"/>
      <c r="W131" s="776"/>
      <c r="X131" s="1427" t="s">
        <v>482</v>
      </c>
      <c r="Y131" s="1427"/>
      <c r="Z131" s="1427"/>
      <c r="AA131" s="1427"/>
    </row>
    <row r="132" spans="1:35" s="160" customFormat="1" ht="27.75" customHeight="1">
      <c r="A132" s="462"/>
      <c r="B132" s="462"/>
      <c r="C132" s="250"/>
      <c r="D132" s="250"/>
      <c r="E132" s="250"/>
      <c r="F132" s="250"/>
      <c r="G132" s="250"/>
      <c r="H132" s="250"/>
      <c r="I132" s="250"/>
      <c r="J132" s="338"/>
      <c r="K132" s="338"/>
      <c r="L132" s="338"/>
      <c r="M132" s="338"/>
      <c r="N132" s="1597">
        <v>3</v>
      </c>
      <c r="O132" s="1597"/>
      <c r="P132" s="1597"/>
      <c r="Q132" s="1597"/>
      <c r="R132" s="338"/>
      <c r="S132" s="338"/>
      <c r="T132" s="338"/>
      <c r="U132" s="338"/>
      <c r="V132" s="250"/>
      <c r="W132" s="462"/>
      <c r="X132" s="250"/>
      <c r="Y132" s="250"/>
      <c r="Z132" s="1017"/>
      <c r="AA132" s="340"/>
    </row>
    <row r="133" spans="1:35" s="160" customFormat="1" ht="27.75" customHeight="1">
      <c r="A133" s="462"/>
      <c r="B133" s="462"/>
      <c r="C133" s="250"/>
      <c r="D133" s="250"/>
      <c r="E133" s="250"/>
      <c r="F133" s="250"/>
      <c r="G133" s="250"/>
      <c r="H133" s="250"/>
      <c r="I133" s="250"/>
      <c r="J133" s="338"/>
      <c r="K133" s="338"/>
      <c r="L133" s="338"/>
      <c r="M133" s="338"/>
      <c r="N133" s="338"/>
      <c r="O133" s="339"/>
      <c r="P133" s="338"/>
      <c r="Q133" s="338"/>
      <c r="R133" s="338"/>
      <c r="S133" s="338"/>
      <c r="T133" s="338"/>
      <c r="U133" s="338"/>
      <c r="V133" s="250"/>
      <c r="W133" s="462"/>
      <c r="X133" s="250"/>
      <c r="Y133" s="250"/>
      <c r="Z133" s="1017"/>
      <c r="AA133" s="340"/>
    </row>
    <row r="134" spans="1:35" s="160" customFormat="1" ht="27.75" customHeight="1">
      <c r="A134" s="462"/>
      <c r="B134" s="462"/>
      <c r="C134" s="250"/>
      <c r="D134" s="250"/>
      <c r="E134" s="250"/>
      <c r="F134" s="250"/>
      <c r="G134" s="250"/>
      <c r="H134" s="250"/>
      <c r="I134" s="250"/>
      <c r="J134" s="338"/>
      <c r="K134" s="338"/>
      <c r="L134" s="338"/>
      <c r="M134" s="338"/>
      <c r="N134" s="338"/>
      <c r="O134" s="339"/>
      <c r="P134" s="338"/>
      <c r="Q134" s="338"/>
      <c r="R134" s="338"/>
      <c r="S134" s="338"/>
      <c r="T134" s="338"/>
      <c r="U134" s="338"/>
      <c r="V134" s="250"/>
      <c r="W134" s="462"/>
      <c r="X134" s="250"/>
      <c r="Y134" s="250"/>
      <c r="Z134" s="1017"/>
      <c r="AA134" s="340"/>
    </row>
    <row r="135" spans="1:35" s="168" customFormat="1" ht="45" customHeight="1">
      <c r="A135" s="463"/>
      <c r="B135" s="463"/>
      <c r="C135" s="114"/>
      <c r="D135" s="114"/>
      <c r="E135" s="114"/>
      <c r="F135" s="114"/>
      <c r="G135" s="114"/>
      <c r="H135" s="114"/>
      <c r="I135" s="114"/>
      <c r="N135" s="1597"/>
      <c r="O135" s="1597"/>
      <c r="P135" s="1597"/>
      <c r="Q135" s="1597"/>
      <c r="V135" s="114"/>
      <c r="W135" s="463"/>
      <c r="X135" s="114"/>
      <c r="Y135" s="114"/>
      <c r="Z135" s="1021"/>
      <c r="AA135" s="115"/>
      <c r="AB135" s="114"/>
      <c r="AC135" s="114"/>
      <c r="AD135" s="114"/>
      <c r="AE135" s="114"/>
      <c r="AF135" s="114"/>
      <c r="AG135" s="114"/>
      <c r="AH135" s="114"/>
      <c r="AI135" s="114"/>
    </row>
    <row r="156" ht="30" customHeight="1"/>
    <row r="157" ht="30" customHeight="1"/>
  </sheetData>
  <mergeCells count="46">
    <mergeCell ref="A5:A7"/>
    <mergeCell ref="B5:B7"/>
    <mergeCell ref="C5:C7"/>
    <mergeCell ref="D5:D7"/>
    <mergeCell ref="E5:I6"/>
    <mergeCell ref="A1:AI1"/>
    <mergeCell ref="A2:AI2"/>
    <mergeCell ref="A3:C3"/>
    <mergeCell ref="AF3:AF4"/>
    <mergeCell ref="A4:C4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B47:D47"/>
    <mergeCell ref="N47:R47"/>
    <mergeCell ref="X47:AA47"/>
    <mergeCell ref="B48:D48"/>
    <mergeCell ref="N48:Q48"/>
    <mergeCell ref="X48:AA48"/>
    <mergeCell ref="B130:D130"/>
    <mergeCell ref="N130:R130"/>
    <mergeCell ref="W130:AA130"/>
    <mergeCell ref="B49:D49"/>
    <mergeCell ref="N49:Q49"/>
    <mergeCell ref="X49:AA49"/>
    <mergeCell ref="B88:D88"/>
    <mergeCell ref="N88:R88"/>
    <mergeCell ref="W88:AA88"/>
    <mergeCell ref="B89:D89"/>
    <mergeCell ref="N89:Q89"/>
    <mergeCell ref="X89:AA89"/>
    <mergeCell ref="N90:Q90"/>
    <mergeCell ref="X128:Y128"/>
    <mergeCell ref="B131:D131"/>
    <mergeCell ref="N131:Q131"/>
    <mergeCell ref="X131:AA131"/>
    <mergeCell ref="N132:Q132"/>
    <mergeCell ref="N135:Q135"/>
  </mergeCells>
  <conditionalFormatting sqref="B1:C4">
    <cfRule type="duplicateValues" dxfId="107" priority="6"/>
  </conditionalFormatting>
  <conditionalFormatting sqref="B101:B102">
    <cfRule type="duplicateValues" dxfId="106" priority="5"/>
  </conditionalFormatting>
  <conditionalFormatting sqref="B37">
    <cfRule type="duplicateValues" dxfId="105" priority="4"/>
  </conditionalFormatting>
  <conditionalFormatting sqref="B91">
    <cfRule type="duplicateValues" dxfId="104" priority="3"/>
  </conditionalFormatting>
  <conditionalFormatting sqref="B105">
    <cfRule type="duplicateValues" dxfId="103" priority="2"/>
  </conditionalFormatting>
  <conditionalFormatting sqref="B73:B75">
    <cfRule type="duplicateValues" dxfId="102" priority="1"/>
  </conditionalFormatting>
  <printOptions horizontalCentered="1" verticalCentered="1"/>
  <pageMargins left="0" right="0" top="0" bottom="0" header="0.23" footer="0"/>
  <pageSetup paperSize="9" scale="35" orientation="landscape" r:id="rId1"/>
  <rowBreaks count="2" manualBreakCount="2">
    <brk id="49" max="26" man="1"/>
    <brk id="90" max="26" man="1"/>
  </rowBreaks>
</worksheet>
</file>

<file path=xl/worksheets/sheet47.xml><?xml version="1.0" encoding="utf-8"?>
<worksheet xmlns="http://schemas.openxmlformats.org/spreadsheetml/2006/main" xmlns:r="http://schemas.openxmlformats.org/officeDocument/2006/relationships">
  <sheetPr>
    <tabColor rgb="FFFF00FF"/>
  </sheetPr>
  <dimension ref="A1:AI39"/>
  <sheetViews>
    <sheetView view="pageBreakPreview" zoomScale="45" zoomScaleNormal="55" zoomScaleSheetLayoutView="45" workbookViewId="0">
      <pane ySplit="7" topLeftCell="A8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114" customWidth="1"/>
    <col min="2" max="2" width="44" style="463" customWidth="1"/>
    <col min="3" max="3" width="13.140625" style="114" customWidth="1"/>
    <col min="4" max="4" width="16.7109375" style="114" customWidth="1"/>
    <col min="5" max="7" width="8.7109375" style="114" customWidth="1"/>
    <col min="8" max="8" width="11.140625" style="114" customWidth="1"/>
    <col min="9" max="9" width="10.5703125" style="114" customWidth="1"/>
    <col min="10" max="10" width="10" style="168" customWidth="1"/>
    <col min="11" max="11" width="14.5703125" style="168" customWidth="1"/>
    <col min="12" max="12" width="12" style="168" customWidth="1"/>
    <col min="13" max="13" width="24.5703125" style="168" customWidth="1"/>
    <col min="14" max="14" width="12.5703125" style="168" customWidth="1"/>
    <col min="15" max="15" width="21.5703125" style="168" customWidth="1"/>
    <col min="16" max="16" width="12" style="168" customWidth="1"/>
    <col min="17" max="17" width="17" style="168" customWidth="1"/>
    <col min="18" max="18" width="13.7109375" style="168" bestFit="1" customWidth="1"/>
    <col min="19" max="19" width="19.85546875" style="168" customWidth="1"/>
    <col min="20" max="20" width="14.28515625" style="168" customWidth="1"/>
    <col min="21" max="21" width="12.7109375" style="168" customWidth="1"/>
    <col min="22" max="22" width="12.28515625" style="114" customWidth="1"/>
    <col min="23" max="24" width="9.7109375" style="114" customWidth="1"/>
    <col min="25" max="25" width="11.140625" style="114" customWidth="1"/>
    <col min="26" max="26" width="19.85546875" style="114" customWidth="1"/>
    <col min="27" max="27" width="24.710937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5" t="s">
        <v>243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5"/>
      <c r="O1" s="1395"/>
      <c r="P1" s="1395"/>
      <c r="Q1" s="1395"/>
      <c r="R1" s="1395"/>
      <c r="S1" s="1395"/>
      <c r="T1" s="1395"/>
      <c r="U1" s="1395"/>
      <c r="V1" s="1395"/>
      <c r="W1" s="1395"/>
      <c r="X1" s="1395"/>
      <c r="Y1" s="1395"/>
      <c r="Z1" s="1395"/>
      <c r="AA1" s="1395"/>
      <c r="AB1" s="1395"/>
      <c r="AC1" s="1395"/>
      <c r="AD1" s="1395"/>
      <c r="AE1" s="1395"/>
      <c r="AF1" s="1395"/>
      <c r="AG1" s="1395"/>
      <c r="AH1" s="1395"/>
      <c r="AI1" s="1395"/>
    </row>
    <row r="2" spans="1:35" s="120" customFormat="1" ht="38.25" customHeight="1" thickBot="1">
      <c r="A2" s="1396" t="s">
        <v>259</v>
      </c>
      <c r="B2" s="1396"/>
      <c r="C2" s="1396"/>
      <c r="D2" s="1396"/>
      <c r="E2" s="1396"/>
      <c r="F2" s="1396"/>
      <c r="G2" s="1396"/>
      <c r="H2" s="1396"/>
      <c r="I2" s="1396"/>
      <c r="J2" s="1396"/>
      <c r="K2" s="1396"/>
      <c r="L2" s="1396"/>
      <c r="M2" s="1396"/>
      <c r="N2" s="1396"/>
      <c r="O2" s="1396"/>
      <c r="P2" s="1396"/>
      <c r="Q2" s="1396"/>
      <c r="R2" s="1396"/>
      <c r="S2" s="1396"/>
      <c r="T2" s="1396"/>
      <c r="U2" s="1396"/>
      <c r="V2" s="1396"/>
      <c r="W2" s="1396"/>
      <c r="X2" s="1396"/>
      <c r="Y2" s="1396"/>
      <c r="Z2" s="1396"/>
      <c r="AA2" s="1396"/>
      <c r="AB2" s="1396"/>
      <c r="AC2" s="1396"/>
      <c r="AD2" s="1396"/>
      <c r="AE2" s="1396"/>
      <c r="AF2" s="1396"/>
      <c r="AG2" s="1396"/>
      <c r="AH2" s="1396"/>
      <c r="AI2" s="1396"/>
    </row>
    <row r="3" spans="1:35" s="120" customFormat="1" ht="38.25" customHeight="1">
      <c r="A3" s="1395" t="s">
        <v>343</v>
      </c>
      <c r="B3" s="1395"/>
      <c r="C3" s="1395"/>
      <c r="D3" s="1029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397"/>
      <c r="AG3" s="121"/>
      <c r="AH3" s="122"/>
      <c r="AI3" s="122"/>
    </row>
    <row r="4" spans="1:35" s="120" customFormat="1" ht="38.25" customHeight="1" thickBot="1">
      <c r="D4" s="1033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4"/>
      <c r="AC4" s="124"/>
      <c r="AD4" s="124"/>
      <c r="AE4" s="124"/>
      <c r="AF4" s="1398"/>
      <c r="AG4" s="124"/>
      <c r="AH4" s="125"/>
      <c r="AI4" s="125"/>
    </row>
    <row r="5" spans="1:35" ht="33.75" customHeight="1">
      <c r="A5" s="1399" t="s">
        <v>261</v>
      </c>
      <c r="B5" s="1402" t="s">
        <v>244</v>
      </c>
      <c r="C5" s="1405" t="s">
        <v>0</v>
      </c>
      <c r="D5" s="1405" t="s">
        <v>245</v>
      </c>
      <c r="E5" s="1408" t="s">
        <v>1</v>
      </c>
      <c r="F5" s="1409"/>
      <c r="G5" s="1409"/>
      <c r="H5" s="1409"/>
      <c r="I5" s="1410"/>
      <c r="J5" s="1414" t="s">
        <v>2</v>
      </c>
      <c r="K5" s="1414"/>
      <c r="L5" s="1414"/>
      <c r="M5" s="1414"/>
      <c r="N5" s="1414"/>
      <c r="O5" s="1414"/>
      <c r="P5" s="1414"/>
      <c r="Q5" s="1414"/>
      <c r="R5" s="1414"/>
      <c r="S5" s="1414"/>
      <c r="T5" s="1414"/>
      <c r="U5" s="1414"/>
      <c r="V5" s="1415" t="s">
        <v>8</v>
      </c>
      <c r="W5" s="1414" t="s">
        <v>4</v>
      </c>
      <c r="X5" s="1414"/>
      <c r="Y5" s="1414"/>
      <c r="Z5" s="1415" t="s">
        <v>338</v>
      </c>
      <c r="AA5" s="1419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100.5" customHeight="1">
      <c r="A6" s="1400"/>
      <c r="B6" s="1403"/>
      <c r="C6" s="1406"/>
      <c r="D6" s="1406"/>
      <c r="E6" s="1411"/>
      <c r="F6" s="1412"/>
      <c r="G6" s="1412"/>
      <c r="H6" s="1412"/>
      <c r="I6" s="1413"/>
      <c r="J6" s="1422" t="s">
        <v>227</v>
      </c>
      <c r="K6" s="1423"/>
      <c r="L6" s="1418" t="s">
        <v>5</v>
      </c>
      <c r="M6" s="1418"/>
      <c r="N6" s="1424" t="s">
        <v>223</v>
      </c>
      <c r="O6" s="1425"/>
      <c r="P6" s="1418" t="s">
        <v>6</v>
      </c>
      <c r="Q6" s="1418"/>
      <c r="R6" s="1418" t="s">
        <v>7</v>
      </c>
      <c r="S6" s="1418"/>
      <c r="T6" s="1418" t="s">
        <v>219</v>
      </c>
      <c r="U6" s="1418"/>
      <c r="V6" s="1416"/>
      <c r="W6" s="1418"/>
      <c r="X6" s="1418"/>
      <c r="Y6" s="1418"/>
      <c r="Z6" s="1416"/>
      <c r="AA6" s="1420"/>
      <c r="AB6" s="150"/>
      <c r="AC6" s="150"/>
      <c r="AD6" s="150"/>
      <c r="AE6" s="150"/>
      <c r="AF6" s="150"/>
      <c r="AG6" s="150"/>
      <c r="AH6" s="150"/>
      <c r="AI6" s="150"/>
    </row>
    <row r="7" spans="1:35" ht="89.25" customHeight="1" thickBot="1">
      <c r="A7" s="1401"/>
      <c r="B7" s="1404"/>
      <c r="C7" s="1407"/>
      <c r="D7" s="1407"/>
      <c r="E7" s="240" t="s">
        <v>9</v>
      </c>
      <c r="F7" s="240" t="s">
        <v>10</v>
      </c>
      <c r="G7" s="1031" t="s">
        <v>11</v>
      </c>
      <c r="H7" s="1031" t="s">
        <v>12</v>
      </c>
      <c r="I7" s="1031" t="s">
        <v>13</v>
      </c>
      <c r="J7" s="1031" t="s">
        <v>14</v>
      </c>
      <c r="K7" s="1031" t="s">
        <v>15</v>
      </c>
      <c r="L7" s="1031" t="s">
        <v>14</v>
      </c>
      <c r="M7" s="1031" t="s">
        <v>16</v>
      </c>
      <c r="N7" s="1031" t="s">
        <v>14</v>
      </c>
      <c r="O7" s="1031" t="s">
        <v>16</v>
      </c>
      <c r="P7" s="1031" t="s">
        <v>14</v>
      </c>
      <c r="Q7" s="1031" t="s">
        <v>16</v>
      </c>
      <c r="R7" s="1031" t="s">
        <v>14</v>
      </c>
      <c r="S7" s="1031" t="s">
        <v>220</v>
      </c>
      <c r="T7" s="1031" t="s">
        <v>221</v>
      </c>
      <c r="U7" s="1031" t="s">
        <v>3</v>
      </c>
      <c r="V7" s="1417"/>
      <c r="W7" s="153" t="s">
        <v>17</v>
      </c>
      <c r="X7" s="153" t="s">
        <v>218</v>
      </c>
      <c r="Y7" s="153" t="s">
        <v>13</v>
      </c>
      <c r="Z7" s="1417"/>
      <c r="AA7" s="1421"/>
      <c r="AB7" s="150"/>
      <c r="AC7" s="150"/>
      <c r="AD7" s="150"/>
      <c r="AE7" s="150"/>
      <c r="AF7" s="150"/>
      <c r="AG7" s="150"/>
      <c r="AH7" s="150"/>
      <c r="AI7" s="150"/>
    </row>
    <row r="8" spans="1:35" ht="34.5" customHeight="1">
      <c r="A8" s="655"/>
      <c r="B8" s="656"/>
      <c r="C8" s="657"/>
      <c r="D8" s="657"/>
      <c r="E8" s="1030"/>
      <c r="F8" s="1030"/>
      <c r="G8" s="657"/>
      <c r="H8" s="657"/>
      <c r="I8" s="657"/>
      <c r="J8" s="657"/>
      <c r="K8" s="657"/>
      <c r="L8" s="657"/>
      <c r="M8" s="657"/>
      <c r="N8" s="657"/>
      <c r="O8" s="657"/>
      <c r="P8" s="657"/>
      <c r="Q8" s="657"/>
      <c r="R8" s="657"/>
      <c r="S8" s="657"/>
      <c r="T8" s="657"/>
      <c r="U8" s="657"/>
      <c r="V8" s="657"/>
      <c r="W8" s="658"/>
      <c r="X8" s="658"/>
      <c r="Y8" s="658"/>
      <c r="Z8" s="657"/>
      <c r="AA8" s="659"/>
      <c r="AB8" s="150"/>
      <c r="AC8" s="150"/>
      <c r="AD8" s="150"/>
      <c r="AE8" s="150"/>
      <c r="AF8" s="150"/>
      <c r="AG8" s="150"/>
      <c r="AH8" s="150"/>
      <c r="AI8" s="150"/>
    </row>
    <row r="9" spans="1:35" s="160" customFormat="1" ht="45" customHeight="1">
      <c r="A9" s="665"/>
      <c r="B9" s="660"/>
      <c r="C9" s="661"/>
      <c r="D9" s="661"/>
      <c r="E9" s="660"/>
      <c r="F9" s="660"/>
      <c r="G9" s="660"/>
      <c r="H9" s="660"/>
      <c r="I9" s="660"/>
      <c r="J9" s="662"/>
      <c r="K9" s="662"/>
      <c r="L9" s="662"/>
      <c r="M9" s="662"/>
      <c r="N9" s="662"/>
      <c r="O9" s="663"/>
      <c r="P9" s="662"/>
      <c r="Q9" s="662"/>
      <c r="R9" s="662"/>
      <c r="S9" s="662"/>
      <c r="T9" s="662"/>
      <c r="U9" s="662"/>
      <c r="V9" s="661"/>
      <c r="W9" s="661"/>
      <c r="X9" s="661"/>
      <c r="Y9" s="661"/>
      <c r="Z9" s="661"/>
      <c r="AA9" s="664"/>
    </row>
    <row r="10" spans="1:35" s="160" customFormat="1" ht="47.25" customHeight="1">
      <c r="A10" s="1428" t="s">
        <v>966</v>
      </c>
      <c r="B10" s="1429"/>
      <c r="C10" s="1429"/>
      <c r="D10" s="631"/>
      <c r="E10" s="632"/>
      <c r="F10" s="378"/>
      <c r="G10" s="378"/>
      <c r="H10" s="378"/>
      <c r="I10" s="378"/>
      <c r="J10" s="1034"/>
      <c r="K10" s="1034"/>
      <c r="L10" s="1034"/>
      <c r="M10" s="1034"/>
      <c r="N10" s="1034"/>
      <c r="O10" s="652"/>
      <c r="P10" s="1034"/>
      <c r="Q10" s="1034"/>
      <c r="R10" s="1034"/>
      <c r="S10" s="1034"/>
      <c r="T10" s="1034"/>
      <c r="U10" s="1034"/>
      <c r="V10" s="378"/>
      <c r="W10" s="378"/>
      <c r="X10" s="378"/>
      <c r="Y10" s="378"/>
      <c r="Z10" s="378"/>
      <c r="AA10" s="654"/>
    </row>
    <row r="11" spans="1:35" s="160" customFormat="1" ht="45" customHeight="1">
      <c r="A11" s="1023">
        <v>1</v>
      </c>
      <c r="B11" s="364" t="s">
        <v>961</v>
      </c>
      <c r="C11" s="364" t="s">
        <v>176</v>
      </c>
      <c r="D11" s="364" t="s">
        <v>88</v>
      </c>
      <c r="E11" s="364">
        <v>30</v>
      </c>
      <c r="F11" s="364">
        <v>240</v>
      </c>
      <c r="G11" s="364">
        <v>90</v>
      </c>
      <c r="H11" s="364">
        <f t="shared" ref="H11" si="0">G11/8</f>
        <v>11.25</v>
      </c>
      <c r="I11" s="361">
        <f t="shared" ref="I11" si="1">G11*E11</f>
        <v>2700</v>
      </c>
      <c r="J11" s="417">
        <v>8</v>
      </c>
      <c r="K11" s="417" t="s">
        <v>577</v>
      </c>
      <c r="L11" s="376">
        <v>2</v>
      </c>
      <c r="M11" s="376" t="s">
        <v>139</v>
      </c>
      <c r="N11" s="376">
        <v>2</v>
      </c>
      <c r="O11" s="377" t="s">
        <v>650</v>
      </c>
      <c r="P11" s="376">
        <v>1</v>
      </c>
      <c r="Q11" s="376">
        <v>20</v>
      </c>
      <c r="R11" s="376"/>
      <c r="S11" s="376"/>
      <c r="T11" s="376"/>
      <c r="U11" s="947"/>
      <c r="V11" s="361">
        <f t="shared" ref="V11" si="2">J11+L11+N11+P11+R11+T11</f>
        <v>13</v>
      </c>
      <c r="W11" s="364">
        <f t="shared" ref="W11" si="3">E11-V11</f>
        <v>17</v>
      </c>
      <c r="X11" s="361">
        <f>W11*8</f>
        <v>136</v>
      </c>
      <c r="Y11" s="361">
        <f>X11*H11</f>
        <v>1530</v>
      </c>
      <c r="Z11" s="1012">
        <f>Y11</f>
        <v>1530</v>
      </c>
      <c r="AA11" s="149"/>
    </row>
    <row r="12" spans="1:35" ht="51" customHeight="1" thickBot="1">
      <c r="A12" s="383"/>
      <c r="B12" s="416"/>
      <c r="C12" s="384"/>
      <c r="D12" s="384"/>
      <c r="E12" s="384"/>
      <c r="F12" s="384"/>
      <c r="G12" s="384"/>
      <c r="H12" s="384"/>
      <c r="I12" s="384"/>
      <c r="J12" s="385"/>
      <c r="K12" s="385"/>
      <c r="L12" s="385"/>
      <c r="M12" s="385"/>
      <c r="N12" s="385"/>
      <c r="O12" s="385"/>
      <c r="P12" s="385"/>
      <c r="Q12" s="385"/>
      <c r="R12" s="385"/>
      <c r="S12" s="385"/>
      <c r="T12" s="385"/>
      <c r="U12" s="385"/>
      <c r="V12" s="384"/>
      <c r="W12" s="384"/>
      <c r="X12" s="1430" t="s">
        <v>208</v>
      </c>
      <c r="Y12" s="1431"/>
      <c r="Z12" s="1022">
        <f>SUM(Z9:Z11)</f>
        <v>1530</v>
      </c>
      <c r="AA12" s="159"/>
      <c r="AB12" s="150"/>
      <c r="AC12" s="150"/>
      <c r="AD12" s="352"/>
      <c r="AE12" s="150"/>
      <c r="AF12" s="150"/>
      <c r="AG12" s="150"/>
      <c r="AH12" s="150"/>
      <c r="AI12" s="150"/>
    </row>
    <row r="13" spans="1:35" ht="37.5" customHeight="1" thickBot="1">
      <c r="A13" s="383"/>
      <c r="B13" s="416" t="s">
        <v>342</v>
      </c>
      <c r="C13" s="119"/>
      <c r="D13" s="384"/>
      <c r="E13" s="384"/>
      <c r="F13" s="384"/>
      <c r="G13" s="384"/>
      <c r="H13" s="384"/>
      <c r="I13" s="384"/>
      <c r="J13" s="385"/>
      <c r="K13" s="385"/>
      <c r="L13" s="385"/>
      <c r="M13" s="385"/>
      <c r="N13" s="385"/>
      <c r="O13" s="385" t="s">
        <v>136</v>
      </c>
      <c r="P13" s="385"/>
      <c r="Q13" s="385"/>
      <c r="R13" s="385"/>
      <c r="S13" s="385"/>
      <c r="T13" s="385"/>
      <c r="U13" s="385"/>
      <c r="V13" s="384"/>
      <c r="W13" s="384"/>
      <c r="X13" s="384"/>
      <c r="Y13" s="384"/>
      <c r="Z13" s="384"/>
      <c r="AA13" s="159"/>
      <c r="AB13" s="150"/>
      <c r="AC13" s="150"/>
      <c r="AD13" s="160"/>
      <c r="AE13" s="150"/>
      <c r="AF13" s="150"/>
      <c r="AG13" s="150"/>
      <c r="AH13" s="150"/>
      <c r="AI13" s="150"/>
    </row>
    <row r="14" spans="1:35" s="160" customFormat="1" ht="27.75" customHeight="1">
      <c r="A14" s="636"/>
      <c r="B14" s="637"/>
      <c r="C14" s="636"/>
      <c r="D14" s="636"/>
      <c r="E14" s="636"/>
      <c r="F14" s="636"/>
      <c r="G14" s="636"/>
      <c r="H14" s="636"/>
      <c r="I14" s="636"/>
      <c r="J14" s="638"/>
      <c r="K14" s="638"/>
      <c r="L14" s="638"/>
      <c r="M14" s="638"/>
      <c r="N14" s="638"/>
      <c r="O14" s="639"/>
      <c r="P14" s="638"/>
      <c r="Q14" s="638"/>
      <c r="R14" s="638"/>
      <c r="S14" s="638"/>
      <c r="T14" s="638"/>
      <c r="U14" s="638"/>
      <c r="V14" s="636"/>
      <c r="W14" s="636"/>
      <c r="X14" s="636"/>
      <c r="Y14" s="636"/>
      <c r="Z14" s="636"/>
      <c r="AA14" s="640"/>
    </row>
    <row r="15" spans="1:35" s="160" customFormat="1" ht="75.75" customHeight="1">
      <c r="A15" s="250"/>
      <c r="B15" s="462"/>
      <c r="C15" s="250"/>
      <c r="D15" s="250"/>
      <c r="E15" s="250"/>
      <c r="F15" s="250"/>
      <c r="G15" s="250"/>
      <c r="H15" s="250"/>
      <c r="I15" s="250"/>
      <c r="J15" s="338"/>
      <c r="K15" s="338"/>
      <c r="L15" s="338"/>
      <c r="M15" s="338"/>
      <c r="N15" s="338"/>
      <c r="O15" s="339"/>
      <c r="P15" s="338"/>
      <c r="Q15" s="338"/>
      <c r="R15" s="338"/>
      <c r="S15" s="338"/>
      <c r="T15" s="338"/>
      <c r="U15" s="338"/>
      <c r="V15" s="250"/>
      <c r="W15" s="250"/>
      <c r="X15" s="250"/>
      <c r="Y15" s="250"/>
      <c r="Z15" s="250"/>
      <c r="AA15" s="340"/>
    </row>
    <row r="16" spans="1:35" s="160" customFormat="1" ht="27.75" customHeight="1">
      <c r="A16" s="250"/>
      <c r="B16" s="462"/>
      <c r="C16" s="250"/>
      <c r="D16" s="250"/>
      <c r="E16" s="250"/>
      <c r="F16" s="250"/>
      <c r="G16" s="250"/>
      <c r="H16" s="250"/>
      <c r="I16" s="250"/>
      <c r="J16" s="338"/>
      <c r="K16" s="338"/>
      <c r="L16" s="338"/>
      <c r="M16" s="338"/>
      <c r="N16" s="338"/>
      <c r="O16" s="339"/>
      <c r="P16" s="338"/>
      <c r="Q16" s="338"/>
      <c r="R16" s="338"/>
      <c r="S16" s="338"/>
      <c r="T16" s="338"/>
      <c r="U16" s="338"/>
      <c r="V16" s="250"/>
      <c r="W16" s="250"/>
      <c r="X16" s="250"/>
      <c r="Y16" s="250"/>
      <c r="Z16" s="250"/>
      <c r="AA16" s="340"/>
    </row>
    <row r="17" spans="1:27" s="160" customFormat="1" ht="27.75" customHeight="1">
      <c r="A17" s="250"/>
      <c r="B17" s="462"/>
      <c r="C17" s="250"/>
      <c r="D17" s="250"/>
      <c r="E17" s="250"/>
      <c r="F17" s="250"/>
      <c r="G17" s="250"/>
      <c r="H17" s="250"/>
      <c r="I17" s="250"/>
      <c r="J17" s="338"/>
      <c r="K17" s="338"/>
      <c r="L17" s="338"/>
      <c r="M17" s="338"/>
      <c r="N17" s="338"/>
      <c r="O17" s="339"/>
      <c r="P17" s="338"/>
      <c r="Q17" s="338"/>
      <c r="R17" s="338"/>
      <c r="S17" s="338"/>
      <c r="T17" s="338"/>
      <c r="U17" s="338"/>
      <c r="V17" s="250"/>
      <c r="W17" s="250"/>
      <c r="X17" s="250"/>
      <c r="Y17" s="250"/>
      <c r="Z17" s="250"/>
      <c r="AA17" s="340"/>
    </row>
    <row r="18" spans="1:27" s="160" customFormat="1" ht="54.75" customHeight="1">
      <c r="A18" s="250"/>
      <c r="B18" s="1427" t="s">
        <v>483</v>
      </c>
      <c r="C18" s="1427"/>
      <c r="D18" s="1427"/>
      <c r="E18" s="341"/>
      <c r="F18" s="341"/>
      <c r="G18" s="341"/>
      <c r="H18" s="341"/>
      <c r="I18" s="341"/>
      <c r="J18" s="1032"/>
      <c r="K18" s="1032"/>
      <c r="L18" s="1032"/>
      <c r="M18" s="1032"/>
      <c r="N18" s="1427" t="s">
        <v>484</v>
      </c>
      <c r="O18" s="1427"/>
      <c r="P18" s="1427"/>
      <c r="Q18" s="1427"/>
      <c r="R18" s="1427"/>
      <c r="S18" s="1032"/>
      <c r="T18" s="1032"/>
      <c r="U18" s="1032"/>
      <c r="V18" s="341"/>
      <c r="W18" s="1427" t="s">
        <v>485</v>
      </c>
      <c r="X18" s="1427"/>
      <c r="Y18" s="1427"/>
      <c r="Z18" s="1427"/>
      <c r="AA18" s="1427"/>
    </row>
    <row r="19" spans="1:27" s="160" customFormat="1" ht="60" customHeight="1">
      <c r="A19" s="250"/>
      <c r="B19" s="1427" t="s">
        <v>482</v>
      </c>
      <c r="C19" s="1427"/>
      <c r="D19" s="1427"/>
      <c r="E19" s="341"/>
      <c r="F19" s="341"/>
      <c r="G19" s="341"/>
      <c r="H19" s="341"/>
      <c r="I19" s="341"/>
      <c r="J19" s="1032"/>
      <c r="K19" s="1032"/>
      <c r="L19" s="1032"/>
      <c r="M19" s="1032"/>
      <c r="N19" s="1427" t="s">
        <v>482</v>
      </c>
      <c r="O19" s="1427"/>
      <c r="P19" s="1427"/>
      <c r="Q19" s="1427"/>
      <c r="R19" s="1032"/>
      <c r="S19" s="1032"/>
      <c r="T19" s="1032"/>
      <c r="U19" s="1032"/>
      <c r="V19" s="341"/>
      <c r="W19" s="341"/>
      <c r="X19" s="1427" t="s">
        <v>482</v>
      </c>
      <c r="Y19" s="1427"/>
      <c r="Z19" s="1427"/>
      <c r="AA19" s="1427"/>
    </row>
    <row r="20" spans="1:27" ht="45" customHeight="1">
      <c r="A20" s="634"/>
      <c r="B20" s="633"/>
      <c r="C20" s="634"/>
      <c r="D20" s="634"/>
      <c r="E20" s="634"/>
      <c r="F20" s="634"/>
      <c r="G20" s="634"/>
      <c r="H20" s="634"/>
      <c r="I20" s="634"/>
      <c r="J20" s="635"/>
      <c r="K20" s="635"/>
      <c r="L20" s="635"/>
      <c r="M20" s="635"/>
      <c r="N20" s="1426"/>
      <c r="O20" s="1426"/>
      <c r="P20" s="1426"/>
      <c r="Q20" s="1426"/>
      <c r="R20" s="635"/>
      <c r="S20" s="635"/>
      <c r="T20" s="635"/>
      <c r="U20" s="635"/>
      <c r="V20" s="634"/>
      <c r="W20" s="634"/>
      <c r="X20" s="634"/>
      <c r="Y20" s="634"/>
      <c r="Z20" s="634"/>
      <c r="AA20" s="641"/>
    </row>
    <row r="21" spans="1:27">
      <c r="A21" s="634"/>
      <c r="B21" s="633"/>
      <c r="C21" s="634"/>
      <c r="D21" s="634"/>
      <c r="E21" s="634"/>
      <c r="F21" s="634"/>
      <c r="G21" s="634"/>
      <c r="H21" s="634"/>
      <c r="I21" s="634"/>
      <c r="J21" s="635"/>
      <c r="K21" s="635"/>
      <c r="L21" s="635"/>
      <c r="M21" s="635"/>
      <c r="N21" s="635"/>
      <c r="O21" s="635"/>
      <c r="P21" s="635"/>
      <c r="Q21" s="635"/>
      <c r="R21" s="635"/>
      <c r="S21" s="635"/>
      <c r="T21" s="635"/>
      <c r="U21" s="635"/>
      <c r="V21" s="634"/>
      <c r="W21" s="634"/>
      <c r="X21" s="634"/>
      <c r="Y21" s="634"/>
      <c r="Z21" s="634"/>
      <c r="AA21" s="641"/>
    </row>
    <row r="22" spans="1:27">
      <c r="A22" s="634"/>
      <c r="B22" s="633"/>
      <c r="C22" s="634"/>
      <c r="D22" s="634"/>
      <c r="E22" s="634"/>
      <c r="F22" s="634"/>
      <c r="G22" s="634"/>
      <c r="H22" s="634"/>
      <c r="I22" s="634"/>
      <c r="J22" s="635"/>
      <c r="K22" s="635"/>
      <c r="L22" s="635"/>
      <c r="M22" s="635"/>
      <c r="N22" s="635"/>
      <c r="O22" s="635"/>
      <c r="P22" s="635"/>
      <c r="Q22" s="635"/>
      <c r="R22" s="635"/>
      <c r="S22" s="635"/>
      <c r="T22" s="635"/>
      <c r="U22" s="635"/>
      <c r="V22" s="634"/>
      <c r="W22" s="634"/>
      <c r="X22" s="634"/>
      <c r="Y22" s="634"/>
      <c r="Z22" s="634"/>
      <c r="AA22" s="641"/>
    </row>
    <row r="23" spans="1:27">
      <c r="A23" s="634"/>
      <c r="B23" s="633"/>
      <c r="C23" s="634"/>
      <c r="D23" s="634"/>
      <c r="E23" s="634"/>
      <c r="F23" s="634"/>
      <c r="G23" s="634"/>
      <c r="H23" s="634"/>
      <c r="I23" s="634"/>
      <c r="J23" s="635"/>
      <c r="K23" s="635"/>
      <c r="L23" s="635"/>
      <c r="M23" s="635"/>
      <c r="N23" s="635"/>
      <c r="O23" s="635"/>
      <c r="P23" s="635"/>
      <c r="Q23" s="635"/>
      <c r="R23" s="635"/>
      <c r="S23" s="635"/>
      <c r="T23" s="635"/>
      <c r="U23" s="635"/>
      <c r="V23" s="634"/>
      <c r="W23" s="634"/>
      <c r="X23" s="634"/>
      <c r="Y23" s="634"/>
      <c r="Z23" s="634"/>
      <c r="AA23" s="641"/>
    </row>
    <row r="24" spans="1:27">
      <c r="A24" s="634"/>
      <c r="B24" s="633"/>
      <c r="C24" s="634"/>
      <c r="D24" s="634"/>
      <c r="E24" s="634"/>
      <c r="F24" s="634"/>
      <c r="G24" s="634"/>
      <c r="H24" s="634"/>
      <c r="I24" s="634"/>
      <c r="J24" s="635"/>
      <c r="K24" s="635"/>
      <c r="L24" s="635"/>
      <c r="M24" s="635"/>
      <c r="N24" s="635"/>
      <c r="O24" s="635"/>
      <c r="P24" s="635"/>
      <c r="Q24" s="635"/>
      <c r="R24" s="635"/>
      <c r="S24" s="635"/>
      <c r="T24" s="635"/>
      <c r="U24" s="635"/>
      <c r="V24" s="634"/>
      <c r="W24" s="634"/>
      <c r="X24" s="634"/>
      <c r="Y24" s="634"/>
      <c r="Z24" s="634"/>
      <c r="AA24" s="641"/>
    </row>
    <row r="25" spans="1:27">
      <c r="A25" s="634"/>
      <c r="B25" s="633"/>
      <c r="C25" s="634"/>
      <c r="D25" s="634"/>
      <c r="E25" s="634"/>
      <c r="F25" s="634"/>
      <c r="G25" s="634"/>
      <c r="H25" s="634"/>
      <c r="I25" s="634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4"/>
      <c r="W25" s="634"/>
      <c r="X25" s="634"/>
      <c r="Y25" s="634"/>
      <c r="Z25" s="634"/>
      <c r="AA25" s="641"/>
    </row>
    <row r="26" spans="1:27">
      <c r="A26" s="634"/>
      <c r="B26" s="633"/>
      <c r="C26" s="634"/>
      <c r="D26" s="634"/>
      <c r="E26" s="634"/>
      <c r="F26" s="634"/>
      <c r="G26" s="634"/>
      <c r="H26" s="634"/>
      <c r="I26" s="634"/>
      <c r="J26" s="635"/>
      <c r="K26" s="635"/>
      <c r="L26" s="635"/>
      <c r="M26" s="635"/>
      <c r="N26" s="635"/>
      <c r="O26" s="635"/>
      <c r="P26" s="635"/>
      <c r="Q26" s="635"/>
      <c r="R26" s="635"/>
      <c r="S26" s="635"/>
      <c r="T26" s="635"/>
      <c r="U26" s="635"/>
      <c r="V26" s="634"/>
      <c r="W26" s="634"/>
      <c r="X26" s="634"/>
      <c r="Y26" s="634"/>
      <c r="Z26" s="634"/>
      <c r="AA26" s="641"/>
    </row>
    <row r="27" spans="1:27">
      <c r="A27" s="634"/>
      <c r="B27" s="633"/>
      <c r="C27" s="634"/>
      <c r="D27" s="634"/>
      <c r="E27" s="634"/>
      <c r="F27" s="634"/>
      <c r="G27" s="634"/>
      <c r="H27" s="634"/>
      <c r="I27" s="634"/>
      <c r="J27" s="635"/>
      <c r="K27" s="635"/>
      <c r="L27" s="635"/>
      <c r="M27" s="635"/>
      <c r="N27" s="635"/>
      <c r="O27" s="635"/>
      <c r="P27" s="635"/>
      <c r="Q27" s="635"/>
      <c r="R27" s="635"/>
      <c r="S27" s="635"/>
      <c r="T27" s="635"/>
      <c r="U27" s="635"/>
      <c r="V27" s="634"/>
      <c r="W27" s="634"/>
      <c r="X27" s="634"/>
      <c r="Y27" s="634"/>
      <c r="Z27" s="634"/>
      <c r="AA27" s="641"/>
    </row>
    <row r="28" spans="1:27">
      <c r="A28" s="634"/>
      <c r="B28" s="633"/>
      <c r="C28" s="634"/>
      <c r="D28" s="634"/>
      <c r="E28" s="634"/>
      <c r="F28" s="634"/>
      <c r="G28" s="634"/>
      <c r="H28" s="634"/>
      <c r="I28" s="634"/>
      <c r="J28" s="635"/>
      <c r="K28" s="635"/>
      <c r="L28" s="635"/>
      <c r="M28" s="635"/>
      <c r="N28" s="635"/>
      <c r="O28" s="635"/>
      <c r="P28" s="635"/>
      <c r="Q28" s="635"/>
      <c r="R28" s="635"/>
      <c r="S28" s="635"/>
      <c r="T28" s="635"/>
      <c r="U28" s="635"/>
      <c r="V28" s="634"/>
      <c r="W28" s="634"/>
      <c r="X28" s="634"/>
      <c r="Y28" s="634"/>
      <c r="Z28" s="634"/>
      <c r="AA28" s="641"/>
    </row>
    <row r="29" spans="1:27">
      <c r="A29" s="634"/>
      <c r="B29" s="633"/>
      <c r="C29" s="634"/>
      <c r="D29" s="634"/>
      <c r="E29" s="634"/>
      <c r="F29" s="634"/>
      <c r="G29" s="634"/>
      <c r="H29" s="634"/>
      <c r="I29" s="634"/>
      <c r="J29" s="635"/>
      <c r="K29" s="635"/>
      <c r="L29" s="635"/>
      <c r="M29" s="635"/>
      <c r="N29" s="635"/>
      <c r="O29" s="635"/>
      <c r="P29" s="635"/>
      <c r="Q29" s="635"/>
      <c r="R29" s="635"/>
      <c r="S29" s="635"/>
      <c r="T29" s="635"/>
      <c r="U29" s="635"/>
      <c r="V29" s="634"/>
      <c r="W29" s="634"/>
      <c r="X29" s="634"/>
      <c r="Y29" s="634"/>
      <c r="Z29" s="634"/>
      <c r="AA29" s="641"/>
    </row>
    <row r="30" spans="1:27">
      <c r="A30" s="634"/>
      <c r="B30" s="633"/>
      <c r="C30" s="634"/>
      <c r="D30" s="634"/>
      <c r="E30" s="634"/>
      <c r="F30" s="634"/>
      <c r="G30" s="634"/>
      <c r="H30" s="634"/>
      <c r="I30" s="634"/>
      <c r="J30" s="635"/>
      <c r="K30" s="635"/>
      <c r="L30" s="635"/>
      <c r="M30" s="635"/>
      <c r="N30" s="635"/>
      <c r="O30" s="635"/>
      <c r="P30" s="635"/>
      <c r="Q30" s="635"/>
      <c r="R30" s="635"/>
      <c r="S30" s="635"/>
      <c r="T30" s="635"/>
      <c r="U30" s="635"/>
      <c r="V30" s="634"/>
      <c r="W30" s="634"/>
      <c r="X30" s="634"/>
      <c r="Y30" s="634"/>
      <c r="Z30" s="634"/>
      <c r="AA30" s="641"/>
    </row>
    <row r="31" spans="1:27">
      <c r="A31" s="634"/>
      <c r="B31" s="633"/>
      <c r="C31" s="634"/>
      <c r="D31" s="634"/>
      <c r="E31" s="634"/>
      <c r="F31" s="634"/>
      <c r="G31" s="634"/>
      <c r="H31" s="634"/>
      <c r="I31" s="634"/>
      <c r="J31" s="635"/>
      <c r="K31" s="635"/>
      <c r="L31" s="635"/>
      <c r="M31" s="635"/>
      <c r="N31" s="635"/>
      <c r="O31" s="635"/>
      <c r="P31" s="635"/>
      <c r="Q31" s="635"/>
      <c r="R31" s="635"/>
      <c r="S31" s="635"/>
      <c r="T31" s="635"/>
      <c r="U31" s="635"/>
      <c r="V31" s="634"/>
      <c r="W31" s="634"/>
      <c r="X31" s="634"/>
      <c r="Y31" s="634"/>
      <c r="Z31" s="634"/>
      <c r="AA31" s="641"/>
    </row>
    <row r="32" spans="1:27">
      <c r="A32" s="634"/>
      <c r="B32" s="633"/>
      <c r="C32" s="634"/>
      <c r="D32" s="634"/>
      <c r="E32" s="634"/>
      <c r="F32" s="634"/>
      <c r="G32" s="634"/>
      <c r="H32" s="634"/>
      <c r="I32" s="634"/>
      <c r="J32" s="635"/>
      <c r="K32" s="635"/>
      <c r="L32" s="635"/>
      <c r="M32" s="635"/>
      <c r="N32" s="635"/>
      <c r="O32" s="635"/>
      <c r="P32" s="635"/>
      <c r="Q32" s="635"/>
      <c r="R32" s="635"/>
      <c r="S32" s="635"/>
      <c r="T32" s="635"/>
      <c r="U32" s="635"/>
      <c r="V32" s="634"/>
      <c r="W32" s="634"/>
      <c r="X32" s="634"/>
      <c r="Y32" s="634"/>
      <c r="Z32" s="634"/>
      <c r="AA32" s="641"/>
    </row>
    <row r="33" spans="1:27">
      <c r="A33" s="634"/>
      <c r="B33" s="633"/>
      <c r="C33" s="634"/>
      <c r="D33" s="634"/>
      <c r="E33" s="634"/>
      <c r="F33" s="634"/>
      <c r="G33" s="634"/>
      <c r="H33" s="634"/>
      <c r="I33" s="634"/>
      <c r="J33" s="635"/>
      <c r="K33" s="635"/>
      <c r="L33" s="635"/>
      <c r="M33" s="635"/>
      <c r="N33" s="635"/>
      <c r="O33" s="635"/>
      <c r="P33" s="635"/>
      <c r="Q33" s="635"/>
      <c r="R33" s="635"/>
      <c r="S33" s="635"/>
      <c r="T33" s="635"/>
      <c r="U33" s="635"/>
      <c r="V33" s="634"/>
      <c r="W33" s="634"/>
      <c r="X33" s="634"/>
      <c r="Y33" s="634"/>
      <c r="Z33" s="634"/>
      <c r="AA33" s="641"/>
    </row>
    <row r="34" spans="1:27">
      <c r="A34" s="634"/>
      <c r="B34" s="633"/>
      <c r="C34" s="634"/>
      <c r="D34" s="634"/>
      <c r="E34" s="634"/>
      <c r="F34" s="634"/>
      <c r="G34" s="634"/>
      <c r="H34" s="634"/>
      <c r="I34" s="634"/>
      <c r="J34" s="635"/>
      <c r="K34" s="635"/>
      <c r="L34" s="635"/>
      <c r="M34" s="635"/>
      <c r="N34" s="635"/>
      <c r="O34" s="635"/>
      <c r="P34" s="635"/>
      <c r="Q34" s="635"/>
      <c r="R34" s="635"/>
      <c r="S34" s="635"/>
      <c r="T34" s="635"/>
      <c r="U34" s="635"/>
      <c r="V34" s="634"/>
      <c r="W34" s="634"/>
      <c r="X34" s="634"/>
      <c r="Y34" s="634"/>
      <c r="Z34" s="634"/>
      <c r="AA34" s="641"/>
    </row>
    <row r="35" spans="1:27" ht="30" customHeight="1">
      <c r="A35" s="634"/>
      <c r="B35" s="633"/>
      <c r="C35" s="634"/>
      <c r="D35" s="634"/>
      <c r="E35" s="634"/>
      <c r="F35" s="634"/>
      <c r="G35" s="634"/>
      <c r="H35" s="634"/>
      <c r="I35" s="634"/>
      <c r="J35" s="635"/>
      <c r="K35" s="635"/>
      <c r="L35" s="635"/>
      <c r="M35" s="635"/>
      <c r="N35" s="635"/>
      <c r="O35" s="635"/>
      <c r="P35" s="635"/>
      <c r="Q35" s="635"/>
      <c r="R35" s="635"/>
      <c r="S35" s="635"/>
      <c r="T35" s="635"/>
      <c r="U35" s="635"/>
      <c r="V35" s="634"/>
      <c r="W35" s="634"/>
      <c r="X35" s="634"/>
      <c r="Y35" s="634"/>
      <c r="Z35" s="634"/>
      <c r="AA35" s="641"/>
    </row>
    <row r="36" spans="1:27" ht="30" customHeight="1">
      <c r="A36" s="634"/>
      <c r="B36" s="633"/>
      <c r="C36" s="634"/>
      <c r="D36" s="634"/>
      <c r="E36" s="634"/>
      <c r="F36" s="634"/>
      <c r="G36" s="634"/>
      <c r="H36" s="634"/>
      <c r="I36" s="634"/>
      <c r="J36" s="635"/>
      <c r="K36" s="635"/>
      <c r="L36" s="635"/>
      <c r="M36" s="635"/>
      <c r="N36" s="635"/>
      <c r="O36" s="635"/>
      <c r="P36" s="635"/>
      <c r="Q36" s="635"/>
      <c r="R36" s="635"/>
      <c r="S36" s="635"/>
      <c r="T36" s="635"/>
      <c r="U36" s="635"/>
      <c r="V36" s="634"/>
      <c r="W36" s="634"/>
      <c r="X36" s="634"/>
      <c r="Y36" s="634"/>
      <c r="Z36" s="634"/>
      <c r="AA36" s="641"/>
    </row>
    <row r="37" spans="1:27" ht="30" customHeight="1">
      <c r="A37" s="634"/>
      <c r="B37" s="633"/>
      <c r="C37" s="634"/>
      <c r="D37" s="634"/>
      <c r="E37" s="634"/>
      <c r="F37" s="634"/>
      <c r="G37" s="634"/>
      <c r="H37" s="634"/>
      <c r="I37" s="634"/>
      <c r="J37" s="635"/>
      <c r="K37" s="635"/>
      <c r="L37" s="635"/>
      <c r="M37" s="635"/>
      <c r="N37" s="635"/>
      <c r="O37" s="635"/>
      <c r="P37" s="635"/>
      <c r="Q37" s="635"/>
      <c r="R37" s="635"/>
      <c r="S37" s="635"/>
      <c r="T37" s="635"/>
      <c r="U37" s="635"/>
      <c r="V37" s="634"/>
      <c r="W37" s="634"/>
      <c r="X37" s="634"/>
      <c r="Y37" s="634"/>
      <c r="Z37" s="634"/>
      <c r="AA37" s="641"/>
    </row>
    <row r="38" spans="1:27" ht="30" customHeight="1"/>
    <row r="39" spans="1:27" ht="30" customHeight="1"/>
  </sheetData>
  <mergeCells count="29">
    <mergeCell ref="A1:AI1"/>
    <mergeCell ref="A2:AI2"/>
    <mergeCell ref="A3:C3"/>
    <mergeCell ref="AF3:AF4"/>
    <mergeCell ref="A5:A7"/>
    <mergeCell ref="B5:B7"/>
    <mergeCell ref="C5:C7"/>
    <mergeCell ref="D5:D7"/>
    <mergeCell ref="E5:I6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N20:Q20"/>
    <mergeCell ref="B19:D19"/>
    <mergeCell ref="N19:Q19"/>
    <mergeCell ref="X19:AA19"/>
    <mergeCell ref="A10:C10"/>
    <mergeCell ref="X12:Y12"/>
    <mergeCell ref="B18:D18"/>
    <mergeCell ref="N18:R18"/>
    <mergeCell ref="W18:AA18"/>
  </mergeCells>
  <conditionalFormatting sqref="B1:C3">
    <cfRule type="duplicateValues" dxfId="101" priority="1"/>
  </conditionalFormatting>
  <printOptions horizontalCentered="1" verticalCentered="1"/>
  <pageMargins left="0" right="0" top="0" bottom="0" header="0.23" footer="0"/>
  <pageSetup paperSize="9" scale="36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>
  <sheetPr>
    <tabColor rgb="FF00B0F0"/>
  </sheetPr>
  <dimension ref="A1:AI155"/>
  <sheetViews>
    <sheetView view="pageBreakPreview" zoomScale="45" zoomScaleNormal="55" zoomScaleSheetLayoutView="45" workbookViewId="0">
      <pane ySplit="7" topLeftCell="A80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463" customWidth="1"/>
    <col min="2" max="2" width="43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5.710937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8.42578125" style="168" customWidth="1"/>
    <col min="18" max="18" width="13.7109375" style="168" bestFit="1" customWidth="1"/>
    <col min="19" max="19" width="21.7109375" style="168" bestFit="1" customWidth="1"/>
    <col min="20" max="20" width="11.42578125" style="168" customWidth="1"/>
    <col min="21" max="21" width="15.8554687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5.5703125" style="1021" customWidth="1"/>
    <col min="27" max="27" width="25.2851562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5" t="s">
        <v>243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5"/>
      <c r="O1" s="1395"/>
      <c r="P1" s="1395"/>
      <c r="Q1" s="1395"/>
      <c r="R1" s="1395"/>
      <c r="S1" s="1395"/>
      <c r="T1" s="1395"/>
      <c r="U1" s="1395"/>
      <c r="V1" s="1395"/>
      <c r="W1" s="1395"/>
      <c r="X1" s="1395"/>
      <c r="Y1" s="1395"/>
      <c r="Z1" s="1395"/>
      <c r="AA1" s="1395"/>
      <c r="AB1" s="1395"/>
      <c r="AC1" s="1395"/>
      <c r="AD1" s="1395"/>
      <c r="AE1" s="1395"/>
      <c r="AF1" s="1395"/>
      <c r="AG1" s="1395"/>
      <c r="AH1" s="1395"/>
      <c r="AI1" s="1395"/>
    </row>
    <row r="2" spans="1:35" s="120" customFormat="1" ht="38.25" customHeight="1" thickBot="1">
      <c r="A2" s="1396" t="s">
        <v>259</v>
      </c>
      <c r="B2" s="1396"/>
      <c r="C2" s="1396"/>
      <c r="D2" s="1396"/>
      <c r="E2" s="1396"/>
      <c r="F2" s="1396"/>
      <c r="G2" s="1396"/>
      <c r="H2" s="1396"/>
      <c r="I2" s="1396"/>
      <c r="J2" s="1396"/>
      <c r="K2" s="1396"/>
      <c r="L2" s="1396"/>
      <c r="M2" s="1396"/>
      <c r="N2" s="1396"/>
      <c r="O2" s="1396"/>
      <c r="P2" s="1396"/>
      <c r="Q2" s="1396"/>
      <c r="R2" s="1396"/>
      <c r="S2" s="1396"/>
      <c r="T2" s="1396"/>
      <c r="U2" s="1396"/>
      <c r="V2" s="1396"/>
      <c r="W2" s="1396"/>
      <c r="X2" s="1396"/>
      <c r="Y2" s="1396"/>
      <c r="Z2" s="1396"/>
      <c r="AA2" s="1396"/>
      <c r="AB2" s="1396"/>
      <c r="AC2" s="1396"/>
      <c r="AD2" s="1396"/>
      <c r="AE2" s="1396"/>
      <c r="AF2" s="1396"/>
      <c r="AG2" s="1396"/>
      <c r="AH2" s="1396"/>
      <c r="AI2" s="1396"/>
    </row>
    <row r="3" spans="1:35" s="120" customFormat="1" ht="33" customHeight="1">
      <c r="A3" s="1395" t="s">
        <v>343</v>
      </c>
      <c r="B3" s="1395"/>
      <c r="C3" s="1395"/>
      <c r="D3" s="1041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773"/>
      <c r="X3" s="121"/>
      <c r="Y3" s="121"/>
      <c r="Z3" s="1009"/>
      <c r="AA3" s="121"/>
      <c r="AB3" s="121"/>
      <c r="AC3" s="121"/>
      <c r="AD3" s="121"/>
      <c r="AE3" s="121"/>
      <c r="AF3" s="1397"/>
      <c r="AG3" s="121"/>
      <c r="AH3" s="122"/>
      <c r="AI3" s="122"/>
    </row>
    <row r="4" spans="1:35" s="120" customFormat="1" ht="35.25" customHeight="1" thickBot="1">
      <c r="A4" s="1432" t="s">
        <v>969</v>
      </c>
      <c r="B4" s="1432"/>
      <c r="C4" s="1432"/>
      <c r="D4" s="1044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1"/>
      <c r="V4" s="121"/>
      <c r="W4" s="773"/>
      <c r="X4" s="121"/>
      <c r="Y4" s="121"/>
      <c r="Z4" s="1010"/>
      <c r="AA4" s="123"/>
      <c r="AB4" s="124"/>
      <c r="AC4" s="124"/>
      <c r="AD4" s="124"/>
      <c r="AE4" s="124"/>
      <c r="AF4" s="1398"/>
      <c r="AG4" s="124"/>
      <c r="AH4" s="125"/>
      <c r="AI4" s="125"/>
    </row>
    <row r="5" spans="1:35" ht="28.5" customHeight="1">
      <c r="A5" s="1602" t="s">
        <v>261</v>
      </c>
      <c r="B5" s="1402" t="s">
        <v>244</v>
      </c>
      <c r="C5" s="1405" t="s">
        <v>0</v>
      </c>
      <c r="D5" s="1405" t="s">
        <v>245</v>
      </c>
      <c r="E5" s="1408" t="s">
        <v>1</v>
      </c>
      <c r="F5" s="1409"/>
      <c r="G5" s="1409"/>
      <c r="H5" s="1409"/>
      <c r="I5" s="1410"/>
      <c r="J5" s="1414" t="s">
        <v>2</v>
      </c>
      <c r="K5" s="1414"/>
      <c r="L5" s="1414"/>
      <c r="M5" s="1414"/>
      <c r="N5" s="1414"/>
      <c r="O5" s="1414"/>
      <c r="P5" s="1414"/>
      <c r="Q5" s="1414"/>
      <c r="R5" s="1414"/>
      <c r="S5" s="1414"/>
      <c r="T5" s="1414"/>
      <c r="U5" s="1414"/>
      <c r="V5" s="1415" t="s">
        <v>8</v>
      </c>
      <c r="W5" s="1414" t="s">
        <v>4</v>
      </c>
      <c r="X5" s="1414"/>
      <c r="Y5" s="1414"/>
      <c r="Z5" s="1599" t="s">
        <v>338</v>
      </c>
      <c r="AA5" s="1419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74.25" customHeight="1">
      <c r="A6" s="1603"/>
      <c r="B6" s="1403"/>
      <c r="C6" s="1406"/>
      <c r="D6" s="1406"/>
      <c r="E6" s="1411"/>
      <c r="F6" s="1412"/>
      <c r="G6" s="1412"/>
      <c r="H6" s="1412"/>
      <c r="I6" s="1413"/>
      <c r="J6" s="1422" t="s">
        <v>227</v>
      </c>
      <c r="K6" s="1423"/>
      <c r="L6" s="1418" t="s">
        <v>5</v>
      </c>
      <c r="M6" s="1418"/>
      <c r="N6" s="1424" t="s">
        <v>223</v>
      </c>
      <c r="O6" s="1425"/>
      <c r="P6" s="1418" t="s">
        <v>6</v>
      </c>
      <c r="Q6" s="1418"/>
      <c r="R6" s="1418" t="s">
        <v>7</v>
      </c>
      <c r="S6" s="1418"/>
      <c r="T6" s="1418" t="s">
        <v>219</v>
      </c>
      <c r="U6" s="1418"/>
      <c r="V6" s="1416"/>
      <c r="W6" s="1418"/>
      <c r="X6" s="1418"/>
      <c r="Y6" s="1418"/>
      <c r="Z6" s="1600"/>
      <c r="AA6" s="1420"/>
      <c r="AB6" s="150"/>
      <c r="AC6" s="150"/>
      <c r="AD6" s="150"/>
      <c r="AE6" s="150"/>
      <c r="AF6" s="150"/>
      <c r="AG6" s="150"/>
      <c r="AH6" s="150"/>
      <c r="AI6" s="150"/>
    </row>
    <row r="7" spans="1:35" ht="84" customHeight="1" thickBot="1">
      <c r="A7" s="1604"/>
      <c r="B7" s="1404"/>
      <c r="C7" s="1407"/>
      <c r="D7" s="1407"/>
      <c r="E7" s="240" t="s">
        <v>9</v>
      </c>
      <c r="F7" s="240" t="s">
        <v>10</v>
      </c>
      <c r="G7" s="1042" t="s">
        <v>11</v>
      </c>
      <c r="H7" s="1042" t="s">
        <v>12</v>
      </c>
      <c r="I7" s="1042" t="s">
        <v>13</v>
      </c>
      <c r="J7" s="1042" t="s">
        <v>14</v>
      </c>
      <c r="K7" s="1042" t="s">
        <v>15</v>
      </c>
      <c r="L7" s="1042" t="s">
        <v>14</v>
      </c>
      <c r="M7" s="1042" t="s">
        <v>16</v>
      </c>
      <c r="N7" s="1042" t="s">
        <v>14</v>
      </c>
      <c r="O7" s="1042" t="s">
        <v>16</v>
      </c>
      <c r="P7" s="1042" t="s">
        <v>14</v>
      </c>
      <c r="Q7" s="1042" t="s">
        <v>16</v>
      </c>
      <c r="R7" s="1042" t="s">
        <v>14</v>
      </c>
      <c r="S7" s="1042" t="s">
        <v>220</v>
      </c>
      <c r="T7" s="1042" t="s">
        <v>221</v>
      </c>
      <c r="U7" s="1042" t="s">
        <v>3</v>
      </c>
      <c r="V7" s="1417"/>
      <c r="W7" s="775" t="s">
        <v>17</v>
      </c>
      <c r="X7" s="153" t="s">
        <v>218</v>
      </c>
      <c r="Y7" s="153" t="s">
        <v>13</v>
      </c>
      <c r="Z7" s="1601"/>
      <c r="AA7" s="1421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1023">
        <v>1</v>
      </c>
      <c r="B8" s="364" t="s">
        <v>33</v>
      </c>
      <c r="C8" s="364" t="s">
        <v>176</v>
      </c>
      <c r="D8" s="364" t="s">
        <v>153</v>
      </c>
      <c r="E8" s="365">
        <v>30</v>
      </c>
      <c r="F8" s="364">
        <v>240</v>
      </c>
      <c r="G8" s="364">
        <v>90</v>
      </c>
      <c r="H8" s="361">
        <f>90/8</f>
        <v>11.25</v>
      </c>
      <c r="I8" s="361">
        <f>G8*E8</f>
        <v>2700</v>
      </c>
      <c r="J8" s="376"/>
      <c r="K8" s="376"/>
      <c r="L8" s="376">
        <v>4</v>
      </c>
      <c r="M8" s="376" t="s">
        <v>977</v>
      </c>
      <c r="N8" s="376">
        <v>1</v>
      </c>
      <c r="O8" s="377" t="s">
        <v>834</v>
      </c>
      <c r="P8" s="376">
        <v>1</v>
      </c>
      <c r="Q8" s="376">
        <v>8</v>
      </c>
      <c r="R8" s="376"/>
      <c r="S8" s="376"/>
      <c r="T8" s="376"/>
      <c r="U8" s="376"/>
      <c r="V8" s="355">
        <f t="shared" ref="V8:V85" si="0">J8+L8+N8+P8+R8+T8</f>
        <v>6</v>
      </c>
      <c r="W8" s="365">
        <f t="shared" ref="W8:W85" si="1">E8-V8</f>
        <v>24</v>
      </c>
      <c r="X8" s="361">
        <f t="shared" ref="X8:X85" si="2">W8*8</f>
        <v>192</v>
      </c>
      <c r="Y8" s="361">
        <f t="shared" ref="Y8:Y85" si="3">X8*H8</f>
        <v>2160</v>
      </c>
      <c r="Z8" s="1011">
        <f t="shared" ref="Z8:Z85" si="4">Y8</f>
        <v>2160</v>
      </c>
      <c r="AA8" s="916"/>
    </row>
    <row r="9" spans="1:35" s="160" customFormat="1" ht="30" customHeight="1">
      <c r="A9" s="825">
        <v>2</v>
      </c>
      <c r="B9" s="364" t="s">
        <v>777</v>
      </c>
      <c r="C9" s="364" t="s">
        <v>18</v>
      </c>
      <c r="D9" s="364" t="s">
        <v>373</v>
      </c>
      <c r="E9" s="365">
        <v>30</v>
      </c>
      <c r="F9" s="364">
        <v>240</v>
      </c>
      <c r="G9" s="364">
        <v>70</v>
      </c>
      <c r="H9" s="364">
        <f>G9/8</f>
        <v>8.75</v>
      </c>
      <c r="I9" s="361">
        <f t="shared" ref="I9:I46" si="5">G9*E9</f>
        <v>2100</v>
      </c>
      <c r="J9" s="376"/>
      <c r="K9" s="376"/>
      <c r="L9" s="376">
        <v>4</v>
      </c>
      <c r="M9" s="376" t="s">
        <v>977</v>
      </c>
      <c r="N9" s="376">
        <v>3</v>
      </c>
      <c r="O9" s="377" t="s">
        <v>991</v>
      </c>
      <c r="P9" s="376">
        <v>1</v>
      </c>
      <c r="Q9" s="376">
        <v>8</v>
      </c>
      <c r="R9" s="376"/>
      <c r="S9" s="376"/>
      <c r="T9" s="376"/>
      <c r="U9" s="376"/>
      <c r="V9" s="355">
        <f t="shared" si="0"/>
        <v>8</v>
      </c>
      <c r="W9" s="365">
        <f t="shared" si="1"/>
        <v>22</v>
      </c>
      <c r="X9" s="361">
        <f t="shared" si="2"/>
        <v>176</v>
      </c>
      <c r="Y9" s="361">
        <f t="shared" si="3"/>
        <v>1540</v>
      </c>
      <c r="Z9" s="1012">
        <f t="shared" si="4"/>
        <v>1540</v>
      </c>
      <c r="AA9" s="363"/>
    </row>
    <row r="10" spans="1:35" s="160" customFormat="1" ht="30" customHeight="1">
      <c r="A10" s="825">
        <v>3</v>
      </c>
      <c r="B10" s="1048" t="s">
        <v>479</v>
      </c>
      <c r="C10" s="364" t="s">
        <v>18</v>
      </c>
      <c r="D10" s="364" t="s">
        <v>111</v>
      </c>
      <c r="E10" s="365">
        <v>30</v>
      </c>
      <c r="F10" s="364">
        <v>240</v>
      </c>
      <c r="G10" s="364">
        <v>70</v>
      </c>
      <c r="H10" s="364">
        <f t="shared" ref="H10:H46" si="6">G10/8</f>
        <v>8.75</v>
      </c>
      <c r="I10" s="361">
        <f t="shared" si="5"/>
        <v>2100</v>
      </c>
      <c r="J10" s="376"/>
      <c r="K10" s="376"/>
      <c r="L10" s="376"/>
      <c r="M10" s="376"/>
      <c r="N10" s="1061">
        <v>30</v>
      </c>
      <c r="O10" s="1062" t="s">
        <v>1006</v>
      </c>
      <c r="P10" s="376"/>
      <c r="Q10" s="376"/>
      <c r="R10" s="376"/>
      <c r="S10" s="376"/>
      <c r="T10" s="376"/>
      <c r="U10" s="376"/>
      <c r="V10" s="355">
        <f t="shared" si="0"/>
        <v>30</v>
      </c>
      <c r="W10" s="1049">
        <f t="shared" si="1"/>
        <v>0</v>
      </c>
      <c r="X10" s="361">
        <f t="shared" si="2"/>
        <v>0</v>
      </c>
      <c r="Y10" s="361">
        <f t="shared" si="3"/>
        <v>0</v>
      </c>
      <c r="Z10" s="1012">
        <f t="shared" si="4"/>
        <v>0</v>
      </c>
      <c r="AA10" s="363"/>
    </row>
    <row r="11" spans="1:35" s="160" customFormat="1" ht="30" customHeight="1">
      <c r="A11" s="825">
        <v>4</v>
      </c>
      <c r="B11" s="364" t="s">
        <v>319</v>
      </c>
      <c r="C11" s="364" t="s">
        <v>18</v>
      </c>
      <c r="D11" s="364" t="s">
        <v>847</v>
      </c>
      <c r="E11" s="365">
        <v>30</v>
      </c>
      <c r="F11" s="364">
        <v>240</v>
      </c>
      <c r="G11" s="364">
        <v>70</v>
      </c>
      <c r="H11" s="364">
        <f t="shared" si="6"/>
        <v>8.75</v>
      </c>
      <c r="I11" s="361">
        <f t="shared" si="5"/>
        <v>2100</v>
      </c>
      <c r="J11" s="376"/>
      <c r="K11" s="376"/>
      <c r="L11" s="376"/>
      <c r="M11" s="376"/>
      <c r="N11" s="376"/>
      <c r="O11" s="377"/>
      <c r="P11" s="376"/>
      <c r="Q11" s="376"/>
      <c r="R11" s="376"/>
      <c r="S11" s="376"/>
      <c r="T11" s="376"/>
      <c r="U11" s="376"/>
      <c r="V11" s="355">
        <f t="shared" si="0"/>
        <v>0</v>
      </c>
      <c r="W11" s="365">
        <f t="shared" si="1"/>
        <v>30</v>
      </c>
      <c r="X11" s="361">
        <f t="shared" si="2"/>
        <v>240</v>
      </c>
      <c r="Y11" s="361">
        <f t="shared" si="3"/>
        <v>2100</v>
      </c>
      <c r="Z11" s="1012">
        <f t="shared" si="4"/>
        <v>2100</v>
      </c>
      <c r="AA11" s="149"/>
    </row>
    <row r="12" spans="1:35" s="160" customFormat="1" ht="30" customHeight="1">
      <c r="A12" s="825">
        <v>5</v>
      </c>
      <c r="B12" s="975" t="s">
        <v>320</v>
      </c>
      <c r="C12" s="364" t="s">
        <v>176</v>
      </c>
      <c r="D12" s="364" t="s">
        <v>98</v>
      </c>
      <c r="E12" s="365">
        <v>30</v>
      </c>
      <c r="F12" s="364">
        <v>240</v>
      </c>
      <c r="G12" s="364">
        <v>90</v>
      </c>
      <c r="H12" s="364">
        <f t="shared" si="6"/>
        <v>11.25</v>
      </c>
      <c r="I12" s="361">
        <f t="shared" si="5"/>
        <v>2700</v>
      </c>
      <c r="J12" s="376"/>
      <c r="K12" s="822"/>
      <c r="L12" s="376">
        <v>2</v>
      </c>
      <c r="M12" s="376" t="s">
        <v>707</v>
      </c>
      <c r="N12" s="376">
        <v>1</v>
      </c>
      <c r="O12" s="377" t="s">
        <v>834</v>
      </c>
      <c r="P12" s="376"/>
      <c r="Q12" s="376"/>
      <c r="R12" s="376"/>
      <c r="S12" s="376"/>
      <c r="T12" s="376"/>
      <c r="U12" s="376"/>
      <c r="V12" s="355">
        <f t="shared" si="0"/>
        <v>3</v>
      </c>
      <c r="W12" s="365">
        <f t="shared" si="1"/>
        <v>27</v>
      </c>
      <c r="X12" s="361">
        <f t="shared" si="2"/>
        <v>216</v>
      </c>
      <c r="Y12" s="361">
        <f t="shared" si="3"/>
        <v>2430</v>
      </c>
      <c r="Z12" s="1012">
        <f t="shared" si="4"/>
        <v>2430</v>
      </c>
      <c r="AA12" s="363"/>
    </row>
    <row r="13" spans="1:35" s="160" customFormat="1" ht="30" customHeight="1">
      <c r="A13" s="825">
        <v>6</v>
      </c>
      <c r="B13" s="364" t="s">
        <v>472</v>
      </c>
      <c r="C13" s="364" t="s">
        <v>176</v>
      </c>
      <c r="D13" s="364" t="s">
        <v>470</v>
      </c>
      <c r="E13" s="365">
        <v>30</v>
      </c>
      <c r="F13" s="364">
        <v>240</v>
      </c>
      <c r="G13" s="364">
        <v>90</v>
      </c>
      <c r="H13" s="364">
        <f t="shared" si="6"/>
        <v>11.25</v>
      </c>
      <c r="I13" s="361">
        <f t="shared" si="5"/>
        <v>2700</v>
      </c>
      <c r="J13" s="376"/>
      <c r="K13" s="822"/>
      <c r="L13" s="376">
        <v>2</v>
      </c>
      <c r="M13" s="376" t="s">
        <v>716</v>
      </c>
      <c r="N13" s="376">
        <v>1</v>
      </c>
      <c r="O13" s="377" t="s">
        <v>834</v>
      </c>
      <c r="P13" s="376">
        <v>1</v>
      </c>
      <c r="Q13" s="376">
        <v>8</v>
      </c>
      <c r="R13" s="376">
        <v>2</v>
      </c>
      <c r="S13" s="959" t="s">
        <v>212</v>
      </c>
      <c r="T13" s="376"/>
      <c r="U13" s="376"/>
      <c r="V13" s="355">
        <f t="shared" si="0"/>
        <v>6</v>
      </c>
      <c r="W13" s="365">
        <f t="shared" si="1"/>
        <v>24</v>
      </c>
      <c r="X13" s="361">
        <f t="shared" si="2"/>
        <v>192</v>
      </c>
      <c r="Y13" s="361">
        <f t="shared" si="3"/>
        <v>2160</v>
      </c>
      <c r="Z13" s="1012">
        <f t="shared" si="4"/>
        <v>2160</v>
      </c>
      <c r="AA13" s="363"/>
    </row>
    <row r="14" spans="1:35" s="160" customFormat="1" ht="30" customHeight="1">
      <c r="A14" s="825">
        <v>7</v>
      </c>
      <c r="B14" s="364" t="s">
        <v>68</v>
      </c>
      <c r="C14" s="364" t="s">
        <v>18</v>
      </c>
      <c r="D14" s="367" t="s">
        <v>69</v>
      </c>
      <c r="E14" s="365">
        <v>30</v>
      </c>
      <c r="F14" s="364">
        <v>240</v>
      </c>
      <c r="G14" s="364">
        <v>70</v>
      </c>
      <c r="H14" s="364">
        <f t="shared" si="6"/>
        <v>8.75</v>
      </c>
      <c r="I14" s="361">
        <f t="shared" si="5"/>
        <v>2100</v>
      </c>
      <c r="J14" s="376"/>
      <c r="K14" s="376"/>
      <c r="L14" s="376">
        <v>1</v>
      </c>
      <c r="M14" s="376">
        <v>17</v>
      </c>
      <c r="N14" s="376">
        <v>1</v>
      </c>
      <c r="O14" s="376">
        <v>16</v>
      </c>
      <c r="P14" s="376"/>
      <c r="Q14" s="376"/>
      <c r="R14" s="376"/>
      <c r="S14" s="376"/>
      <c r="T14" s="376"/>
      <c r="U14" s="376"/>
      <c r="V14" s="355">
        <f t="shared" si="0"/>
        <v>2</v>
      </c>
      <c r="W14" s="365">
        <f t="shared" si="1"/>
        <v>28</v>
      </c>
      <c r="X14" s="361">
        <f t="shared" si="2"/>
        <v>224</v>
      </c>
      <c r="Y14" s="361">
        <f t="shared" si="3"/>
        <v>1960</v>
      </c>
      <c r="Z14" s="1012">
        <f t="shared" si="4"/>
        <v>1960</v>
      </c>
      <c r="AA14" s="363"/>
    </row>
    <row r="15" spans="1:35" s="160" customFormat="1" ht="30" customHeight="1">
      <c r="A15" s="825">
        <v>8</v>
      </c>
      <c r="B15" s="364" t="s">
        <v>691</v>
      </c>
      <c r="C15" s="364" t="s">
        <v>176</v>
      </c>
      <c r="D15" s="364" t="s">
        <v>88</v>
      </c>
      <c r="E15" s="365">
        <v>30</v>
      </c>
      <c r="F15" s="364">
        <v>240</v>
      </c>
      <c r="G15" s="364">
        <v>90</v>
      </c>
      <c r="H15" s="364">
        <f t="shared" si="6"/>
        <v>11.25</v>
      </c>
      <c r="I15" s="361">
        <f t="shared" si="5"/>
        <v>2700</v>
      </c>
      <c r="J15" s="376"/>
      <c r="K15" s="376"/>
      <c r="L15" s="376">
        <v>4</v>
      </c>
      <c r="M15" s="376" t="s">
        <v>711</v>
      </c>
      <c r="N15" s="376"/>
      <c r="O15" s="376"/>
      <c r="P15" s="376">
        <v>1</v>
      </c>
      <c r="Q15" s="376">
        <v>8</v>
      </c>
      <c r="R15" s="362">
        <v>3</v>
      </c>
      <c r="S15" s="370" t="s">
        <v>754</v>
      </c>
      <c r="T15" s="362"/>
      <c r="U15" s="362"/>
      <c r="V15" s="355">
        <f t="shared" si="0"/>
        <v>8</v>
      </c>
      <c r="W15" s="365">
        <f t="shared" si="1"/>
        <v>22</v>
      </c>
      <c r="X15" s="361">
        <f t="shared" si="2"/>
        <v>176</v>
      </c>
      <c r="Y15" s="361">
        <f t="shared" si="3"/>
        <v>1980</v>
      </c>
      <c r="Z15" s="1012">
        <f t="shared" si="4"/>
        <v>1980</v>
      </c>
      <c r="AA15" s="363"/>
    </row>
    <row r="16" spans="1:35" s="160" customFormat="1" ht="30" customHeight="1">
      <c r="A16" s="825">
        <v>9</v>
      </c>
      <c r="B16" s="364" t="s">
        <v>321</v>
      </c>
      <c r="C16" s="364" t="s">
        <v>18</v>
      </c>
      <c r="D16" s="374" t="s">
        <v>38</v>
      </c>
      <c r="E16" s="365">
        <v>30</v>
      </c>
      <c r="F16" s="364">
        <v>240</v>
      </c>
      <c r="G16" s="364">
        <v>70</v>
      </c>
      <c r="H16" s="364">
        <f t="shared" si="6"/>
        <v>8.75</v>
      </c>
      <c r="I16" s="361">
        <f t="shared" si="5"/>
        <v>2100</v>
      </c>
      <c r="J16" s="376"/>
      <c r="K16" s="376"/>
      <c r="L16" s="376"/>
      <c r="M16" s="376"/>
      <c r="N16" s="376"/>
      <c r="O16" s="377"/>
      <c r="P16" s="376"/>
      <c r="Q16" s="376"/>
      <c r="R16" s="376"/>
      <c r="S16" s="376"/>
      <c r="T16" s="376"/>
      <c r="U16" s="376"/>
      <c r="V16" s="355">
        <f t="shared" si="0"/>
        <v>0</v>
      </c>
      <c r="W16" s="365">
        <f t="shared" si="1"/>
        <v>30</v>
      </c>
      <c r="X16" s="361">
        <f t="shared" si="2"/>
        <v>240</v>
      </c>
      <c r="Y16" s="361">
        <f t="shared" si="3"/>
        <v>2100</v>
      </c>
      <c r="Z16" s="1013">
        <f t="shared" si="4"/>
        <v>2100</v>
      </c>
      <c r="AA16" s="363"/>
    </row>
    <row r="17" spans="1:27" s="160" customFormat="1" ht="30" customHeight="1">
      <c r="A17" s="825">
        <v>10</v>
      </c>
      <c r="B17" s="364" t="s">
        <v>272</v>
      </c>
      <c r="C17" s="364" t="s">
        <v>176</v>
      </c>
      <c r="D17" s="364" t="s">
        <v>47</v>
      </c>
      <c r="E17" s="365">
        <v>30</v>
      </c>
      <c r="F17" s="364">
        <v>240</v>
      </c>
      <c r="G17" s="364">
        <v>90</v>
      </c>
      <c r="H17" s="364">
        <f t="shared" si="6"/>
        <v>11.25</v>
      </c>
      <c r="I17" s="361">
        <f t="shared" si="5"/>
        <v>2700</v>
      </c>
      <c r="J17" s="376"/>
      <c r="K17" s="376"/>
      <c r="L17" s="376">
        <v>4</v>
      </c>
      <c r="M17" s="376" t="s">
        <v>711</v>
      </c>
      <c r="N17" s="376">
        <v>1</v>
      </c>
      <c r="O17" s="376">
        <v>16</v>
      </c>
      <c r="P17" s="376">
        <v>1</v>
      </c>
      <c r="Q17" s="376">
        <v>8</v>
      </c>
      <c r="R17" s="376"/>
      <c r="S17" s="376"/>
      <c r="T17" s="376"/>
      <c r="U17" s="376"/>
      <c r="V17" s="355">
        <f t="shared" si="0"/>
        <v>6</v>
      </c>
      <c r="W17" s="365">
        <f t="shared" si="1"/>
        <v>24</v>
      </c>
      <c r="X17" s="361">
        <f t="shared" si="2"/>
        <v>192</v>
      </c>
      <c r="Y17" s="361">
        <f t="shared" si="3"/>
        <v>2160</v>
      </c>
      <c r="Z17" s="1012">
        <f t="shared" si="4"/>
        <v>2160</v>
      </c>
      <c r="AA17" s="363"/>
    </row>
    <row r="18" spans="1:27" s="160" customFormat="1" ht="30" customHeight="1">
      <c r="A18" s="825">
        <v>11</v>
      </c>
      <c r="B18" s="364" t="s">
        <v>734</v>
      </c>
      <c r="C18" s="364" t="s">
        <v>18</v>
      </c>
      <c r="D18" s="374" t="s">
        <v>166</v>
      </c>
      <c r="E18" s="365">
        <v>30</v>
      </c>
      <c r="F18" s="364">
        <v>240</v>
      </c>
      <c r="G18" s="364">
        <v>70</v>
      </c>
      <c r="H18" s="364">
        <f t="shared" si="6"/>
        <v>8.75</v>
      </c>
      <c r="I18" s="361">
        <f t="shared" si="5"/>
        <v>2100</v>
      </c>
      <c r="J18" s="376"/>
      <c r="K18" s="819"/>
      <c r="L18" s="376">
        <v>3</v>
      </c>
      <c r="M18" s="376" t="s">
        <v>714</v>
      </c>
      <c r="N18" s="376">
        <v>1</v>
      </c>
      <c r="O18" s="377" t="s">
        <v>834</v>
      </c>
      <c r="P18" s="376">
        <v>1</v>
      </c>
      <c r="Q18" s="376">
        <v>8</v>
      </c>
      <c r="R18" s="376"/>
      <c r="S18" s="376"/>
      <c r="T18" s="376"/>
      <c r="U18" s="376"/>
      <c r="V18" s="355">
        <f t="shared" si="0"/>
        <v>5</v>
      </c>
      <c r="W18" s="365">
        <f t="shared" si="1"/>
        <v>25</v>
      </c>
      <c r="X18" s="361">
        <f t="shared" si="2"/>
        <v>200</v>
      </c>
      <c r="Y18" s="361">
        <f t="shared" si="3"/>
        <v>1750</v>
      </c>
      <c r="Z18" s="1012">
        <f t="shared" si="4"/>
        <v>1750</v>
      </c>
      <c r="AA18" s="363"/>
    </row>
    <row r="19" spans="1:27" s="160" customFormat="1" ht="30" customHeight="1">
      <c r="A19" s="825">
        <v>12</v>
      </c>
      <c r="B19" s="364" t="s">
        <v>169</v>
      </c>
      <c r="C19" s="364" t="s">
        <v>176</v>
      </c>
      <c r="D19" s="364" t="s">
        <v>83</v>
      </c>
      <c r="E19" s="365">
        <v>30</v>
      </c>
      <c r="F19" s="364">
        <v>240</v>
      </c>
      <c r="G19" s="364">
        <v>90</v>
      </c>
      <c r="H19" s="364">
        <f t="shared" si="6"/>
        <v>11.25</v>
      </c>
      <c r="I19" s="361">
        <f t="shared" si="5"/>
        <v>2700</v>
      </c>
      <c r="J19" s="376"/>
      <c r="K19" s="819"/>
      <c r="L19" s="376">
        <v>1</v>
      </c>
      <c r="M19" s="376">
        <v>24</v>
      </c>
      <c r="N19" s="376">
        <v>1</v>
      </c>
      <c r="O19" s="377" t="s">
        <v>834</v>
      </c>
      <c r="P19" s="376"/>
      <c r="Q19" s="376"/>
      <c r="R19" s="376"/>
      <c r="S19" s="377"/>
      <c r="T19" s="376"/>
      <c r="U19" s="376"/>
      <c r="V19" s="355">
        <f>J19+L19+N19+P19+R19+T19</f>
        <v>2</v>
      </c>
      <c r="W19" s="365">
        <f>E19-V19</f>
        <v>28</v>
      </c>
      <c r="X19" s="361">
        <f>W19*8</f>
        <v>224</v>
      </c>
      <c r="Y19" s="361">
        <f>X19*H19</f>
        <v>2520</v>
      </c>
      <c r="Z19" s="1012">
        <f t="shared" si="4"/>
        <v>2520</v>
      </c>
      <c r="AA19" s="363"/>
    </row>
    <row r="20" spans="1:27" s="160" customFormat="1" ht="30" customHeight="1">
      <c r="A20" s="825">
        <v>13</v>
      </c>
      <c r="B20" s="1048" t="s">
        <v>718</v>
      </c>
      <c r="C20" s="364" t="s">
        <v>18</v>
      </c>
      <c r="D20" s="768" t="s">
        <v>186</v>
      </c>
      <c r="E20" s="365">
        <v>30</v>
      </c>
      <c r="F20" s="364">
        <v>240</v>
      </c>
      <c r="G20" s="364">
        <v>70</v>
      </c>
      <c r="H20" s="364">
        <f t="shared" si="6"/>
        <v>8.75</v>
      </c>
      <c r="I20" s="361">
        <f t="shared" si="5"/>
        <v>2100</v>
      </c>
      <c r="J20" s="376"/>
      <c r="K20" s="376"/>
      <c r="L20" s="376"/>
      <c r="M20" s="376"/>
      <c r="N20" s="1061">
        <v>30</v>
      </c>
      <c r="O20" s="1062" t="s">
        <v>568</v>
      </c>
      <c r="P20" s="376"/>
      <c r="Q20" s="376"/>
      <c r="R20" s="376"/>
      <c r="S20" s="376"/>
      <c r="T20" s="376"/>
      <c r="U20" s="376"/>
      <c r="V20" s="355">
        <f t="shared" si="0"/>
        <v>30</v>
      </c>
      <c r="W20" s="1049">
        <f t="shared" si="1"/>
        <v>0</v>
      </c>
      <c r="X20" s="361">
        <f t="shared" si="2"/>
        <v>0</v>
      </c>
      <c r="Y20" s="361">
        <f t="shared" si="3"/>
        <v>0</v>
      </c>
      <c r="Z20" s="1012">
        <f t="shared" si="4"/>
        <v>0</v>
      </c>
      <c r="AA20" s="363"/>
    </row>
    <row r="21" spans="1:27" s="160" customFormat="1" ht="30" customHeight="1">
      <c r="A21" s="825">
        <v>14</v>
      </c>
      <c r="B21" s="364" t="s">
        <v>124</v>
      </c>
      <c r="C21" s="364" t="s">
        <v>207</v>
      </c>
      <c r="D21" s="364" t="s">
        <v>142</v>
      </c>
      <c r="E21" s="365">
        <v>30</v>
      </c>
      <c r="F21" s="364">
        <v>240</v>
      </c>
      <c r="G21" s="364">
        <v>40</v>
      </c>
      <c r="H21" s="364">
        <f t="shared" si="6"/>
        <v>5</v>
      </c>
      <c r="I21" s="361">
        <f t="shared" si="5"/>
        <v>1200</v>
      </c>
      <c r="J21" s="376"/>
      <c r="K21" s="376"/>
      <c r="L21" s="376">
        <v>4</v>
      </c>
      <c r="M21" s="376" t="s">
        <v>711</v>
      </c>
      <c r="N21" s="376"/>
      <c r="O21" s="377"/>
      <c r="P21" s="376">
        <v>1</v>
      </c>
      <c r="Q21" s="376">
        <v>8</v>
      </c>
      <c r="R21" s="376"/>
      <c r="S21" s="376"/>
      <c r="T21" s="376"/>
      <c r="U21" s="377"/>
      <c r="V21" s="355">
        <f t="shared" si="0"/>
        <v>5</v>
      </c>
      <c r="W21" s="365">
        <f t="shared" si="1"/>
        <v>25</v>
      </c>
      <c r="X21" s="361">
        <f t="shared" si="2"/>
        <v>200</v>
      </c>
      <c r="Y21" s="361">
        <f t="shared" si="3"/>
        <v>1000</v>
      </c>
      <c r="Z21" s="1012">
        <f t="shared" si="4"/>
        <v>1000</v>
      </c>
      <c r="AA21" s="363"/>
    </row>
    <row r="22" spans="1:27" s="160" customFormat="1" ht="30" customHeight="1">
      <c r="A22" s="825">
        <v>15</v>
      </c>
      <c r="B22" s="364" t="s">
        <v>283</v>
      </c>
      <c r="C22" s="364" t="s">
        <v>176</v>
      </c>
      <c r="D22" s="364" t="s">
        <v>242</v>
      </c>
      <c r="E22" s="365">
        <v>30</v>
      </c>
      <c r="F22" s="364">
        <v>240</v>
      </c>
      <c r="G22" s="364">
        <v>90</v>
      </c>
      <c r="H22" s="364">
        <f t="shared" si="6"/>
        <v>11.25</v>
      </c>
      <c r="I22" s="361">
        <f t="shared" si="5"/>
        <v>2700</v>
      </c>
      <c r="J22" s="376"/>
      <c r="K22" s="376"/>
      <c r="L22" s="376">
        <v>2</v>
      </c>
      <c r="M22" s="376" t="s">
        <v>914</v>
      </c>
      <c r="N22" s="376">
        <v>1</v>
      </c>
      <c r="O22" s="377" t="s">
        <v>834</v>
      </c>
      <c r="P22" s="376"/>
      <c r="Q22" s="376"/>
      <c r="R22" s="376"/>
      <c r="S22" s="376"/>
      <c r="T22" s="376">
        <v>4</v>
      </c>
      <c r="U22" s="819" t="s">
        <v>885</v>
      </c>
      <c r="V22" s="355">
        <f t="shared" si="0"/>
        <v>7</v>
      </c>
      <c r="W22" s="365">
        <f t="shared" si="1"/>
        <v>23</v>
      </c>
      <c r="X22" s="361">
        <f t="shared" si="2"/>
        <v>184</v>
      </c>
      <c r="Y22" s="361">
        <f t="shared" si="3"/>
        <v>2070</v>
      </c>
      <c r="Z22" s="1012">
        <f t="shared" si="4"/>
        <v>2070</v>
      </c>
      <c r="AA22" s="363"/>
    </row>
    <row r="23" spans="1:27" s="160" customFormat="1" ht="30" customHeight="1">
      <c r="A23" s="825">
        <v>16</v>
      </c>
      <c r="B23" s="364" t="s">
        <v>284</v>
      </c>
      <c r="C23" s="364" t="s">
        <v>176</v>
      </c>
      <c r="D23" s="364" t="s">
        <v>56</v>
      </c>
      <c r="E23" s="365">
        <v>30</v>
      </c>
      <c r="F23" s="364">
        <v>240</v>
      </c>
      <c r="G23" s="364">
        <v>90</v>
      </c>
      <c r="H23" s="364">
        <f t="shared" si="6"/>
        <v>11.25</v>
      </c>
      <c r="I23" s="361">
        <f t="shared" si="5"/>
        <v>2700</v>
      </c>
      <c r="J23" s="376"/>
      <c r="K23" s="376"/>
      <c r="L23" s="376">
        <v>3</v>
      </c>
      <c r="M23" s="376" t="s">
        <v>974</v>
      </c>
      <c r="N23" s="376">
        <v>1</v>
      </c>
      <c r="O23" s="377" t="s">
        <v>834</v>
      </c>
      <c r="P23" s="376">
        <v>1</v>
      </c>
      <c r="Q23" s="376">
        <v>8</v>
      </c>
      <c r="R23" s="376"/>
      <c r="S23" s="376"/>
      <c r="T23" s="376"/>
      <c r="U23" s="376"/>
      <c r="V23" s="355">
        <f t="shared" si="0"/>
        <v>5</v>
      </c>
      <c r="W23" s="365">
        <f t="shared" si="1"/>
        <v>25</v>
      </c>
      <c r="X23" s="361">
        <f t="shared" si="2"/>
        <v>200</v>
      </c>
      <c r="Y23" s="361">
        <f t="shared" si="3"/>
        <v>2250</v>
      </c>
      <c r="Z23" s="1012">
        <f t="shared" si="4"/>
        <v>2250</v>
      </c>
      <c r="AA23" s="363"/>
    </row>
    <row r="24" spans="1:27" s="463" customFormat="1" ht="34.5" customHeight="1">
      <c r="A24" s="825">
        <v>17</v>
      </c>
      <c r="B24" s="364" t="s">
        <v>863</v>
      </c>
      <c r="C24" s="364" t="s">
        <v>18</v>
      </c>
      <c r="D24" s="364" t="s">
        <v>109</v>
      </c>
      <c r="E24" s="365">
        <v>30</v>
      </c>
      <c r="F24" s="364">
        <v>240</v>
      </c>
      <c r="G24" s="364">
        <v>70</v>
      </c>
      <c r="H24" s="364">
        <f t="shared" si="6"/>
        <v>8.75</v>
      </c>
      <c r="I24" s="364">
        <f t="shared" si="5"/>
        <v>2100</v>
      </c>
      <c r="J24" s="376"/>
      <c r="K24" s="376"/>
      <c r="L24" s="376">
        <v>4</v>
      </c>
      <c r="M24" s="376" t="s">
        <v>711</v>
      </c>
      <c r="N24" s="376"/>
      <c r="O24" s="377"/>
      <c r="P24" s="376">
        <v>1</v>
      </c>
      <c r="Q24" s="376">
        <v>8</v>
      </c>
      <c r="R24" s="376"/>
      <c r="S24" s="376"/>
      <c r="T24" s="376"/>
      <c r="U24" s="376"/>
      <c r="V24" s="365">
        <f t="shared" si="0"/>
        <v>5</v>
      </c>
      <c r="W24" s="365">
        <f t="shared" si="1"/>
        <v>25</v>
      </c>
      <c r="X24" s="364">
        <f t="shared" si="2"/>
        <v>200</v>
      </c>
      <c r="Y24" s="364">
        <f t="shared" si="3"/>
        <v>1750</v>
      </c>
      <c r="Z24" s="1014">
        <f t="shared" si="4"/>
        <v>1750</v>
      </c>
      <c r="AA24" s="997"/>
    </row>
    <row r="25" spans="1:27" s="160" customFormat="1" ht="30" customHeight="1">
      <c r="A25" s="825">
        <v>18</v>
      </c>
      <c r="B25" s="364" t="s">
        <v>282</v>
      </c>
      <c r="C25" s="364" t="s">
        <v>267</v>
      </c>
      <c r="D25" s="364" t="s">
        <v>43</v>
      </c>
      <c r="E25" s="365">
        <v>30</v>
      </c>
      <c r="F25" s="364">
        <v>240</v>
      </c>
      <c r="G25" s="364">
        <v>75</v>
      </c>
      <c r="H25" s="364">
        <f t="shared" si="6"/>
        <v>9.375</v>
      </c>
      <c r="I25" s="361">
        <f t="shared" si="5"/>
        <v>2250</v>
      </c>
      <c r="J25" s="376"/>
      <c r="K25" s="376"/>
      <c r="L25" s="376">
        <v>1</v>
      </c>
      <c r="M25" s="376">
        <v>17</v>
      </c>
      <c r="N25" s="376">
        <v>1</v>
      </c>
      <c r="O25" s="377" t="s">
        <v>834</v>
      </c>
      <c r="P25" s="376"/>
      <c r="Q25" s="376"/>
      <c r="R25" s="376"/>
      <c r="S25" s="376"/>
      <c r="T25" s="376"/>
      <c r="U25" s="376"/>
      <c r="V25" s="355">
        <f t="shared" si="0"/>
        <v>2</v>
      </c>
      <c r="W25" s="365">
        <f t="shared" si="1"/>
        <v>28</v>
      </c>
      <c r="X25" s="361">
        <f t="shared" si="2"/>
        <v>224</v>
      </c>
      <c r="Y25" s="361">
        <f t="shared" si="3"/>
        <v>2100</v>
      </c>
      <c r="Z25" s="1012">
        <f t="shared" si="4"/>
        <v>2100</v>
      </c>
      <c r="AA25" s="363"/>
    </row>
    <row r="26" spans="1:27" s="160" customFormat="1" ht="30" customHeight="1">
      <c r="A26" s="825">
        <v>19</v>
      </c>
      <c r="B26" s="364" t="s">
        <v>292</v>
      </c>
      <c r="C26" s="364" t="s">
        <v>176</v>
      </c>
      <c r="D26" s="367" t="s">
        <v>911</v>
      </c>
      <c r="E26" s="365">
        <v>30</v>
      </c>
      <c r="F26" s="364">
        <v>240</v>
      </c>
      <c r="G26" s="364">
        <v>90</v>
      </c>
      <c r="H26" s="364">
        <f t="shared" si="6"/>
        <v>11.25</v>
      </c>
      <c r="I26" s="361">
        <f t="shared" si="5"/>
        <v>2700</v>
      </c>
      <c r="J26" s="376"/>
      <c r="K26" s="376"/>
      <c r="L26" s="376">
        <v>2</v>
      </c>
      <c r="M26" s="376" t="s">
        <v>705</v>
      </c>
      <c r="N26" s="376">
        <v>1</v>
      </c>
      <c r="O26" s="377" t="s">
        <v>834</v>
      </c>
      <c r="P26" s="376"/>
      <c r="Q26" s="376"/>
      <c r="R26" s="376"/>
      <c r="S26" s="376"/>
      <c r="T26" s="376"/>
      <c r="U26" s="376"/>
      <c r="V26" s="355">
        <f t="shared" si="0"/>
        <v>3</v>
      </c>
      <c r="W26" s="365">
        <f t="shared" si="1"/>
        <v>27</v>
      </c>
      <c r="X26" s="361">
        <f t="shared" si="2"/>
        <v>216</v>
      </c>
      <c r="Y26" s="361">
        <f t="shared" si="3"/>
        <v>2430</v>
      </c>
      <c r="Z26" s="1012">
        <f t="shared" si="4"/>
        <v>2430</v>
      </c>
      <c r="AA26" s="363"/>
    </row>
    <row r="27" spans="1:27" s="160" customFormat="1" ht="30" customHeight="1">
      <c r="A27" s="825">
        <v>20</v>
      </c>
      <c r="B27" s="364" t="s">
        <v>94</v>
      </c>
      <c r="C27" s="364" t="s">
        <v>176</v>
      </c>
      <c r="D27" s="364" t="s">
        <v>138</v>
      </c>
      <c r="E27" s="365">
        <v>30</v>
      </c>
      <c r="F27" s="364">
        <v>240</v>
      </c>
      <c r="G27" s="364">
        <v>90</v>
      </c>
      <c r="H27" s="364">
        <f t="shared" si="6"/>
        <v>11.25</v>
      </c>
      <c r="I27" s="361">
        <f t="shared" si="5"/>
        <v>2700</v>
      </c>
      <c r="J27" s="376"/>
      <c r="K27" s="376"/>
      <c r="L27" s="376">
        <v>3</v>
      </c>
      <c r="M27" s="376" t="s">
        <v>974</v>
      </c>
      <c r="N27" s="376">
        <v>1</v>
      </c>
      <c r="O27" s="377" t="s">
        <v>834</v>
      </c>
      <c r="P27" s="376">
        <v>1</v>
      </c>
      <c r="Q27" s="376">
        <v>8</v>
      </c>
      <c r="R27" s="376"/>
      <c r="S27" s="376"/>
      <c r="T27" s="376"/>
      <c r="U27" s="376"/>
      <c r="V27" s="355">
        <f t="shared" si="0"/>
        <v>5</v>
      </c>
      <c r="W27" s="365">
        <f t="shared" si="1"/>
        <v>25</v>
      </c>
      <c r="X27" s="361">
        <f t="shared" si="2"/>
        <v>200</v>
      </c>
      <c r="Y27" s="361">
        <f t="shared" si="3"/>
        <v>2250</v>
      </c>
      <c r="Z27" s="1012">
        <f t="shared" si="4"/>
        <v>2250</v>
      </c>
      <c r="AA27" s="363"/>
    </row>
    <row r="28" spans="1:27" s="160" customFormat="1" ht="30" customHeight="1">
      <c r="A28" s="825">
        <v>21</v>
      </c>
      <c r="B28" s="364" t="s">
        <v>881</v>
      </c>
      <c r="C28" s="364" t="s">
        <v>18</v>
      </c>
      <c r="D28" s="414" t="s">
        <v>81</v>
      </c>
      <c r="E28" s="365">
        <v>30</v>
      </c>
      <c r="F28" s="364">
        <v>240</v>
      </c>
      <c r="G28" s="364">
        <v>70</v>
      </c>
      <c r="H28" s="364">
        <f t="shared" si="6"/>
        <v>8.75</v>
      </c>
      <c r="I28" s="361">
        <f t="shared" si="5"/>
        <v>2100</v>
      </c>
      <c r="J28" s="376"/>
      <c r="K28" s="376"/>
      <c r="L28" s="376">
        <v>1</v>
      </c>
      <c r="M28" s="376">
        <v>24</v>
      </c>
      <c r="N28" s="376">
        <v>1</v>
      </c>
      <c r="O28" s="377" t="s">
        <v>834</v>
      </c>
      <c r="P28" s="376"/>
      <c r="Q28" s="376"/>
      <c r="R28" s="376">
        <v>1</v>
      </c>
      <c r="S28" s="376">
        <v>1</v>
      </c>
      <c r="T28" s="376"/>
      <c r="U28" s="376"/>
      <c r="V28" s="355">
        <f t="shared" si="0"/>
        <v>3</v>
      </c>
      <c r="W28" s="365">
        <f t="shared" si="1"/>
        <v>27</v>
      </c>
      <c r="X28" s="361">
        <f t="shared" si="2"/>
        <v>216</v>
      </c>
      <c r="Y28" s="361">
        <f t="shared" si="3"/>
        <v>1890</v>
      </c>
      <c r="Z28" s="1014">
        <f t="shared" si="4"/>
        <v>1890</v>
      </c>
      <c r="AA28" s="363"/>
    </row>
    <row r="29" spans="1:27" s="160" customFormat="1" ht="30" customHeight="1">
      <c r="A29" s="825">
        <v>22</v>
      </c>
      <c r="B29" s="364" t="s">
        <v>794</v>
      </c>
      <c r="C29" s="364" t="s">
        <v>18</v>
      </c>
      <c r="D29" s="505" t="s">
        <v>19</v>
      </c>
      <c r="E29" s="365">
        <v>30</v>
      </c>
      <c r="F29" s="364">
        <v>240</v>
      </c>
      <c r="G29" s="364">
        <v>70</v>
      </c>
      <c r="H29" s="364">
        <f t="shared" si="6"/>
        <v>8.75</v>
      </c>
      <c r="I29" s="361">
        <f t="shared" si="5"/>
        <v>2100</v>
      </c>
      <c r="J29" s="376"/>
      <c r="K29" s="376"/>
      <c r="L29" s="376">
        <v>1</v>
      </c>
      <c r="M29" s="376">
        <v>3</v>
      </c>
      <c r="N29" s="376">
        <v>3</v>
      </c>
      <c r="O29" s="377" t="s">
        <v>988</v>
      </c>
      <c r="P29" s="376"/>
      <c r="Q29" s="376"/>
      <c r="R29" s="376"/>
      <c r="S29" s="376"/>
      <c r="T29" s="376"/>
      <c r="U29" s="376"/>
      <c r="V29" s="355">
        <f>J29+L29+N29+P29+R29+T29</f>
        <v>4</v>
      </c>
      <c r="W29" s="365">
        <f>E29-V29</f>
        <v>26</v>
      </c>
      <c r="X29" s="361">
        <f>W29*8</f>
        <v>208</v>
      </c>
      <c r="Y29" s="361">
        <f t="shared" si="3"/>
        <v>1820</v>
      </c>
      <c r="Z29" s="1014">
        <f t="shared" si="4"/>
        <v>1820</v>
      </c>
      <c r="AA29" s="363"/>
    </row>
    <row r="30" spans="1:27" s="160" customFormat="1" ht="30" customHeight="1">
      <c r="A30" s="825">
        <v>23</v>
      </c>
      <c r="B30" s="364" t="s">
        <v>275</v>
      </c>
      <c r="C30" s="364" t="s">
        <v>176</v>
      </c>
      <c r="D30" s="364" t="s">
        <v>78</v>
      </c>
      <c r="E30" s="365">
        <v>30</v>
      </c>
      <c r="F30" s="364">
        <v>240</v>
      </c>
      <c r="G30" s="364">
        <v>90</v>
      </c>
      <c r="H30" s="364">
        <f t="shared" si="6"/>
        <v>11.25</v>
      </c>
      <c r="I30" s="361">
        <f t="shared" si="5"/>
        <v>2700</v>
      </c>
      <c r="J30" s="376"/>
      <c r="K30" s="376"/>
      <c r="L30" s="376">
        <v>3</v>
      </c>
      <c r="M30" s="376" t="s">
        <v>700</v>
      </c>
      <c r="N30" s="376"/>
      <c r="O30" s="377"/>
      <c r="P30" s="376"/>
      <c r="Q30" s="376"/>
      <c r="R30" s="376">
        <v>1</v>
      </c>
      <c r="S30" s="376">
        <v>30</v>
      </c>
      <c r="T30" s="376"/>
      <c r="U30" s="376"/>
      <c r="V30" s="355">
        <f t="shared" si="0"/>
        <v>4</v>
      </c>
      <c r="W30" s="365">
        <f t="shared" si="1"/>
        <v>26</v>
      </c>
      <c r="X30" s="361">
        <f t="shared" si="2"/>
        <v>208</v>
      </c>
      <c r="Y30" s="361">
        <f t="shared" si="3"/>
        <v>2340</v>
      </c>
      <c r="Z30" s="1012">
        <f t="shared" si="4"/>
        <v>2340</v>
      </c>
      <c r="AA30" s="363"/>
    </row>
    <row r="31" spans="1:27" s="160" customFormat="1" ht="30" customHeight="1">
      <c r="A31" s="825">
        <v>24</v>
      </c>
      <c r="B31" s="364" t="s">
        <v>304</v>
      </c>
      <c r="C31" s="364" t="s">
        <v>176</v>
      </c>
      <c r="D31" s="364" t="s">
        <v>57</v>
      </c>
      <c r="E31" s="365">
        <v>30</v>
      </c>
      <c r="F31" s="364">
        <v>240</v>
      </c>
      <c r="G31" s="364">
        <v>90</v>
      </c>
      <c r="H31" s="364">
        <f t="shared" si="6"/>
        <v>11.25</v>
      </c>
      <c r="I31" s="361">
        <f t="shared" si="5"/>
        <v>2700</v>
      </c>
      <c r="J31" s="376"/>
      <c r="K31" s="376"/>
      <c r="L31" s="376">
        <v>2</v>
      </c>
      <c r="M31" s="376" t="s">
        <v>705</v>
      </c>
      <c r="N31" s="376">
        <v>1</v>
      </c>
      <c r="O31" s="377" t="s">
        <v>834</v>
      </c>
      <c r="P31" s="376">
        <v>1</v>
      </c>
      <c r="Q31" s="376">
        <v>8</v>
      </c>
      <c r="R31" s="376"/>
      <c r="S31" s="376"/>
      <c r="T31" s="376"/>
      <c r="U31" s="376"/>
      <c r="V31" s="355">
        <f t="shared" si="0"/>
        <v>4</v>
      </c>
      <c r="W31" s="365">
        <f t="shared" si="1"/>
        <v>26</v>
      </c>
      <c r="X31" s="361">
        <f t="shared" si="2"/>
        <v>208</v>
      </c>
      <c r="Y31" s="361">
        <f t="shared" si="3"/>
        <v>2340</v>
      </c>
      <c r="Z31" s="1012">
        <f t="shared" si="4"/>
        <v>2340</v>
      </c>
      <c r="AA31" s="363"/>
    </row>
    <row r="32" spans="1:27" s="160" customFormat="1" ht="35.25" customHeight="1">
      <c r="A32" s="825">
        <v>25</v>
      </c>
      <c r="B32" s="364" t="s">
        <v>813</v>
      </c>
      <c r="C32" s="364" t="s">
        <v>176</v>
      </c>
      <c r="D32" s="364" t="s">
        <v>29</v>
      </c>
      <c r="E32" s="364">
        <v>30</v>
      </c>
      <c r="F32" s="364">
        <v>240</v>
      </c>
      <c r="G32" s="364">
        <v>90</v>
      </c>
      <c r="H32" s="364">
        <f t="shared" si="6"/>
        <v>11.25</v>
      </c>
      <c r="I32" s="361">
        <f t="shared" si="5"/>
        <v>2700</v>
      </c>
      <c r="J32" s="376"/>
      <c r="K32" s="376"/>
      <c r="L32" s="376">
        <v>4</v>
      </c>
      <c r="M32" s="376" t="s">
        <v>711</v>
      </c>
      <c r="N32" s="376">
        <v>1</v>
      </c>
      <c r="O32" s="377" t="s">
        <v>834</v>
      </c>
      <c r="P32" s="376">
        <v>1</v>
      </c>
      <c r="Q32" s="376">
        <v>8</v>
      </c>
      <c r="R32" s="376"/>
      <c r="S32" s="376"/>
      <c r="T32" s="376"/>
      <c r="U32" s="376"/>
      <c r="V32" s="361">
        <f t="shared" si="0"/>
        <v>6</v>
      </c>
      <c r="W32" s="364">
        <f t="shared" si="1"/>
        <v>24</v>
      </c>
      <c r="X32" s="361">
        <f t="shared" si="2"/>
        <v>192</v>
      </c>
      <c r="Y32" s="361">
        <f t="shared" si="3"/>
        <v>2160</v>
      </c>
      <c r="Z32" s="1012">
        <f t="shared" si="4"/>
        <v>2160</v>
      </c>
      <c r="AA32" s="363"/>
    </row>
    <row r="33" spans="1:27" s="463" customFormat="1" ht="35.1" customHeight="1">
      <c r="A33" s="825">
        <v>26</v>
      </c>
      <c r="B33" s="364" t="s">
        <v>246</v>
      </c>
      <c r="C33" s="364" t="s">
        <v>176</v>
      </c>
      <c r="D33" s="364" t="s">
        <v>971</v>
      </c>
      <c r="E33" s="365">
        <v>30</v>
      </c>
      <c r="F33" s="364">
        <v>240</v>
      </c>
      <c r="G33" s="364">
        <v>90</v>
      </c>
      <c r="H33" s="364">
        <f t="shared" si="6"/>
        <v>11.25</v>
      </c>
      <c r="I33" s="364">
        <f t="shared" si="5"/>
        <v>2700</v>
      </c>
      <c r="J33" s="376"/>
      <c r="K33" s="819"/>
      <c r="L33" s="376">
        <v>1</v>
      </c>
      <c r="M33" s="376">
        <v>17</v>
      </c>
      <c r="N33" s="376"/>
      <c r="O33" s="377"/>
      <c r="P33" s="376"/>
      <c r="Q33" s="377"/>
      <c r="R33" s="376">
        <v>3</v>
      </c>
      <c r="S33" s="376" t="s">
        <v>972</v>
      </c>
      <c r="T33" s="376"/>
      <c r="U33" s="376"/>
      <c r="V33" s="365">
        <f>J33+L33+N33+P33+R33+T33</f>
        <v>4</v>
      </c>
      <c r="W33" s="365">
        <f>E33-V33</f>
        <v>26</v>
      </c>
      <c r="X33" s="364">
        <f t="shared" si="2"/>
        <v>208</v>
      </c>
      <c r="Y33" s="364">
        <f t="shared" si="3"/>
        <v>2340</v>
      </c>
      <c r="Z33" s="1014">
        <f t="shared" si="4"/>
        <v>2340</v>
      </c>
      <c r="AA33" s="997"/>
    </row>
    <row r="34" spans="1:27" s="160" customFormat="1" ht="30" customHeight="1">
      <c r="A34" s="825">
        <v>27</v>
      </c>
      <c r="B34" s="1048" t="s">
        <v>801</v>
      </c>
      <c r="C34" s="364" t="s">
        <v>18</v>
      </c>
      <c r="D34" s="474" t="s">
        <v>368</v>
      </c>
      <c r="E34" s="365">
        <v>30</v>
      </c>
      <c r="F34" s="364">
        <v>240</v>
      </c>
      <c r="G34" s="364">
        <v>70</v>
      </c>
      <c r="H34" s="364">
        <f t="shared" si="6"/>
        <v>8.75</v>
      </c>
      <c r="I34" s="361">
        <f t="shared" si="5"/>
        <v>2100</v>
      </c>
      <c r="J34" s="376"/>
      <c r="K34" s="376"/>
      <c r="L34" s="376"/>
      <c r="M34" s="376"/>
      <c r="N34" s="1061">
        <v>30</v>
      </c>
      <c r="O34" s="1062" t="s">
        <v>568</v>
      </c>
      <c r="P34" s="376"/>
      <c r="Q34" s="376"/>
      <c r="R34" s="376"/>
      <c r="S34" s="376"/>
      <c r="T34" s="376"/>
      <c r="U34" s="376"/>
      <c r="V34" s="355">
        <f>J34+L34+N34+P34+R34+T34</f>
        <v>30</v>
      </c>
      <c r="W34" s="1049">
        <f>E34-V34</f>
        <v>0</v>
      </c>
      <c r="X34" s="361">
        <f>W34*8</f>
        <v>0</v>
      </c>
      <c r="Y34" s="361">
        <f t="shared" si="3"/>
        <v>0</v>
      </c>
      <c r="Z34" s="1012">
        <f t="shared" si="4"/>
        <v>0</v>
      </c>
      <c r="AA34" s="363"/>
    </row>
    <row r="35" spans="1:27" s="160" customFormat="1" ht="30" customHeight="1">
      <c r="A35" s="825"/>
      <c r="B35" s="364" t="s">
        <v>990</v>
      </c>
      <c r="C35" s="364" t="s">
        <v>18</v>
      </c>
      <c r="D35" s="474" t="s">
        <v>42</v>
      </c>
      <c r="E35" s="365">
        <v>30</v>
      </c>
      <c r="F35" s="364">
        <v>240</v>
      </c>
      <c r="G35" s="364">
        <v>70</v>
      </c>
      <c r="H35" s="364">
        <f t="shared" ref="H35" si="7">G35/8</f>
        <v>8.75</v>
      </c>
      <c r="I35" s="361">
        <f t="shared" ref="I35" si="8">G35*E35</f>
        <v>2100</v>
      </c>
      <c r="J35" s="417">
        <v>16</v>
      </c>
      <c r="K35" s="417" t="s">
        <v>842</v>
      </c>
      <c r="L35" s="376"/>
      <c r="M35" s="376"/>
      <c r="N35" s="376"/>
      <c r="O35" s="377"/>
      <c r="P35" s="376"/>
      <c r="Q35" s="376"/>
      <c r="R35" s="376">
        <v>1</v>
      </c>
      <c r="S35" s="376">
        <v>17</v>
      </c>
      <c r="T35" s="376"/>
      <c r="U35" s="376"/>
      <c r="V35" s="355">
        <f>J35+L35+N35+P35+R35+T35</f>
        <v>17</v>
      </c>
      <c r="W35" s="365">
        <f>E35-V35</f>
        <v>13</v>
      </c>
      <c r="X35" s="361">
        <f>W35*8</f>
        <v>104</v>
      </c>
      <c r="Y35" s="361">
        <f t="shared" ref="Y35" si="9">X35*H35</f>
        <v>910</v>
      </c>
      <c r="Z35" s="1012">
        <f t="shared" ref="Z35" si="10">Y35</f>
        <v>910</v>
      </c>
      <c r="AA35" s="363"/>
    </row>
    <row r="36" spans="1:27" s="160" customFormat="1" ht="34.5" customHeight="1">
      <c r="A36" s="825">
        <v>28</v>
      </c>
      <c r="B36" s="364" t="s">
        <v>882</v>
      </c>
      <c r="C36" s="364" t="s">
        <v>207</v>
      </c>
      <c r="D36" s="364" t="s">
        <v>120</v>
      </c>
      <c r="E36" s="365">
        <v>30</v>
      </c>
      <c r="F36" s="364">
        <v>240</v>
      </c>
      <c r="G36" s="364">
        <v>40</v>
      </c>
      <c r="H36" s="364">
        <f t="shared" si="6"/>
        <v>5</v>
      </c>
      <c r="I36" s="361">
        <f t="shared" si="5"/>
        <v>1200</v>
      </c>
      <c r="J36" s="376"/>
      <c r="K36" s="376"/>
      <c r="L36" s="376">
        <v>4</v>
      </c>
      <c r="M36" s="376" t="s">
        <v>711</v>
      </c>
      <c r="N36" s="376">
        <v>1</v>
      </c>
      <c r="O36" s="377" t="s">
        <v>834</v>
      </c>
      <c r="P36" s="376">
        <v>1</v>
      </c>
      <c r="Q36" s="376">
        <v>8</v>
      </c>
      <c r="R36" s="376"/>
      <c r="S36" s="376"/>
      <c r="T36" s="376"/>
      <c r="U36" s="376"/>
      <c r="V36" s="355">
        <f>J36+L36+N36+P36+R36+T36</f>
        <v>6</v>
      </c>
      <c r="W36" s="365">
        <f>E36-V36</f>
        <v>24</v>
      </c>
      <c r="X36" s="361">
        <f>W36*8</f>
        <v>192</v>
      </c>
      <c r="Y36" s="361">
        <f t="shared" si="3"/>
        <v>960</v>
      </c>
      <c r="Z36" s="1012">
        <f t="shared" si="4"/>
        <v>960</v>
      </c>
      <c r="AA36" s="363"/>
    </row>
    <row r="37" spans="1:27" s="160" customFormat="1" ht="30" customHeight="1">
      <c r="A37" s="825">
        <v>29</v>
      </c>
      <c r="B37" s="1048" t="s">
        <v>46</v>
      </c>
      <c r="C37" s="364" t="s">
        <v>176</v>
      </c>
      <c r="D37" s="367" t="s">
        <v>88</v>
      </c>
      <c r="E37" s="365">
        <v>30</v>
      </c>
      <c r="F37" s="364">
        <v>240</v>
      </c>
      <c r="G37" s="364">
        <v>90</v>
      </c>
      <c r="H37" s="364">
        <f t="shared" si="6"/>
        <v>11.25</v>
      </c>
      <c r="I37" s="361">
        <f t="shared" si="5"/>
        <v>2700</v>
      </c>
      <c r="J37" s="376"/>
      <c r="K37" s="376"/>
      <c r="L37" s="376"/>
      <c r="M37" s="376"/>
      <c r="N37" s="1061">
        <v>30</v>
      </c>
      <c r="O37" s="1062" t="s">
        <v>568</v>
      </c>
      <c r="P37" s="376"/>
      <c r="Q37" s="376"/>
      <c r="R37" s="376"/>
      <c r="S37" s="376"/>
      <c r="T37" s="376"/>
      <c r="U37" s="376"/>
      <c r="V37" s="355">
        <f t="shared" si="0"/>
        <v>30</v>
      </c>
      <c r="W37" s="365">
        <f t="shared" si="1"/>
        <v>0</v>
      </c>
      <c r="X37" s="361">
        <f t="shared" si="2"/>
        <v>0</v>
      </c>
      <c r="Y37" s="361">
        <f t="shared" si="3"/>
        <v>0</v>
      </c>
      <c r="Z37" s="1012">
        <f t="shared" si="4"/>
        <v>0</v>
      </c>
      <c r="AA37" s="363"/>
    </row>
    <row r="38" spans="1:27" s="160" customFormat="1" ht="33" customHeight="1">
      <c r="A38" s="825">
        <v>30</v>
      </c>
      <c r="B38" s="409" t="s">
        <v>323</v>
      </c>
      <c r="C38" s="364" t="s">
        <v>18</v>
      </c>
      <c r="D38" s="374" t="s">
        <v>114</v>
      </c>
      <c r="E38" s="365">
        <v>30</v>
      </c>
      <c r="F38" s="364">
        <v>240</v>
      </c>
      <c r="G38" s="364">
        <v>70</v>
      </c>
      <c r="H38" s="364">
        <f t="shared" si="6"/>
        <v>8.75</v>
      </c>
      <c r="I38" s="361">
        <f t="shared" si="5"/>
        <v>2100</v>
      </c>
      <c r="J38" s="376"/>
      <c r="K38" s="376"/>
      <c r="L38" s="376">
        <v>1</v>
      </c>
      <c r="M38" s="376">
        <v>24</v>
      </c>
      <c r="N38" s="376"/>
      <c r="O38" s="377"/>
      <c r="P38" s="376"/>
      <c r="Q38" s="376"/>
      <c r="R38" s="376"/>
      <c r="S38" s="376"/>
      <c r="T38" s="376">
        <v>4</v>
      </c>
      <c r="U38" s="376" t="s">
        <v>1007</v>
      </c>
      <c r="V38" s="355">
        <f>J38+L38+N38+P38+R38+T38</f>
        <v>5</v>
      </c>
      <c r="W38" s="365">
        <f>E38-V38</f>
        <v>25</v>
      </c>
      <c r="X38" s="361">
        <f>W38*8</f>
        <v>200</v>
      </c>
      <c r="Y38" s="361">
        <f t="shared" si="3"/>
        <v>1750</v>
      </c>
      <c r="Z38" s="1012">
        <f t="shared" si="4"/>
        <v>1750</v>
      </c>
      <c r="AA38" s="363"/>
    </row>
    <row r="39" spans="1:27" s="160" customFormat="1" ht="33" customHeight="1">
      <c r="A39" s="825">
        <v>31</v>
      </c>
      <c r="B39" s="474" t="s">
        <v>473</v>
      </c>
      <c r="C39" s="364" t="s">
        <v>176</v>
      </c>
      <c r="D39" s="364" t="s">
        <v>239</v>
      </c>
      <c r="E39" s="365">
        <v>30</v>
      </c>
      <c r="F39" s="364">
        <v>240</v>
      </c>
      <c r="G39" s="364">
        <v>90</v>
      </c>
      <c r="H39" s="364">
        <f t="shared" si="6"/>
        <v>11.25</v>
      </c>
      <c r="I39" s="361">
        <f t="shared" si="5"/>
        <v>2700</v>
      </c>
      <c r="J39" s="376"/>
      <c r="K39" s="376"/>
      <c r="L39" s="376">
        <v>2</v>
      </c>
      <c r="M39" s="376" t="s">
        <v>707</v>
      </c>
      <c r="N39" s="376">
        <v>2</v>
      </c>
      <c r="O39" s="377" t="s">
        <v>212</v>
      </c>
      <c r="P39" s="376"/>
      <c r="Q39" s="376"/>
      <c r="R39" s="376"/>
      <c r="S39" s="376"/>
      <c r="T39" s="376">
        <v>3</v>
      </c>
      <c r="U39" s="376" t="s">
        <v>997</v>
      </c>
      <c r="V39" s="355">
        <f>J39+L39+N39+P39+R39+T39</f>
        <v>7</v>
      </c>
      <c r="W39" s="365">
        <f>E39-V39</f>
        <v>23</v>
      </c>
      <c r="X39" s="361">
        <f>W39*8</f>
        <v>184</v>
      </c>
      <c r="Y39" s="361">
        <f t="shared" si="3"/>
        <v>2070</v>
      </c>
      <c r="Z39" s="1012">
        <f t="shared" si="4"/>
        <v>2070</v>
      </c>
      <c r="AA39" s="363"/>
    </row>
    <row r="40" spans="1:27" s="160" customFormat="1" ht="30" customHeight="1">
      <c r="A40" s="825">
        <v>32</v>
      </c>
      <c r="B40" s="1048" t="s">
        <v>97</v>
      </c>
      <c r="C40" s="364" t="s">
        <v>176</v>
      </c>
      <c r="D40" s="364" t="s">
        <v>160</v>
      </c>
      <c r="E40" s="365">
        <v>30</v>
      </c>
      <c r="F40" s="364">
        <v>240</v>
      </c>
      <c r="G40" s="364">
        <v>90</v>
      </c>
      <c r="H40" s="364">
        <f t="shared" si="6"/>
        <v>11.25</v>
      </c>
      <c r="I40" s="361">
        <f t="shared" si="5"/>
        <v>2700</v>
      </c>
      <c r="J40" s="376"/>
      <c r="K40" s="376"/>
      <c r="L40" s="376">
        <v>3</v>
      </c>
      <c r="M40" s="376" t="s">
        <v>974</v>
      </c>
      <c r="N40" s="376">
        <v>4</v>
      </c>
      <c r="O40" s="377" t="s">
        <v>978</v>
      </c>
      <c r="P40" s="376"/>
      <c r="Q40" s="376"/>
      <c r="R40" s="376"/>
      <c r="S40" s="376"/>
      <c r="T40" s="376"/>
      <c r="U40" s="376"/>
      <c r="V40" s="355">
        <f t="shared" si="0"/>
        <v>7</v>
      </c>
      <c r="W40" s="1049">
        <f t="shared" si="1"/>
        <v>23</v>
      </c>
      <c r="X40" s="361">
        <f t="shared" si="2"/>
        <v>184</v>
      </c>
      <c r="Y40" s="361">
        <f t="shared" si="3"/>
        <v>2070</v>
      </c>
      <c r="Z40" s="1012">
        <f t="shared" si="4"/>
        <v>2070</v>
      </c>
      <c r="AA40" s="363"/>
    </row>
    <row r="41" spans="1:27" s="160" customFormat="1" ht="30" customHeight="1">
      <c r="A41" s="825">
        <v>33</v>
      </c>
      <c r="B41" s="364" t="s">
        <v>294</v>
      </c>
      <c r="C41" s="364" t="s">
        <v>267</v>
      </c>
      <c r="D41" s="364" t="s">
        <v>199</v>
      </c>
      <c r="E41" s="365">
        <v>30</v>
      </c>
      <c r="F41" s="364">
        <v>240</v>
      </c>
      <c r="G41" s="364">
        <v>75</v>
      </c>
      <c r="H41" s="364">
        <f t="shared" si="6"/>
        <v>9.375</v>
      </c>
      <c r="I41" s="361">
        <f t="shared" si="5"/>
        <v>2250</v>
      </c>
      <c r="J41" s="376"/>
      <c r="K41" s="376"/>
      <c r="L41" s="376">
        <v>1</v>
      </c>
      <c r="M41" s="376">
        <v>17</v>
      </c>
      <c r="N41" s="376">
        <v>1</v>
      </c>
      <c r="O41" s="377" t="s">
        <v>834</v>
      </c>
      <c r="P41" s="376"/>
      <c r="Q41" s="376"/>
      <c r="R41" s="376"/>
      <c r="S41" s="376"/>
      <c r="T41" s="376"/>
      <c r="U41" s="376"/>
      <c r="V41" s="355">
        <f t="shared" si="0"/>
        <v>2</v>
      </c>
      <c r="W41" s="365">
        <f t="shared" si="1"/>
        <v>28</v>
      </c>
      <c r="X41" s="361">
        <f t="shared" si="2"/>
        <v>224</v>
      </c>
      <c r="Y41" s="361">
        <f t="shared" si="3"/>
        <v>2100</v>
      </c>
      <c r="Z41" s="1012">
        <f t="shared" si="4"/>
        <v>2100</v>
      </c>
      <c r="AA41" s="363"/>
    </row>
    <row r="42" spans="1:27" s="160" customFormat="1" ht="30" customHeight="1">
      <c r="A42" s="825">
        <v>34</v>
      </c>
      <c r="B42" s="364" t="s">
        <v>905</v>
      </c>
      <c r="C42" s="364" t="s">
        <v>176</v>
      </c>
      <c r="D42" s="367" t="s">
        <v>117</v>
      </c>
      <c r="E42" s="365">
        <v>30</v>
      </c>
      <c r="F42" s="364">
        <v>240</v>
      </c>
      <c r="G42" s="364">
        <v>90</v>
      </c>
      <c r="H42" s="364">
        <f t="shared" si="6"/>
        <v>11.25</v>
      </c>
      <c r="I42" s="361">
        <f t="shared" si="5"/>
        <v>2700</v>
      </c>
      <c r="J42" s="376"/>
      <c r="K42" s="376"/>
      <c r="L42" s="376"/>
      <c r="M42" s="376"/>
      <c r="N42" s="376"/>
      <c r="O42" s="377"/>
      <c r="P42" s="376"/>
      <c r="Q42" s="376"/>
      <c r="R42" s="376"/>
      <c r="S42" s="376"/>
      <c r="T42" s="376"/>
      <c r="U42" s="376"/>
      <c r="V42" s="355">
        <f t="shared" si="0"/>
        <v>0</v>
      </c>
      <c r="W42" s="365">
        <f t="shared" si="1"/>
        <v>30</v>
      </c>
      <c r="X42" s="361">
        <f t="shared" si="2"/>
        <v>240</v>
      </c>
      <c r="Y42" s="361">
        <f t="shared" si="3"/>
        <v>2700</v>
      </c>
      <c r="Z42" s="1012">
        <f t="shared" si="4"/>
        <v>2700</v>
      </c>
      <c r="AA42" s="363"/>
    </row>
    <row r="43" spans="1:27" s="160" customFormat="1" ht="30" customHeight="1">
      <c r="A43" s="825">
        <v>35</v>
      </c>
      <c r="B43" s="364" t="s">
        <v>58</v>
      </c>
      <c r="C43" s="364" t="s">
        <v>176</v>
      </c>
      <c r="D43" s="364" t="s">
        <v>163</v>
      </c>
      <c r="E43" s="365">
        <v>30</v>
      </c>
      <c r="F43" s="364">
        <v>240</v>
      </c>
      <c r="G43" s="364">
        <v>90</v>
      </c>
      <c r="H43" s="364">
        <f t="shared" si="6"/>
        <v>11.25</v>
      </c>
      <c r="I43" s="361">
        <f t="shared" si="5"/>
        <v>2700</v>
      </c>
      <c r="J43" s="376"/>
      <c r="K43" s="376"/>
      <c r="L43" s="376">
        <v>1</v>
      </c>
      <c r="M43" s="376">
        <v>17</v>
      </c>
      <c r="N43" s="376">
        <v>1</v>
      </c>
      <c r="O43" s="377" t="s">
        <v>834</v>
      </c>
      <c r="P43" s="376"/>
      <c r="Q43" s="376"/>
      <c r="R43" s="376"/>
      <c r="S43" s="376"/>
      <c r="T43" s="376"/>
      <c r="U43" s="376"/>
      <c r="V43" s="355">
        <f t="shared" si="0"/>
        <v>2</v>
      </c>
      <c r="W43" s="365">
        <f t="shared" si="1"/>
        <v>28</v>
      </c>
      <c r="X43" s="361">
        <f t="shared" si="2"/>
        <v>224</v>
      </c>
      <c r="Y43" s="361">
        <f t="shared" si="3"/>
        <v>2520</v>
      </c>
      <c r="Z43" s="1012">
        <f t="shared" si="4"/>
        <v>2520</v>
      </c>
      <c r="AA43" s="363"/>
    </row>
    <row r="44" spans="1:27" s="160" customFormat="1" ht="30" customHeight="1">
      <c r="A44" s="825">
        <v>36</v>
      </c>
      <c r="B44" s="364" t="s">
        <v>279</v>
      </c>
      <c r="C44" s="364" t="s">
        <v>176</v>
      </c>
      <c r="D44" s="364" t="s">
        <v>79</v>
      </c>
      <c r="E44" s="365">
        <v>30</v>
      </c>
      <c r="F44" s="364">
        <v>240</v>
      </c>
      <c r="G44" s="364">
        <v>90</v>
      </c>
      <c r="H44" s="364">
        <f t="shared" si="6"/>
        <v>11.25</v>
      </c>
      <c r="I44" s="361">
        <f t="shared" si="5"/>
        <v>2700</v>
      </c>
      <c r="J44" s="376"/>
      <c r="K44" s="376"/>
      <c r="L44" s="376"/>
      <c r="M44" s="376"/>
      <c r="N44" s="376">
        <v>1</v>
      </c>
      <c r="O44" s="377" t="s">
        <v>834</v>
      </c>
      <c r="P44" s="376"/>
      <c r="Q44" s="376"/>
      <c r="R44" s="376"/>
      <c r="S44" s="376"/>
      <c r="T44" s="376"/>
      <c r="U44" s="376"/>
      <c r="V44" s="355">
        <f t="shared" si="0"/>
        <v>1</v>
      </c>
      <c r="W44" s="365">
        <f t="shared" si="1"/>
        <v>29</v>
      </c>
      <c r="X44" s="361">
        <f t="shared" si="2"/>
        <v>232</v>
      </c>
      <c r="Y44" s="361">
        <f>X44*H44</f>
        <v>2610</v>
      </c>
      <c r="Z44" s="1012">
        <f t="shared" si="4"/>
        <v>2610</v>
      </c>
      <c r="AA44" s="363"/>
    </row>
    <row r="45" spans="1:27" s="160" customFormat="1" ht="33.75" customHeight="1">
      <c r="A45" s="825">
        <v>37</v>
      </c>
      <c r="B45" s="364" t="s">
        <v>818</v>
      </c>
      <c r="C45" s="364" t="s">
        <v>176</v>
      </c>
      <c r="D45" s="364" t="s">
        <v>815</v>
      </c>
      <c r="E45" s="364">
        <v>30</v>
      </c>
      <c r="F45" s="364">
        <v>240</v>
      </c>
      <c r="G45" s="364">
        <v>90</v>
      </c>
      <c r="H45" s="364">
        <f t="shared" si="6"/>
        <v>11.25</v>
      </c>
      <c r="I45" s="361">
        <f t="shared" si="5"/>
        <v>2700</v>
      </c>
      <c r="J45" s="376"/>
      <c r="K45" s="376"/>
      <c r="L45" s="376">
        <v>2</v>
      </c>
      <c r="M45" s="376" t="s">
        <v>707</v>
      </c>
      <c r="N45" s="376">
        <v>1</v>
      </c>
      <c r="O45" s="377" t="s">
        <v>834</v>
      </c>
      <c r="P45" s="376"/>
      <c r="Q45" s="376"/>
      <c r="R45" s="376"/>
      <c r="S45" s="376"/>
      <c r="T45" s="376">
        <v>2</v>
      </c>
      <c r="U45" s="376" t="s">
        <v>1004</v>
      </c>
      <c r="V45" s="361">
        <f t="shared" si="0"/>
        <v>5</v>
      </c>
      <c r="W45" s="364">
        <f t="shared" si="1"/>
        <v>25</v>
      </c>
      <c r="X45" s="361">
        <f t="shared" si="2"/>
        <v>200</v>
      </c>
      <c r="Y45" s="361">
        <f t="shared" ref="Y45" si="11">X45*H45</f>
        <v>2250</v>
      </c>
      <c r="Z45" s="1012">
        <f t="shared" si="4"/>
        <v>2250</v>
      </c>
      <c r="AA45" s="363"/>
    </row>
    <row r="46" spans="1:27" s="160" customFormat="1" ht="30" customHeight="1">
      <c r="A46" s="825">
        <v>38</v>
      </c>
      <c r="B46" s="364" t="s">
        <v>309</v>
      </c>
      <c r="C46" s="364" t="s">
        <v>18</v>
      </c>
      <c r="D46" s="364" t="s">
        <v>165</v>
      </c>
      <c r="E46" s="365">
        <v>30</v>
      </c>
      <c r="F46" s="364">
        <v>240</v>
      </c>
      <c r="G46" s="364">
        <v>70</v>
      </c>
      <c r="H46" s="364">
        <f t="shared" si="6"/>
        <v>8.75</v>
      </c>
      <c r="I46" s="361">
        <f t="shared" si="5"/>
        <v>2100</v>
      </c>
      <c r="J46" s="376"/>
      <c r="K46" s="376"/>
      <c r="L46" s="376">
        <v>4</v>
      </c>
      <c r="M46" s="376" t="s">
        <v>711</v>
      </c>
      <c r="N46" s="376"/>
      <c r="O46" s="377"/>
      <c r="P46" s="376">
        <v>1</v>
      </c>
      <c r="Q46" s="376">
        <v>8</v>
      </c>
      <c r="R46" s="376"/>
      <c r="S46" s="376"/>
      <c r="T46" s="376"/>
      <c r="U46" s="376"/>
      <c r="V46" s="355">
        <f t="shared" si="0"/>
        <v>5</v>
      </c>
      <c r="W46" s="365">
        <f t="shared" si="1"/>
        <v>25</v>
      </c>
      <c r="X46" s="361">
        <f t="shared" si="2"/>
        <v>200</v>
      </c>
      <c r="Y46" s="361">
        <f t="shared" si="3"/>
        <v>1750</v>
      </c>
      <c r="Z46" s="1012">
        <f t="shared" si="4"/>
        <v>1750</v>
      </c>
      <c r="AA46" s="363"/>
    </row>
    <row r="47" spans="1:27" s="160" customFormat="1" ht="34.5" customHeight="1">
      <c r="A47" s="462"/>
      <c r="B47" s="1427" t="s">
        <v>483</v>
      </c>
      <c r="C47" s="1427"/>
      <c r="D47" s="1427"/>
      <c r="E47" s="341"/>
      <c r="F47" s="341"/>
      <c r="G47" s="341"/>
      <c r="H47" s="341"/>
      <c r="I47" s="341"/>
      <c r="J47" s="1043"/>
      <c r="K47" s="1043"/>
      <c r="L47" s="1043"/>
      <c r="M47" s="1043"/>
      <c r="N47" s="1427" t="s">
        <v>484</v>
      </c>
      <c r="O47" s="1427"/>
      <c r="P47" s="1427"/>
      <c r="Q47" s="1427"/>
      <c r="R47" s="1427"/>
      <c r="S47" s="1043"/>
      <c r="T47" s="1043"/>
      <c r="U47" s="1043"/>
      <c r="V47" s="341"/>
      <c r="W47" s="776"/>
      <c r="X47" s="1433" t="s">
        <v>485</v>
      </c>
      <c r="Y47" s="1433"/>
      <c r="Z47" s="1433"/>
      <c r="AA47" s="1433"/>
    </row>
    <row r="48" spans="1:27" s="160" customFormat="1" ht="33.75" customHeight="1">
      <c r="A48" s="462"/>
      <c r="B48" s="1427" t="s">
        <v>482</v>
      </c>
      <c r="C48" s="1427"/>
      <c r="D48" s="1427"/>
      <c r="E48" s="341"/>
      <c r="F48" s="341"/>
      <c r="G48" s="341"/>
      <c r="H48" s="341"/>
      <c r="I48" s="341"/>
      <c r="J48" s="1043"/>
      <c r="K48" s="1043"/>
      <c r="L48" s="1043"/>
      <c r="M48" s="1043"/>
      <c r="N48" s="1427" t="s">
        <v>482</v>
      </c>
      <c r="O48" s="1427"/>
      <c r="P48" s="1427"/>
      <c r="Q48" s="1427"/>
      <c r="R48" s="1043"/>
      <c r="S48" s="1043"/>
      <c r="T48" s="1043"/>
      <c r="U48" s="1043"/>
      <c r="V48" s="341"/>
      <c r="W48" s="776"/>
      <c r="X48" s="1427" t="s">
        <v>482</v>
      </c>
      <c r="Y48" s="1427"/>
      <c r="Z48" s="1427"/>
      <c r="AA48" s="1427"/>
    </row>
    <row r="49" spans="1:27" s="160" customFormat="1" ht="21.75" customHeight="1">
      <c r="A49" s="462"/>
      <c r="B49" s="1427"/>
      <c r="C49" s="1427"/>
      <c r="D49" s="1427"/>
      <c r="E49" s="341"/>
      <c r="F49" s="341"/>
      <c r="G49" s="341"/>
      <c r="H49" s="341"/>
      <c r="I49" s="341"/>
      <c r="J49" s="1043"/>
      <c r="K49" s="1043"/>
      <c r="L49" s="1043"/>
      <c r="M49" s="1043"/>
      <c r="N49" s="1434"/>
      <c r="O49" s="1434"/>
      <c r="P49" s="1434"/>
      <c r="Q49" s="1434"/>
      <c r="R49" s="1043"/>
      <c r="S49" s="1043"/>
      <c r="T49" s="1043"/>
      <c r="U49" s="1043"/>
      <c r="V49" s="341"/>
      <c r="W49" s="776"/>
      <c r="X49" s="1427"/>
      <c r="Y49" s="1427"/>
      <c r="Z49" s="1427"/>
      <c r="AA49" s="1427"/>
    </row>
    <row r="50" spans="1:27" s="160" customFormat="1" ht="30" customHeight="1">
      <c r="A50" s="825">
        <v>40</v>
      </c>
      <c r="B50" s="364" t="s">
        <v>913</v>
      </c>
      <c r="C50" s="364" t="s">
        <v>176</v>
      </c>
      <c r="D50" s="364" t="s">
        <v>911</v>
      </c>
      <c r="E50" s="365">
        <v>30</v>
      </c>
      <c r="F50" s="364">
        <v>240</v>
      </c>
      <c r="G50" s="364">
        <v>90</v>
      </c>
      <c r="H50" s="364">
        <f t="shared" ref="H50:H85" si="12">G50/8</f>
        <v>11.25</v>
      </c>
      <c r="I50" s="361">
        <f t="shared" ref="I50:I85" si="13">G50*E50</f>
        <v>2700</v>
      </c>
      <c r="J50" s="376"/>
      <c r="K50" s="376"/>
      <c r="L50" s="376">
        <v>2</v>
      </c>
      <c r="M50" s="376" t="s">
        <v>705</v>
      </c>
      <c r="N50" s="376">
        <v>1</v>
      </c>
      <c r="O50" s="377" t="s">
        <v>834</v>
      </c>
      <c r="P50" s="376"/>
      <c r="Q50" s="376"/>
      <c r="R50" s="376"/>
      <c r="S50" s="376"/>
      <c r="T50" s="376"/>
      <c r="U50" s="362"/>
      <c r="V50" s="355">
        <f>J50+L50+N50+P50+R50+T50</f>
        <v>3</v>
      </c>
      <c r="W50" s="958">
        <f>E50-V50</f>
        <v>27</v>
      </c>
      <c r="X50" s="361">
        <f>W50*8</f>
        <v>216</v>
      </c>
      <c r="Y50" s="361">
        <f>X50*H50</f>
        <v>2430</v>
      </c>
      <c r="Z50" s="1015">
        <f>Y50</f>
        <v>2430</v>
      </c>
      <c r="AA50" s="363"/>
    </row>
    <row r="51" spans="1:27" s="160" customFormat="1" ht="30" customHeight="1">
      <c r="A51" s="825">
        <v>41</v>
      </c>
      <c r="B51" s="364" t="s">
        <v>951</v>
      </c>
      <c r="C51" s="364" t="s">
        <v>176</v>
      </c>
      <c r="D51" s="364" t="s">
        <v>35</v>
      </c>
      <c r="E51" s="365">
        <v>30</v>
      </c>
      <c r="F51" s="364">
        <v>240</v>
      </c>
      <c r="G51" s="364">
        <v>90</v>
      </c>
      <c r="H51" s="364">
        <f t="shared" si="12"/>
        <v>11.25</v>
      </c>
      <c r="I51" s="361">
        <f t="shared" si="13"/>
        <v>2700</v>
      </c>
      <c r="J51" s="376"/>
      <c r="K51" s="376"/>
      <c r="L51" s="376">
        <v>1</v>
      </c>
      <c r="M51" s="376">
        <v>24</v>
      </c>
      <c r="N51" s="376">
        <v>2</v>
      </c>
      <c r="O51" s="377" t="s">
        <v>989</v>
      </c>
      <c r="P51" s="376"/>
      <c r="Q51" s="376"/>
      <c r="R51" s="376"/>
      <c r="S51" s="376"/>
      <c r="T51" s="376"/>
      <c r="U51" s="362"/>
      <c r="V51" s="355">
        <f>J51+L51+N51+P51+R51+T51</f>
        <v>3</v>
      </c>
      <c r="W51" s="958">
        <f>E51-V51</f>
        <v>27</v>
      </c>
      <c r="X51" s="361">
        <f>W51*8</f>
        <v>216</v>
      </c>
      <c r="Y51" s="361">
        <f>X51*H51</f>
        <v>2430</v>
      </c>
      <c r="Z51" s="1012">
        <f>Y51</f>
        <v>2430</v>
      </c>
      <c r="AA51" s="363"/>
    </row>
    <row r="52" spans="1:27" s="160" customFormat="1" ht="30" customHeight="1">
      <c r="A52" s="825">
        <v>42</v>
      </c>
      <c r="B52" s="364" t="s">
        <v>305</v>
      </c>
      <c r="C52" s="364" t="s">
        <v>176</v>
      </c>
      <c r="D52" s="364" t="s">
        <v>159</v>
      </c>
      <c r="E52" s="365">
        <v>30</v>
      </c>
      <c r="F52" s="364">
        <v>240</v>
      </c>
      <c r="G52" s="364">
        <v>90</v>
      </c>
      <c r="H52" s="364">
        <f t="shared" si="12"/>
        <v>11.25</v>
      </c>
      <c r="I52" s="361">
        <f t="shared" si="13"/>
        <v>2700</v>
      </c>
      <c r="J52" s="417">
        <v>8</v>
      </c>
      <c r="K52" s="417" t="s">
        <v>577</v>
      </c>
      <c r="L52" s="376">
        <v>3</v>
      </c>
      <c r="M52" s="376" t="s">
        <v>714</v>
      </c>
      <c r="N52" s="376">
        <v>10</v>
      </c>
      <c r="O52" s="377" t="s">
        <v>979</v>
      </c>
      <c r="P52" s="376">
        <v>1</v>
      </c>
      <c r="Q52" s="376">
        <v>8</v>
      </c>
      <c r="R52" s="376"/>
      <c r="S52" s="376"/>
      <c r="T52" s="376"/>
      <c r="U52" s="362"/>
      <c r="V52" s="355">
        <f>J52+L52+N52+P52+R52+T52</f>
        <v>22</v>
      </c>
      <c r="W52" s="365">
        <f>E52-V52</f>
        <v>8</v>
      </c>
      <c r="X52" s="361">
        <f>W52*8</f>
        <v>64</v>
      </c>
      <c r="Y52" s="361">
        <f>X52*H52</f>
        <v>720</v>
      </c>
      <c r="Z52" s="1012">
        <f>Y52</f>
        <v>720</v>
      </c>
      <c r="AA52" s="363"/>
    </row>
    <row r="53" spans="1:27" s="463" customFormat="1" ht="35.1" customHeight="1">
      <c r="A53" s="825">
        <v>43</v>
      </c>
      <c r="B53" s="364" t="s">
        <v>865</v>
      </c>
      <c r="C53" s="364" t="s">
        <v>18</v>
      </c>
      <c r="D53" s="505" t="s">
        <v>271</v>
      </c>
      <c r="E53" s="365">
        <v>30</v>
      </c>
      <c r="F53" s="364">
        <v>240</v>
      </c>
      <c r="G53" s="364">
        <v>70</v>
      </c>
      <c r="H53" s="364">
        <f t="shared" si="12"/>
        <v>8.75</v>
      </c>
      <c r="I53" s="364">
        <f t="shared" si="13"/>
        <v>2100</v>
      </c>
      <c r="J53" s="376"/>
      <c r="K53" s="376"/>
      <c r="L53" s="376">
        <v>3</v>
      </c>
      <c r="M53" s="376" t="s">
        <v>700</v>
      </c>
      <c r="N53" s="376">
        <v>4</v>
      </c>
      <c r="O53" s="377" t="s">
        <v>975</v>
      </c>
      <c r="P53" s="376"/>
      <c r="Q53" s="376"/>
      <c r="R53" s="376">
        <v>3</v>
      </c>
      <c r="S53" s="1028" t="s">
        <v>976</v>
      </c>
      <c r="T53" s="376"/>
      <c r="U53" s="376"/>
      <c r="V53" s="365">
        <f t="shared" ref="V53" si="14">J53+L53+N53+P53+R53+T53</f>
        <v>10</v>
      </c>
      <c r="W53" s="365">
        <f t="shared" ref="W53" si="15">E53-V53</f>
        <v>20</v>
      </c>
      <c r="X53" s="364">
        <f t="shared" ref="X53" si="16">W53*8</f>
        <v>160</v>
      </c>
      <c r="Y53" s="364">
        <f t="shared" ref="Y53" si="17">X53*H53</f>
        <v>1400</v>
      </c>
      <c r="Z53" s="1014">
        <f t="shared" ref="Z53" si="18">Y53</f>
        <v>1400</v>
      </c>
      <c r="AA53" s="997"/>
    </row>
    <row r="54" spans="1:27" s="160" customFormat="1" ht="27.75" customHeight="1">
      <c r="A54" s="825">
        <v>44</v>
      </c>
      <c r="B54" s="364" t="s">
        <v>360</v>
      </c>
      <c r="C54" s="364" t="s">
        <v>176</v>
      </c>
      <c r="D54" s="364" t="s">
        <v>151</v>
      </c>
      <c r="E54" s="365">
        <v>30</v>
      </c>
      <c r="F54" s="364">
        <v>240</v>
      </c>
      <c r="G54" s="364">
        <v>90</v>
      </c>
      <c r="H54" s="364">
        <f t="shared" si="12"/>
        <v>11.25</v>
      </c>
      <c r="I54" s="361">
        <f t="shared" si="13"/>
        <v>2700</v>
      </c>
      <c r="J54" s="376"/>
      <c r="K54" s="819"/>
      <c r="L54" s="376"/>
      <c r="M54" s="376"/>
      <c r="N54" s="376">
        <v>1</v>
      </c>
      <c r="O54" s="377" t="s">
        <v>834</v>
      </c>
      <c r="P54" s="376"/>
      <c r="Q54" s="376"/>
      <c r="R54" s="376"/>
      <c r="S54" s="376"/>
      <c r="T54" s="376"/>
      <c r="U54" s="362"/>
      <c r="V54" s="355">
        <f>J54+L54+N54+P54+R54+T54</f>
        <v>1</v>
      </c>
      <c r="W54" s="365">
        <f>E54-V54</f>
        <v>29</v>
      </c>
      <c r="X54" s="361">
        <f>W54*8</f>
        <v>232</v>
      </c>
      <c r="Y54" s="361">
        <f>X54*H54</f>
        <v>2610</v>
      </c>
      <c r="Z54" s="1012">
        <f>Y54</f>
        <v>2610</v>
      </c>
      <c r="AA54" s="363"/>
    </row>
    <row r="55" spans="1:27" s="160" customFormat="1" ht="30" customHeight="1">
      <c r="A55" s="825">
        <v>45</v>
      </c>
      <c r="B55" s="917" t="s">
        <v>285</v>
      </c>
      <c r="C55" s="365" t="s">
        <v>176</v>
      </c>
      <c r="D55" s="365" t="s">
        <v>796</v>
      </c>
      <c r="E55" s="365">
        <v>30</v>
      </c>
      <c r="F55" s="365">
        <v>240</v>
      </c>
      <c r="G55" s="365">
        <v>90</v>
      </c>
      <c r="H55" s="364">
        <f t="shared" si="12"/>
        <v>11.25</v>
      </c>
      <c r="I55" s="361">
        <f t="shared" si="13"/>
        <v>2700</v>
      </c>
      <c r="J55" s="818"/>
      <c r="K55" s="818"/>
      <c r="L55" s="376">
        <v>1</v>
      </c>
      <c r="M55" s="376">
        <v>24</v>
      </c>
      <c r="N55" s="376">
        <v>3</v>
      </c>
      <c r="O55" s="377" t="s">
        <v>494</v>
      </c>
      <c r="P55" s="376"/>
      <c r="Q55" s="376"/>
      <c r="R55" s="818">
        <v>3</v>
      </c>
      <c r="S55" s="818" t="s">
        <v>1001</v>
      </c>
      <c r="T55" s="818"/>
      <c r="U55" s="818"/>
      <c r="V55" s="355">
        <f t="shared" si="0"/>
        <v>7</v>
      </c>
      <c r="W55" s="365">
        <f t="shared" si="1"/>
        <v>23</v>
      </c>
      <c r="X55" s="355">
        <f t="shared" si="2"/>
        <v>184</v>
      </c>
      <c r="Y55" s="355">
        <f t="shared" si="3"/>
        <v>2070</v>
      </c>
      <c r="Z55" s="1013">
        <f t="shared" si="4"/>
        <v>2070</v>
      </c>
      <c r="AA55" s="155"/>
    </row>
    <row r="56" spans="1:27" s="160" customFormat="1" ht="30" customHeight="1">
      <c r="A56" s="825">
        <v>46</v>
      </c>
      <c r="B56" s="365" t="s">
        <v>748</v>
      </c>
      <c r="C56" s="365" t="s">
        <v>176</v>
      </c>
      <c r="D56" s="364" t="s">
        <v>101</v>
      </c>
      <c r="E56" s="365">
        <v>30</v>
      </c>
      <c r="F56" s="365">
        <v>240</v>
      </c>
      <c r="G56" s="365">
        <v>90</v>
      </c>
      <c r="H56" s="364">
        <f t="shared" si="12"/>
        <v>11.25</v>
      </c>
      <c r="I56" s="361">
        <f t="shared" si="13"/>
        <v>2700</v>
      </c>
      <c r="J56" s="818"/>
      <c r="K56" s="818"/>
      <c r="L56" s="376">
        <v>4</v>
      </c>
      <c r="M56" s="376" t="s">
        <v>711</v>
      </c>
      <c r="N56" s="376">
        <v>2</v>
      </c>
      <c r="O56" s="377" t="s">
        <v>1000</v>
      </c>
      <c r="P56" s="376">
        <v>1</v>
      </c>
      <c r="Q56" s="376">
        <v>8</v>
      </c>
      <c r="R56" s="818"/>
      <c r="S56" s="818"/>
      <c r="T56" s="818"/>
      <c r="U56" s="818"/>
      <c r="V56" s="355">
        <f t="shared" si="0"/>
        <v>7</v>
      </c>
      <c r="W56" s="365">
        <f t="shared" si="1"/>
        <v>23</v>
      </c>
      <c r="X56" s="355">
        <f t="shared" si="2"/>
        <v>184</v>
      </c>
      <c r="Y56" s="355">
        <f t="shared" si="3"/>
        <v>2070</v>
      </c>
      <c r="Z56" s="1013">
        <f t="shared" si="4"/>
        <v>2070</v>
      </c>
      <c r="AA56" s="155"/>
    </row>
    <row r="57" spans="1:27" s="160" customFormat="1" ht="30" customHeight="1">
      <c r="A57" s="825">
        <v>47</v>
      </c>
      <c r="B57" s="364" t="s">
        <v>28</v>
      </c>
      <c r="C57" s="364" t="s">
        <v>176</v>
      </c>
      <c r="D57" s="505" t="s">
        <v>271</v>
      </c>
      <c r="E57" s="365">
        <v>30</v>
      </c>
      <c r="F57" s="364">
        <v>240</v>
      </c>
      <c r="G57" s="364">
        <v>90</v>
      </c>
      <c r="H57" s="364">
        <f t="shared" si="12"/>
        <v>11.25</v>
      </c>
      <c r="I57" s="361">
        <f t="shared" si="13"/>
        <v>2700</v>
      </c>
      <c r="J57" s="376"/>
      <c r="K57" s="376"/>
      <c r="L57" s="376">
        <v>4</v>
      </c>
      <c r="M57" s="376" t="s">
        <v>711</v>
      </c>
      <c r="N57" s="376">
        <v>2</v>
      </c>
      <c r="O57" s="377" t="s">
        <v>834</v>
      </c>
      <c r="P57" s="376">
        <v>1</v>
      </c>
      <c r="Q57" s="376">
        <v>8</v>
      </c>
      <c r="R57" s="376">
        <v>5</v>
      </c>
      <c r="S57" s="376" t="s">
        <v>999</v>
      </c>
      <c r="T57" s="376"/>
      <c r="U57" s="376"/>
      <c r="V57" s="355">
        <f t="shared" si="0"/>
        <v>12</v>
      </c>
      <c r="W57" s="365">
        <f t="shared" si="1"/>
        <v>18</v>
      </c>
      <c r="X57" s="361">
        <f t="shared" si="2"/>
        <v>144</v>
      </c>
      <c r="Y57" s="361">
        <f t="shared" si="3"/>
        <v>1620</v>
      </c>
      <c r="Z57" s="1012">
        <f t="shared" si="4"/>
        <v>1620</v>
      </c>
      <c r="AA57" s="149"/>
    </row>
    <row r="58" spans="1:27" s="160" customFormat="1" ht="30" customHeight="1">
      <c r="A58" s="825">
        <v>48</v>
      </c>
      <c r="B58" s="364" t="s">
        <v>838</v>
      </c>
      <c r="C58" s="364" t="s">
        <v>176</v>
      </c>
      <c r="D58" s="364" t="s">
        <v>100</v>
      </c>
      <c r="E58" s="365">
        <v>30</v>
      </c>
      <c r="F58" s="364">
        <v>240</v>
      </c>
      <c r="G58" s="364">
        <v>90</v>
      </c>
      <c r="H58" s="364">
        <f t="shared" si="12"/>
        <v>11.25</v>
      </c>
      <c r="I58" s="361">
        <f t="shared" si="13"/>
        <v>2700</v>
      </c>
      <c r="J58" s="376"/>
      <c r="K58" s="376"/>
      <c r="L58" s="376">
        <v>4</v>
      </c>
      <c r="M58" s="376" t="s">
        <v>711</v>
      </c>
      <c r="N58" s="376">
        <v>1</v>
      </c>
      <c r="O58" s="377" t="s">
        <v>834</v>
      </c>
      <c r="P58" s="376">
        <v>1</v>
      </c>
      <c r="Q58" s="376">
        <v>8</v>
      </c>
      <c r="R58" s="376"/>
      <c r="S58" s="376"/>
      <c r="T58" s="376">
        <v>5</v>
      </c>
      <c r="U58" s="376" t="s">
        <v>996</v>
      </c>
      <c r="V58" s="355">
        <f t="shared" si="0"/>
        <v>11</v>
      </c>
      <c r="W58" s="365">
        <f t="shared" si="1"/>
        <v>19</v>
      </c>
      <c r="X58" s="361">
        <f t="shared" si="2"/>
        <v>152</v>
      </c>
      <c r="Y58" s="361">
        <f t="shared" si="3"/>
        <v>1710</v>
      </c>
      <c r="Z58" s="1012">
        <f t="shared" si="4"/>
        <v>1710</v>
      </c>
      <c r="AA58" s="149"/>
    </row>
    <row r="59" spans="1:27" s="160" customFormat="1" ht="30" customHeight="1">
      <c r="A59" s="825">
        <v>49</v>
      </c>
      <c r="B59" s="364" t="s">
        <v>300</v>
      </c>
      <c r="C59" s="364" t="s">
        <v>176</v>
      </c>
      <c r="D59" s="364" t="s">
        <v>62</v>
      </c>
      <c r="E59" s="365">
        <v>30</v>
      </c>
      <c r="F59" s="364">
        <v>240</v>
      </c>
      <c r="G59" s="364">
        <v>90</v>
      </c>
      <c r="H59" s="364">
        <f t="shared" si="12"/>
        <v>11.25</v>
      </c>
      <c r="I59" s="361">
        <f t="shared" si="13"/>
        <v>2700</v>
      </c>
      <c r="J59" s="376"/>
      <c r="K59" s="376"/>
      <c r="L59" s="376">
        <v>2</v>
      </c>
      <c r="M59" s="376" t="s">
        <v>701</v>
      </c>
      <c r="N59" s="376">
        <v>11</v>
      </c>
      <c r="O59" s="377" t="s">
        <v>980</v>
      </c>
      <c r="P59" s="376"/>
      <c r="Q59" s="376"/>
      <c r="R59" s="376"/>
      <c r="S59" s="376"/>
      <c r="T59" s="376"/>
      <c r="U59" s="376"/>
      <c r="V59" s="365">
        <f t="shared" si="0"/>
        <v>13</v>
      </c>
      <c r="W59" s="365">
        <f t="shared" si="1"/>
        <v>17</v>
      </c>
      <c r="X59" s="364">
        <f t="shared" si="2"/>
        <v>136</v>
      </c>
      <c r="Y59" s="364">
        <f t="shared" si="3"/>
        <v>1530</v>
      </c>
      <c r="Z59" s="1014">
        <f t="shared" si="4"/>
        <v>1530</v>
      </c>
      <c r="AA59" s="245"/>
    </row>
    <row r="60" spans="1:27" s="160" customFormat="1" ht="30" customHeight="1">
      <c r="A60" s="825">
        <v>50</v>
      </c>
      <c r="B60" s="364" t="s">
        <v>87</v>
      </c>
      <c r="C60" s="364" t="s">
        <v>176</v>
      </c>
      <c r="D60" s="364" t="s">
        <v>34</v>
      </c>
      <c r="E60" s="365">
        <v>30</v>
      </c>
      <c r="F60" s="364">
        <v>240</v>
      </c>
      <c r="G60" s="364">
        <v>90</v>
      </c>
      <c r="H60" s="364">
        <f t="shared" si="12"/>
        <v>11.25</v>
      </c>
      <c r="I60" s="361">
        <f t="shared" si="13"/>
        <v>2700</v>
      </c>
      <c r="J60" s="376"/>
      <c r="K60" s="376"/>
      <c r="L60" s="376">
        <v>3</v>
      </c>
      <c r="M60" s="376" t="s">
        <v>700</v>
      </c>
      <c r="N60" s="376"/>
      <c r="O60" s="377"/>
      <c r="P60" s="376"/>
      <c r="Q60" s="376"/>
      <c r="R60" s="376">
        <v>2</v>
      </c>
      <c r="S60" s="376" t="s">
        <v>147</v>
      </c>
      <c r="T60" s="376"/>
      <c r="U60" s="376"/>
      <c r="V60" s="355">
        <f t="shared" si="0"/>
        <v>5</v>
      </c>
      <c r="W60" s="365">
        <f t="shared" si="1"/>
        <v>25</v>
      </c>
      <c r="X60" s="361">
        <f t="shared" si="2"/>
        <v>200</v>
      </c>
      <c r="Y60" s="361">
        <f t="shared" si="3"/>
        <v>2250</v>
      </c>
      <c r="Z60" s="1012">
        <f t="shared" si="4"/>
        <v>2250</v>
      </c>
      <c r="AA60" s="149"/>
    </row>
    <row r="61" spans="1:27" s="160" customFormat="1" ht="33.75" customHeight="1">
      <c r="A61" s="825">
        <v>51</v>
      </c>
      <c r="B61" s="364" t="s">
        <v>71</v>
      </c>
      <c r="C61" s="364" t="s">
        <v>267</v>
      </c>
      <c r="D61" s="364" t="s">
        <v>72</v>
      </c>
      <c r="E61" s="365">
        <v>30</v>
      </c>
      <c r="F61" s="364">
        <v>240</v>
      </c>
      <c r="G61" s="364">
        <v>75</v>
      </c>
      <c r="H61" s="364">
        <f t="shared" si="12"/>
        <v>9.375</v>
      </c>
      <c r="I61" s="361">
        <f t="shared" si="13"/>
        <v>2250</v>
      </c>
      <c r="J61" s="376"/>
      <c r="K61" s="376"/>
      <c r="L61" s="376"/>
      <c r="M61" s="376"/>
      <c r="N61" s="376">
        <v>2</v>
      </c>
      <c r="O61" s="377" t="s">
        <v>973</v>
      </c>
      <c r="P61" s="376"/>
      <c r="Q61" s="376"/>
      <c r="R61" s="376"/>
      <c r="S61" s="376"/>
      <c r="T61" s="376"/>
      <c r="U61" s="376"/>
      <c r="V61" s="355">
        <f t="shared" si="0"/>
        <v>2</v>
      </c>
      <c r="W61" s="365">
        <f t="shared" si="1"/>
        <v>28</v>
      </c>
      <c r="X61" s="361">
        <f t="shared" si="2"/>
        <v>224</v>
      </c>
      <c r="Y61" s="361">
        <f t="shared" si="3"/>
        <v>2100</v>
      </c>
      <c r="Z61" s="1015">
        <f t="shared" si="4"/>
        <v>2100</v>
      </c>
      <c r="AA61" s="149"/>
    </row>
    <row r="62" spans="1:27" s="160" customFormat="1" ht="36" customHeight="1">
      <c r="A62" s="825">
        <v>52</v>
      </c>
      <c r="B62" s="364" t="s">
        <v>800</v>
      </c>
      <c r="C62" s="364" t="s">
        <v>18</v>
      </c>
      <c r="D62" s="505" t="s">
        <v>44</v>
      </c>
      <c r="E62" s="365">
        <v>30</v>
      </c>
      <c r="F62" s="364">
        <v>240</v>
      </c>
      <c r="G62" s="364">
        <v>70</v>
      </c>
      <c r="H62" s="364">
        <f t="shared" si="12"/>
        <v>8.75</v>
      </c>
      <c r="I62" s="361">
        <f t="shared" si="13"/>
        <v>2100</v>
      </c>
      <c r="J62" s="376"/>
      <c r="K62" s="376"/>
      <c r="L62" s="376">
        <v>1</v>
      </c>
      <c r="M62" s="376">
        <v>17</v>
      </c>
      <c r="N62" s="376"/>
      <c r="O62" s="377"/>
      <c r="P62" s="376"/>
      <c r="Q62" s="376"/>
      <c r="R62" s="376"/>
      <c r="S62" s="376"/>
      <c r="T62" s="376"/>
      <c r="U62" s="376"/>
      <c r="V62" s="355">
        <f t="shared" si="0"/>
        <v>1</v>
      </c>
      <c r="W62" s="365">
        <f t="shared" si="1"/>
        <v>29</v>
      </c>
      <c r="X62" s="361">
        <f t="shared" si="2"/>
        <v>232</v>
      </c>
      <c r="Y62" s="361">
        <f t="shared" si="3"/>
        <v>2030</v>
      </c>
      <c r="Z62" s="1012">
        <f t="shared" si="4"/>
        <v>2030</v>
      </c>
      <c r="AA62" s="149"/>
    </row>
    <row r="63" spans="1:27" s="160" customFormat="1" ht="36" customHeight="1">
      <c r="A63" s="825">
        <v>53</v>
      </c>
      <c r="B63" s="364" t="s">
        <v>454</v>
      </c>
      <c r="C63" s="364" t="s">
        <v>207</v>
      </c>
      <c r="D63" s="364" t="s">
        <v>174</v>
      </c>
      <c r="E63" s="365">
        <v>30</v>
      </c>
      <c r="F63" s="364">
        <v>240</v>
      </c>
      <c r="G63" s="364">
        <v>40</v>
      </c>
      <c r="H63" s="364">
        <f t="shared" si="12"/>
        <v>5</v>
      </c>
      <c r="I63" s="361">
        <f t="shared" si="13"/>
        <v>1200</v>
      </c>
      <c r="J63" s="376"/>
      <c r="K63" s="376"/>
      <c r="L63" s="376">
        <v>4</v>
      </c>
      <c r="M63" s="376" t="s">
        <v>711</v>
      </c>
      <c r="N63" s="376"/>
      <c r="O63" s="377"/>
      <c r="P63" s="376">
        <v>1</v>
      </c>
      <c r="Q63" s="376">
        <v>8</v>
      </c>
      <c r="R63" s="376"/>
      <c r="S63" s="376"/>
      <c r="T63" s="376"/>
      <c r="U63" s="376"/>
      <c r="V63" s="355">
        <f>J63+L63+N63+P63+R63+T63</f>
        <v>5</v>
      </c>
      <c r="W63" s="365">
        <f>E63-V63</f>
        <v>25</v>
      </c>
      <c r="X63" s="361">
        <f>W63*8</f>
        <v>200</v>
      </c>
      <c r="Y63" s="361">
        <f>X63*H63</f>
        <v>1000</v>
      </c>
      <c r="Z63" s="1012">
        <f t="shared" si="4"/>
        <v>1000</v>
      </c>
      <c r="AA63" s="149"/>
    </row>
    <row r="64" spans="1:27" s="160" customFormat="1" ht="30" customHeight="1">
      <c r="A64" s="825">
        <v>54</v>
      </c>
      <c r="B64" s="364" t="s">
        <v>198</v>
      </c>
      <c r="C64" s="364" t="s">
        <v>176</v>
      </c>
      <c r="D64" s="364" t="s">
        <v>181</v>
      </c>
      <c r="E64" s="365">
        <v>30</v>
      </c>
      <c r="F64" s="364">
        <v>240</v>
      </c>
      <c r="G64" s="364">
        <v>90</v>
      </c>
      <c r="H64" s="364">
        <f t="shared" si="12"/>
        <v>11.25</v>
      </c>
      <c r="I64" s="361">
        <f t="shared" si="13"/>
        <v>2700</v>
      </c>
      <c r="J64" s="376"/>
      <c r="K64" s="376"/>
      <c r="L64" s="376">
        <v>3</v>
      </c>
      <c r="M64" s="376" t="s">
        <v>714</v>
      </c>
      <c r="N64" s="376">
        <v>1</v>
      </c>
      <c r="O64" s="377" t="s">
        <v>834</v>
      </c>
      <c r="P64" s="376"/>
      <c r="Q64" s="376"/>
      <c r="R64" s="376"/>
      <c r="S64" s="377"/>
      <c r="T64" s="376"/>
      <c r="U64" s="376"/>
      <c r="V64" s="355">
        <f t="shared" si="0"/>
        <v>4</v>
      </c>
      <c r="W64" s="365">
        <f t="shared" si="1"/>
        <v>26</v>
      </c>
      <c r="X64" s="361">
        <f t="shared" si="2"/>
        <v>208</v>
      </c>
      <c r="Y64" s="361">
        <f t="shared" si="3"/>
        <v>2340</v>
      </c>
      <c r="Z64" s="1012">
        <f t="shared" si="4"/>
        <v>2340</v>
      </c>
      <c r="AA64" s="149"/>
    </row>
    <row r="65" spans="1:27" s="160" customFormat="1" ht="30" customHeight="1">
      <c r="A65" s="825">
        <v>55</v>
      </c>
      <c r="B65" s="364" t="s">
        <v>262</v>
      </c>
      <c r="C65" s="364" t="s">
        <v>176</v>
      </c>
      <c r="D65" s="364" t="s">
        <v>241</v>
      </c>
      <c r="E65" s="365">
        <v>30</v>
      </c>
      <c r="F65" s="364">
        <v>240</v>
      </c>
      <c r="G65" s="364">
        <v>90</v>
      </c>
      <c r="H65" s="364">
        <f t="shared" si="12"/>
        <v>11.25</v>
      </c>
      <c r="I65" s="361">
        <f t="shared" si="13"/>
        <v>2700</v>
      </c>
      <c r="J65" s="376"/>
      <c r="K65" s="376"/>
      <c r="L65" s="376">
        <v>3</v>
      </c>
      <c r="M65" s="376" t="s">
        <v>714</v>
      </c>
      <c r="N65" s="376">
        <v>1</v>
      </c>
      <c r="O65" s="377" t="s">
        <v>834</v>
      </c>
      <c r="P65" s="376"/>
      <c r="Q65" s="376"/>
      <c r="R65" s="376"/>
      <c r="S65" s="376"/>
      <c r="T65" s="376"/>
      <c r="U65" s="376"/>
      <c r="V65" s="355">
        <f t="shared" si="0"/>
        <v>4</v>
      </c>
      <c r="W65" s="365">
        <f t="shared" si="1"/>
        <v>26</v>
      </c>
      <c r="X65" s="361">
        <f t="shared" si="2"/>
        <v>208</v>
      </c>
      <c r="Y65" s="361">
        <f t="shared" si="3"/>
        <v>2340</v>
      </c>
      <c r="Z65" s="1012">
        <f t="shared" si="4"/>
        <v>2340</v>
      </c>
      <c r="AA65" s="149"/>
    </row>
    <row r="66" spans="1:27" s="160" customFormat="1" ht="30" customHeight="1">
      <c r="A66" s="825">
        <v>57</v>
      </c>
      <c r="B66" s="364" t="s">
        <v>906</v>
      </c>
      <c r="C66" s="364" t="s">
        <v>176</v>
      </c>
      <c r="D66" s="364" t="s">
        <v>855</v>
      </c>
      <c r="E66" s="365">
        <v>30</v>
      </c>
      <c r="F66" s="364">
        <v>240</v>
      </c>
      <c r="G66" s="364">
        <v>90</v>
      </c>
      <c r="H66" s="364">
        <f t="shared" si="12"/>
        <v>11.25</v>
      </c>
      <c r="I66" s="361">
        <f t="shared" si="13"/>
        <v>2700</v>
      </c>
      <c r="J66" s="376"/>
      <c r="K66" s="376"/>
      <c r="L66" s="376"/>
      <c r="M66" s="376"/>
      <c r="N66" s="376"/>
      <c r="O66" s="377"/>
      <c r="P66" s="376"/>
      <c r="Q66" s="376"/>
      <c r="R66" s="376"/>
      <c r="S66" s="376"/>
      <c r="T66" s="376"/>
      <c r="U66" s="376"/>
      <c r="V66" s="355">
        <f t="shared" si="0"/>
        <v>0</v>
      </c>
      <c r="W66" s="365">
        <f t="shared" si="1"/>
        <v>30</v>
      </c>
      <c r="X66" s="361">
        <f t="shared" si="2"/>
        <v>240</v>
      </c>
      <c r="Y66" s="361">
        <f t="shared" si="3"/>
        <v>2700</v>
      </c>
      <c r="Z66" s="1012">
        <f t="shared" si="4"/>
        <v>2700</v>
      </c>
      <c r="AA66" s="149"/>
    </row>
    <row r="67" spans="1:27" s="160" customFormat="1" ht="30" customHeight="1">
      <c r="A67" s="825">
        <v>58</v>
      </c>
      <c r="B67" s="1048" t="s">
        <v>921</v>
      </c>
      <c r="C67" s="364" t="s">
        <v>18</v>
      </c>
      <c r="D67" s="364" t="s">
        <v>853</v>
      </c>
      <c r="E67" s="365">
        <v>30</v>
      </c>
      <c r="F67" s="364">
        <v>240</v>
      </c>
      <c r="G67" s="364">
        <v>70</v>
      </c>
      <c r="H67" s="364">
        <f t="shared" si="12"/>
        <v>8.75</v>
      </c>
      <c r="I67" s="361">
        <f t="shared" si="13"/>
        <v>2100</v>
      </c>
      <c r="J67" s="376"/>
      <c r="K67" s="376"/>
      <c r="L67" s="376">
        <v>30</v>
      </c>
      <c r="M67" s="376" t="s">
        <v>568</v>
      </c>
      <c r="N67" s="376"/>
      <c r="O67" s="377"/>
      <c r="P67" s="376"/>
      <c r="Q67" s="377"/>
      <c r="R67" s="376"/>
      <c r="S67" s="376"/>
      <c r="T67" s="376"/>
      <c r="U67" s="376"/>
      <c r="V67" s="355">
        <f t="shared" si="0"/>
        <v>30</v>
      </c>
      <c r="W67" s="1049">
        <f t="shared" si="1"/>
        <v>0</v>
      </c>
      <c r="X67" s="361">
        <f t="shared" si="2"/>
        <v>0</v>
      </c>
      <c r="Y67" s="361">
        <f t="shared" si="3"/>
        <v>0</v>
      </c>
      <c r="Z67" s="1012">
        <f t="shared" si="4"/>
        <v>0</v>
      </c>
      <c r="AA67" s="149"/>
    </row>
    <row r="68" spans="1:27" s="463" customFormat="1" ht="35.1" customHeight="1">
      <c r="A68" s="825">
        <v>59</v>
      </c>
      <c r="B68" s="364" t="s">
        <v>861</v>
      </c>
      <c r="C68" s="364" t="s">
        <v>18</v>
      </c>
      <c r="D68" s="364" t="s">
        <v>107</v>
      </c>
      <c r="E68" s="365">
        <v>30</v>
      </c>
      <c r="F68" s="364">
        <v>240</v>
      </c>
      <c r="G68" s="364">
        <v>70</v>
      </c>
      <c r="H68" s="364">
        <f t="shared" si="12"/>
        <v>8.75</v>
      </c>
      <c r="I68" s="364">
        <f t="shared" si="13"/>
        <v>2100</v>
      </c>
      <c r="J68" s="376"/>
      <c r="K68" s="376"/>
      <c r="L68" s="376"/>
      <c r="M68" s="376"/>
      <c r="N68" s="376">
        <v>1</v>
      </c>
      <c r="O68" s="377" t="s">
        <v>834</v>
      </c>
      <c r="P68" s="376"/>
      <c r="Q68" s="377"/>
      <c r="R68" s="376"/>
      <c r="S68" s="376"/>
      <c r="T68" s="376">
        <v>5</v>
      </c>
      <c r="U68" s="376" t="s">
        <v>998</v>
      </c>
      <c r="V68" s="365">
        <f t="shared" si="0"/>
        <v>6</v>
      </c>
      <c r="W68" s="365">
        <f t="shared" si="1"/>
        <v>24</v>
      </c>
      <c r="X68" s="364">
        <f t="shared" si="2"/>
        <v>192</v>
      </c>
      <c r="Y68" s="364">
        <f t="shared" si="3"/>
        <v>1680</v>
      </c>
      <c r="Z68" s="1014">
        <f t="shared" si="4"/>
        <v>1680</v>
      </c>
      <c r="AA68" s="997"/>
    </row>
    <row r="69" spans="1:27" s="160" customFormat="1" ht="30" customHeight="1">
      <c r="A69" s="825">
        <v>60</v>
      </c>
      <c r="B69" s="364" t="s">
        <v>21</v>
      </c>
      <c r="C69" s="364" t="s">
        <v>176</v>
      </c>
      <c r="D69" s="379" t="s">
        <v>238</v>
      </c>
      <c r="E69" s="365">
        <v>30</v>
      </c>
      <c r="F69" s="364">
        <v>240</v>
      </c>
      <c r="G69" s="364">
        <v>90</v>
      </c>
      <c r="H69" s="364">
        <f t="shared" si="12"/>
        <v>11.25</v>
      </c>
      <c r="I69" s="361">
        <f t="shared" si="13"/>
        <v>2700</v>
      </c>
      <c r="J69" s="376"/>
      <c r="K69" s="376"/>
      <c r="L69" s="376">
        <v>3</v>
      </c>
      <c r="M69" s="376" t="s">
        <v>708</v>
      </c>
      <c r="N69" s="376">
        <v>7</v>
      </c>
      <c r="O69" s="377" t="s">
        <v>1003</v>
      </c>
      <c r="P69" s="376"/>
      <c r="Q69" s="376"/>
      <c r="R69" s="376"/>
      <c r="S69" s="376"/>
      <c r="T69" s="376"/>
      <c r="U69" s="819"/>
      <c r="V69" s="355">
        <f t="shared" si="0"/>
        <v>10</v>
      </c>
      <c r="W69" s="365">
        <f t="shared" si="1"/>
        <v>20</v>
      </c>
      <c r="X69" s="361">
        <f t="shared" si="2"/>
        <v>160</v>
      </c>
      <c r="Y69" s="361">
        <f t="shared" si="3"/>
        <v>1800</v>
      </c>
      <c r="Z69" s="1012">
        <f t="shared" si="4"/>
        <v>1800</v>
      </c>
      <c r="AA69" s="149"/>
    </row>
    <row r="70" spans="1:27" s="160" customFormat="1" ht="33" customHeight="1">
      <c r="A70" s="825">
        <v>61</v>
      </c>
      <c r="B70" s="364" t="s">
        <v>250</v>
      </c>
      <c r="C70" s="364" t="s">
        <v>176</v>
      </c>
      <c r="D70" s="364" t="s">
        <v>898</v>
      </c>
      <c r="E70" s="365">
        <v>30</v>
      </c>
      <c r="F70" s="364">
        <v>240</v>
      </c>
      <c r="G70" s="364">
        <v>90</v>
      </c>
      <c r="H70" s="364">
        <f t="shared" si="12"/>
        <v>11.25</v>
      </c>
      <c r="I70" s="361">
        <f t="shared" si="13"/>
        <v>2700</v>
      </c>
      <c r="J70" s="376"/>
      <c r="K70" s="376"/>
      <c r="L70" s="376">
        <v>3</v>
      </c>
      <c r="M70" s="376" t="s">
        <v>700</v>
      </c>
      <c r="N70" s="376">
        <v>2</v>
      </c>
      <c r="O70" s="377" t="s">
        <v>987</v>
      </c>
      <c r="P70" s="376">
        <v>1</v>
      </c>
      <c r="Q70" s="376">
        <v>8</v>
      </c>
      <c r="R70" s="376"/>
      <c r="S70" s="376"/>
      <c r="T70" s="376"/>
      <c r="U70" s="819"/>
      <c r="V70" s="355">
        <f t="shared" si="0"/>
        <v>6</v>
      </c>
      <c r="W70" s="365">
        <f t="shared" si="1"/>
        <v>24</v>
      </c>
      <c r="X70" s="361">
        <f t="shared" si="2"/>
        <v>192</v>
      </c>
      <c r="Y70" s="361">
        <f t="shared" si="3"/>
        <v>2160</v>
      </c>
      <c r="Z70" s="1014">
        <f t="shared" si="4"/>
        <v>2160</v>
      </c>
      <c r="AA70" s="149"/>
    </row>
    <row r="71" spans="1:27" s="160" customFormat="1" ht="30" customHeight="1">
      <c r="A71" s="825">
        <v>62</v>
      </c>
      <c r="B71" s="364" t="s">
        <v>893</v>
      </c>
      <c r="C71" s="364" t="s">
        <v>176</v>
      </c>
      <c r="D71" s="364" t="s">
        <v>54</v>
      </c>
      <c r="E71" s="365">
        <v>30</v>
      </c>
      <c r="F71" s="364">
        <v>240</v>
      </c>
      <c r="G71" s="364">
        <v>90</v>
      </c>
      <c r="H71" s="364">
        <f t="shared" si="12"/>
        <v>11.25</v>
      </c>
      <c r="I71" s="361">
        <f t="shared" si="13"/>
        <v>2700</v>
      </c>
      <c r="J71" s="376"/>
      <c r="K71" s="376"/>
      <c r="L71" s="376">
        <v>3</v>
      </c>
      <c r="M71" s="376" t="s">
        <v>974</v>
      </c>
      <c r="N71" s="376">
        <v>1</v>
      </c>
      <c r="O71" s="377" t="s">
        <v>834</v>
      </c>
      <c r="P71" s="376">
        <v>1</v>
      </c>
      <c r="Q71" s="376">
        <v>8</v>
      </c>
      <c r="R71" s="376"/>
      <c r="S71" s="376"/>
      <c r="T71" s="376"/>
      <c r="U71" s="819"/>
      <c r="V71" s="355">
        <f t="shared" si="0"/>
        <v>5</v>
      </c>
      <c r="W71" s="365">
        <f t="shared" si="1"/>
        <v>25</v>
      </c>
      <c r="X71" s="361">
        <f t="shared" si="2"/>
        <v>200</v>
      </c>
      <c r="Y71" s="361">
        <f t="shared" si="3"/>
        <v>2250</v>
      </c>
      <c r="Z71" s="1012">
        <f t="shared" si="4"/>
        <v>2250</v>
      </c>
      <c r="AA71" s="149"/>
    </row>
    <row r="72" spans="1:27" s="160" customFormat="1" ht="30" customHeight="1">
      <c r="A72" s="825">
        <v>63</v>
      </c>
      <c r="B72" s="118" t="s">
        <v>892</v>
      </c>
      <c r="C72" s="364" t="s">
        <v>18</v>
      </c>
      <c r="D72" s="364" t="s">
        <v>846</v>
      </c>
      <c r="E72" s="365">
        <v>30</v>
      </c>
      <c r="F72" s="364">
        <v>240</v>
      </c>
      <c r="G72" s="364">
        <v>70</v>
      </c>
      <c r="H72" s="364">
        <f t="shared" si="12"/>
        <v>8.75</v>
      </c>
      <c r="I72" s="361">
        <f t="shared" si="13"/>
        <v>2100</v>
      </c>
      <c r="J72" s="376"/>
      <c r="K72" s="376"/>
      <c r="L72" s="376"/>
      <c r="M72" s="376"/>
      <c r="N72" s="376"/>
      <c r="O72" s="377"/>
      <c r="P72" s="376"/>
      <c r="Q72" s="376"/>
      <c r="R72" s="376"/>
      <c r="S72" s="376"/>
      <c r="T72" s="376"/>
      <c r="U72" s="376"/>
      <c r="V72" s="355">
        <f t="shared" si="0"/>
        <v>0</v>
      </c>
      <c r="W72" s="365">
        <f t="shared" si="1"/>
        <v>30</v>
      </c>
      <c r="X72" s="361">
        <f t="shared" si="2"/>
        <v>240</v>
      </c>
      <c r="Y72" s="361">
        <f t="shared" si="3"/>
        <v>2100</v>
      </c>
      <c r="Z72" s="1012">
        <f t="shared" si="4"/>
        <v>2100</v>
      </c>
      <c r="AA72" s="149"/>
    </row>
    <row r="73" spans="1:27" s="160" customFormat="1" ht="30" customHeight="1">
      <c r="A73" s="825">
        <v>64</v>
      </c>
      <c r="B73" s="415" t="s">
        <v>24</v>
      </c>
      <c r="C73" s="364" t="s">
        <v>176</v>
      </c>
      <c r="D73" s="364" t="s">
        <v>41</v>
      </c>
      <c r="E73" s="365">
        <v>30</v>
      </c>
      <c r="F73" s="364">
        <v>240</v>
      </c>
      <c r="G73" s="364">
        <v>90</v>
      </c>
      <c r="H73" s="364">
        <f t="shared" si="12"/>
        <v>11.25</v>
      </c>
      <c r="I73" s="361">
        <f t="shared" si="13"/>
        <v>2700</v>
      </c>
      <c r="J73" s="376"/>
      <c r="K73" s="376"/>
      <c r="L73" s="376">
        <v>2</v>
      </c>
      <c r="M73" s="376" t="s">
        <v>707</v>
      </c>
      <c r="N73" s="376"/>
      <c r="O73" s="377"/>
      <c r="P73" s="376"/>
      <c r="Q73" s="376"/>
      <c r="R73" s="376"/>
      <c r="S73" s="376"/>
      <c r="T73" s="376">
        <v>4</v>
      </c>
      <c r="U73" s="376" t="s">
        <v>1005</v>
      </c>
      <c r="V73" s="355">
        <f t="shared" si="0"/>
        <v>6</v>
      </c>
      <c r="W73" s="365">
        <f t="shared" si="1"/>
        <v>24</v>
      </c>
      <c r="X73" s="361">
        <f t="shared" si="2"/>
        <v>192</v>
      </c>
      <c r="Y73" s="361">
        <f t="shared" si="3"/>
        <v>2160</v>
      </c>
      <c r="Z73" s="1012">
        <f t="shared" si="4"/>
        <v>2160</v>
      </c>
      <c r="AA73" s="149"/>
    </row>
    <row r="74" spans="1:27" s="160" customFormat="1" ht="30" customHeight="1">
      <c r="A74" s="825">
        <v>65</v>
      </c>
      <c r="B74" s="415" t="s">
        <v>774</v>
      </c>
      <c r="C74" s="364" t="s">
        <v>176</v>
      </c>
      <c r="D74" s="364" t="s">
        <v>816</v>
      </c>
      <c r="E74" s="365">
        <v>30</v>
      </c>
      <c r="F74" s="364">
        <v>240</v>
      </c>
      <c r="G74" s="364">
        <v>90</v>
      </c>
      <c r="H74" s="364">
        <f t="shared" si="12"/>
        <v>11.25</v>
      </c>
      <c r="I74" s="361">
        <f t="shared" si="13"/>
        <v>2700</v>
      </c>
      <c r="J74" s="376"/>
      <c r="K74" s="376"/>
      <c r="L74" s="376">
        <v>2</v>
      </c>
      <c r="M74" s="376" t="s">
        <v>914</v>
      </c>
      <c r="N74" s="376">
        <v>5</v>
      </c>
      <c r="O74" s="376" t="s">
        <v>986</v>
      </c>
      <c r="P74" s="376">
        <v>1</v>
      </c>
      <c r="Q74" s="376">
        <v>8</v>
      </c>
      <c r="R74" s="376"/>
      <c r="S74" s="376"/>
      <c r="T74" s="376"/>
      <c r="U74" s="376"/>
      <c r="V74" s="355">
        <f t="shared" si="0"/>
        <v>8</v>
      </c>
      <c r="W74" s="365">
        <f t="shared" si="1"/>
        <v>22</v>
      </c>
      <c r="X74" s="361">
        <f t="shared" si="2"/>
        <v>176</v>
      </c>
      <c r="Y74" s="361">
        <f t="shared" si="3"/>
        <v>1980</v>
      </c>
      <c r="Z74" s="1012">
        <f t="shared" si="4"/>
        <v>1980</v>
      </c>
      <c r="AA74" s="149"/>
    </row>
    <row r="75" spans="1:27" s="160" customFormat="1" ht="30" customHeight="1">
      <c r="A75" s="825">
        <v>66</v>
      </c>
      <c r="B75" s="364" t="s">
        <v>548</v>
      </c>
      <c r="C75" s="364" t="s">
        <v>18</v>
      </c>
      <c r="D75" s="364" t="s">
        <v>73</v>
      </c>
      <c r="E75" s="365">
        <v>30</v>
      </c>
      <c r="F75" s="364">
        <v>240</v>
      </c>
      <c r="G75" s="364">
        <v>70</v>
      </c>
      <c r="H75" s="364">
        <f t="shared" si="12"/>
        <v>8.75</v>
      </c>
      <c r="I75" s="361">
        <f t="shared" si="13"/>
        <v>2100</v>
      </c>
      <c r="J75" s="376"/>
      <c r="K75" s="376"/>
      <c r="L75" s="376">
        <v>2</v>
      </c>
      <c r="M75" s="376" t="s">
        <v>914</v>
      </c>
      <c r="N75" s="376">
        <v>1</v>
      </c>
      <c r="O75" s="377" t="s">
        <v>834</v>
      </c>
      <c r="P75" s="376">
        <v>1</v>
      </c>
      <c r="Q75" s="376">
        <v>8</v>
      </c>
      <c r="R75" s="376"/>
      <c r="S75" s="376"/>
      <c r="T75" s="376"/>
      <c r="U75" s="376"/>
      <c r="V75" s="355">
        <f>J75+L75+N75+P75+R75+T75</f>
        <v>4</v>
      </c>
      <c r="W75" s="365">
        <f t="shared" si="1"/>
        <v>26</v>
      </c>
      <c r="X75" s="361">
        <f t="shared" si="2"/>
        <v>208</v>
      </c>
      <c r="Y75" s="361">
        <f t="shared" si="3"/>
        <v>1820</v>
      </c>
      <c r="Z75" s="1012">
        <f t="shared" si="4"/>
        <v>1820</v>
      </c>
      <c r="AA75" s="149"/>
    </row>
    <row r="76" spans="1:27" s="160" customFormat="1" ht="30" customHeight="1">
      <c r="A76" s="825">
        <v>67</v>
      </c>
      <c r="B76" s="364" t="s">
        <v>802</v>
      </c>
      <c r="C76" s="364" t="s">
        <v>18</v>
      </c>
      <c r="D76" s="923" t="s">
        <v>77</v>
      </c>
      <c r="E76" s="365">
        <v>30</v>
      </c>
      <c r="F76" s="364">
        <v>240</v>
      </c>
      <c r="G76" s="364">
        <v>70</v>
      </c>
      <c r="H76" s="364">
        <f t="shared" si="12"/>
        <v>8.75</v>
      </c>
      <c r="I76" s="361">
        <f t="shared" si="13"/>
        <v>2100</v>
      </c>
      <c r="J76" s="376"/>
      <c r="K76" s="376"/>
      <c r="L76" s="376">
        <v>4</v>
      </c>
      <c r="M76" s="376" t="s">
        <v>711</v>
      </c>
      <c r="N76" s="376"/>
      <c r="O76" s="377"/>
      <c r="P76" s="376">
        <v>1</v>
      </c>
      <c r="Q76" s="376">
        <v>8</v>
      </c>
      <c r="R76" s="376"/>
      <c r="S76" s="376"/>
      <c r="T76" s="376"/>
      <c r="U76" s="376"/>
      <c r="V76" s="355">
        <f>J76+L76+N76+P76+R76+T76</f>
        <v>5</v>
      </c>
      <c r="W76" s="365">
        <f t="shared" si="1"/>
        <v>25</v>
      </c>
      <c r="X76" s="361">
        <f t="shared" si="2"/>
        <v>200</v>
      </c>
      <c r="Y76" s="361">
        <f t="shared" si="3"/>
        <v>1750</v>
      </c>
      <c r="Z76" s="1012">
        <f t="shared" si="4"/>
        <v>1750</v>
      </c>
      <c r="AA76" s="149"/>
    </row>
    <row r="77" spans="1:27" s="160" customFormat="1" ht="35.1" customHeight="1">
      <c r="A77" s="825">
        <v>68</v>
      </c>
      <c r="B77" s="364" t="s">
        <v>591</v>
      </c>
      <c r="C77" s="361" t="s">
        <v>18</v>
      </c>
      <c r="D77" s="367" t="s">
        <v>843</v>
      </c>
      <c r="E77" s="365">
        <v>30</v>
      </c>
      <c r="F77" s="364">
        <v>240</v>
      </c>
      <c r="G77" s="364">
        <v>70</v>
      </c>
      <c r="H77" s="364">
        <f t="shared" si="12"/>
        <v>8.75</v>
      </c>
      <c r="I77" s="361">
        <f t="shared" si="13"/>
        <v>2100</v>
      </c>
      <c r="J77" s="362"/>
      <c r="K77" s="362"/>
      <c r="L77" s="362"/>
      <c r="M77" s="362"/>
      <c r="N77" s="362"/>
      <c r="O77" s="357"/>
      <c r="P77" s="362"/>
      <c r="Q77" s="362"/>
      <c r="R77" s="362"/>
      <c r="S77" s="362"/>
      <c r="T77" s="362"/>
      <c r="U77" s="362"/>
      <c r="V77" s="361">
        <f t="shared" ref="V77" si="19">J77+L77+N77+P77+R77+T77</f>
        <v>0</v>
      </c>
      <c r="W77" s="364">
        <f t="shared" si="1"/>
        <v>30</v>
      </c>
      <c r="X77" s="361">
        <f t="shared" si="2"/>
        <v>240</v>
      </c>
      <c r="Y77" s="361">
        <f t="shared" si="3"/>
        <v>2100</v>
      </c>
      <c r="Z77" s="1012">
        <f t="shared" si="4"/>
        <v>2100</v>
      </c>
      <c r="AA77" s="363"/>
    </row>
    <row r="78" spans="1:27" s="160" customFormat="1" ht="30" customHeight="1">
      <c r="A78" s="825">
        <v>69</v>
      </c>
      <c r="B78" s="364" t="s">
        <v>40</v>
      </c>
      <c r="C78" s="364" t="s">
        <v>176</v>
      </c>
      <c r="D78" s="364" t="s">
        <v>161</v>
      </c>
      <c r="E78" s="365">
        <v>30</v>
      </c>
      <c r="F78" s="364">
        <v>240</v>
      </c>
      <c r="G78" s="364">
        <v>90</v>
      </c>
      <c r="H78" s="364">
        <f t="shared" si="12"/>
        <v>11.25</v>
      </c>
      <c r="I78" s="361">
        <f t="shared" si="13"/>
        <v>2700</v>
      </c>
      <c r="J78" s="376"/>
      <c r="K78" s="376"/>
      <c r="L78" s="376">
        <v>3</v>
      </c>
      <c r="M78" s="376" t="s">
        <v>974</v>
      </c>
      <c r="N78" s="376">
        <v>4</v>
      </c>
      <c r="O78" s="377" t="s">
        <v>981</v>
      </c>
      <c r="P78" s="376">
        <v>1</v>
      </c>
      <c r="Q78" s="376">
        <v>8</v>
      </c>
      <c r="R78" s="376"/>
      <c r="S78" s="376"/>
      <c r="T78" s="376"/>
      <c r="U78" s="376"/>
      <c r="V78" s="355">
        <f t="shared" si="0"/>
        <v>8</v>
      </c>
      <c r="W78" s="365">
        <f t="shared" si="1"/>
        <v>22</v>
      </c>
      <c r="X78" s="361">
        <f t="shared" si="2"/>
        <v>176</v>
      </c>
      <c r="Y78" s="361">
        <f t="shared" si="3"/>
        <v>1980</v>
      </c>
      <c r="Z78" s="1012">
        <f t="shared" si="4"/>
        <v>1980</v>
      </c>
      <c r="AA78" s="149"/>
    </row>
    <row r="79" spans="1:27" s="160" customFormat="1" ht="34.5" customHeight="1">
      <c r="A79" s="825">
        <v>70</v>
      </c>
      <c r="B79" s="364" t="s">
        <v>587</v>
      </c>
      <c r="C79" s="361" t="s">
        <v>18</v>
      </c>
      <c r="D79" s="361" t="s">
        <v>237</v>
      </c>
      <c r="E79" s="365">
        <v>30</v>
      </c>
      <c r="F79" s="364">
        <v>240</v>
      </c>
      <c r="G79" s="364">
        <v>70</v>
      </c>
      <c r="H79" s="364">
        <f t="shared" si="12"/>
        <v>8.75</v>
      </c>
      <c r="I79" s="361">
        <f t="shared" si="13"/>
        <v>2100</v>
      </c>
      <c r="J79" s="376"/>
      <c r="K79" s="376"/>
      <c r="L79" s="376">
        <v>2</v>
      </c>
      <c r="M79" s="376" t="s">
        <v>707</v>
      </c>
      <c r="N79" s="376">
        <v>1</v>
      </c>
      <c r="O79" s="377" t="s">
        <v>834</v>
      </c>
      <c r="P79" s="376"/>
      <c r="Q79" s="376"/>
      <c r="R79" s="376">
        <v>1</v>
      </c>
      <c r="S79" s="376">
        <v>22</v>
      </c>
      <c r="T79" s="1054">
        <v>18</v>
      </c>
      <c r="U79" s="376"/>
      <c r="V79" s="355">
        <f t="shared" si="0"/>
        <v>22</v>
      </c>
      <c r="W79" s="365">
        <f t="shared" si="1"/>
        <v>8</v>
      </c>
      <c r="X79" s="361">
        <f t="shared" si="2"/>
        <v>64</v>
      </c>
      <c r="Y79" s="361">
        <f t="shared" si="3"/>
        <v>560</v>
      </c>
      <c r="Z79" s="1012">
        <f t="shared" si="4"/>
        <v>560</v>
      </c>
      <c r="AA79" s="363"/>
    </row>
    <row r="80" spans="1:27" s="160" customFormat="1" ht="30" customHeight="1">
      <c r="A80" s="825">
        <v>71</v>
      </c>
      <c r="B80" s="364" t="s">
        <v>303</v>
      </c>
      <c r="C80" s="364" t="s">
        <v>176</v>
      </c>
      <c r="D80" s="364" t="s">
        <v>162</v>
      </c>
      <c r="E80" s="365">
        <v>30</v>
      </c>
      <c r="F80" s="364">
        <v>240</v>
      </c>
      <c r="G80" s="364">
        <v>90</v>
      </c>
      <c r="H80" s="364">
        <f t="shared" si="12"/>
        <v>11.25</v>
      </c>
      <c r="I80" s="361">
        <f t="shared" si="13"/>
        <v>2700</v>
      </c>
      <c r="J80" s="376"/>
      <c r="K80" s="376"/>
      <c r="L80" s="376">
        <v>2</v>
      </c>
      <c r="M80" s="376" t="s">
        <v>704</v>
      </c>
      <c r="N80" s="376">
        <v>1</v>
      </c>
      <c r="O80" s="377" t="s">
        <v>834</v>
      </c>
      <c r="P80" s="376"/>
      <c r="Q80" s="376"/>
      <c r="R80" s="376"/>
      <c r="S80" s="376"/>
      <c r="T80" s="376"/>
      <c r="U80" s="376"/>
      <c r="V80" s="355">
        <f t="shared" si="0"/>
        <v>3</v>
      </c>
      <c r="W80" s="365">
        <f t="shared" si="1"/>
        <v>27</v>
      </c>
      <c r="X80" s="361">
        <f t="shared" si="2"/>
        <v>216</v>
      </c>
      <c r="Y80" s="361">
        <f t="shared" si="3"/>
        <v>2430</v>
      </c>
      <c r="Z80" s="1012">
        <f t="shared" si="4"/>
        <v>2430</v>
      </c>
      <c r="AA80" s="149"/>
    </row>
    <row r="81" spans="1:30" s="160" customFormat="1" ht="30" customHeight="1">
      <c r="A81" s="825">
        <v>72</v>
      </c>
      <c r="B81" s="364" t="s">
        <v>277</v>
      </c>
      <c r="C81" s="364" t="s">
        <v>176</v>
      </c>
      <c r="D81" s="364" t="s">
        <v>93</v>
      </c>
      <c r="E81" s="365">
        <v>30</v>
      </c>
      <c r="F81" s="364">
        <v>240</v>
      </c>
      <c r="G81" s="364">
        <v>90</v>
      </c>
      <c r="H81" s="364">
        <f t="shared" si="12"/>
        <v>11.25</v>
      </c>
      <c r="I81" s="361">
        <f t="shared" si="13"/>
        <v>2700</v>
      </c>
      <c r="J81" s="376"/>
      <c r="K81" s="376"/>
      <c r="L81" s="376"/>
      <c r="M81" s="376"/>
      <c r="N81" s="376">
        <v>1</v>
      </c>
      <c r="O81" s="377" t="s">
        <v>834</v>
      </c>
      <c r="P81" s="376"/>
      <c r="Q81" s="376"/>
      <c r="R81" s="376"/>
      <c r="S81" s="819"/>
      <c r="T81" s="376"/>
      <c r="U81" s="376"/>
      <c r="V81" s="355">
        <f t="shared" si="0"/>
        <v>1</v>
      </c>
      <c r="W81" s="365">
        <f t="shared" si="1"/>
        <v>29</v>
      </c>
      <c r="X81" s="361">
        <f t="shared" si="2"/>
        <v>232</v>
      </c>
      <c r="Y81" s="361">
        <f t="shared" si="3"/>
        <v>2610</v>
      </c>
      <c r="Z81" s="1012">
        <f t="shared" si="4"/>
        <v>2610</v>
      </c>
      <c r="AA81" s="149"/>
    </row>
    <row r="82" spans="1:30" s="160" customFormat="1" ht="30" customHeight="1">
      <c r="A82" s="825">
        <v>73</v>
      </c>
      <c r="B82" s="364" t="s">
        <v>306</v>
      </c>
      <c r="C82" s="364" t="s">
        <v>176</v>
      </c>
      <c r="D82" s="632" t="s">
        <v>62</v>
      </c>
      <c r="E82" s="365">
        <v>30</v>
      </c>
      <c r="F82" s="364">
        <v>240</v>
      </c>
      <c r="G82" s="364">
        <v>90</v>
      </c>
      <c r="H82" s="364">
        <f t="shared" si="12"/>
        <v>11.25</v>
      </c>
      <c r="I82" s="361">
        <f t="shared" si="13"/>
        <v>2700</v>
      </c>
      <c r="J82" s="376"/>
      <c r="K82" s="376"/>
      <c r="L82" s="376">
        <v>2</v>
      </c>
      <c r="M82" s="376" t="s">
        <v>705</v>
      </c>
      <c r="N82" s="376">
        <v>13</v>
      </c>
      <c r="O82" s="377" t="s">
        <v>982</v>
      </c>
      <c r="P82" s="376">
        <v>1</v>
      </c>
      <c r="Q82" s="376">
        <v>8</v>
      </c>
      <c r="R82" s="376"/>
      <c r="S82" s="376"/>
      <c r="T82" s="376"/>
      <c r="U82" s="376"/>
      <c r="V82" s="355">
        <f>J82+L82+N82+P82+R82+T82</f>
        <v>16</v>
      </c>
      <c r="W82" s="365">
        <f>E82-V82</f>
        <v>14</v>
      </c>
      <c r="X82" s="361">
        <f>W82*8</f>
        <v>112</v>
      </c>
      <c r="Y82" s="361">
        <f>X82*H82</f>
        <v>1260</v>
      </c>
      <c r="Z82" s="1012">
        <f t="shared" si="4"/>
        <v>1260</v>
      </c>
      <c r="AA82" s="149"/>
    </row>
    <row r="83" spans="1:30" s="160" customFormat="1" ht="30" customHeight="1">
      <c r="A83" s="825">
        <v>74</v>
      </c>
      <c r="B83" s="364" t="s">
        <v>684</v>
      </c>
      <c r="C83" s="364" t="s">
        <v>18</v>
      </c>
      <c r="D83" s="364" t="s">
        <v>70</v>
      </c>
      <c r="E83" s="365">
        <v>30</v>
      </c>
      <c r="F83" s="364">
        <v>240</v>
      </c>
      <c r="G83" s="364">
        <v>70</v>
      </c>
      <c r="H83" s="364">
        <f t="shared" si="12"/>
        <v>8.75</v>
      </c>
      <c r="I83" s="361">
        <f t="shared" si="13"/>
        <v>2100</v>
      </c>
      <c r="J83" s="376"/>
      <c r="K83" s="376"/>
      <c r="L83" s="376">
        <v>3</v>
      </c>
      <c r="M83" s="376" t="s">
        <v>974</v>
      </c>
      <c r="N83" s="376">
        <v>1</v>
      </c>
      <c r="O83" s="377" t="s">
        <v>834</v>
      </c>
      <c r="P83" s="376"/>
      <c r="Q83" s="376"/>
      <c r="R83" s="376"/>
      <c r="S83" s="819"/>
      <c r="T83" s="376"/>
      <c r="U83" s="376"/>
      <c r="V83" s="355">
        <f>J83+L83+N83+P83+R83+T83</f>
        <v>4</v>
      </c>
      <c r="W83" s="365">
        <f>E83-V83</f>
        <v>26</v>
      </c>
      <c r="X83" s="361">
        <f>W83*8</f>
        <v>208</v>
      </c>
      <c r="Y83" s="361">
        <f>X83*H83</f>
        <v>1820</v>
      </c>
      <c r="Z83" s="1012">
        <f t="shared" si="4"/>
        <v>1820</v>
      </c>
      <c r="AA83" s="149"/>
    </row>
    <row r="84" spans="1:30" s="160" customFormat="1" ht="30" customHeight="1">
      <c r="A84" s="825">
        <v>75</v>
      </c>
      <c r="B84" s="364" t="s">
        <v>280</v>
      </c>
      <c r="C84" s="364" t="s">
        <v>176</v>
      </c>
      <c r="D84" s="364" t="s">
        <v>49</v>
      </c>
      <c r="E84" s="365">
        <v>30</v>
      </c>
      <c r="F84" s="364">
        <v>240</v>
      </c>
      <c r="G84" s="364">
        <v>90</v>
      </c>
      <c r="H84" s="364">
        <f t="shared" si="12"/>
        <v>11.25</v>
      </c>
      <c r="I84" s="361">
        <f t="shared" si="13"/>
        <v>2700</v>
      </c>
      <c r="J84" s="376"/>
      <c r="K84" s="376"/>
      <c r="L84" s="376">
        <v>3</v>
      </c>
      <c r="M84" s="376" t="s">
        <v>714</v>
      </c>
      <c r="N84" s="376">
        <v>1</v>
      </c>
      <c r="O84" s="377" t="s">
        <v>834</v>
      </c>
      <c r="P84" s="376"/>
      <c r="Q84" s="376"/>
      <c r="R84" s="376"/>
      <c r="S84" s="376"/>
      <c r="T84" s="376"/>
      <c r="U84" s="376"/>
      <c r="V84" s="355">
        <f t="shared" si="0"/>
        <v>4</v>
      </c>
      <c r="W84" s="365">
        <f t="shared" si="1"/>
        <v>26</v>
      </c>
      <c r="X84" s="361">
        <f t="shared" si="2"/>
        <v>208</v>
      </c>
      <c r="Y84" s="361">
        <f t="shared" si="3"/>
        <v>2340</v>
      </c>
      <c r="Z84" s="1012">
        <f t="shared" si="4"/>
        <v>2340</v>
      </c>
      <c r="AA84" s="149"/>
    </row>
    <row r="85" spans="1:30" s="160" customFormat="1" ht="30" customHeight="1">
      <c r="A85" s="825">
        <v>76</v>
      </c>
      <c r="B85" s="364" t="s">
        <v>726</v>
      </c>
      <c r="C85" s="364" t="s">
        <v>18</v>
      </c>
      <c r="D85" s="409" t="s">
        <v>112</v>
      </c>
      <c r="E85" s="365">
        <v>30</v>
      </c>
      <c r="F85" s="364">
        <v>240</v>
      </c>
      <c r="G85" s="364">
        <v>70</v>
      </c>
      <c r="H85" s="364">
        <f t="shared" si="12"/>
        <v>8.75</v>
      </c>
      <c r="I85" s="361">
        <f t="shared" si="13"/>
        <v>2100</v>
      </c>
      <c r="J85" s="376"/>
      <c r="K85" s="819"/>
      <c r="L85" s="376"/>
      <c r="M85" s="376"/>
      <c r="N85" s="1061">
        <v>30</v>
      </c>
      <c r="O85" s="1062" t="s">
        <v>568</v>
      </c>
      <c r="P85" s="376"/>
      <c r="Q85" s="376"/>
      <c r="R85" s="376"/>
      <c r="S85" s="376"/>
      <c r="T85" s="376"/>
      <c r="U85" s="376"/>
      <c r="V85" s="355">
        <f t="shared" si="0"/>
        <v>30</v>
      </c>
      <c r="W85" s="365">
        <f t="shared" si="1"/>
        <v>0</v>
      </c>
      <c r="X85" s="361">
        <f t="shared" si="2"/>
        <v>0</v>
      </c>
      <c r="Y85" s="361">
        <f t="shared" si="3"/>
        <v>0</v>
      </c>
      <c r="Z85" s="1012">
        <f t="shared" si="4"/>
        <v>0</v>
      </c>
      <c r="AA85" s="149"/>
    </row>
    <row r="86" spans="1:30" s="160" customFormat="1" ht="6" customHeight="1">
      <c r="A86" s="462"/>
      <c r="B86" s="461"/>
      <c r="C86" s="334"/>
      <c r="D86" s="334"/>
      <c r="E86" s="250"/>
      <c r="F86" s="334"/>
      <c r="G86" s="334"/>
      <c r="H86" s="334"/>
      <c r="I86" s="334"/>
      <c r="J86" s="335"/>
      <c r="K86" s="335"/>
      <c r="L86" s="335"/>
      <c r="M86" s="335"/>
      <c r="N86" s="335"/>
      <c r="O86" s="336"/>
      <c r="P86" s="335"/>
      <c r="Q86" s="335"/>
      <c r="R86" s="335"/>
      <c r="S86" s="335"/>
      <c r="T86" s="335"/>
      <c r="U86" s="335"/>
      <c r="V86" s="250"/>
      <c r="W86" s="462"/>
      <c r="X86" s="334"/>
      <c r="Y86" s="334"/>
      <c r="Z86" s="1016"/>
      <c r="AA86" s="337"/>
    </row>
    <row r="87" spans="1:30" s="160" customFormat="1" ht="33.75" customHeight="1">
      <c r="A87" s="462"/>
      <c r="B87" s="1427" t="s">
        <v>483</v>
      </c>
      <c r="C87" s="1427"/>
      <c r="D87" s="1427"/>
      <c r="E87" s="341"/>
      <c r="F87" s="341"/>
      <c r="G87" s="341"/>
      <c r="H87" s="341"/>
      <c r="I87" s="341"/>
      <c r="J87" s="1043"/>
      <c r="K87" s="1043"/>
      <c r="L87" s="1043"/>
      <c r="M87" s="1043"/>
      <c r="N87" s="1427" t="s">
        <v>484</v>
      </c>
      <c r="O87" s="1427"/>
      <c r="P87" s="1427"/>
      <c r="Q87" s="1427"/>
      <c r="R87" s="1427"/>
      <c r="S87" s="1043"/>
      <c r="T87" s="1043"/>
      <c r="U87" s="1043"/>
      <c r="V87" s="341"/>
      <c r="W87" s="1427" t="s">
        <v>485</v>
      </c>
      <c r="X87" s="1427"/>
      <c r="Y87" s="1427"/>
      <c r="Z87" s="1427"/>
      <c r="AA87" s="1427"/>
    </row>
    <row r="88" spans="1:30" s="160" customFormat="1" ht="36" customHeight="1">
      <c r="A88" s="462"/>
      <c r="B88" s="1427" t="s">
        <v>482</v>
      </c>
      <c r="C88" s="1427"/>
      <c r="D88" s="1427"/>
      <c r="E88" s="341"/>
      <c r="F88" s="341"/>
      <c r="G88" s="341"/>
      <c r="H88" s="341"/>
      <c r="I88" s="341"/>
      <c r="J88" s="1043"/>
      <c r="K88" s="1043"/>
      <c r="L88" s="1043"/>
      <c r="M88" s="1043"/>
      <c r="N88" s="1427" t="s">
        <v>482</v>
      </c>
      <c r="O88" s="1427"/>
      <c r="P88" s="1427"/>
      <c r="Q88" s="1427"/>
      <c r="R88" s="1043"/>
      <c r="S88" s="1043"/>
      <c r="T88" s="1043"/>
      <c r="U88" s="1043"/>
      <c r="V88" s="1043"/>
      <c r="W88" s="1043"/>
      <c r="X88" s="1427" t="s">
        <v>482</v>
      </c>
      <c r="Y88" s="1427"/>
      <c r="Z88" s="1427"/>
      <c r="AA88" s="1427"/>
    </row>
    <row r="89" spans="1:30" s="160" customFormat="1" ht="22.5" customHeight="1">
      <c r="A89" s="462"/>
      <c r="B89" s="462"/>
      <c r="C89" s="250"/>
      <c r="D89" s="250"/>
      <c r="E89" s="250"/>
      <c r="F89" s="250"/>
      <c r="G89" s="250"/>
      <c r="H89" s="250"/>
      <c r="I89" s="250"/>
      <c r="J89" s="338"/>
      <c r="K89" s="338"/>
      <c r="L89" s="338"/>
      <c r="M89" s="338"/>
      <c r="N89" s="1427">
        <v>2</v>
      </c>
      <c r="O89" s="1427"/>
      <c r="P89" s="1427"/>
      <c r="Q89" s="1427"/>
      <c r="R89" s="338"/>
      <c r="S89" s="338"/>
      <c r="T89" s="338"/>
      <c r="U89" s="338"/>
      <c r="V89" s="250"/>
      <c r="W89" s="462"/>
      <c r="X89" s="250"/>
      <c r="Y89" s="250"/>
      <c r="Z89" s="1017"/>
      <c r="AA89" s="340"/>
      <c r="AD89" s="160">
        <f>60*27</f>
        <v>1620</v>
      </c>
    </row>
    <row r="90" spans="1:30" s="160" customFormat="1" ht="30" customHeight="1">
      <c r="A90" s="825">
        <v>77</v>
      </c>
      <c r="B90" s="966" t="s">
        <v>808</v>
      </c>
      <c r="C90" s="364" t="s">
        <v>18</v>
      </c>
      <c r="D90" s="920" t="s">
        <v>44</v>
      </c>
      <c r="E90" s="365">
        <v>30</v>
      </c>
      <c r="F90" s="364">
        <v>240</v>
      </c>
      <c r="G90" s="364">
        <v>70</v>
      </c>
      <c r="H90" s="364">
        <f t="shared" ref="H90:H125" si="20">G90/8</f>
        <v>8.75</v>
      </c>
      <c r="I90" s="361">
        <f t="shared" ref="I90:I125" si="21">G90*E90</f>
        <v>2100</v>
      </c>
      <c r="J90" s="376"/>
      <c r="K90" s="819"/>
      <c r="L90" s="376"/>
      <c r="M90" s="376"/>
      <c r="N90" s="376">
        <v>1</v>
      </c>
      <c r="O90" s="377" t="s">
        <v>834</v>
      </c>
      <c r="P90" s="376"/>
      <c r="Q90" s="376"/>
      <c r="R90" s="376"/>
      <c r="S90" s="376"/>
      <c r="T90" s="376"/>
      <c r="U90" s="376"/>
      <c r="V90" s="355">
        <f>J90+L90+N90+P90+R90+T90</f>
        <v>1</v>
      </c>
      <c r="W90" s="958">
        <f t="shared" ref="W90:W99" si="22">E90-V90</f>
        <v>29</v>
      </c>
      <c r="X90" s="361">
        <f t="shared" ref="X90:X125" si="23">W90*8</f>
        <v>232</v>
      </c>
      <c r="Y90" s="361">
        <f t="shared" ref="Y90:Y125" si="24">X90*H90</f>
        <v>2030</v>
      </c>
      <c r="Z90" s="1012">
        <f t="shared" ref="Z90:Z99" si="25">Y90</f>
        <v>2030</v>
      </c>
      <c r="AA90" s="149"/>
    </row>
    <row r="91" spans="1:30" s="160" customFormat="1" ht="30" customHeight="1">
      <c r="A91" s="825">
        <v>78</v>
      </c>
      <c r="B91" s="957" t="s">
        <v>64</v>
      </c>
      <c r="C91" s="364" t="s">
        <v>176</v>
      </c>
      <c r="D91" s="364" t="s">
        <v>65</v>
      </c>
      <c r="E91" s="365">
        <v>30</v>
      </c>
      <c r="F91" s="364">
        <v>240</v>
      </c>
      <c r="G91" s="364">
        <v>90</v>
      </c>
      <c r="H91" s="364">
        <f t="shared" si="20"/>
        <v>11.25</v>
      </c>
      <c r="I91" s="361">
        <f t="shared" si="21"/>
        <v>2700</v>
      </c>
      <c r="J91" s="376"/>
      <c r="K91" s="819"/>
      <c r="L91" s="376"/>
      <c r="M91" s="376"/>
      <c r="N91" s="376">
        <v>2.5</v>
      </c>
      <c r="O91" s="377" t="s">
        <v>494</v>
      </c>
      <c r="P91" s="376"/>
      <c r="Q91" s="376"/>
      <c r="R91" s="376"/>
      <c r="S91" s="376"/>
      <c r="T91" s="376"/>
      <c r="U91" s="376"/>
      <c r="V91" s="355">
        <f>J91+L91+N91+P91+R91+T91</f>
        <v>2.5</v>
      </c>
      <c r="W91" s="958">
        <f t="shared" si="22"/>
        <v>27.5</v>
      </c>
      <c r="X91" s="361">
        <f t="shared" si="23"/>
        <v>220</v>
      </c>
      <c r="Y91" s="361">
        <f t="shared" si="24"/>
        <v>2475</v>
      </c>
      <c r="Z91" s="1012">
        <f t="shared" si="25"/>
        <v>2475</v>
      </c>
      <c r="AA91" s="149"/>
    </row>
    <row r="92" spans="1:30" s="160" customFormat="1" ht="35.25" customHeight="1">
      <c r="A92" s="825">
        <v>79</v>
      </c>
      <c r="B92" s="1046" t="s">
        <v>817</v>
      </c>
      <c r="C92" s="364" t="s">
        <v>176</v>
      </c>
      <c r="D92" s="364" t="s">
        <v>101</v>
      </c>
      <c r="E92" s="364">
        <v>30</v>
      </c>
      <c r="F92" s="364">
        <v>240</v>
      </c>
      <c r="G92" s="364">
        <v>90</v>
      </c>
      <c r="H92" s="364">
        <f t="shared" si="20"/>
        <v>11.25</v>
      </c>
      <c r="I92" s="361">
        <f t="shared" si="21"/>
        <v>2700</v>
      </c>
      <c r="J92" s="376"/>
      <c r="K92" s="819"/>
      <c r="L92" s="376">
        <v>1</v>
      </c>
      <c r="M92" s="376">
        <v>3</v>
      </c>
      <c r="N92" s="376"/>
      <c r="O92" s="377"/>
      <c r="P92" s="376"/>
      <c r="Q92" s="376"/>
      <c r="R92" s="1047">
        <v>19</v>
      </c>
      <c r="S92" s="1047" t="s">
        <v>870</v>
      </c>
      <c r="T92" s="376"/>
      <c r="U92" s="376"/>
      <c r="V92" s="361">
        <f t="shared" ref="V92" si="26">J92+L92+N92+P92+R92+T92</f>
        <v>20</v>
      </c>
      <c r="W92" s="1046">
        <f t="shared" si="22"/>
        <v>10</v>
      </c>
      <c r="X92" s="361">
        <f t="shared" si="23"/>
        <v>80</v>
      </c>
      <c r="Y92" s="361">
        <f t="shared" si="24"/>
        <v>900</v>
      </c>
      <c r="Z92" s="1012">
        <f t="shared" si="25"/>
        <v>900</v>
      </c>
      <c r="AA92" s="363"/>
    </row>
    <row r="93" spans="1:30" s="160" customFormat="1" ht="30" customHeight="1">
      <c r="A93" s="825">
        <v>80</v>
      </c>
      <c r="B93" s="957" t="s">
        <v>188</v>
      </c>
      <c r="C93" s="364" t="s">
        <v>176</v>
      </c>
      <c r="D93" s="364" t="s">
        <v>30</v>
      </c>
      <c r="E93" s="365">
        <v>30</v>
      </c>
      <c r="F93" s="364">
        <v>240</v>
      </c>
      <c r="G93" s="364">
        <v>90</v>
      </c>
      <c r="H93" s="364">
        <f t="shared" si="20"/>
        <v>11.25</v>
      </c>
      <c r="I93" s="361">
        <f t="shared" si="21"/>
        <v>2700</v>
      </c>
      <c r="J93" s="376"/>
      <c r="K93" s="376"/>
      <c r="L93" s="376">
        <v>1</v>
      </c>
      <c r="M93" s="376">
        <v>24</v>
      </c>
      <c r="N93" s="376">
        <v>1</v>
      </c>
      <c r="O93" s="377" t="s">
        <v>834</v>
      </c>
      <c r="P93" s="376"/>
      <c r="Q93" s="376"/>
      <c r="R93" s="376"/>
      <c r="S93" s="376"/>
      <c r="T93" s="376"/>
      <c r="U93" s="376"/>
      <c r="V93" s="355">
        <f>J93+L93+N93+P93+R93+T93</f>
        <v>2</v>
      </c>
      <c r="W93" s="958">
        <f t="shared" si="22"/>
        <v>28</v>
      </c>
      <c r="X93" s="361">
        <f t="shared" si="23"/>
        <v>224</v>
      </c>
      <c r="Y93" s="361">
        <f t="shared" si="24"/>
        <v>2520</v>
      </c>
      <c r="Z93" s="1012">
        <f t="shared" si="25"/>
        <v>2520</v>
      </c>
      <c r="AA93" s="149"/>
    </row>
    <row r="94" spans="1:30" s="160" customFormat="1" ht="30" customHeight="1">
      <c r="A94" s="825">
        <v>81</v>
      </c>
      <c r="B94" s="1048" t="s">
        <v>328</v>
      </c>
      <c r="C94" s="364" t="s">
        <v>18</v>
      </c>
      <c r="D94" s="505" t="s">
        <v>44</v>
      </c>
      <c r="E94" s="365">
        <v>30</v>
      </c>
      <c r="F94" s="364">
        <v>240</v>
      </c>
      <c r="G94" s="364">
        <v>70</v>
      </c>
      <c r="H94" s="364">
        <f t="shared" si="20"/>
        <v>8.75</v>
      </c>
      <c r="I94" s="361">
        <f t="shared" si="21"/>
        <v>2100</v>
      </c>
      <c r="J94" s="376"/>
      <c r="K94" s="376"/>
      <c r="L94" s="376"/>
      <c r="M94" s="376"/>
      <c r="N94" s="376"/>
      <c r="O94" s="377"/>
      <c r="P94" s="376"/>
      <c r="Q94" s="376"/>
      <c r="R94" s="376"/>
      <c r="S94" s="819"/>
      <c r="T94" s="376"/>
      <c r="U94" s="376"/>
      <c r="V94" s="355">
        <f>J94+L94+N94+P94+R94+T94</f>
        <v>0</v>
      </c>
      <c r="W94" s="1049">
        <f t="shared" si="22"/>
        <v>30</v>
      </c>
      <c r="X94" s="361">
        <f t="shared" si="23"/>
        <v>240</v>
      </c>
      <c r="Y94" s="361">
        <f t="shared" si="24"/>
        <v>2100</v>
      </c>
      <c r="Z94" s="1012">
        <f t="shared" si="25"/>
        <v>2100</v>
      </c>
      <c r="AA94" s="149"/>
    </row>
    <row r="95" spans="1:30" s="160" customFormat="1" ht="30" customHeight="1">
      <c r="A95" s="825">
        <v>82</v>
      </c>
      <c r="B95" s="957" t="s">
        <v>920</v>
      </c>
      <c r="C95" s="364" t="s">
        <v>18</v>
      </c>
      <c r="D95" s="364" t="s">
        <v>86</v>
      </c>
      <c r="E95" s="365">
        <v>30</v>
      </c>
      <c r="F95" s="364">
        <v>240</v>
      </c>
      <c r="G95" s="364">
        <v>70</v>
      </c>
      <c r="H95" s="364">
        <f t="shared" si="20"/>
        <v>8.75</v>
      </c>
      <c r="I95" s="361">
        <f t="shared" si="21"/>
        <v>2100</v>
      </c>
      <c r="J95" s="376"/>
      <c r="K95" s="376"/>
      <c r="L95" s="376"/>
      <c r="M95" s="376"/>
      <c r="N95" s="376">
        <v>1</v>
      </c>
      <c r="O95" s="377" t="s">
        <v>834</v>
      </c>
      <c r="P95" s="376"/>
      <c r="Q95" s="376"/>
      <c r="R95" s="376"/>
      <c r="S95" s="819"/>
      <c r="T95" s="376"/>
      <c r="U95" s="376"/>
      <c r="V95" s="355">
        <f>J95+L95+N95+P95+R95+T95</f>
        <v>1</v>
      </c>
      <c r="W95" s="958">
        <f t="shared" si="22"/>
        <v>29</v>
      </c>
      <c r="X95" s="361">
        <f t="shared" si="23"/>
        <v>232</v>
      </c>
      <c r="Y95" s="361">
        <f t="shared" si="24"/>
        <v>2030</v>
      </c>
      <c r="Z95" s="1012">
        <f t="shared" si="25"/>
        <v>2030</v>
      </c>
      <c r="AA95" s="149"/>
    </row>
    <row r="96" spans="1:30" s="160" customFormat="1" ht="30" customHeight="1">
      <c r="A96" s="825">
        <v>83</v>
      </c>
      <c r="B96" s="957" t="s">
        <v>206</v>
      </c>
      <c r="C96" s="364" t="s">
        <v>176</v>
      </c>
      <c r="D96" s="364" t="s">
        <v>240</v>
      </c>
      <c r="E96" s="365">
        <v>30</v>
      </c>
      <c r="F96" s="364">
        <v>240</v>
      </c>
      <c r="G96" s="364">
        <v>90</v>
      </c>
      <c r="H96" s="364">
        <f t="shared" si="20"/>
        <v>11.25</v>
      </c>
      <c r="I96" s="361">
        <f t="shared" si="21"/>
        <v>2700</v>
      </c>
      <c r="J96" s="376"/>
      <c r="K96" s="376"/>
      <c r="L96" s="376">
        <v>3</v>
      </c>
      <c r="M96" s="376" t="s">
        <v>708</v>
      </c>
      <c r="N96" s="376">
        <v>1</v>
      </c>
      <c r="O96" s="377" t="s">
        <v>834</v>
      </c>
      <c r="P96" s="376"/>
      <c r="Q96" s="376"/>
      <c r="R96" s="376"/>
      <c r="S96" s="376"/>
      <c r="T96" s="376"/>
      <c r="U96" s="376"/>
      <c r="V96" s="355">
        <f t="shared" ref="V96:V99" si="27">J96+L96+N96+P96+R96+T96</f>
        <v>4</v>
      </c>
      <c r="W96" s="958">
        <f t="shared" si="22"/>
        <v>26</v>
      </c>
      <c r="X96" s="361">
        <f t="shared" si="23"/>
        <v>208</v>
      </c>
      <c r="Y96" s="361">
        <f t="shared" si="24"/>
        <v>2340</v>
      </c>
      <c r="Z96" s="1012">
        <f t="shared" si="25"/>
        <v>2340</v>
      </c>
      <c r="AA96" s="149"/>
    </row>
    <row r="97" spans="1:27" s="160" customFormat="1" ht="35.1" customHeight="1">
      <c r="A97" s="825">
        <v>84</v>
      </c>
      <c r="B97" s="957" t="s">
        <v>251</v>
      </c>
      <c r="C97" s="361" t="s">
        <v>176</v>
      </c>
      <c r="D97" s="361" t="s">
        <v>103</v>
      </c>
      <c r="E97" s="365">
        <v>30</v>
      </c>
      <c r="F97" s="364">
        <v>240</v>
      </c>
      <c r="G97" s="364">
        <v>90</v>
      </c>
      <c r="H97" s="364">
        <f t="shared" si="20"/>
        <v>11.25</v>
      </c>
      <c r="I97" s="361">
        <f t="shared" si="21"/>
        <v>2700</v>
      </c>
      <c r="J97" s="376"/>
      <c r="K97" s="376"/>
      <c r="L97" s="376">
        <v>2</v>
      </c>
      <c r="M97" s="376" t="s">
        <v>707</v>
      </c>
      <c r="N97" s="376">
        <v>4</v>
      </c>
      <c r="O97" s="377" t="s">
        <v>993</v>
      </c>
      <c r="P97" s="376"/>
      <c r="Q97" s="376"/>
      <c r="R97" s="376"/>
      <c r="S97" s="376"/>
      <c r="T97" s="376"/>
      <c r="U97" s="376"/>
      <c r="V97" s="355">
        <f t="shared" si="27"/>
        <v>6</v>
      </c>
      <c r="W97" s="958">
        <f t="shared" si="22"/>
        <v>24</v>
      </c>
      <c r="X97" s="361">
        <f t="shared" si="23"/>
        <v>192</v>
      </c>
      <c r="Y97" s="361">
        <f t="shared" si="24"/>
        <v>2160</v>
      </c>
      <c r="Z97" s="1012">
        <f t="shared" si="25"/>
        <v>2160</v>
      </c>
      <c r="AA97" s="363"/>
    </row>
    <row r="98" spans="1:27" s="463" customFormat="1" ht="35.1" customHeight="1">
      <c r="A98" s="825">
        <v>85</v>
      </c>
      <c r="B98" s="1048" t="s">
        <v>252</v>
      </c>
      <c r="C98" s="364" t="s">
        <v>18</v>
      </c>
      <c r="D98" s="364" t="s">
        <v>76</v>
      </c>
      <c r="E98" s="365">
        <v>30</v>
      </c>
      <c r="F98" s="364">
        <v>240</v>
      </c>
      <c r="G98" s="364">
        <v>70</v>
      </c>
      <c r="H98" s="364">
        <f t="shared" si="20"/>
        <v>8.75</v>
      </c>
      <c r="I98" s="364">
        <f t="shared" si="21"/>
        <v>2100</v>
      </c>
      <c r="J98" s="376"/>
      <c r="K98" s="376"/>
      <c r="L98" s="376"/>
      <c r="M98" s="376"/>
      <c r="N98" s="1054">
        <v>30</v>
      </c>
      <c r="O98" s="1055" t="s">
        <v>568</v>
      </c>
      <c r="P98" s="376"/>
      <c r="Q98" s="376"/>
      <c r="R98" s="376"/>
      <c r="S98" s="376"/>
      <c r="T98" s="376"/>
      <c r="U98" s="376"/>
      <c r="V98" s="365">
        <f t="shared" si="27"/>
        <v>30</v>
      </c>
      <c r="W98" s="1049">
        <f t="shared" si="22"/>
        <v>0</v>
      </c>
      <c r="X98" s="364">
        <f t="shared" si="23"/>
        <v>0</v>
      </c>
      <c r="Y98" s="364">
        <f t="shared" si="24"/>
        <v>0</v>
      </c>
      <c r="Z98" s="1014">
        <f t="shared" si="25"/>
        <v>0</v>
      </c>
      <c r="AA98" s="997"/>
    </row>
    <row r="99" spans="1:27" s="160" customFormat="1" ht="30" customHeight="1">
      <c r="A99" s="825">
        <v>86</v>
      </c>
      <c r="B99" s="963" t="s">
        <v>826</v>
      </c>
      <c r="C99" s="364" t="s">
        <v>176</v>
      </c>
      <c r="D99" s="364" t="s">
        <v>20</v>
      </c>
      <c r="E99" s="365">
        <v>30</v>
      </c>
      <c r="F99" s="364">
        <v>240</v>
      </c>
      <c r="G99" s="364">
        <v>90</v>
      </c>
      <c r="H99" s="364">
        <f t="shared" si="20"/>
        <v>11.25</v>
      </c>
      <c r="I99" s="361">
        <f t="shared" si="21"/>
        <v>2700</v>
      </c>
      <c r="J99" s="376"/>
      <c r="K99" s="376"/>
      <c r="L99" s="376">
        <v>4</v>
      </c>
      <c r="M99" s="376" t="s">
        <v>711</v>
      </c>
      <c r="N99" s="376">
        <v>1</v>
      </c>
      <c r="O99" s="377" t="s">
        <v>747</v>
      </c>
      <c r="P99" s="376"/>
      <c r="Q99" s="376"/>
      <c r="R99" s="376"/>
      <c r="S99" s="376"/>
      <c r="T99" s="376"/>
      <c r="U99" s="376"/>
      <c r="V99" s="355">
        <f t="shared" si="27"/>
        <v>5</v>
      </c>
      <c r="W99" s="958">
        <f t="shared" si="22"/>
        <v>25</v>
      </c>
      <c r="X99" s="361">
        <f t="shared" si="23"/>
        <v>200</v>
      </c>
      <c r="Y99" s="361">
        <f t="shared" si="24"/>
        <v>2250</v>
      </c>
      <c r="Z99" s="1012">
        <f t="shared" si="25"/>
        <v>2250</v>
      </c>
      <c r="AA99" s="149"/>
    </row>
    <row r="100" spans="1:27" s="160" customFormat="1" ht="30" customHeight="1">
      <c r="A100" s="825">
        <v>87</v>
      </c>
      <c r="B100" s="960" t="s">
        <v>369</v>
      </c>
      <c r="C100" s="364" t="s">
        <v>18</v>
      </c>
      <c r="D100" s="921" t="s">
        <v>27</v>
      </c>
      <c r="E100" s="364">
        <v>30</v>
      </c>
      <c r="F100" s="364">
        <v>240</v>
      </c>
      <c r="G100" s="364">
        <v>70</v>
      </c>
      <c r="H100" s="364">
        <f t="shared" si="20"/>
        <v>8.75</v>
      </c>
      <c r="I100" s="361">
        <f t="shared" si="21"/>
        <v>2100</v>
      </c>
      <c r="J100" s="376"/>
      <c r="K100" s="376"/>
      <c r="L100" s="376">
        <v>1</v>
      </c>
      <c r="M100" s="376">
        <v>17</v>
      </c>
      <c r="N100" s="376">
        <v>1</v>
      </c>
      <c r="O100" s="377" t="s">
        <v>834</v>
      </c>
      <c r="P100" s="376"/>
      <c r="Q100" s="376"/>
      <c r="R100" s="376"/>
      <c r="S100" s="376"/>
      <c r="T100" s="376"/>
      <c r="U100" s="376"/>
      <c r="V100" s="355">
        <f>J100+L100+N100+P100+R100+T100</f>
        <v>2</v>
      </c>
      <c r="W100" s="958">
        <f>E100-V100</f>
        <v>28</v>
      </c>
      <c r="X100" s="361">
        <f t="shared" si="23"/>
        <v>224</v>
      </c>
      <c r="Y100" s="361">
        <f t="shared" si="24"/>
        <v>1960</v>
      </c>
      <c r="Z100" s="1012">
        <f>Y100</f>
        <v>1960</v>
      </c>
      <c r="AA100" s="149"/>
    </row>
    <row r="101" spans="1:27" s="160" customFormat="1" ht="30" customHeight="1">
      <c r="A101" s="825">
        <v>88</v>
      </c>
      <c r="B101" s="965" t="s">
        <v>552</v>
      </c>
      <c r="C101" s="365" t="s">
        <v>18</v>
      </c>
      <c r="D101" s="922" t="s">
        <v>75</v>
      </c>
      <c r="E101" s="365">
        <v>30</v>
      </c>
      <c r="F101" s="365">
        <v>240</v>
      </c>
      <c r="G101" s="364">
        <v>70</v>
      </c>
      <c r="H101" s="364">
        <f t="shared" si="20"/>
        <v>8.75</v>
      </c>
      <c r="I101" s="361">
        <f t="shared" si="21"/>
        <v>2100</v>
      </c>
      <c r="J101" s="376"/>
      <c r="K101" s="376"/>
      <c r="L101" s="376">
        <v>2</v>
      </c>
      <c r="M101" s="376" t="s">
        <v>707</v>
      </c>
      <c r="N101" s="376">
        <v>1</v>
      </c>
      <c r="O101" s="377" t="s">
        <v>834</v>
      </c>
      <c r="P101" s="376">
        <v>1</v>
      </c>
      <c r="Q101" s="376">
        <v>8</v>
      </c>
      <c r="R101" s="376"/>
      <c r="S101" s="376"/>
      <c r="T101" s="376"/>
      <c r="U101" s="376"/>
      <c r="V101" s="355">
        <f>J101+L101+N101+P101+R101+T101</f>
        <v>4</v>
      </c>
      <c r="W101" s="958">
        <f>E101-V101</f>
        <v>26</v>
      </c>
      <c r="X101" s="361">
        <f t="shared" si="23"/>
        <v>208</v>
      </c>
      <c r="Y101" s="361">
        <f t="shared" si="24"/>
        <v>1820</v>
      </c>
      <c r="Z101" s="1012">
        <f>Y101</f>
        <v>1820</v>
      </c>
      <c r="AA101" s="149"/>
    </row>
    <row r="102" spans="1:27" s="160" customFormat="1" ht="30" customHeight="1">
      <c r="A102" s="825">
        <v>89</v>
      </c>
      <c r="B102" s="957" t="s">
        <v>118</v>
      </c>
      <c r="C102" s="364" t="s">
        <v>176</v>
      </c>
      <c r="D102" s="364" t="s">
        <v>59</v>
      </c>
      <c r="E102" s="365">
        <v>30</v>
      </c>
      <c r="F102" s="364">
        <v>240</v>
      </c>
      <c r="G102" s="364">
        <v>90</v>
      </c>
      <c r="H102" s="364">
        <f t="shared" si="20"/>
        <v>11.25</v>
      </c>
      <c r="I102" s="361">
        <f t="shared" si="21"/>
        <v>2700</v>
      </c>
      <c r="J102" s="376"/>
      <c r="K102" s="376"/>
      <c r="L102" s="376">
        <v>3</v>
      </c>
      <c r="M102" s="376" t="s">
        <v>974</v>
      </c>
      <c r="N102" s="376">
        <v>1</v>
      </c>
      <c r="O102" s="377" t="s">
        <v>834</v>
      </c>
      <c r="P102" s="376">
        <v>1</v>
      </c>
      <c r="Q102" s="376">
        <v>8</v>
      </c>
      <c r="R102" s="376"/>
      <c r="S102" s="376"/>
      <c r="T102" s="376"/>
      <c r="U102" s="376"/>
      <c r="V102" s="355">
        <f>J102+L102+N102+P102+R102+T102</f>
        <v>5</v>
      </c>
      <c r="W102" s="958">
        <f>E102-V102</f>
        <v>25</v>
      </c>
      <c r="X102" s="361">
        <f t="shared" si="23"/>
        <v>200</v>
      </c>
      <c r="Y102" s="361">
        <f t="shared" si="24"/>
        <v>2250</v>
      </c>
      <c r="Z102" s="1012">
        <f>Y102</f>
        <v>2250</v>
      </c>
      <c r="AA102" s="149"/>
    </row>
    <row r="103" spans="1:27" s="160" customFormat="1" ht="30" customHeight="1">
      <c r="A103" s="825">
        <v>90</v>
      </c>
      <c r="B103" s="957" t="s">
        <v>444</v>
      </c>
      <c r="C103" s="364" t="s">
        <v>18</v>
      </c>
      <c r="D103" s="364" t="s">
        <v>334</v>
      </c>
      <c r="E103" s="364">
        <v>30</v>
      </c>
      <c r="F103" s="364">
        <v>240</v>
      </c>
      <c r="G103" s="364">
        <v>70</v>
      </c>
      <c r="H103" s="364">
        <f t="shared" si="20"/>
        <v>8.75</v>
      </c>
      <c r="I103" s="361">
        <f t="shared" si="21"/>
        <v>2100</v>
      </c>
      <c r="J103" s="376"/>
      <c r="K103" s="376"/>
      <c r="L103" s="376"/>
      <c r="M103" s="376"/>
      <c r="N103" s="376"/>
      <c r="O103" s="377"/>
      <c r="P103" s="376"/>
      <c r="Q103" s="376"/>
      <c r="R103" s="376"/>
      <c r="S103" s="376"/>
      <c r="T103" s="376"/>
      <c r="U103" s="376"/>
      <c r="V103" s="361">
        <f t="shared" ref="V103:V125" si="28">J103+L103+N103+P103+R103+T103</f>
        <v>0</v>
      </c>
      <c r="W103" s="957">
        <f t="shared" ref="W103:W125" si="29">E103-V103</f>
        <v>30</v>
      </c>
      <c r="X103" s="361">
        <f t="shared" si="23"/>
        <v>240</v>
      </c>
      <c r="Y103" s="361">
        <f t="shared" si="24"/>
        <v>2100</v>
      </c>
      <c r="Z103" s="1012">
        <f t="shared" ref="Z103:Z125" si="30">Y103</f>
        <v>2100</v>
      </c>
      <c r="AA103" s="149"/>
    </row>
    <row r="104" spans="1:27" s="160" customFormat="1" ht="30" customHeight="1">
      <c r="A104" s="825">
        <v>91</v>
      </c>
      <c r="B104" s="965" t="s">
        <v>880</v>
      </c>
      <c r="C104" s="364" t="s">
        <v>18</v>
      </c>
      <c r="D104" s="364" t="s">
        <v>185</v>
      </c>
      <c r="E104" s="364">
        <v>30</v>
      </c>
      <c r="F104" s="364">
        <v>240</v>
      </c>
      <c r="G104" s="364">
        <v>70</v>
      </c>
      <c r="H104" s="364">
        <f t="shared" si="20"/>
        <v>8.75</v>
      </c>
      <c r="I104" s="361">
        <f t="shared" si="21"/>
        <v>2100</v>
      </c>
      <c r="J104" s="376"/>
      <c r="K104" s="376"/>
      <c r="L104" s="376">
        <v>1</v>
      </c>
      <c r="M104" s="376">
        <v>24</v>
      </c>
      <c r="N104" s="376"/>
      <c r="O104" s="377"/>
      <c r="P104" s="376"/>
      <c r="Q104" s="376"/>
      <c r="R104" s="376"/>
      <c r="S104" s="376"/>
      <c r="T104" s="376">
        <v>3</v>
      </c>
      <c r="U104" s="820" t="s">
        <v>992</v>
      </c>
      <c r="V104" s="361">
        <f t="shared" si="28"/>
        <v>4</v>
      </c>
      <c r="W104" s="957">
        <f t="shared" si="29"/>
        <v>26</v>
      </c>
      <c r="X104" s="361">
        <f t="shared" si="23"/>
        <v>208</v>
      </c>
      <c r="Y104" s="361">
        <f t="shared" si="24"/>
        <v>1820</v>
      </c>
      <c r="Z104" s="1012">
        <f t="shared" si="30"/>
        <v>1820</v>
      </c>
      <c r="AA104" s="149"/>
    </row>
    <row r="105" spans="1:27" s="160" customFormat="1" ht="30" customHeight="1">
      <c r="A105" s="825">
        <v>92</v>
      </c>
      <c r="B105" s="957" t="s">
        <v>26</v>
      </c>
      <c r="C105" s="365" t="s">
        <v>31</v>
      </c>
      <c r="D105" s="364" t="s">
        <v>37</v>
      </c>
      <c r="E105" s="365">
        <v>30</v>
      </c>
      <c r="F105" s="364">
        <v>240</v>
      </c>
      <c r="G105" s="364">
        <v>75</v>
      </c>
      <c r="H105" s="364">
        <f t="shared" si="20"/>
        <v>9.375</v>
      </c>
      <c r="I105" s="361">
        <f t="shared" si="21"/>
        <v>2250</v>
      </c>
      <c r="J105" s="376"/>
      <c r="K105" s="376"/>
      <c r="L105" s="376">
        <v>1</v>
      </c>
      <c r="M105" s="376">
        <v>3</v>
      </c>
      <c r="N105" s="376">
        <v>1</v>
      </c>
      <c r="O105" s="377" t="s">
        <v>834</v>
      </c>
      <c r="P105" s="376"/>
      <c r="Q105" s="376"/>
      <c r="R105" s="376"/>
      <c r="S105" s="820"/>
      <c r="T105" s="376"/>
      <c r="U105" s="376"/>
      <c r="V105" s="355">
        <f t="shared" si="28"/>
        <v>2</v>
      </c>
      <c r="W105" s="958">
        <f t="shared" si="29"/>
        <v>28</v>
      </c>
      <c r="X105" s="361">
        <f t="shared" si="23"/>
        <v>224</v>
      </c>
      <c r="Y105" s="361">
        <f t="shared" si="24"/>
        <v>2100</v>
      </c>
      <c r="Z105" s="1012">
        <f t="shared" si="30"/>
        <v>2100</v>
      </c>
      <c r="AA105" s="149"/>
    </row>
    <row r="106" spans="1:27" s="160" customFormat="1" ht="30" customHeight="1">
      <c r="A106" s="825">
        <v>93</v>
      </c>
      <c r="B106" s="1048" t="s">
        <v>867</v>
      </c>
      <c r="C106" s="364" t="s">
        <v>18</v>
      </c>
      <c r="D106" s="364" t="s">
        <v>506</v>
      </c>
      <c r="E106" s="365">
        <v>30</v>
      </c>
      <c r="F106" s="364">
        <v>240</v>
      </c>
      <c r="G106" s="364">
        <v>70</v>
      </c>
      <c r="H106" s="364">
        <f t="shared" si="20"/>
        <v>8.75</v>
      </c>
      <c r="I106" s="361">
        <f t="shared" si="21"/>
        <v>2100</v>
      </c>
      <c r="J106" s="376"/>
      <c r="K106" s="376"/>
      <c r="L106" s="376">
        <v>2</v>
      </c>
      <c r="M106" s="376" t="s">
        <v>707</v>
      </c>
      <c r="N106" s="376">
        <v>1</v>
      </c>
      <c r="O106" s="377" t="s">
        <v>834</v>
      </c>
      <c r="P106" s="376"/>
      <c r="Q106" s="376"/>
      <c r="R106" s="376">
        <v>1</v>
      </c>
      <c r="S106" s="820">
        <v>22</v>
      </c>
      <c r="T106" s="376"/>
      <c r="U106" s="376"/>
      <c r="V106" s="355">
        <f t="shared" si="28"/>
        <v>4</v>
      </c>
      <c r="W106" s="1049">
        <f t="shared" si="29"/>
        <v>26</v>
      </c>
      <c r="X106" s="361">
        <f t="shared" si="23"/>
        <v>208</v>
      </c>
      <c r="Y106" s="361">
        <f t="shared" si="24"/>
        <v>1820</v>
      </c>
      <c r="Z106" s="1012">
        <f t="shared" si="30"/>
        <v>1820</v>
      </c>
      <c r="AA106" s="149"/>
    </row>
    <row r="107" spans="1:27" s="160" customFormat="1" ht="30" customHeight="1">
      <c r="A107" s="825">
        <v>95</v>
      </c>
      <c r="B107" s="957" t="s">
        <v>140</v>
      </c>
      <c r="C107" s="364" t="s">
        <v>176</v>
      </c>
      <c r="D107" s="364" t="s">
        <v>144</v>
      </c>
      <c r="E107" s="365">
        <v>30</v>
      </c>
      <c r="F107" s="364">
        <v>240</v>
      </c>
      <c r="G107" s="364">
        <v>90</v>
      </c>
      <c r="H107" s="364">
        <f t="shared" si="20"/>
        <v>11.25</v>
      </c>
      <c r="I107" s="361">
        <f t="shared" si="21"/>
        <v>2700</v>
      </c>
      <c r="J107" s="376"/>
      <c r="K107" s="376"/>
      <c r="L107" s="376">
        <v>3</v>
      </c>
      <c r="M107" s="376" t="s">
        <v>974</v>
      </c>
      <c r="N107" s="376">
        <v>3</v>
      </c>
      <c r="O107" s="377" t="s">
        <v>983</v>
      </c>
      <c r="P107" s="376">
        <v>1</v>
      </c>
      <c r="Q107" s="376">
        <v>8</v>
      </c>
      <c r="R107" s="376"/>
      <c r="S107" s="376"/>
      <c r="T107" s="376"/>
      <c r="U107" s="376"/>
      <c r="V107" s="355">
        <f t="shared" si="28"/>
        <v>7</v>
      </c>
      <c r="W107" s="958">
        <f t="shared" si="29"/>
        <v>23</v>
      </c>
      <c r="X107" s="361">
        <f t="shared" si="23"/>
        <v>184</v>
      </c>
      <c r="Y107" s="361">
        <f t="shared" si="24"/>
        <v>2070</v>
      </c>
      <c r="Z107" s="1012">
        <f t="shared" si="30"/>
        <v>2070</v>
      </c>
      <c r="AA107" s="149"/>
    </row>
    <row r="108" spans="1:27" s="160" customFormat="1" ht="30" customHeight="1">
      <c r="A108" s="825">
        <v>96</v>
      </c>
      <c r="B108" s="957" t="s">
        <v>51</v>
      </c>
      <c r="C108" s="364" t="s">
        <v>176</v>
      </c>
      <c r="D108" s="364" t="s">
        <v>52</v>
      </c>
      <c r="E108" s="365">
        <v>30</v>
      </c>
      <c r="F108" s="364">
        <v>240</v>
      </c>
      <c r="G108" s="364">
        <v>90</v>
      </c>
      <c r="H108" s="364">
        <f t="shared" si="20"/>
        <v>11.25</v>
      </c>
      <c r="I108" s="361">
        <f t="shared" si="21"/>
        <v>2700</v>
      </c>
      <c r="J108" s="376"/>
      <c r="K108" s="376"/>
      <c r="L108" s="376"/>
      <c r="M108" s="376"/>
      <c r="N108" s="376">
        <v>2</v>
      </c>
      <c r="O108" s="377" t="s">
        <v>1002</v>
      </c>
      <c r="P108" s="376"/>
      <c r="Q108" s="376"/>
      <c r="R108" s="376"/>
      <c r="S108" s="376"/>
      <c r="T108" s="376"/>
      <c r="U108" s="376"/>
      <c r="V108" s="355">
        <f t="shared" si="28"/>
        <v>2</v>
      </c>
      <c r="W108" s="958">
        <f t="shared" si="29"/>
        <v>28</v>
      </c>
      <c r="X108" s="361">
        <f t="shared" si="23"/>
        <v>224</v>
      </c>
      <c r="Y108" s="361">
        <f t="shared" si="24"/>
        <v>2520</v>
      </c>
      <c r="Z108" s="1012">
        <f t="shared" si="30"/>
        <v>2520</v>
      </c>
      <c r="AA108" s="149"/>
    </row>
    <row r="109" spans="1:27" s="160" customFormat="1" ht="30" customHeight="1">
      <c r="A109" s="825">
        <v>97</v>
      </c>
      <c r="B109" s="957" t="s">
        <v>302</v>
      </c>
      <c r="C109" s="364" t="s">
        <v>176</v>
      </c>
      <c r="D109" s="364" t="s">
        <v>55</v>
      </c>
      <c r="E109" s="365">
        <v>30</v>
      </c>
      <c r="F109" s="364">
        <v>240</v>
      </c>
      <c r="G109" s="364">
        <v>90</v>
      </c>
      <c r="H109" s="364">
        <f t="shared" si="20"/>
        <v>11.25</v>
      </c>
      <c r="I109" s="361">
        <f t="shared" si="21"/>
        <v>2700</v>
      </c>
      <c r="J109" s="376"/>
      <c r="K109" s="376"/>
      <c r="L109" s="376">
        <v>2</v>
      </c>
      <c r="M109" s="376" t="s">
        <v>705</v>
      </c>
      <c r="N109" s="376">
        <v>15</v>
      </c>
      <c r="O109" s="377" t="s">
        <v>984</v>
      </c>
      <c r="P109" s="376"/>
      <c r="Q109" s="376"/>
      <c r="R109" s="376"/>
      <c r="S109" s="376"/>
      <c r="T109" s="376"/>
      <c r="U109" s="376"/>
      <c r="V109" s="355">
        <f t="shared" si="28"/>
        <v>17</v>
      </c>
      <c r="W109" s="958">
        <f t="shared" si="29"/>
        <v>13</v>
      </c>
      <c r="X109" s="361">
        <f t="shared" si="23"/>
        <v>104</v>
      </c>
      <c r="Y109" s="361">
        <f t="shared" si="24"/>
        <v>1170</v>
      </c>
      <c r="Z109" s="1012">
        <f t="shared" si="30"/>
        <v>1170</v>
      </c>
      <c r="AA109" s="149"/>
    </row>
    <row r="110" spans="1:27" s="160" customFormat="1" ht="30" customHeight="1">
      <c r="A110" s="825">
        <v>98</v>
      </c>
      <c r="B110" s="957" t="s">
        <v>281</v>
      </c>
      <c r="C110" s="364" t="s">
        <v>176</v>
      </c>
      <c r="D110" s="364" t="s">
        <v>162</v>
      </c>
      <c r="E110" s="365">
        <v>30</v>
      </c>
      <c r="F110" s="364">
        <v>240</v>
      </c>
      <c r="G110" s="364">
        <v>90</v>
      </c>
      <c r="H110" s="364">
        <f t="shared" si="20"/>
        <v>11.25</v>
      </c>
      <c r="I110" s="361">
        <f t="shared" si="21"/>
        <v>2700</v>
      </c>
      <c r="J110" s="376"/>
      <c r="K110" s="376"/>
      <c r="L110" s="376">
        <v>1</v>
      </c>
      <c r="M110" s="376">
        <v>17</v>
      </c>
      <c r="N110" s="376">
        <v>1</v>
      </c>
      <c r="O110" s="377" t="s">
        <v>834</v>
      </c>
      <c r="P110" s="376"/>
      <c r="Q110" s="376"/>
      <c r="R110" s="376"/>
      <c r="S110" s="376"/>
      <c r="T110" s="376"/>
      <c r="U110" s="376"/>
      <c r="V110" s="355">
        <f t="shared" si="28"/>
        <v>2</v>
      </c>
      <c r="W110" s="958">
        <f t="shared" si="29"/>
        <v>28</v>
      </c>
      <c r="X110" s="361">
        <f t="shared" si="23"/>
        <v>224</v>
      </c>
      <c r="Y110" s="361">
        <f t="shared" si="24"/>
        <v>2520</v>
      </c>
      <c r="Z110" s="1012">
        <f t="shared" si="30"/>
        <v>2520</v>
      </c>
      <c r="AA110" s="149"/>
    </row>
    <row r="111" spans="1:27" s="160" customFormat="1" ht="30" customHeight="1">
      <c r="A111" s="825">
        <v>99</v>
      </c>
      <c r="B111" s="957" t="s">
        <v>944</v>
      </c>
      <c r="C111" s="364" t="s">
        <v>267</v>
      </c>
      <c r="D111" s="364" t="s">
        <v>45</v>
      </c>
      <c r="E111" s="365">
        <v>30</v>
      </c>
      <c r="F111" s="364">
        <v>240</v>
      </c>
      <c r="G111" s="364">
        <v>75</v>
      </c>
      <c r="H111" s="364">
        <f t="shared" si="20"/>
        <v>9.375</v>
      </c>
      <c r="I111" s="361">
        <f t="shared" si="21"/>
        <v>2250</v>
      </c>
      <c r="J111" s="376"/>
      <c r="K111" s="376"/>
      <c r="L111" s="376">
        <v>2</v>
      </c>
      <c r="M111" s="376" t="s">
        <v>707</v>
      </c>
      <c r="N111" s="376">
        <v>1</v>
      </c>
      <c r="O111" s="377" t="s">
        <v>834</v>
      </c>
      <c r="P111" s="376"/>
      <c r="Q111" s="376"/>
      <c r="R111" s="376"/>
      <c r="S111" s="376"/>
      <c r="T111" s="376"/>
      <c r="U111" s="376"/>
      <c r="V111" s="355">
        <f t="shared" si="28"/>
        <v>3</v>
      </c>
      <c r="W111" s="958">
        <f t="shared" si="29"/>
        <v>27</v>
      </c>
      <c r="X111" s="361">
        <f>W111*8</f>
        <v>216</v>
      </c>
      <c r="Y111" s="361">
        <f>X111*H111</f>
        <v>2025</v>
      </c>
      <c r="Z111" s="1012">
        <f>Y111</f>
        <v>2025</v>
      </c>
      <c r="AA111" s="149"/>
    </row>
    <row r="112" spans="1:27" s="463" customFormat="1" ht="35.1" customHeight="1">
      <c r="A112" s="825">
        <v>100</v>
      </c>
      <c r="B112" s="957" t="s">
        <v>866</v>
      </c>
      <c r="C112" s="364" t="s">
        <v>18</v>
      </c>
      <c r="D112" s="364" t="s">
        <v>115</v>
      </c>
      <c r="E112" s="365">
        <v>30</v>
      </c>
      <c r="F112" s="364">
        <v>240</v>
      </c>
      <c r="G112" s="364">
        <v>70</v>
      </c>
      <c r="H112" s="364">
        <f t="shared" si="20"/>
        <v>8.75</v>
      </c>
      <c r="I112" s="364">
        <f t="shared" si="21"/>
        <v>2100</v>
      </c>
      <c r="J112" s="376"/>
      <c r="K112" s="376"/>
      <c r="L112" s="376"/>
      <c r="M112" s="376"/>
      <c r="N112" s="376"/>
      <c r="O112" s="377"/>
      <c r="P112" s="376"/>
      <c r="Q112" s="376"/>
      <c r="R112" s="376"/>
      <c r="S112" s="376"/>
      <c r="T112" s="376"/>
      <c r="U112" s="376"/>
      <c r="V112" s="365">
        <f t="shared" si="28"/>
        <v>0</v>
      </c>
      <c r="W112" s="958">
        <f t="shared" si="29"/>
        <v>30</v>
      </c>
      <c r="X112" s="364">
        <f t="shared" ref="X112" si="31">W112*8</f>
        <v>240</v>
      </c>
      <c r="Y112" s="364">
        <f t="shared" ref="Y112" si="32">X112*H112</f>
        <v>2100</v>
      </c>
      <c r="Z112" s="1014">
        <f t="shared" ref="Z112" si="33">Y112</f>
        <v>2100</v>
      </c>
      <c r="AA112" s="997"/>
    </row>
    <row r="113" spans="1:35" s="160" customFormat="1" ht="33.75" customHeight="1">
      <c r="A113" s="825">
        <v>101</v>
      </c>
      <c r="B113" s="957" t="s">
        <v>102</v>
      </c>
      <c r="C113" s="364" t="s">
        <v>176</v>
      </c>
      <c r="D113" s="364" t="s">
        <v>154</v>
      </c>
      <c r="E113" s="365">
        <v>30</v>
      </c>
      <c r="F113" s="364">
        <v>240</v>
      </c>
      <c r="G113" s="364">
        <v>90</v>
      </c>
      <c r="H113" s="364">
        <f t="shared" si="20"/>
        <v>11.25</v>
      </c>
      <c r="I113" s="361">
        <f t="shared" si="21"/>
        <v>2700</v>
      </c>
      <c r="J113" s="376"/>
      <c r="K113" s="376"/>
      <c r="L113" s="376">
        <v>3</v>
      </c>
      <c r="M113" s="376" t="s">
        <v>974</v>
      </c>
      <c r="N113" s="376">
        <v>4</v>
      </c>
      <c r="O113" s="377" t="s">
        <v>985</v>
      </c>
      <c r="P113" s="376">
        <v>1</v>
      </c>
      <c r="Q113" s="376">
        <v>8</v>
      </c>
      <c r="R113" s="376"/>
      <c r="S113" s="821"/>
      <c r="T113" s="376"/>
      <c r="U113" s="376"/>
      <c r="V113" s="355">
        <f t="shared" si="28"/>
        <v>8</v>
      </c>
      <c r="W113" s="958">
        <f t="shared" si="29"/>
        <v>22</v>
      </c>
      <c r="X113" s="361">
        <f t="shared" si="23"/>
        <v>176</v>
      </c>
      <c r="Y113" s="361">
        <f t="shared" si="24"/>
        <v>1980</v>
      </c>
      <c r="Z113" s="1012">
        <f t="shared" si="30"/>
        <v>1980</v>
      </c>
      <c r="AA113" s="149"/>
    </row>
    <row r="114" spans="1:35" s="160" customFormat="1" ht="30" customHeight="1">
      <c r="A114" s="825">
        <v>102</v>
      </c>
      <c r="B114" s="957" t="s">
        <v>724</v>
      </c>
      <c r="C114" s="364" t="s">
        <v>18</v>
      </c>
      <c r="D114" s="364" t="s">
        <v>175</v>
      </c>
      <c r="E114" s="365">
        <v>30</v>
      </c>
      <c r="F114" s="364">
        <v>240</v>
      </c>
      <c r="G114" s="364">
        <v>70</v>
      </c>
      <c r="H114" s="364">
        <f t="shared" si="20"/>
        <v>8.75</v>
      </c>
      <c r="I114" s="361">
        <f t="shared" si="21"/>
        <v>2100</v>
      </c>
      <c r="J114" s="376"/>
      <c r="K114" s="376"/>
      <c r="L114" s="376"/>
      <c r="M114" s="376"/>
      <c r="N114" s="376"/>
      <c r="O114" s="377"/>
      <c r="P114" s="376"/>
      <c r="Q114" s="376"/>
      <c r="R114" s="376"/>
      <c r="S114" s="376"/>
      <c r="T114" s="376"/>
      <c r="U114" s="376"/>
      <c r="V114" s="355">
        <f t="shared" si="28"/>
        <v>0</v>
      </c>
      <c r="W114" s="958">
        <f t="shared" si="29"/>
        <v>30</v>
      </c>
      <c r="X114" s="361">
        <f>W114*8</f>
        <v>240</v>
      </c>
      <c r="Y114" s="361">
        <f>X114*H114</f>
        <v>2100</v>
      </c>
      <c r="Z114" s="1012">
        <f>Y114</f>
        <v>2100</v>
      </c>
      <c r="AA114" s="149"/>
    </row>
    <row r="115" spans="1:35" s="160" customFormat="1" ht="31.5" customHeight="1">
      <c r="A115" s="825">
        <v>103</v>
      </c>
      <c r="B115" s="957" t="s">
        <v>263</v>
      </c>
      <c r="C115" s="364" t="s">
        <v>18</v>
      </c>
      <c r="D115" s="364" t="s">
        <v>848</v>
      </c>
      <c r="E115" s="365">
        <v>30</v>
      </c>
      <c r="F115" s="364">
        <v>240</v>
      </c>
      <c r="G115" s="364">
        <v>70</v>
      </c>
      <c r="H115" s="364">
        <f t="shared" si="20"/>
        <v>8.75</v>
      </c>
      <c r="I115" s="361">
        <f t="shared" si="21"/>
        <v>2100</v>
      </c>
      <c r="J115" s="376"/>
      <c r="K115" s="376"/>
      <c r="L115" s="376"/>
      <c r="M115" s="376"/>
      <c r="N115" s="376"/>
      <c r="O115" s="377"/>
      <c r="P115" s="376"/>
      <c r="Q115" s="376"/>
      <c r="R115" s="376"/>
      <c r="S115" s="376"/>
      <c r="T115" s="376"/>
      <c r="U115" s="947"/>
      <c r="V115" s="355">
        <f t="shared" si="28"/>
        <v>0</v>
      </c>
      <c r="W115" s="958">
        <f t="shared" si="29"/>
        <v>30</v>
      </c>
      <c r="X115" s="361">
        <f>W115*8</f>
        <v>240</v>
      </c>
      <c r="Y115" s="361">
        <f>X115*H115</f>
        <v>2100</v>
      </c>
      <c r="Z115" s="1012">
        <f>Y115</f>
        <v>2100</v>
      </c>
      <c r="AA115" s="149"/>
    </row>
    <row r="116" spans="1:35" s="160" customFormat="1" ht="31.5" customHeight="1">
      <c r="A116" s="825">
        <v>104</v>
      </c>
      <c r="B116" s="957" t="s">
        <v>937</v>
      </c>
      <c r="C116" s="364" t="s">
        <v>176</v>
      </c>
      <c r="D116" s="364" t="s">
        <v>23</v>
      </c>
      <c r="E116" s="365">
        <v>30</v>
      </c>
      <c r="F116" s="364">
        <v>240</v>
      </c>
      <c r="G116" s="364">
        <v>90</v>
      </c>
      <c r="H116" s="364">
        <f t="shared" si="20"/>
        <v>11.25</v>
      </c>
      <c r="I116" s="361">
        <f t="shared" si="21"/>
        <v>2700</v>
      </c>
      <c r="J116" s="376"/>
      <c r="K116" s="376"/>
      <c r="L116" s="376">
        <v>3</v>
      </c>
      <c r="M116" s="376" t="s">
        <v>708</v>
      </c>
      <c r="N116" s="376">
        <v>1</v>
      </c>
      <c r="O116" s="377" t="s">
        <v>834</v>
      </c>
      <c r="P116" s="376">
        <v>1</v>
      </c>
      <c r="Q116" s="376">
        <v>8</v>
      </c>
      <c r="R116" s="376"/>
      <c r="S116" s="376"/>
      <c r="T116" s="376"/>
      <c r="U116" s="947"/>
      <c r="V116" s="355">
        <f t="shared" si="28"/>
        <v>5</v>
      </c>
      <c r="W116" s="958">
        <f t="shared" si="29"/>
        <v>25</v>
      </c>
      <c r="X116" s="361">
        <f>W116*8</f>
        <v>200</v>
      </c>
      <c r="Y116" s="361">
        <f>X116*H116</f>
        <v>2250</v>
      </c>
      <c r="Z116" s="1012">
        <f>Y116</f>
        <v>2250</v>
      </c>
      <c r="AA116" s="149"/>
    </row>
    <row r="117" spans="1:35" s="463" customFormat="1" ht="35.1" customHeight="1">
      <c r="A117" s="825">
        <v>105</v>
      </c>
      <c r="B117" s="957" t="s">
        <v>264</v>
      </c>
      <c r="C117" s="364" t="s">
        <v>18</v>
      </c>
      <c r="D117" s="364" t="s">
        <v>113</v>
      </c>
      <c r="E117" s="365">
        <v>30</v>
      </c>
      <c r="F117" s="364">
        <v>240</v>
      </c>
      <c r="G117" s="364">
        <v>70</v>
      </c>
      <c r="H117" s="364">
        <f t="shared" si="20"/>
        <v>8.75</v>
      </c>
      <c r="I117" s="364">
        <f t="shared" si="21"/>
        <v>2100</v>
      </c>
      <c r="J117" s="376"/>
      <c r="K117" s="376"/>
      <c r="L117" s="376">
        <v>1</v>
      </c>
      <c r="M117" s="376">
        <v>17</v>
      </c>
      <c r="N117" s="376">
        <v>1</v>
      </c>
      <c r="O117" s="377" t="s">
        <v>834</v>
      </c>
      <c r="P117" s="376">
        <v>1</v>
      </c>
      <c r="Q117" s="376">
        <v>8</v>
      </c>
      <c r="R117" s="376"/>
      <c r="S117" s="376"/>
      <c r="T117" s="376"/>
      <c r="U117" s="376"/>
      <c r="V117" s="365">
        <f t="shared" si="28"/>
        <v>3</v>
      </c>
      <c r="W117" s="958">
        <f t="shared" si="29"/>
        <v>27</v>
      </c>
      <c r="X117" s="364">
        <f t="shared" ref="X117:X118" si="34">W117*8</f>
        <v>216</v>
      </c>
      <c r="Y117" s="364">
        <f t="shared" ref="Y117:Y118" si="35">X117*H117</f>
        <v>1890</v>
      </c>
      <c r="Z117" s="1014">
        <f t="shared" ref="Z117:Z118" si="36">Y117</f>
        <v>1890</v>
      </c>
      <c r="AA117" s="997"/>
    </row>
    <row r="118" spans="1:35" s="463" customFormat="1" ht="34.5" customHeight="1">
      <c r="A118" s="825">
        <v>106</v>
      </c>
      <c r="B118" s="1048" t="s">
        <v>74</v>
      </c>
      <c r="C118" s="364" t="s">
        <v>267</v>
      </c>
      <c r="D118" s="369" t="s">
        <v>82</v>
      </c>
      <c r="E118" s="365">
        <v>30</v>
      </c>
      <c r="F118" s="364">
        <v>240</v>
      </c>
      <c r="G118" s="364">
        <v>75</v>
      </c>
      <c r="H118" s="364">
        <f t="shared" si="20"/>
        <v>9.375</v>
      </c>
      <c r="I118" s="364">
        <f t="shared" si="21"/>
        <v>2250</v>
      </c>
      <c r="J118" s="376"/>
      <c r="K118" s="376"/>
      <c r="L118" s="376"/>
      <c r="M118" s="376"/>
      <c r="N118" s="376"/>
      <c r="O118" s="377"/>
      <c r="P118" s="376"/>
      <c r="Q118" s="377"/>
      <c r="R118" s="376"/>
      <c r="S118" s="376"/>
      <c r="T118" s="376"/>
      <c r="U118" s="376"/>
      <c r="V118" s="365">
        <f t="shared" si="28"/>
        <v>0</v>
      </c>
      <c r="W118" s="1049">
        <f t="shared" si="29"/>
        <v>30</v>
      </c>
      <c r="X118" s="364">
        <f t="shared" si="34"/>
        <v>240</v>
      </c>
      <c r="Y118" s="364">
        <f t="shared" si="35"/>
        <v>2250</v>
      </c>
      <c r="Z118" s="1014">
        <f t="shared" si="36"/>
        <v>2250</v>
      </c>
      <c r="AA118" s="997"/>
    </row>
    <row r="119" spans="1:35" s="160" customFormat="1" ht="30" customHeight="1">
      <c r="A119" s="825">
        <v>107</v>
      </c>
      <c r="B119" s="957" t="s">
        <v>278</v>
      </c>
      <c r="C119" s="364" t="s">
        <v>176</v>
      </c>
      <c r="D119" s="364" t="s">
        <v>50</v>
      </c>
      <c r="E119" s="365">
        <v>30</v>
      </c>
      <c r="F119" s="364">
        <v>240</v>
      </c>
      <c r="G119" s="364">
        <v>90</v>
      </c>
      <c r="H119" s="364">
        <f t="shared" si="20"/>
        <v>11.25</v>
      </c>
      <c r="I119" s="361">
        <f t="shared" si="21"/>
        <v>2700</v>
      </c>
      <c r="J119" s="376"/>
      <c r="K119" s="376"/>
      <c r="L119" s="376"/>
      <c r="M119" s="376"/>
      <c r="N119" s="376">
        <v>1</v>
      </c>
      <c r="O119" s="377" t="s">
        <v>834</v>
      </c>
      <c r="P119" s="376"/>
      <c r="Q119" s="376"/>
      <c r="R119" s="376"/>
      <c r="S119" s="376"/>
      <c r="T119" s="376"/>
      <c r="U119" s="376"/>
      <c r="V119" s="355">
        <f t="shared" si="28"/>
        <v>1</v>
      </c>
      <c r="W119" s="958">
        <f t="shared" si="29"/>
        <v>29</v>
      </c>
      <c r="X119" s="361">
        <f t="shared" si="23"/>
        <v>232</v>
      </c>
      <c r="Y119" s="361">
        <f t="shared" si="24"/>
        <v>2610</v>
      </c>
      <c r="Z119" s="1012">
        <f t="shared" si="30"/>
        <v>2610</v>
      </c>
      <c r="AA119" s="245"/>
    </row>
    <row r="120" spans="1:35" s="160" customFormat="1" ht="30" customHeight="1">
      <c r="A120" s="825">
        <v>108</v>
      </c>
      <c r="B120" s="964" t="s">
        <v>588</v>
      </c>
      <c r="C120" s="364" t="s">
        <v>18</v>
      </c>
      <c r="D120" s="914" t="s">
        <v>853</v>
      </c>
      <c r="E120" s="364">
        <v>30</v>
      </c>
      <c r="F120" s="364">
        <v>240</v>
      </c>
      <c r="G120" s="364">
        <v>70</v>
      </c>
      <c r="H120" s="364">
        <f t="shared" si="20"/>
        <v>8.75</v>
      </c>
      <c r="I120" s="361">
        <f t="shared" si="21"/>
        <v>2100</v>
      </c>
      <c r="J120" s="376"/>
      <c r="K120" s="819"/>
      <c r="L120" s="376">
        <v>4</v>
      </c>
      <c r="M120" s="376" t="s">
        <v>711</v>
      </c>
      <c r="N120" s="376"/>
      <c r="O120" s="377"/>
      <c r="P120" s="376">
        <v>1</v>
      </c>
      <c r="Q120" s="376">
        <v>8</v>
      </c>
      <c r="R120" s="376"/>
      <c r="S120" s="376"/>
      <c r="T120" s="376"/>
      <c r="U120" s="376"/>
      <c r="V120" s="361">
        <f t="shared" si="28"/>
        <v>5</v>
      </c>
      <c r="W120" s="957">
        <f t="shared" si="29"/>
        <v>25</v>
      </c>
      <c r="X120" s="361">
        <f t="shared" si="23"/>
        <v>200</v>
      </c>
      <c r="Y120" s="361">
        <f t="shared" si="24"/>
        <v>1750</v>
      </c>
      <c r="Z120" s="1012">
        <f t="shared" si="30"/>
        <v>1750</v>
      </c>
      <c r="AA120" s="681"/>
    </row>
    <row r="121" spans="1:35" s="160" customFormat="1" ht="26.25" customHeight="1">
      <c r="A121" s="825">
        <v>109</v>
      </c>
      <c r="B121" s="1048" t="s">
        <v>253</v>
      </c>
      <c r="C121" s="361" t="s">
        <v>176</v>
      </c>
      <c r="D121" s="364" t="s">
        <v>96</v>
      </c>
      <c r="E121" s="365">
        <v>30</v>
      </c>
      <c r="F121" s="364">
        <v>240</v>
      </c>
      <c r="G121" s="364">
        <v>90</v>
      </c>
      <c r="H121" s="364">
        <f t="shared" si="20"/>
        <v>11.25</v>
      </c>
      <c r="I121" s="361">
        <f t="shared" si="21"/>
        <v>2700</v>
      </c>
      <c r="J121" s="376"/>
      <c r="K121" s="819"/>
      <c r="L121" s="376"/>
      <c r="M121" s="376"/>
      <c r="N121" s="376"/>
      <c r="O121" s="377"/>
      <c r="P121" s="376"/>
      <c r="Q121" s="376"/>
      <c r="R121" s="376"/>
      <c r="S121" s="376"/>
      <c r="T121" s="376"/>
      <c r="U121" s="376"/>
      <c r="V121" s="361">
        <f t="shared" si="28"/>
        <v>0</v>
      </c>
      <c r="W121" s="1048">
        <f t="shared" si="29"/>
        <v>30</v>
      </c>
      <c r="X121" s="361">
        <f t="shared" si="23"/>
        <v>240</v>
      </c>
      <c r="Y121" s="361">
        <f t="shared" si="24"/>
        <v>2700</v>
      </c>
      <c r="Z121" s="1035">
        <f t="shared" si="30"/>
        <v>2700</v>
      </c>
      <c r="AA121" s="363"/>
    </row>
    <row r="122" spans="1:35" s="160" customFormat="1" ht="30" customHeight="1">
      <c r="A122" s="825">
        <v>110</v>
      </c>
      <c r="B122" s="957" t="s">
        <v>352</v>
      </c>
      <c r="C122" s="364" t="s">
        <v>18</v>
      </c>
      <c r="D122" s="374" t="s">
        <v>236</v>
      </c>
      <c r="E122" s="365">
        <v>30</v>
      </c>
      <c r="F122" s="364">
        <v>240</v>
      </c>
      <c r="G122" s="364">
        <v>70</v>
      </c>
      <c r="H122" s="364">
        <f t="shared" si="20"/>
        <v>8.75</v>
      </c>
      <c r="I122" s="361">
        <f t="shared" si="21"/>
        <v>2100</v>
      </c>
      <c r="J122" s="376"/>
      <c r="K122" s="376"/>
      <c r="L122" s="376"/>
      <c r="M122" s="376"/>
      <c r="N122" s="376"/>
      <c r="O122" s="377"/>
      <c r="P122" s="376"/>
      <c r="Q122" s="376"/>
      <c r="R122" s="376"/>
      <c r="S122" s="376"/>
      <c r="T122" s="376"/>
      <c r="U122" s="376"/>
      <c r="V122" s="355">
        <f t="shared" si="28"/>
        <v>0</v>
      </c>
      <c r="W122" s="958">
        <f t="shared" si="29"/>
        <v>30</v>
      </c>
      <c r="X122" s="361">
        <f t="shared" si="23"/>
        <v>240</v>
      </c>
      <c r="Y122" s="361">
        <f t="shared" si="24"/>
        <v>2100</v>
      </c>
      <c r="Z122" s="1012">
        <f t="shared" si="30"/>
        <v>2100</v>
      </c>
      <c r="AA122" s="149"/>
    </row>
    <row r="123" spans="1:35" s="160" customFormat="1" ht="30" customHeight="1">
      <c r="A123" s="825">
        <v>111</v>
      </c>
      <c r="B123" s="957" t="s">
        <v>664</v>
      </c>
      <c r="C123" s="364" t="s">
        <v>267</v>
      </c>
      <c r="D123" s="369" t="s">
        <v>82</v>
      </c>
      <c r="E123" s="355">
        <v>30</v>
      </c>
      <c r="F123" s="361">
        <v>240</v>
      </c>
      <c r="G123" s="361">
        <v>75</v>
      </c>
      <c r="H123" s="364">
        <f t="shared" si="20"/>
        <v>9.375</v>
      </c>
      <c r="I123" s="361">
        <f t="shared" si="21"/>
        <v>2250</v>
      </c>
      <c r="J123" s="376"/>
      <c r="K123" s="376"/>
      <c r="L123" s="376">
        <v>1</v>
      </c>
      <c r="M123" s="376">
        <v>3</v>
      </c>
      <c r="N123" s="376">
        <v>1</v>
      </c>
      <c r="O123" s="377" t="s">
        <v>834</v>
      </c>
      <c r="P123" s="376">
        <v>1</v>
      </c>
      <c r="Q123" s="376">
        <v>8</v>
      </c>
      <c r="R123" s="376"/>
      <c r="S123" s="376"/>
      <c r="T123" s="376"/>
      <c r="U123" s="376"/>
      <c r="V123" s="355">
        <f t="shared" si="28"/>
        <v>3</v>
      </c>
      <c r="W123" s="958">
        <f t="shared" si="29"/>
        <v>27</v>
      </c>
      <c r="X123" s="361">
        <f>W123*8</f>
        <v>216</v>
      </c>
      <c r="Y123" s="361">
        <f>X123*H123</f>
        <v>2025</v>
      </c>
      <c r="Z123" s="1012">
        <f>Y123</f>
        <v>2025</v>
      </c>
      <c r="AA123" s="149"/>
    </row>
    <row r="124" spans="1:35" s="160" customFormat="1" ht="30" customHeight="1">
      <c r="A124" s="825">
        <v>112</v>
      </c>
      <c r="B124" s="956" t="s">
        <v>884</v>
      </c>
      <c r="C124" s="364" t="s">
        <v>176</v>
      </c>
      <c r="D124" s="364" t="s">
        <v>66</v>
      </c>
      <c r="E124" s="355">
        <v>30</v>
      </c>
      <c r="F124" s="361">
        <v>240</v>
      </c>
      <c r="G124" s="361">
        <v>90</v>
      </c>
      <c r="H124" s="364">
        <f t="shared" si="20"/>
        <v>11.25</v>
      </c>
      <c r="I124" s="361">
        <f t="shared" si="21"/>
        <v>2700</v>
      </c>
      <c r="J124" s="376"/>
      <c r="K124" s="376"/>
      <c r="L124" s="376">
        <v>4</v>
      </c>
      <c r="M124" s="376" t="s">
        <v>711</v>
      </c>
      <c r="N124" s="376"/>
      <c r="O124" s="377"/>
      <c r="P124" s="376">
        <v>1</v>
      </c>
      <c r="Q124" s="376">
        <v>8</v>
      </c>
      <c r="R124" s="376">
        <v>4</v>
      </c>
      <c r="S124" s="376" t="s">
        <v>970</v>
      </c>
      <c r="T124" s="376"/>
      <c r="U124" s="376"/>
      <c r="V124" s="355">
        <f t="shared" si="28"/>
        <v>9</v>
      </c>
      <c r="W124" s="956">
        <f t="shared" si="29"/>
        <v>21</v>
      </c>
      <c r="X124" s="382">
        <f t="shared" ref="X124" si="37">W124*8</f>
        <v>168</v>
      </c>
      <c r="Y124" s="382">
        <f t="shared" ref="Y124" si="38">X124*H124</f>
        <v>1890</v>
      </c>
      <c r="Z124" s="1018">
        <f t="shared" ref="Z124" si="39">Y124</f>
        <v>1890</v>
      </c>
      <c r="AA124" s="155"/>
    </row>
    <row r="125" spans="1:35" s="160" customFormat="1" ht="30" customHeight="1">
      <c r="A125" s="825">
        <v>113</v>
      </c>
      <c r="B125" s="958" t="s">
        <v>695</v>
      </c>
      <c r="C125" s="364" t="s">
        <v>18</v>
      </c>
      <c r="D125" s="361" t="s">
        <v>853</v>
      </c>
      <c r="E125" s="355">
        <v>30</v>
      </c>
      <c r="F125" s="361">
        <v>240</v>
      </c>
      <c r="G125" s="361">
        <v>70</v>
      </c>
      <c r="H125" s="364">
        <f t="shared" si="20"/>
        <v>8.75</v>
      </c>
      <c r="I125" s="361">
        <f t="shared" si="21"/>
        <v>2100</v>
      </c>
      <c r="J125" s="376"/>
      <c r="K125" s="376"/>
      <c r="L125" s="376"/>
      <c r="M125" s="376"/>
      <c r="N125" s="376">
        <v>1</v>
      </c>
      <c r="O125" s="377" t="s">
        <v>834</v>
      </c>
      <c r="P125" s="376"/>
      <c r="Q125" s="376"/>
      <c r="R125" s="376">
        <v>2</v>
      </c>
      <c r="S125" s="376" t="s">
        <v>147</v>
      </c>
      <c r="T125" s="376"/>
      <c r="U125" s="376"/>
      <c r="V125" s="355">
        <f t="shared" si="28"/>
        <v>3</v>
      </c>
      <c r="W125" s="958">
        <f t="shared" si="29"/>
        <v>27</v>
      </c>
      <c r="X125" s="361">
        <f t="shared" si="23"/>
        <v>216</v>
      </c>
      <c r="Y125" s="361">
        <f t="shared" si="24"/>
        <v>1890</v>
      </c>
      <c r="Z125" s="1012">
        <f t="shared" si="30"/>
        <v>1890</v>
      </c>
      <c r="AA125" s="155"/>
    </row>
    <row r="126" spans="1:35" ht="47.25" customHeight="1" thickBot="1">
      <c r="A126" s="1039"/>
      <c r="B126" s="416"/>
      <c r="C126" s="384"/>
      <c r="D126" s="384"/>
      <c r="E126" s="384"/>
      <c r="F126" s="384"/>
      <c r="G126" s="384"/>
      <c r="H126" s="384"/>
      <c r="I126" s="384"/>
      <c r="J126" s="385"/>
      <c r="K126" s="385"/>
      <c r="L126" s="385"/>
      <c r="M126" s="385"/>
      <c r="N126" s="385"/>
      <c r="O126" s="385"/>
      <c r="P126" s="385"/>
      <c r="Q126" s="385"/>
      <c r="R126" s="385"/>
      <c r="S126" s="385"/>
      <c r="T126" s="385"/>
      <c r="U126" s="385"/>
      <c r="V126" s="384"/>
      <c r="W126" s="416"/>
      <c r="X126" s="1436" t="s">
        <v>208</v>
      </c>
      <c r="Y126" s="1437"/>
      <c r="Z126" s="1019">
        <f>SUM(Z8:Z125)</f>
        <v>210055</v>
      </c>
      <c r="AA126" s="159"/>
      <c r="AB126" s="150"/>
      <c r="AC126" s="150"/>
      <c r="AD126" s="352"/>
      <c r="AE126" s="150"/>
      <c r="AF126" s="150"/>
      <c r="AG126" s="150"/>
      <c r="AH126" s="150"/>
      <c r="AI126" s="150"/>
    </row>
    <row r="127" spans="1:35" ht="30.75" customHeight="1" thickBot="1">
      <c r="A127" s="1039"/>
      <c r="B127" s="416" t="s">
        <v>342</v>
      </c>
      <c r="C127" s="119"/>
      <c r="D127" s="384"/>
      <c r="E127" s="384"/>
      <c r="F127" s="384"/>
      <c r="G127" s="384"/>
      <c r="H127" s="384"/>
      <c r="I127" s="384"/>
      <c r="J127" s="385"/>
      <c r="K127" s="385"/>
      <c r="L127" s="385"/>
      <c r="M127" s="385"/>
      <c r="N127" s="385"/>
      <c r="O127" s="385"/>
      <c r="P127" s="385"/>
      <c r="Q127" s="385"/>
      <c r="R127" s="385"/>
      <c r="S127" s="385"/>
      <c r="T127" s="385"/>
      <c r="U127" s="385"/>
      <c r="V127" s="384"/>
      <c r="W127" s="416"/>
      <c r="X127" s="384"/>
      <c r="Y127" s="384"/>
      <c r="Z127" s="1020"/>
      <c r="AA127" s="159"/>
      <c r="AB127" s="150"/>
      <c r="AC127" s="150"/>
      <c r="AD127" s="160"/>
      <c r="AE127" s="150"/>
      <c r="AF127" s="150"/>
      <c r="AG127" s="150"/>
      <c r="AH127" s="150"/>
      <c r="AI127" s="150"/>
    </row>
    <row r="128" spans="1:35" s="160" customFormat="1" ht="44.25" customHeight="1">
      <c r="A128" s="462"/>
      <c r="B128" s="1427" t="s">
        <v>483</v>
      </c>
      <c r="C128" s="1427"/>
      <c r="D128" s="1427"/>
      <c r="E128" s="341"/>
      <c r="F128" s="341"/>
      <c r="G128" s="341"/>
      <c r="H128" s="341"/>
      <c r="I128" s="341"/>
      <c r="J128" s="1043"/>
      <c r="K128" s="1043"/>
      <c r="L128" s="1043"/>
      <c r="M128" s="1043"/>
      <c r="N128" s="1427" t="s">
        <v>484</v>
      </c>
      <c r="O128" s="1427"/>
      <c r="P128" s="1427"/>
      <c r="Q128" s="1427"/>
      <c r="R128" s="1427"/>
      <c r="S128" s="1043"/>
      <c r="T128" s="1043"/>
      <c r="U128" s="1043"/>
      <c r="V128" s="341"/>
      <c r="W128" s="1598" t="s">
        <v>485</v>
      </c>
      <c r="X128" s="1598"/>
      <c r="Y128" s="1598"/>
      <c r="Z128" s="1598"/>
      <c r="AA128" s="1598"/>
    </row>
    <row r="129" spans="1:35" s="160" customFormat="1" ht="42.75" customHeight="1">
      <c r="A129" s="462"/>
      <c r="B129" s="1427" t="s">
        <v>482</v>
      </c>
      <c r="C129" s="1427"/>
      <c r="D129" s="1427"/>
      <c r="E129" s="341"/>
      <c r="F129" s="341"/>
      <c r="G129" s="341"/>
      <c r="H129" s="341"/>
      <c r="I129" s="341"/>
      <c r="J129" s="1043"/>
      <c r="K129" s="1043"/>
      <c r="L129" s="1043"/>
      <c r="M129" s="1043"/>
      <c r="N129" s="1427" t="s">
        <v>482</v>
      </c>
      <c r="O129" s="1427"/>
      <c r="P129" s="1427"/>
      <c r="Q129" s="1427"/>
      <c r="R129" s="1043"/>
      <c r="S129" s="1043"/>
      <c r="T129" s="1043"/>
      <c r="U129" s="1043"/>
      <c r="V129" s="341"/>
      <c r="W129" s="776"/>
      <c r="X129" s="1427" t="s">
        <v>482</v>
      </c>
      <c r="Y129" s="1427"/>
      <c r="Z129" s="1427"/>
      <c r="AA129" s="1427"/>
    </row>
    <row r="130" spans="1:35" s="160" customFormat="1" ht="27.75" customHeight="1">
      <c r="A130" s="462"/>
      <c r="B130" s="462"/>
      <c r="C130" s="250"/>
      <c r="D130" s="250"/>
      <c r="E130" s="250"/>
      <c r="F130" s="250"/>
      <c r="G130" s="250"/>
      <c r="H130" s="250"/>
      <c r="I130" s="250"/>
      <c r="J130" s="338"/>
      <c r="K130" s="338"/>
      <c r="L130" s="338"/>
      <c r="M130" s="338"/>
      <c r="N130" s="1597">
        <v>3</v>
      </c>
      <c r="O130" s="1597"/>
      <c r="P130" s="1597"/>
      <c r="Q130" s="1597"/>
      <c r="R130" s="338"/>
      <c r="S130" s="338"/>
      <c r="T130" s="338"/>
      <c r="U130" s="338"/>
      <c r="V130" s="250"/>
      <c r="W130" s="462"/>
      <c r="X130" s="250"/>
      <c r="Y130" s="250"/>
      <c r="Z130" s="1017"/>
      <c r="AA130" s="340"/>
    </row>
    <row r="131" spans="1:35" s="160" customFormat="1" ht="27.75" customHeight="1">
      <c r="A131" s="462"/>
      <c r="B131" s="462"/>
      <c r="C131" s="250"/>
      <c r="D131" s="250"/>
      <c r="E131" s="250"/>
      <c r="F131" s="250"/>
      <c r="G131" s="250"/>
      <c r="H131" s="250"/>
      <c r="I131" s="250"/>
      <c r="J131" s="338"/>
      <c r="K131" s="338"/>
      <c r="L131" s="338"/>
      <c r="M131" s="338"/>
      <c r="N131" s="338"/>
      <c r="O131" s="339"/>
      <c r="P131" s="338"/>
      <c r="Q131" s="338"/>
      <c r="R131" s="338"/>
      <c r="S131" s="338"/>
      <c r="T131" s="338"/>
      <c r="U131" s="338"/>
      <c r="V131" s="250"/>
      <c r="W131" s="462"/>
      <c r="X131" s="250"/>
      <c r="Y131" s="250"/>
      <c r="Z131" s="1017"/>
      <c r="AA131" s="340"/>
    </row>
    <row r="132" spans="1:35" s="160" customFormat="1" ht="27.75" customHeight="1">
      <c r="A132" s="462"/>
      <c r="B132" s="462"/>
      <c r="C132" s="250"/>
      <c r="D132" s="250"/>
      <c r="E132" s="250"/>
      <c r="F132" s="250"/>
      <c r="G132" s="250"/>
      <c r="H132" s="250"/>
      <c r="I132" s="250"/>
      <c r="J132" s="338"/>
      <c r="K132" s="338"/>
      <c r="L132" s="338"/>
      <c r="M132" s="338"/>
      <c r="N132" s="338"/>
      <c r="O132" s="339"/>
      <c r="P132" s="338"/>
      <c r="Q132" s="338"/>
      <c r="R132" s="338"/>
      <c r="S132" s="338"/>
      <c r="T132" s="338"/>
      <c r="U132" s="338"/>
      <c r="V132" s="250"/>
      <c r="W132" s="462"/>
      <c r="X132" s="250"/>
      <c r="Y132" s="250"/>
      <c r="Z132" s="1017"/>
      <c r="AA132" s="340"/>
    </row>
    <row r="133" spans="1:35" s="168" customFormat="1" ht="45" customHeight="1">
      <c r="A133" s="463"/>
      <c r="B133" s="463"/>
      <c r="C133" s="114"/>
      <c r="D133" s="114"/>
      <c r="E133" s="114"/>
      <c r="F133" s="114"/>
      <c r="G133" s="114"/>
      <c r="H133" s="114"/>
      <c r="I133" s="114"/>
      <c r="N133" s="1597"/>
      <c r="O133" s="1597"/>
      <c r="P133" s="1597"/>
      <c r="Q133" s="1597"/>
      <c r="V133" s="114"/>
      <c r="W133" s="463"/>
      <c r="X133" s="114"/>
      <c r="Y133" s="114"/>
      <c r="Z133" s="1021"/>
      <c r="AA133" s="115"/>
      <c r="AB133" s="114"/>
      <c r="AC133" s="114"/>
      <c r="AD133" s="114"/>
      <c r="AE133" s="114"/>
      <c r="AF133" s="114"/>
      <c r="AG133" s="114"/>
      <c r="AH133" s="114"/>
      <c r="AI133" s="114"/>
    </row>
    <row r="154" spans="3:35" s="463" customFormat="1" ht="30" customHeight="1">
      <c r="C154" s="114"/>
      <c r="D154" s="114"/>
      <c r="E154" s="114"/>
      <c r="F154" s="114"/>
      <c r="G154" s="114"/>
      <c r="H154" s="114"/>
      <c r="I154" s="114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14"/>
      <c r="X154" s="114"/>
      <c r="Y154" s="114"/>
      <c r="Z154" s="1021"/>
      <c r="AA154" s="115"/>
      <c r="AB154" s="114"/>
      <c r="AC154" s="114"/>
      <c r="AD154" s="114"/>
      <c r="AE154" s="114"/>
      <c r="AF154" s="114"/>
      <c r="AG154" s="114"/>
      <c r="AH154" s="114"/>
      <c r="AI154" s="114"/>
    </row>
    <row r="155" spans="3:35" s="463" customFormat="1" ht="30" customHeight="1">
      <c r="C155" s="114"/>
      <c r="D155" s="114"/>
      <c r="E155" s="114"/>
      <c r="F155" s="114"/>
      <c r="G155" s="114"/>
      <c r="H155" s="114"/>
      <c r="I155" s="114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14"/>
      <c r="X155" s="114"/>
      <c r="Y155" s="114"/>
      <c r="Z155" s="1021"/>
      <c r="AA155" s="115"/>
      <c r="AB155" s="114"/>
      <c r="AC155" s="114"/>
      <c r="AD155" s="114"/>
      <c r="AE155" s="114"/>
      <c r="AF155" s="114"/>
      <c r="AG155" s="114"/>
      <c r="AH155" s="114"/>
      <c r="AI155" s="114"/>
    </row>
  </sheetData>
  <mergeCells count="46">
    <mergeCell ref="A5:A7"/>
    <mergeCell ref="B5:B7"/>
    <mergeCell ref="C5:C7"/>
    <mergeCell ref="D5:D7"/>
    <mergeCell ref="E5:I6"/>
    <mergeCell ref="A1:AI1"/>
    <mergeCell ref="A2:AI2"/>
    <mergeCell ref="A3:C3"/>
    <mergeCell ref="AF3:AF4"/>
    <mergeCell ref="A4:C4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B47:D47"/>
    <mergeCell ref="N47:R47"/>
    <mergeCell ref="X47:AA47"/>
    <mergeCell ref="B48:D48"/>
    <mergeCell ref="N48:Q48"/>
    <mergeCell ref="X48:AA48"/>
    <mergeCell ref="B128:D128"/>
    <mergeCell ref="N128:R128"/>
    <mergeCell ref="W128:AA128"/>
    <mergeCell ref="B49:D49"/>
    <mergeCell ref="N49:Q49"/>
    <mergeCell ref="X49:AA49"/>
    <mergeCell ref="B87:D87"/>
    <mergeCell ref="N87:R87"/>
    <mergeCell ref="W87:AA87"/>
    <mergeCell ref="B88:D88"/>
    <mergeCell ref="N88:Q88"/>
    <mergeCell ref="X88:AA88"/>
    <mergeCell ref="N89:Q89"/>
    <mergeCell ref="X126:Y126"/>
    <mergeCell ref="B129:D129"/>
    <mergeCell ref="N129:Q129"/>
    <mergeCell ref="X129:AA129"/>
    <mergeCell ref="N130:Q130"/>
    <mergeCell ref="N133:Q133"/>
  </mergeCells>
  <conditionalFormatting sqref="B1:C4">
    <cfRule type="duplicateValues" dxfId="100" priority="6"/>
  </conditionalFormatting>
  <conditionalFormatting sqref="B100:B101">
    <cfRule type="duplicateValues" dxfId="99" priority="5"/>
  </conditionalFormatting>
  <conditionalFormatting sqref="B38">
    <cfRule type="duplicateValues" dxfId="98" priority="4"/>
  </conditionalFormatting>
  <conditionalFormatting sqref="B90">
    <cfRule type="duplicateValues" dxfId="97" priority="3"/>
  </conditionalFormatting>
  <conditionalFormatting sqref="B104">
    <cfRule type="duplicateValues" dxfId="96" priority="2"/>
  </conditionalFormatting>
  <conditionalFormatting sqref="B72:B74">
    <cfRule type="duplicateValues" dxfId="95" priority="1"/>
  </conditionalFormatting>
  <printOptions horizontalCentered="1" verticalCentered="1"/>
  <pageMargins left="0" right="0" top="0" bottom="0" header="0.23" footer="0"/>
  <pageSetup paperSize="9" scale="35" orientation="landscape" r:id="rId1"/>
  <rowBreaks count="2" manualBreakCount="2">
    <brk id="49" max="26" man="1"/>
    <brk id="89" max="26" man="1"/>
  </rowBreaks>
</worksheet>
</file>

<file path=xl/worksheets/sheet49.xml><?xml version="1.0" encoding="utf-8"?>
<worksheet xmlns="http://schemas.openxmlformats.org/spreadsheetml/2006/main" xmlns:r="http://schemas.openxmlformats.org/officeDocument/2006/relationships">
  <sheetPr>
    <tabColor rgb="FF00B0F0"/>
  </sheetPr>
  <dimension ref="A1:AI147"/>
  <sheetViews>
    <sheetView view="pageBreakPreview" zoomScale="45" zoomScaleNormal="55" zoomScaleSheetLayoutView="45" workbookViewId="0">
      <pane ySplit="7" topLeftCell="A56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463" customWidth="1"/>
    <col min="2" max="2" width="43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5.710937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8.42578125" style="168" customWidth="1"/>
    <col min="18" max="18" width="13.7109375" style="168" bestFit="1" customWidth="1"/>
    <col min="19" max="19" width="21.7109375" style="168" bestFit="1" customWidth="1"/>
    <col min="20" max="20" width="11.42578125" style="168" customWidth="1"/>
    <col min="21" max="21" width="15.8554687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5.5703125" style="1021" customWidth="1"/>
    <col min="27" max="27" width="25.2851562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5" t="s">
        <v>243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5"/>
      <c r="O1" s="1395"/>
      <c r="P1" s="1395"/>
      <c r="Q1" s="1395"/>
      <c r="R1" s="1395"/>
      <c r="S1" s="1395"/>
      <c r="T1" s="1395"/>
      <c r="U1" s="1395"/>
      <c r="V1" s="1395"/>
      <c r="W1" s="1395"/>
      <c r="X1" s="1395"/>
      <c r="Y1" s="1395"/>
      <c r="Z1" s="1395"/>
      <c r="AA1" s="1395"/>
      <c r="AB1" s="1395"/>
      <c r="AC1" s="1395"/>
      <c r="AD1" s="1395"/>
      <c r="AE1" s="1395"/>
      <c r="AF1" s="1395"/>
      <c r="AG1" s="1395"/>
      <c r="AH1" s="1395"/>
      <c r="AI1" s="1395"/>
    </row>
    <row r="2" spans="1:35" s="120" customFormat="1" ht="38.25" customHeight="1" thickBot="1">
      <c r="A2" s="1396" t="s">
        <v>259</v>
      </c>
      <c r="B2" s="1396"/>
      <c r="C2" s="1396"/>
      <c r="D2" s="1396"/>
      <c r="E2" s="1396"/>
      <c r="F2" s="1396"/>
      <c r="G2" s="1396"/>
      <c r="H2" s="1396"/>
      <c r="I2" s="1396"/>
      <c r="J2" s="1396"/>
      <c r="K2" s="1396"/>
      <c r="L2" s="1396"/>
      <c r="M2" s="1396"/>
      <c r="N2" s="1396"/>
      <c r="O2" s="1396"/>
      <c r="P2" s="1396"/>
      <c r="Q2" s="1396"/>
      <c r="R2" s="1396"/>
      <c r="S2" s="1396"/>
      <c r="T2" s="1396"/>
      <c r="U2" s="1396"/>
      <c r="V2" s="1396"/>
      <c r="W2" s="1396"/>
      <c r="X2" s="1396"/>
      <c r="Y2" s="1396"/>
      <c r="Z2" s="1396"/>
      <c r="AA2" s="1396"/>
      <c r="AB2" s="1396"/>
      <c r="AC2" s="1396"/>
      <c r="AD2" s="1396"/>
      <c r="AE2" s="1396"/>
      <c r="AF2" s="1396"/>
      <c r="AG2" s="1396"/>
      <c r="AH2" s="1396"/>
      <c r="AI2" s="1396"/>
    </row>
    <row r="3" spans="1:35" s="120" customFormat="1" ht="33" customHeight="1">
      <c r="A3" s="1395" t="s">
        <v>343</v>
      </c>
      <c r="B3" s="1395"/>
      <c r="C3" s="1395"/>
      <c r="D3" s="1050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009"/>
      <c r="AA3" s="121"/>
      <c r="AB3" s="121"/>
      <c r="AC3" s="121"/>
      <c r="AD3" s="121"/>
      <c r="AE3" s="121"/>
      <c r="AF3" s="1397"/>
      <c r="AG3" s="121"/>
      <c r="AH3" s="122"/>
      <c r="AI3" s="122"/>
    </row>
    <row r="4" spans="1:35" s="120" customFormat="1" ht="35.25" customHeight="1" thickBot="1">
      <c r="A4" s="1432" t="s">
        <v>969</v>
      </c>
      <c r="B4" s="1432"/>
      <c r="C4" s="1432"/>
      <c r="D4" s="1053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1"/>
      <c r="V4" s="121"/>
      <c r="W4" s="121"/>
      <c r="X4" s="121"/>
      <c r="Y4" s="121"/>
      <c r="Z4" s="1010"/>
      <c r="AA4" s="123"/>
      <c r="AB4" s="124"/>
      <c r="AC4" s="124"/>
      <c r="AD4" s="124"/>
      <c r="AE4" s="124"/>
      <c r="AF4" s="1398"/>
      <c r="AG4" s="124"/>
      <c r="AH4" s="125"/>
      <c r="AI4" s="125"/>
    </row>
    <row r="5" spans="1:35" ht="28.5" customHeight="1">
      <c r="A5" s="1602" t="s">
        <v>261</v>
      </c>
      <c r="B5" s="1402" t="s">
        <v>244</v>
      </c>
      <c r="C5" s="1405" t="s">
        <v>0</v>
      </c>
      <c r="D5" s="1405" t="s">
        <v>245</v>
      </c>
      <c r="E5" s="1408" t="s">
        <v>1</v>
      </c>
      <c r="F5" s="1409"/>
      <c r="G5" s="1409"/>
      <c r="H5" s="1409"/>
      <c r="I5" s="1410"/>
      <c r="J5" s="1414" t="s">
        <v>2</v>
      </c>
      <c r="K5" s="1414"/>
      <c r="L5" s="1414"/>
      <c r="M5" s="1414"/>
      <c r="N5" s="1414"/>
      <c r="O5" s="1414"/>
      <c r="P5" s="1414"/>
      <c r="Q5" s="1414"/>
      <c r="R5" s="1414"/>
      <c r="S5" s="1414"/>
      <c r="T5" s="1414"/>
      <c r="U5" s="1414"/>
      <c r="V5" s="1415" t="s">
        <v>8</v>
      </c>
      <c r="W5" s="1414" t="s">
        <v>4</v>
      </c>
      <c r="X5" s="1414"/>
      <c r="Y5" s="1414"/>
      <c r="Z5" s="1599" t="s">
        <v>338</v>
      </c>
      <c r="AA5" s="1419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74.25" customHeight="1">
      <c r="A6" s="1603"/>
      <c r="B6" s="1403"/>
      <c r="C6" s="1406"/>
      <c r="D6" s="1406"/>
      <c r="E6" s="1411"/>
      <c r="F6" s="1412"/>
      <c r="G6" s="1412"/>
      <c r="H6" s="1412"/>
      <c r="I6" s="1413"/>
      <c r="J6" s="1422" t="s">
        <v>227</v>
      </c>
      <c r="K6" s="1423"/>
      <c r="L6" s="1418" t="s">
        <v>5</v>
      </c>
      <c r="M6" s="1418"/>
      <c r="N6" s="1424" t="s">
        <v>223</v>
      </c>
      <c r="O6" s="1425"/>
      <c r="P6" s="1418" t="s">
        <v>6</v>
      </c>
      <c r="Q6" s="1418"/>
      <c r="R6" s="1418" t="s">
        <v>7</v>
      </c>
      <c r="S6" s="1418"/>
      <c r="T6" s="1418" t="s">
        <v>219</v>
      </c>
      <c r="U6" s="1418"/>
      <c r="V6" s="1416"/>
      <c r="W6" s="1418"/>
      <c r="X6" s="1418"/>
      <c r="Y6" s="1418"/>
      <c r="Z6" s="1600"/>
      <c r="AA6" s="1420"/>
      <c r="AB6" s="150"/>
      <c r="AC6" s="150"/>
      <c r="AD6" s="150"/>
      <c r="AE6" s="150"/>
      <c r="AF6" s="150"/>
      <c r="AG6" s="150"/>
      <c r="AH6" s="150"/>
      <c r="AI6" s="150"/>
    </row>
    <row r="7" spans="1:35" ht="84" customHeight="1" thickBot="1">
      <c r="A7" s="1604"/>
      <c r="B7" s="1404"/>
      <c r="C7" s="1407"/>
      <c r="D7" s="1407"/>
      <c r="E7" s="240" t="s">
        <v>9</v>
      </c>
      <c r="F7" s="240" t="s">
        <v>10</v>
      </c>
      <c r="G7" s="1051" t="s">
        <v>11</v>
      </c>
      <c r="H7" s="1051" t="s">
        <v>12</v>
      </c>
      <c r="I7" s="1051" t="s">
        <v>13</v>
      </c>
      <c r="J7" s="1051" t="s">
        <v>14</v>
      </c>
      <c r="K7" s="1051" t="s">
        <v>15</v>
      </c>
      <c r="L7" s="1051" t="s">
        <v>14</v>
      </c>
      <c r="M7" s="1051" t="s">
        <v>16</v>
      </c>
      <c r="N7" s="1051" t="s">
        <v>14</v>
      </c>
      <c r="O7" s="1051" t="s">
        <v>16</v>
      </c>
      <c r="P7" s="1051" t="s">
        <v>14</v>
      </c>
      <c r="Q7" s="1051" t="s">
        <v>16</v>
      </c>
      <c r="R7" s="1051" t="s">
        <v>14</v>
      </c>
      <c r="S7" s="1051" t="s">
        <v>220</v>
      </c>
      <c r="T7" s="1051" t="s">
        <v>221</v>
      </c>
      <c r="U7" s="1051" t="s">
        <v>3</v>
      </c>
      <c r="V7" s="1417"/>
      <c r="W7" s="775" t="s">
        <v>17</v>
      </c>
      <c r="X7" s="153" t="s">
        <v>218</v>
      </c>
      <c r="Y7" s="153" t="s">
        <v>13</v>
      </c>
      <c r="Z7" s="1601"/>
      <c r="AA7" s="1421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1023">
        <v>1</v>
      </c>
      <c r="B8" s="364" t="s">
        <v>33</v>
      </c>
      <c r="C8" s="364" t="s">
        <v>176</v>
      </c>
      <c r="D8" s="364" t="s">
        <v>153</v>
      </c>
      <c r="E8" s="365">
        <v>30</v>
      </c>
      <c r="F8" s="364">
        <v>240</v>
      </c>
      <c r="G8" s="364">
        <v>90</v>
      </c>
      <c r="H8" s="361">
        <f>90/8</f>
        <v>11.25</v>
      </c>
      <c r="I8" s="361">
        <f>G8*E8</f>
        <v>2700</v>
      </c>
      <c r="J8" s="376"/>
      <c r="K8" s="376"/>
      <c r="L8" s="376">
        <v>4</v>
      </c>
      <c r="M8" s="376" t="s">
        <v>711</v>
      </c>
      <c r="N8" s="376">
        <v>1</v>
      </c>
      <c r="O8" s="377" t="s">
        <v>834</v>
      </c>
      <c r="P8" s="376">
        <v>1</v>
      </c>
      <c r="Q8" s="376">
        <v>8</v>
      </c>
      <c r="R8" s="376"/>
      <c r="S8" s="376"/>
      <c r="T8" s="376"/>
      <c r="U8" s="376"/>
      <c r="V8" s="355">
        <f t="shared" ref="V8:V80" si="0">J8+L8+N8+P8+R8+T8</f>
        <v>6</v>
      </c>
      <c r="W8" s="365">
        <f t="shared" ref="W8:W80" si="1">E8-V8</f>
        <v>24</v>
      </c>
      <c r="X8" s="361">
        <f t="shared" ref="X8:X80" si="2">W8*8</f>
        <v>192</v>
      </c>
      <c r="Y8" s="361">
        <f t="shared" ref="Y8:Y80" si="3">X8*H8</f>
        <v>2160</v>
      </c>
      <c r="Z8" s="1011">
        <f t="shared" ref="Z8:Z80" si="4">Y8</f>
        <v>2160</v>
      </c>
      <c r="AA8" s="916"/>
    </row>
    <row r="9" spans="1:35" s="160" customFormat="1" ht="30" customHeight="1">
      <c r="A9" s="825">
        <v>2</v>
      </c>
      <c r="B9" s="364" t="s">
        <v>777</v>
      </c>
      <c r="C9" s="364" t="s">
        <v>18</v>
      </c>
      <c r="D9" s="364" t="s">
        <v>373</v>
      </c>
      <c r="E9" s="365">
        <v>30</v>
      </c>
      <c r="F9" s="364">
        <v>240</v>
      </c>
      <c r="G9" s="364">
        <v>70</v>
      </c>
      <c r="H9" s="364">
        <f>G9/8</f>
        <v>8.75</v>
      </c>
      <c r="I9" s="361">
        <f t="shared" ref="I9:I43" si="5">G9*E9</f>
        <v>2100</v>
      </c>
      <c r="J9" s="376"/>
      <c r="K9" s="376"/>
      <c r="L9" s="376">
        <v>4</v>
      </c>
      <c r="M9" s="376" t="s">
        <v>711</v>
      </c>
      <c r="N9" s="376">
        <v>3</v>
      </c>
      <c r="O9" s="377" t="s">
        <v>991</v>
      </c>
      <c r="P9" s="376">
        <v>1</v>
      </c>
      <c r="Q9" s="376">
        <v>8</v>
      </c>
      <c r="R9" s="376"/>
      <c r="S9" s="376"/>
      <c r="T9" s="376"/>
      <c r="U9" s="376"/>
      <c r="V9" s="355">
        <f t="shared" si="0"/>
        <v>8</v>
      </c>
      <c r="W9" s="365">
        <f t="shared" si="1"/>
        <v>22</v>
      </c>
      <c r="X9" s="361">
        <f t="shared" si="2"/>
        <v>176</v>
      </c>
      <c r="Y9" s="361">
        <f t="shared" si="3"/>
        <v>1540</v>
      </c>
      <c r="Z9" s="1012">
        <f t="shared" si="4"/>
        <v>1540</v>
      </c>
      <c r="AA9" s="363"/>
    </row>
    <row r="10" spans="1:35" s="160" customFormat="1" ht="30" customHeight="1">
      <c r="A10" s="825">
        <v>3</v>
      </c>
      <c r="B10" s="364" t="s">
        <v>479</v>
      </c>
      <c r="C10" s="364" t="s">
        <v>18</v>
      </c>
      <c r="D10" s="364" t="s">
        <v>111</v>
      </c>
      <c r="E10" s="365">
        <v>30</v>
      </c>
      <c r="F10" s="364">
        <v>240</v>
      </c>
      <c r="G10" s="364">
        <v>70</v>
      </c>
      <c r="H10" s="364">
        <f t="shared" ref="H10:H43" si="6">G10/8</f>
        <v>8.75</v>
      </c>
      <c r="I10" s="361">
        <f t="shared" si="5"/>
        <v>2100</v>
      </c>
      <c r="J10" s="376"/>
      <c r="K10" s="376"/>
      <c r="L10" s="376">
        <v>4</v>
      </c>
      <c r="M10" s="376" t="s">
        <v>711</v>
      </c>
      <c r="N10" s="376">
        <v>5</v>
      </c>
      <c r="O10" s="377" t="s">
        <v>1008</v>
      </c>
      <c r="P10" s="376">
        <v>1</v>
      </c>
      <c r="Q10" s="376">
        <v>8</v>
      </c>
      <c r="R10" s="376">
        <v>10</v>
      </c>
      <c r="S10" s="376"/>
      <c r="T10" s="376"/>
      <c r="U10" s="376"/>
      <c r="V10" s="355">
        <f t="shared" si="0"/>
        <v>20</v>
      </c>
      <c r="W10" s="365">
        <f t="shared" si="1"/>
        <v>10</v>
      </c>
      <c r="X10" s="361">
        <f t="shared" si="2"/>
        <v>80</v>
      </c>
      <c r="Y10" s="361">
        <f t="shared" si="3"/>
        <v>700</v>
      </c>
      <c r="Z10" s="1012">
        <f t="shared" si="4"/>
        <v>700</v>
      </c>
      <c r="AA10" s="363"/>
    </row>
    <row r="11" spans="1:35" s="160" customFormat="1" ht="30" customHeight="1">
      <c r="A11" s="825">
        <v>4</v>
      </c>
      <c r="B11" s="364" t="s">
        <v>319</v>
      </c>
      <c r="C11" s="364" t="s">
        <v>18</v>
      </c>
      <c r="D11" s="364" t="s">
        <v>847</v>
      </c>
      <c r="E11" s="365">
        <v>30</v>
      </c>
      <c r="F11" s="364">
        <v>240</v>
      </c>
      <c r="G11" s="364">
        <v>70</v>
      </c>
      <c r="H11" s="364">
        <f t="shared" si="6"/>
        <v>8.75</v>
      </c>
      <c r="I11" s="361">
        <f t="shared" si="5"/>
        <v>2100</v>
      </c>
      <c r="J11" s="376"/>
      <c r="K11" s="376"/>
      <c r="L11" s="376"/>
      <c r="M11" s="376"/>
      <c r="N11" s="376"/>
      <c r="O11" s="377"/>
      <c r="P11" s="376"/>
      <c r="Q11" s="376"/>
      <c r="R11" s="376"/>
      <c r="S11" s="376"/>
      <c r="T11" s="376"/>
      <c r="U11" s="376"/>
      <c r="V11" s="355">
        <f t="shared" si="0"/>
        <v>0</v>
      </c>
      <c r="W11" s="365">
        <f t="shared" si="1"/>
        <v>30</v>
      </c>
      <c r="X11" s="361">
        <f t="shared" si="2"/>
        <v>240</v>
      </c>
      <c r="Y11" s="361">
        <f t="shared" si="3"/>
        <v>2100</v>
      </c>
      <c r="Z11" s="1012">
        <f t="shared" si="4"/>
        <v>2100</v>
      </c>
      <c r="AA11" s="149"/>
    </row>
    <row r="12" spans="1:35" s="160" customFormat="1" ht="30" customHeight="1">
      <c r="A12" s="825">
        <v>5</v>
      </c>
      <c r="B12" s="1066" t="s">
        <v>320</v>
      </c>
      <c r="C12" s="364" t="s">
        <v>176</v>
      </c>
      <c r="D12" s="364" t="s">
        <v>98</v>
      </c>
      <c r="E12" s="365">
        <v>30</v>
      </c>
      <c r="F12" s="364">
        <v>240</v>
      </c>
      <c r="G12" s="364">
        <v>90</v>
      </c>
      <c r="H12" s="364">
        <f t="shared" si="6"/>
        <v>11.25</v>
      </c>
      <c r="I12" s="361">
        <f t="shared" si="5"/>
        <v>2700</v>
      </c>
      <c r="J12" s="376"/>
      <c r="K12" s="822"/>
      <c r="L12" s="376">
        <v>2</v>
      </c>
      <c r="M12" s="376" t="s">
        <v>707</v>
      </c>
      <c r="N12" s="376">
        <v>1</v>
      </c>
      <c r="O12" s="377" t="s">
        <v>834</v>
      </c>
      <c r="P12" s="376"/>
      <c r="Q12" s="376"/>
      <c r="R12" s="376"/>
      <c r="S12" s="376"/>
      <c r="T12" s="376"/>
      <c r="U12" s="376"/>
      <c r="V12" s="355">
        <f t="shared" si="0"/>
        <v>3</v>
      </c>
      <c r="W12" s="365">
        <f t="shared" si="1"/>
        <v>27</v>
      </c>
      <c r="X12" s="361">
        <f t="shared" si="2"/>
        <v>216</v>
      </c>
      <c r="Y12" s="361">
        <f t="shared" si="3"/>
        <v>2430</v>
      </c>
      <c r="Z12" s="1012">
        <f t="shared" si="4"/>
        <v>2430</v>
      </c>
      <c r="AA12" s="363"/>
    </row>
    <row r="13" spans="1:35" s="160" customFormat="1" ht="30" customHeight="1">
      <c r="A13" s="825">
        <v>6</v>
      </c>
      <c r="B13" s="364" t="s">
        <v>472</v>
      </c>
      <c r="C13" s="364" t="s">
        <v>176</v>
      </c>
      <c r="D13" s="364" t="s">
        <v>470</v>
      </c>
      <c r="E13" s="365">
        <v>30</v>
      </c>
      <c r="F13" s="364">
        <v>240</v>
      </c>
      <c r="G13" s="364">
        <v>90</v>
      </c>
      <c r="H13" s="364">
        <f t="shared" si="6"/>
        <v>11.25</v>
      </c>
      <c r="I13" s="361">
        <f t="shared" si="5"/>
        <v>2700</v>
      </c>
      <c r="J13" s="376"/>
      <c r="K13" s="822"/>
      <c r="L13" s="376">
        <v>2</v>
      </c>
      <c r="M13" s="376" t="s">
        <v>716</v>
      </c>
      <c r="N13" s="376">
        <v>1</v>
      </c>
      <c r="O13" s="377" t="s">
        <v>834</v>
      </c>
      <c r="P13" s="376">
        <v>1</v>
      </c>
      <c r="Q13" s="376">
        <v>8</v>
      </c>
      <c r="R13" s="376">
        <v>2</v>
      </c>
      <c r="S13" s="959" t="s">
        <v>212</v>
      </c>
      <c r="T13" s="376"/>
      <c r="U13" s="376"/>
      <c r="V13" s="355">
        <f t="shared" si="0"/>
        <v>6</v>
      </c>
      <c r="W13" s="365">
        <f t="shared" si="1"/>
        <v>24</v>
      </c>
      <c r="X13" s="361">
        <f t="shared" si="2"/>
        <v>192</v>
      </c>
      <c r="Y13" s="361">
        <f t="shared" si="3"/>
        <v>2160</v>
      </c>
      <c r="Z13" s="1012">
        <f t="shared" si="4"/>
        <v>2160</v>
      </c>
      <c r="AA13" s="363"/>
    </row>
    <row r="14" spans="1:35" s="160" customFormat="1" ht="30" customHeight="1">
      <c r="A14" s="825">
        <v>7</v>
      </c>
      <c r="B14" s="364" t="s">
        <v>68</v>
      </c>
      <c r="C14" s="364" t="s">
        <v>18</v>
      </c>
      <c r="D14" s="367" t="s">
        <v>69</v>
      </c>
      <c r="E14" s="365">
        <v>30</v>
      </c>
      <c r="F14" s="364">
        <v>240</v>
      </c>
      <c r="G14" s="364">
        <v>70</v>
      </c>
      <c r="H14" s="364">
        <f t="shared" si="6"/>
        <v>8.75</v>
      </c>
      <c r="I14" s="361">
        <f t="shared" si="5"/>
        <v>2100</v>
      </c>
      <c r="J14" s="376"/>
      <c r="K14" s="376"/>
      <c r="L14" s="376">
        <v>1</v>
      </c>
      <c r="M14" s="376">
        <v>17</v>
      </c>
      <c r="N14" s="376">
        <v>1</v>
      </c>
      <c r="O14" s="376">
        <v>16</v>
      </c>
      <c r="P14" s="376"/>
      <c r="Q14" s="376"/>
      <c r="R14" s="376"/>
      <c r="S14" s="376"/>
      <c r="T14" s="376"/>
      <c r="U14" s="376"/>
      <c r="V14" s="355">
        <f t="shared" si="0"/>
        <v>2</v>
      </c>
      <c r="W14" s="365">
        <f t="shared" si="1"/>
        <v>28</v>
      </c>
      <c r="X14" s="361">
        <f t="shared" si="2"/>
        <v>224</v>
      </c>
      <c r="Y14" s="361">
        <f t="shared" si="3"/>
        <v>1960</v>
      </c>
      <c r="Z14" s="1012">
        <f t="shared" si="4"/>
        <v>1960</v>
      </c>
      <c r="AA14" s="363"/>
    </row>
    <row r="15" spans="1:35" s="160" customFormat="1" ht="30" customHeight="1">
      <c r="A15" s="825">
        <v>8</v>
      </c>
      <c r="B15" s="364" t="s">
        <v>691</v>
      </c>
      <c r="C15" s="364" t="s">
        <v>176</v>
      </c>
      <c r="D15" s="364" t="s">
        <v>88</v>
      </c>
      <c r="E15" s="365">
        <v>30</v>
      </c>
      <c r="F15" s="364">
        <v>240</v>
      </c>
      <c r="G15" s="364">
        <v>90</v>
      </c>
      <c r="H15" s="364">
        <f t="shared" si="6"/>
        <v>11.25</v>
      </c>
      <c r="I15" s="361">
        <f t="shared" si="5"/>
        <v>2700</v>
      </c>
      <c r="J15" s="376"/>
      <c r="K15" s="376"/>
      <c r="L15" s="376">
        <v>4</v>
      </c>
      <c r="M15" s="376" t="s">
        <v>711</v>
      </c>
      <c r="N15" s="376"/>
      <c r="O15" s="376"/>
      <c r="P15" s="376">
        <v>1</v>
      </c>
      <c r="Q15" s="376">
        <v>8</v>
      </c>
      <c r="R15" s="362">
        <v>3</v>
      </c>
      <c r="S15" s="370" t="s">
        <v>754</v>
      </c>
      <c r="T15" s="362"/>
      <c r="U15" s="362"/>
      <c r="V15" s="355">
        <f t="shared" si="0"/>
        <v>8</v>
      </c>
      <c r="W15" s="365">
        <f t="shared" si="1"/>
        <v>22</v>
      </c>
      <c r="X15" s="361">
        <f t="shared" si="2"/>
        <v>176</v>
      </c>
      <c r="Y15" s="361">
        <f t="shared" si="3"/>
        <v>1980</v>
      </c>
      <c r="Z15" s="1012">
        <f t="shared" si="4"/>
        <v>1980</v>
      </c>
      <c r="AA15" s="363"/>
    </row>
    <row r="16" spans="1:35" s="160" customFormat="1" ht="30" customHeight="1">
      <c r="A16" s="825">
        <v>9</v>
      </c>
      <c r="B16" s="364" t="s">
        <v>321</v>
      </c>
      <c r="C16" s="364" t="s">
        <v>18</v>
      </c>
      <c r="D16" s="374" t="s">
        <v>38</v>
      </c>
      <c r="E16" s="365">
        <v>30</v>
      </c>
      <c r="F16" s="364">
        <v>240</v>
      </c>
      <c r="G16" s="364">
        <v>70</v>
      </c>
      <c r="H16" s="364">
        <f t="shared" si="6"/>
        <v>8.75</v>
      </c>
      <c r="I16" s="361">
        <f t="shared" si="5"/>
        <v>2100</v>
      </c>
      <c r="J16" s="376"/>
      <c r="K16" s="376"/>
      <c r="L16" s="376"/>
      <c r="M16" s="376"/>
      <c r="N16" s="376"/>
      <c r="O16" s="377"/>
      <c r="P16" s="376"/>
      <c r="Q16" s="376"/>
      <c r="R16" s="376"/>
      <c r="S16" s="376"/>
      <c r="T16" s="376"/>
      <c r="U16" s="376"/>
      <c r="V16" s="355">
        <f t="shared" si="0"/>
        <v>0</v>
      </c>
      <c r="W16" s="365">
        <f t="shared" si="1"/>
        <v>30</v>
      </c>
      <c r="X16" s="361">
        <f t="shared" si="2"/>
        <v>240</v>
      </c>
      <c r="Y16" s="361">
        <f t="shared" si="3"/>
        <v>2100</v>
      </c>
      <c r="Z16" s="1013">
        <f t="shared" si="4"/>
        <v>2100</v>
      </c>
      <c r="AA16" s="363"/>
    </row>
    <row r="17" spans="1:27" s="160" customFormat="1" ht="30" customHeight="1">
      <c r="A17" s="825">
        <v>10</v>
      </c>
      <c r="B17" s="364" t="s">
        <v>272</v>
      </c>
      <c r="C17" s="364" t="s">
        <v>176</v>
      </c>
      <c r="D17" s="364" t="s">
        <v>47</v>
      </c>
      <c r="E17" s="365">
        <v>30</v>
      </c>
      <c r="F17" s="364">
        <v>240</v>
      </c>
      <c r="G17" s="364">
        <v>90</v>
      </c>
      <c r="H17" s="364">
        <f t="shared" si="6"/>
        <v>11.25</v>
      </c>
      <c r="I17" s="361">
        <f t="shared" si="5"/>
        <v>2700</v>
      </c>
      <c r="J17" s="376"/>
      <c r="K17" s="376"/>
      <c r="L17" s="376">
        <v>4</v>
      </c>
      <c r="M17" s="376" t="s">
        <v>711</v>
      </c>
      <c r="N17" s="376">
        <v>1</v>
      </c>
      <c r="O17" s="376">
        <v>16</v>
      </c>
      <c r="P17" s="376">
        <v>1</v>
      </c>
      <c r="Q17" s="376">
        <v>8</v>
      </c>
      <c r="R17" s="376"/>
      <c r="S17" s="376"/>
      <c r="T17" s="376"/>
      <c r="U17" s="376"/>
      <c r="V17" s="355">
        <f t="shared" si="0"/>
        <v>6</v>
      </c>
      <c r="W17" s="365">
        <f t="shared" si="1"/>
        <v>24</v>
      </c>
      <c r="X17" s="361">
        <f t="shared" si="2"/>
        <v>192</v>
      </c>
      <c r="Y17" s="361">
        <f t="shared" si="3"/>
        <v>2160</v>
      </c>
      <c r="Z17" s="1012">
        <f t="shared" si="4"/>
        <v>2160</v>
      </c>
      <c r="AA17" s="363"/>
    </row>
    <row r="18" spans="1:27" s="160" customFormat="1" ht="30" customHeight="1">
      <c r="A18" s="825">
        <v>11</v>
      </c>
      <c r="B18" s="364" t="s">
        <v>734</v>
      </c>
      <c r="C18" s="364" t="s">
        <v>18</v>
      </c>
      <c r="D18" s="374" t="s">
        <v>166</v>
      </c>
      <c r="E18" s="365">
        <v>30</v>
      </c>
      <c r="F18" s="364">
        <v>240</v>
      </c>
      <c r="G18" s="364">
        <v>70</v>
      </c>
      <c r="H18" s="364">
        <f t="shared" si="6"/>
        <v>8.75</v>
      </c>
      <c r="I18" s="361">
        <f t="shared" si="5"/>
        <v>2100</v>
      </c>
      <c r="J18" s="376"/>
      <c r="K18" s="819"/>
      <c r="L18" s="376">
        <v>3</v>
      </c>
      <c r="M18" s="376" t="s">
        <v>714</v>
      </c>
      <c r="N18" s="376">
        <v>1</v>
      </c>
      <c r="O18" s="377" t="s">
        <v>834</v>
      </c>
      <c r="P18" s="376">
        <v>1</v>
      </c>
      <c r="Q18" s="376">
        <v>8</v>
      </c>
      <c r="R18" s="376"/>
      <c r="S18" s="376"/>
      <c r="T18" s="376"/>
      <c r="U18" s="376"/>
      <c r="V18" s="355">
        <f t="shared" si="0"/>
        <v>5</v>
      </c>
      <c r="W18" s="365">
        <f t="shared" si="1"/>
        <v>25</v>
      </c>
      <c r="X18" s="361">
        <f t="shared" si="2"/>
        <v>200</v>
      </c>
      <c r="Y18" s="361">
        <f t="shared" si="3"/>
        <v>1750</v>
      </c>
      <c r="Z18" s="1012">
        <f t="shared" si="4"/>
        <v>1750</v>
      </c>
      <c r="AA18" s="363"/>
    </row>
    <row r="19" spans="1:27" s="160" customFormat="1" ht="30" customHeight="1">
      <c r="A19" s="825">
        <v>12</v>
      </c>
      <c r="B19" s="364" t="s">
        <v>169</v>
      </c>
      <c r="C19" s="364" t="s">
        <v>176</v>
      </c>
      <c r="D19" s="364" t="s">
        <v>83</v>
      </c>
      <c r="E19" s="365">
        <v>30</v>
      </c>
      <c r="F19" s="364">
        <v>240</v>
      </c>
      <c r="G19" s="364">
        <v>90</v>
      </c>
      <c r="H19" s="364">
        <f t="shared" si="6"/>
        <v>11.25</v>
      </c>
      <c r="I19" s="361">
        <f t="shared" si="5"/>
        <v>2700</v>
      </c>
      <c r="J19" s="376"/>
      <c r="K19" s="819"/>
      <c r="L19" s="376">
        <v>1</v>
      </c>
      <c r="M19" s="376">
        <v>24</v>
      </c>
      <c r="N19" s="376">
        <v>1</v>
      </c>
      <c r="O19" s="377" t="s">
        <v>834</v>
      </c>
      <c r="P19" s="376"/>
      <c r="Q19" s="376"/>
      <c r="R19" s="376"/>
      <c r="S19" s="377"/>
      <c r="T19" s="376"/>
      <c r="U19" s="376"/>
      <c r="V19" s="355">
        <f>J19+L19+N19+P19+R19+T19</f>
        <v>2</v>
      </c>
      <c r="W19" s="365">
        <f>E19-V19</f>
        <v>28</v>
      </c>
      <c r="X19" s="361">
        <f>W19*8</f>
        <v>224</v>
      </c>
      <c r="Y19" s="361">
        <f>X19*H19</f>
        <v>2520</v>
      </c>
      <c r="Z19" s="1012">
        <f t="shared" si="4"/>
        <v>2520</v>
      </c>
      <c r="AA19" s="363"/>
    </row>
    <row r="20" spans="1:27" s="160" customFormat="1" ht="30" customHeight="1">
      <c r="A20" s="825">
        <v>13</v>
      </c>
      <c r="B20" s="364" t="s">
        <v>124</v>
      </c>
      <c r="C20" s="364" t="s">
        <v>207</v>
      </c>
      <c r="D20" s="364" t="s">
        <v>142</v>
      </c>
      <c r="E20" s="365">
        <v>30</v>
      </c>
      <c r="F20" s="364">
        <v>240</v>
      </c>
      <c r="G20" s="364">
        <v>40</v>
      </c>
      <c r="H20" s="364">
        <f t="shared" si="6"/>
        <v>5</v>
      </c>
      <c r="I20" s="361">
        <f t="shared" si="5"/>
        <v>1200</v>
      </c>
      <c r="J20" s="376"/>
      <c r="K20" s="376"/>
      <c r="L20" s="376">
        <v>4</v>
      </c>
      <c r="M20" s="376" t="s">
        <v>711</v>
      </c>
      <c r="N20" s="376"/>
      <c r="O20" s="377"/>
      <c r="P20" s="376">
        <v>1</v>
      </c>
      <c r="Q20" s="376">
        <v>8</v>
      </c>
      <c r="R20" s="376"/>
      <c r="S20" s="376"/>
      <c r="T20" s="376"/>
      <c r="U20" s="377"/>
      <c r="V20" s="355">
        <f t="shared" si="0"/>
        <v>5</v>
      </c>
      <c r="W20" s="365">
        <f t="shared" si="1"/>
        <v>25</v>
      </c>
      <c r="X20" s="361">
        <f t="shared" si="2"/>
        <v>200</v>
      </c>
      <c r="Y20" s="361">
        <f t="shared" si="3"/>
        <v>1000</v>
      </c>
      <c r="Z20" s="1012">
        <f t="shared" si="4"/>
        <v>1000</v>
      </c>
      <c r="AA20" s="363"/>
    </row>
    <row r="21" spans="1:27" s="160" customFormat="1" ht="30" customHeight="1">
      <c r="A21" s="825">
        <v>14</v>
      </c>
      <c r="B21" s="369" t="s">
        <v>283</v>
      </c>
      <c r="C21" s="364" t="s">
        <v>176</v>
      </c>
      <c r="D21" s="364" t="s">
        <v>242</v>
      </c>
      <c r="E21" s="365">
        <v>30</v>
      </c>
      <c r="F21" s="364">
        <v>240</v>
      </c>
      <c r="G21" s="364">
        <v>90</v>
      </c>
      <c r="H21" s="364">
        <f t="shared" si="6"/>
        <v>11.25</v>
      </c>
      <c r="I21" s="361">
        <f t="shared" si="5"/>
        <v>2700</v>
      </c>
      <c r="J21" s="376"/>
      <c r="K21" s="376"/>
      <c r="L21" s="376">
        <v>2</v>
      </c>
      <c r="M21" s="376" t="s">
        <v>914</v>
      </c>
      <c r="N21" s="376">
        <v>1</v>
      </c>
      <c r="O21" s="377" t="s">
        <v>834</v>
      </c>
      <c r="P21" s="376"/>
      <c r="Q21" s="376"/>
      <c r="R21" s="376"/>
      <c r="S21" s="376"/>
      <c r="T21" s="376">
        <v>4</v>
      </c>
      <c r="U21" s="819" t="s">
        <v>885</v>
      </c>
      <c r="V21" s="355">
        <f t="shared" si="0"/>
        <v>7</v>
      </c>
      <c r="W21" s="365">
        <f t="shared" si="1"/>
        <v>23</v>
      </c>
      <c r="X21" s="361">
        <f t="shared" si="2"/>
        <v>184</v>
      </c>
      <c r="Y21" s="361">
        <f t="shared" si="3"/>
        <v>2070</v>
      </c>
      <c r="Z21" s="1012">
        <f t="shared" si="4"/>
        <v>2070</v>
      </c>
      <c r="AA21" s="363"/>
    </row>
    <row r="22" spans="1:27" s="160" customFormat="1" ht="30" customHeight="1">
      <c r="A22" s="825">
        <v>15</v>
      </c>
      <c r="B22" s="369" t="s">
        <v>284</v>
      </c>
      <c r="C22" s="364" t="s">
        <v>176</v>
      </c>
      <c r="D22" s="364" t="s">
        <v>56</v>
      </c>
      <c r="E22" s="365">
        <v>30</v>
      </c>
      <c r="F22" s="364">
        <v>240</v>
      </c>
      <c r="G22" s="364">
        <v>90</v>
      </c>
      <c r="H22" s="364">
        <f t="shared" si="6"/>
        <v>11.25</v>
      </c>
      <c r="I22" s="361">
        <f t="shared" si="5"/>
        <v>2700</v>
      </c>
      <c r="J22" s="376"/>
      <c r="K22" s="376"/>
      <c r="L22" s="376">
        <v>3</v>
      </c>
      <c r="M22" s="376" t="s">
        <v>974</v>
      </c>
      <c r="N22" s="376">
        <v>1</v>
      </c>
      <c r="O22" s="377" t="s">
        <v>834</v>
      </c>
      <c r="P22" s="376">
        <v>1</v>
      </c>
      <c r="Q22" s="376">
        <v>8</v>
      </c>
      <c r="R22" s="376"/>
      <c r="S22" s="376"/>
      <c r="T22" s="376"/>
      <c r="U22" s="376"/>
      <c r="V22" s="355">
        <f t="shared" si="0"/>
        <v>5</v>
      </c>
      <c r="W22" s="365">
        <f t="shared" si="1"/>
        <v>25</v>
      </c>
      <c r="X22" s="361">
        <f t="shared" si="2"/>
        <v>200</v>
      </c>
      <c r="Y22" s="361">
        <f t="shared" si="3"/>
        <v>2250</v>
      </c>
      <c r="Z22" s="1012">
        <f t="shared" si="4"/>
        <v>2250</v>
      </c>
      <c r="AA22" s="363"/>
    </row>
    <row r="23" spans="1:27" s="463" customFormat="1" ht="34.5" customHeight="1">
      <c r="A23" s="825">
        <v>16</v>
      </c>
      <c r="B23" s="364" t="s">
        <v>863</v>
      </c>
      <c r="C23" s="364" t="s">
        <v>18</v>
      </c>
      <c r="D23" s="364" t="s">
        <v>109</v>
      </c>
      <c r="E23" s="365">
        <v>30</v>
      </c>
      <c r="F23" s="364">
        <v>240</v>
      </c>
      <c r="G23" s="364">
        <v>70</v>
      </c>
      <c r="H23" s="364">
        <f t="shared" si="6"/>
        <v>8.75</v>
      </c>
      <c r="I23" s="364">
        <f t="shared" si="5"/>
        <v>2100</v>
      </c>
      <c r="J23" s="376"/>
      <c r="K23" s="376"/>
      <c r="L23" s="376">
        <v>4</v>
      </c>
      <c r="M23" s="376" t="s">
        <v>711</v>
      </c>
      <c r="N23" s="376"/>
      <c r="O23" s="377"/>
      <c r="P23" s="376">
        <v>1</v>
      </c>
      <c r="Q23" s="376">
        <v>8</v>
      </c>
      <c r="R23" s="376"/>
      <c r="S23" s="376"/>
      <c r="T23" s="376"/>
      <c r="U23" s="376"/>
      <c r="V23" s="365">
        <f t="shared" si="0"/>
        <v>5</v>
      </c>
      <c r="W23" s="365">
        <f t="shared" si="1"/>
        <v>25</v>
      </c>
      <c r="X23" s="364">
        <f t="shared" si="2"/>
        <v>200</v>
      </c>
      <c r="Y23" s="364">
        <f t="shared" si="3"/>
        <v>1750</v>
      </c>
      <c r="Z23" s="1014">
        <f t="shared" si="4"/>
        <v>1750</v>
      </c>
      <c r="AA23" s="997"/>
    </row>
    <row r="24" spans="1:27" s="160" customFormat="1" ht="30" customHeight="1">
      <c r="A24" s="825">
        <v>17</v>
      </c>
      <c r="B24" s="364" t="s">
        <v>282</v>
      </c>
      <c r="C24" s="364" t="s">
        <v>267</v>
      </c>
      <c r="D24" s="364" t="s">
        <v>43</v>
      </c>
      <c r="E24" s="365">
        <v>30</v>
      </c>
      <c r="F24" s="364">
        <v>240</v>
      </c>
      <c r="G24" s="364">
        <v>75</v>
      </c>
      <c r="H24" s="364">
        <f t="shared" si="6"/>
        <v>9.375</v>
      </c>
      <c r="I24" s="361">
        <f t="shared" si="5"/>
        <v>2250</v>
      </c>
      <c r="J24" s="376"/>
      <c r="K24" s="376"/>
      <c r="L24" s="376">
        <v>1</v>
      </c>
      <c r="M24" s="376">
        <v>17</v>
      </c>
      <c r="N24" s="376">
        <v>1</v>
      </c>
      <c r="O24" s="377" t="s">
        <v>834</v>
      </c>
      <c r="P24" s="376"/>
      <c r="Q24" s="376"/>
      <c r="R24" s="376"/>
      <c r="S24" s="376"/>
      <c r="T24" s="376"/>
      <c r="U24" s="376"/>
      <c r="V24" s="355">
        <f t="shared" si="0"/>
        <v>2</v>
      </c>
      <c r="W24" s="365">
        <f t="shared" si="1"/>
        <v>28</v>
      </c>
      <c r="X24" s="361">
        <f t="shared" si="2"/>
        <v>224</v>
      </c>
      <c r="Y24" s="361">
        <f t="shared" si="3"/>
        <v>2100</v>
      </c>
      <c r="Z24" s="1012">
        <f t="shared" si="4"/>
        <v>2100</v>
      </c>
      <c r="AA24" s="363"/>
    </row>
    <row r="25" spans="1:27" s="160" customFormat="1" ht="30" customHeight="1">
      <c r="A25" s="825">
        <v>18</v>
      </c>
      <c r="B25" s="364" t="s">
        <v>292</v>
      </c>
      <c r="C25" s="364" t="s">
        <v>176</v>
      </c>
      <c r="D25" s="367" t="s">
        <v>911</v>
      </c>
      <c r="E25" s="365">
        <v>30</v>
      </c>
      <c r="F25" s="364">
        <v>240</v>
      </c>
      <c r="G25" s="364">
        <v>90</v>
      </c>
      <c r="H25" s="364">
        <f t="shared" si="6"/>
        <v>11.25</v>
      </c>
      <c r="I25" s="361">
        <f t="shared" si="5"/>
        <v>2700</v>
      </c>
      <c r="J25" s="376"/>
      <c r="K25" s="376"/>
      <c r="L25" s="376">
        <v>2</v>
      </c>
      <c r="M25" s="376" t="s">
        <v>705</v>
      </c>
      <c r="N25" s="376">
        <v>1</v>
      </c>
      <c r="O25" s="377" t="s">
        <v>834</v>
      </c>
      <c r="P25" s="376"/>
      <c r="Q25" s="376"/>
      <c r="R25" s="376"/>
      <c r="S25" s="376"/>
      <c r="T25" s="376"/>
      <c r="U25" s="376"/>
      <c r="V25" s="355">
        <f t="shared" si="0"/>
        <v>3</v>
      </c>
      <c r="W25" s="365">
        <f t="shared" si="1"/>
        <v>27</v>
      </c>
      <c r="X25" s="361">
        <f t="shared" si="2"/>
        <v>216</v>
      </c>
      <c r="Y25" s="361">
        <f t="shared" si="3"/>
        <v>2430</v>
      </c>
      <c r="Z25" s="1012">
        <f t="shared" si="4"/>
        <v>2430</v>
      </c>
      <c r="AA25" s="363"/>
    </row>
    <row r="26" spans="1:27" s="160" customFormat="1" ht="30" customHeight="1">
      <c r="A26" s="825">
        <v>19</v>
      </c>
      <c r="B26" s="364" t="s">
        <v>94</v>
      </c>
      <c r="C26" s="364" t="s">
        <v>176</v>
      </c>
      <c r="D26" s="364" t="s">
        <v>138</v>
      </c>
      <c r="E26" s="365">
        <v>30</v>
      </c>
      <c r="F26" s="364">
        <v>240</v>
      </c>
      <c r="G26" s="364">
        <v>90</v>
      </c>
      <c r="H26" s="364">
        <f t="shared" si="6"/>
        <v>11.25</v>
      </c>
      <c r="I26" s="361">
        <f t="shared" si="5"/>
        <v>2700</v>
      </c>
      <c r="J26" s="376"/>
      <c r="K26" s="376"/>
      <c r="L26" s="376">
        <v>3</v>
      </c>
      <c r="M26" s="376" t="s">
        <v>974</v>
      </c>
      <c r="N26" s="376">
        <v>1</v>
      </c>
      <c r="O26" s="377" t="s">
        <v>834</v>
      </c>
      <c r="P26" s="376">
        <v>1</v>
      </c>
      <c r="Q26" s="376">
        <v>8</v>
      </c>
      <c r="R26" s="376"/>
      <c r="S26" s="376"/>
      <c r="T26" s="376"/>
      <c r="U26" s="376"/>
      <c r="V26" s="355">
        <f t="shared" si="0"/>
        <v>5</v>
      </c>
      <c r="W26" s="365">
        <f t="shared" si="1"/>
        <v>25</v>
      </c>
      <c r="X26" s="361">
        <f t="shared" si="2"/>
        <v>200</v>
      </c>
      <c r="Y26" s="361">
        <f t="shared" si="3"/>
        <v>2250</v>
      </c>
      <c r="Z26" s="1012">
        <f t="shared" si="4"/>
        <v>2250</v>
      </c>
      <c r="AA26" s="363"/>
    </row>
    <row r="27" spans="1:27" s="160" customFormat="1" ht="30" customHeight="1">
      <c r="A27" s="825">
        <v>20</v>
      </c>
      <c r="B27" s="1038" t="s">
        <v>881</v>
      </c>
      <c r="C27" s="364" t="s">
        <v>18</v>
      </c>
      <c r="D27" s="414" t="s">
        <v>81</v>
      </c>
      <c r="E27" s="365">
        <v>30</v>
      </c>
      <c r="F27" s="364">
        <v>240</v>
      </c>
      <c r="G27" s="364">
        <v>70</v>
      </c>
      <c r="H27" s="364">
        <f t="shared" si="6"/>
        <v>8.75</v>
      </c>
      <c r="I27" s="361">
        <f t="shared" si="5"/>
        <v>2100</v>
      </c>
      <c r="J27" s="376"/>
      <c r="K27" s="376"/>
      <c r="L27" s="376">
        <v>1</v>
      </c>
      <c r="M27" s="376">
        <v>24</v>
      </c>
      <c r="N27" s="376">
        <v>1</v>
      </c>
      <c r="O27" s="377" t="s">
        <v>834</v>
      </c>
      <c r="P27" s="376"/>
      <c r="Q27" s="376"/>
      <c r="R27" s="376">
        <v>1</v>
      </c>
      <c r="S27" s="376">
        <v>1</v>
      </c>
      <c r="T27" s="376"/>
      <c r="U27" s="376"/>
      <c r="V27" s="355">
        <f t="shared" si="0"/>
        <v>3</v>
      </c>
      <c r="W27" s="365">
        <f t="shared" si="1"/>
        <v>27</v>
      </c>
      <c r="X27" s="361">
        <f t="shared" si="2"/>
        <v>216</v>
      </c>
      <c r="Y27" s="361">
        <f t="shared" si="3"/>
        <v>1890</v>
      </c>
      <c r="Z27" s="1035">
        <f>Y27-100</f>
        <v>1790</v>
      </c>
      <c r="AA27" s="363"/>
    </row>
    <row r="28" spans="1:27" s="160" customFormat="1" ht="30" customHeight="1">
      <c r="A28" s="825">
        <v>21</v>
      </c>
      <c r="B28" s="364" t="s">
        <v>794</v>
      </c>
      <c r="C28" s="364" t="s">
        <v>18</v>
      </c>
      <c r="D28" s="505" t="s">
        <v>19</v>
      </c>
      <c r="E28" s="365">
        <v>30</v>
      </c>
      <c r="F28" s="364">
        <v>240</v>
      </c>
      <c r="G28" s="364">
        <v>70</v>
      </c>
      <c r="H28" s="364">
        <f t="shared" si="6"/>
        <v>8.75</v>
      </c>
      <c r="I28" s="361">
        <f t="shared" si="5"/>
        <v>2100</v>
      </c>
      <c r="J28" s="376"/>
      <c r="K28" s="376"/>
      <c r="L28" s="376">
        <v>1</v>
      </c>
      <c r="M28" s="376">
        <v>3</v>
      </c>
      <c r="N28" s="376">
        <v>3</v>
      </c>
      <c r="O28" s="377" t="s">
        <v>988</v>
      </c>
      <c r="P28" s="376"/>
      <c r="Q28" s="376"/>
      <c r="R28" s="376"/>
      <c r="S28" s="376"/>
      <c r="T28" s="376"/>
      <c r="U28" s="376"/>
      <c r="V28" s="355">
        <f>J28+L28+N28+P28+R28+T28</f>
        <v>4</v>
      </c>
      <c r="W28" s="365">
        <f>E28-V28</f>
        <v>26</v>
      </c>
      <c r="X28" s="361">
        <f>W28*8</f>
        <v>208</v>
      </c>
      <c r="Y28" s="361">
        <f t="shared" si="3"/>
        <v>1820</v>
      </c>
      <c r="Z28" s="1014">
        <f t="shared" si="4"/>
        <v>1820</v>
      </c>
      <c r="AA28" s="363"/>
    </row>
    <row r="29" spans="1:27" s="160" customFormat="1" ht="30" customHeight="1">
      <c r="A29" s="825">
        <v>22</v>
      </c>
      <c r="B29" s="364" t="s">
        <v>275</v>
      </c>
      <c r="C29" s="364" t="s">
        <v>176</v>
      </c>
      <c r="D29" s="364" t="s">
        <v>78</v>
      </c>
      <c r="E29" s="365">
        <v>30</v>
      </c>
      <c r="F29" s="364">
        <v>240</v>
      </c>
      <c r="G29" s="364">
        <v>90</v>
      </c>
      <c r="H29" s="364">
        <f t="shared" si="6"/>
        <v>11.25</v>
      </c>
      <c r="I29" s="361">
        <f t="shared" si="5"/>
        <v>2700</v>
      </c>
      <c r="J29" s="376"/>
      <c r="K29" s="376"/>
      <c r="L29" s="376">
        <v>3</v>
      </c>
      <c r="M29" s="376" t="s">
        <v>700</v>
      </c>
      <c r="N29" s="376"/>
      <c r="O29" s="377"/>
      <c r="P29" s="376"/>
      <c r="Q29" s="376"/>
      <c r="R29" s="376">
        <v>1</v>
      </c>
      <c r="S29" s="376">
        <v>30</v>
      </c>
      <c r="T29" s="376"/>
      <c r="U29" s="376"/>
      <c r="V29" s="355">
        <f t="shared" si="0"/>
        <v>4</v>
      </c>
      <c r="W29" s="365">
        <f t="shared" si="1"/>
        <v>26</v>
      </c>
      <c r="X29" s="361">
        <f t="shared" si="2"/>
        <v>208</v>
      </c>
      <c r="Y29" s="361">
        <f t="shared" si="3"/>
        <v>2340</v>
      </c>
      <c r="Z29" s="1012">
        <f t="shared" si="4"/>
        <v>2340</v>
      </c>
      <c r="AA29" s="363"/>
    </row>
    <row r="30" spans="1:27" s="160" customFormat="1" ht="30" customHeight="1">
      <c r="A30" s="825">
        <v>23</v>
      </c>
      <c r="B30" s="364" t="s">
        <v>304</v>
      </c>
      <c r="C30" s="364" t="s">
        <v>176</v>
      </c>
      <c r="D30" s="364" t="s">
        <v>57</v>
      </c>
      <c r="E30" s="365">
        <v>30</v>
      </c>
      <c r="F30" s="364">
        <v>240</v>
      </c>
      <c r="G30" s="364">
        <v>90</v>
      </c>
      <c r="H30" s="364">
        <f t="shared" si="6"/>
        <v>11.25</v>
      </c>
      <c r="I30" s="361">
        <f t="shared" si="5"/>
        <v>2700</v>
      </c>
      <c r="J30" s="376"/>
      <c r="K30" s="376"/>
      <c r="L30" s="376">
        <v>2</v>
      </c>
      <c r="M30" s="376" t="s">
        <v>705</v>
      </c>
      <c r="N30" s="376">
        <v>1</v>
      </c>
      <c r="O30" s="377" t="s">
        <v>834</v>
      </c>
      <c r="P30" s="376">
        <v>1</v>
      </c>
      <c r="Q30" s="376">
        <v>8</v>
      </c>
      <c r="R30" s="376"/>
      <c r="S30" s="376"/>
      <c r="T30" s="376"/>
      <c r="U30" s="376"/>
      <c r="V30" s="355">
        <f t="shared" si="0"/>
        <v>4</v>
      </c>
      <c r="W30" s="365">
        <f t="shared" si="1"/>
        <v>26</v>
      </c>
      <c r="X30" s="361">
        <f t="shared" si="2"/>
        <v>208</v>
      </c>
      <c r="Y30" s="361">
        <f t="shared" si="3"/>
        <v>2340</v>
      </c>
      <c r="Z30" s="1012">
        <f t="shared" si="4"/>
        <v>2340</v>
      </c>
      <c r="AA30" s="363"/>
    </row>
    <row r="31" spans="1:27" s="160" customFormat="1" ht="35.25" customHeight="1">
      <c r="A31" s="825">
        <v>24</v>
      </c>
      <c r="B31" s="364" t="s">
        <v>813</v>
      </c>
      <c r="C31" s="364" t="s">
        <v>176</v>
      </c>
      <c r="D31" s="364" t="s">
        <v>29</v>
      </c>
      <c r="E31" s="364">
        <v>30</v>
      </c>
      <c r="F31" s="364">
        <v>240</v>
      </c>
      <c r="G31" s="364">
        <v>90</v>
      </c>
      <c r="H31" s="364">
        <f t="shared" si="6"/>
        <v>11.25</v>
      </c>
      <c r="I31" s="361">
        <f t="shared" si="5"/>
        <v>2700</v>
      </c>
      <c r="J31" s="376"/>
      <c r="K31" s="376"/>
      <c r="L31" s="376">
        <v>4</v>
      </c>
      <c r="M31" s="376" t="s">
        <v>711</v>
      </c>
      <c r="N31" s="376">
        <v>1</v>
      </c>
      <c r="O31" s="377" t="s">
        <v>834</v>
      </c>
      <c r="P31" s="376">
        <v>1</v>
      </c>
      <c r="Q31" s="376">
        <v>8</v>
      </c>
      <c r="R31" s="376"/>
      <c r="S31" s="376"/>
      <c r="T31" s="376"/>
      <c r="U31" s="376"/>
      <c r="V31" s="361">
        <f t="shared" si="0"/>
        <v>6</v>
      </c>
      <c r="W31" s="364">
        <f t="shared" si="1"/>
        <v>24</v>
      </c>
      <c r="X31" s="361">
        <f t="shared" si="2"/>
        <v>192</v>
      </c>
      <c r="Y31" s="361">
        <f t="shared" si="3"/>
        <v>2160</v>
      </c>
      <c r="Z31" s="1012">
        <f t="shared" si="4"/>
        <v>2160</v>
      </c>
      <c r="AA31" s="363"/>
    </row>
    <row r="32" spans="1:27" s="463" customFormat="1" ht="35.1" customHeight="1">
      <c r="A32" s="825">
        <v>25</v>
      </c>
      <c r="B32" s="364" t="s">
        <v>246</v>
      </c>
      <c r="C32" s="364" t="s">
        <v>176</v>
      </c>
      <c r="D32" s="364" t="s">
        <v>971</v>
      </c>
      <c r="E32" s="365">
        <v>30</v>
      </c>
      <c r="F32" s="364">
        <v>240</v>
      </c>
      <c r="G32" s="364">
        <v>90</v>
      </c>
      <c r="H32" s="364">
        <f t="shared" si="6"/>
        <v>11.25</v>
      </c>
      <c r="I32" s="364">
        <f t="shared" si="5"/>
        <v>2700</v>
      </c>
      <c r="J32" s="376"/>
      <c r="K32" s="819"/>
      <c r="L32" s="376">
        <v>1</v>
      </c>
      <c r="M32" s="376">
        <v>17</v>
      </c>
      <c r="N32" s="376"/>
      <c r="O32" s="377"/>
      <c r="P32" s="376"/>
      <c r="Q32" s="377"/>
      <c r="R32" s="376">
        <v>3</v>
      </c>
      <c r="S32" s="376" t="s">
        <v>972</v>
      </c>
      <c r="T32" s="376"/>
      <c r="U32" s="376"/>
      <c r="V32" s="365">
        <f>J32+L32+N32+P32+R32+T32</f>
        <v>4</v>
      </c>
      <c r="W32" s="365">
        <f>E32-V32</f>
        <v>26</v>
      </c>
      <c r="X32" s="364">
        <f t="shared" si="2"/>
        <v>208</v>
      </c>
      <c r="Y32" s="364">
        <f t="shared" si="3"/>
        <v>2340</v>
      </c>
      <c r="Z32" s="1014">
        <f t="shared" si="4"/>
        <v>2340</v>
      </c>
      <c r="AA32" s="997"/>
    </row>
    <row r="33" spans="1:27" s="160" customFormat="1" ht="30" customHeight="1">
      <c r="A33" s="825">
        <v>26</v>
      </c>
      <c r="B33" s="364" t="s">
        <v>990</v>
      </c>
      <c r="C33" s="364" t="s">
        <v>18</v>
      </c>
      <c r="D33" s="474" t="s">
        <v>42</v>
      </c>
      <c r="E33" s="365">
        <v>30</v>
      </c>
      <c r="F33" s="364">
        <v>240</v>
      </c>
      <c r="G33" s="364">
        <v>70</v>
      </c>
      <c r="H33" s="364">
        <f t="shared" si="6"/>
        <v>8.75</v>
      </c>
      <c r="I33" s="361">
        <f t="shared" si="5"/>
        <v>2100</v>
      </c>
      <c r="J33" s="417">
        <v>16</v>
      </c>
      <c r="K33" s="417" t="s">
        <v>842</v>
      </c>
      <c r="L33" s="376"/>
      <c r="M33" s="376"/>
      <c r="N33" s="376"/>
      <c r="O33" s="377"/>
      <c r="P33" s="376"/>
      <c r="Q33" s="376"/>
      <c r="R33" s="376">
        <v>1</v>
      </c>
      <c r="S33" s="376">
        <v>17</v>
      </c>
      <c r="T33" s="376"/>
      <c r="U33" s="376"/>
      <c r="V33" s="355">
        <f>J33+L33+N33+P33+R33+T33</f>
        <v>17</v>
      </c>
      <c r="W33" s="365">
        <f>E33-V33</f>
        <v>13</v>
      </c>
      <c r="X33" s="361">
        <f>W33*8</f>
        <v>104</v>
      </c>
      <c r="Y33" s="361">
        <f t="shared" si="3"/>
        <v>910</v>
      </c>
      <c r="Z33" s="1012">
        <f t="shared" si="4"/>
        <v>910</v>
      </c>
      <c r="AA33" s="363"/>
    </row>
    <row r="34" spans="1:27" s="160" customFormat="1" ht="34.5" customHeight="1">
      <c r="A34" s="825">
        <v>27</v>
      </c>
      <c r="B34" s="364" t="s">
        <v>882</v>
      </c>
      <c r="C34" s="364" t="s">
        <v>207</v>
      </c>
      <c r="D34" s="364" t="s">
        <v>120</v>
      </c>
      <c r="E34" s="365">
        <v>30</v>
      </c>
      <c r="F34" s="364">
        <v>240</v>
      </c>
      <c r="G34" s="364">
        <v>40</v>
      </c>
      <c r="H34" s="364">
        <f t="shared" si="6"/>
        <v>5</v>
      </c>
      <c r="I34" s="361">
        <f t="shared" si="5"/>
        <v>1200</v>
      </c>
      <c r="J34" s="376"/>
      <c r="K34" s="376"/>
      <c r="L34" s="376">
        <v>4</v>
      </c>
      <c r="M34" s="376" t="s">
        <v>711</v>
      </c>
      <c r="N34" s="376">
        <v>1</v>
      </c>
      <c r="O34" s="377" t="s">
        <v>834</v>
      </c>
      <c r="P34" s="376">
        <v>1</v>
      </c>
      <c r="Q34" s="376">
        <v>8</v>
      </c>
      <c r="R34" s="376"/>
      <c r="S34" s="376"/>
      <c r="T34" s="376"/>
      <c r="U34" s="376"/>
      <c r="V34" s="355">
        <f>J34+L34+N34+P34+R34+T34</f>
        <v>6</v>
      </c>
      <c r="W34" s="365">
        <f>E34-V34</f>
        <v>24</v>
      </c>
      <c r="X34" s="361">
        <f>W34*8</f>
        <v>192</v>
      </c>
      <c r="Y34" s="361">
        <f t="shared" si="3"/>
        <v>960</v>
      </c>
      <c r="Z34" s="1012">
        <f t="shared" si="4"/>
        <v>960</v>
      </c>
      <c r="AA34" s="363"/>
    </row>
    <row r="35" spans="1:27" s="160" customFormat="1" ht="33" customHeight="1">
      <c r="A35" s="825">
        <v>28</v>
      </c>
      <c r="B35" s="409" t="s">
        <v>323</v>
      </c>
      <c r="C35" s="364" t="s">
        <v>18</v>
      </c>
      <c r="D35" s="374" t="s">
        <v>114</v>
      </c>
      <c r="E35" s="365">
        <v>30</v>
      </c>
      <c r="F35" s="364">
        <v>240</v>
      </c>
      <c r="G35" s="364">
        <v>70</v>
      </c>
      <c r="H35" s="364">
        <f t="shared" si="6"/>
        <v>8.75</v>
      </c>
      <c r="I35" s="361">
        <f t="shared" si="5"/>
        <v>2100</v>
      </c>
      <c r="J35" s="376"/>
      <c r="K35" s="376"/>
      <c r="L35" s="376">
        <v>1</v>
      </c>
      <c r="M35" s="376">
        <v>24</v>
      </c>
      <c r="N35" s="376"/>
      <c r="O35" s="377"/>
      <c r="P35" s="376"/>
      <c r="Q35" s="376"/>
      <c r="R35" s="376"/>
      <c r="S35" s="376"/>
      <c r="T35" s="376">
        <v>4</v>
      </c>
      <c r="U35" s="376" t="s">
        <v>1007</v>
      </c>
      <c r="V35" s="355">
        <f>J35+L35+N35+P35+R35+T35</f>
        <v>5</v>
      </c>
      <c r="W35" s="365">
        <f>E35-V35</f>
        <v>25</v>
      </c>
      <c r="X35" s="361">
        <f>W35*8</f>
        <v>200</v>
      </c>
      <c r="Y35" s="361">
        <f t="shared" si="3"/>
        <v>1750</v>
      </c>
      <c r="Z35" s="1012">
        <f t="shared" si="4"/>
        <v>1750</v>
      </c>
      <c r="AA35" s="363"/>
    </row>
    <row r="36" spans="1:27" s="160" customFormat="1" ht="33" customHeight="1">
      <c r="A36" s="825">
        <v>29</v>
      </c>
      <c r="B36" s="474" t="s">
        <v>473</v>
      </c>
      <c r="C36" s="364" t="s">
        <v>176</v>
      </c>
      <c r="D36" s="364" t="s">
        <v>239</v>
      </c>
      <c r="E36" s="365">
        <v>30</v>
      </c>
      <c r="F36" s="364">
        <v>240</v>
      </c>
      <c r="G36" s="364">
        <v>90</v>
      </c>
      <c r="H36" s="364">
        <f t="shared" si="6"/>
        <v>11.25</v>
      </c>
      <c r="I36" s="361">
        <f t="shared" si="5"/>
        <v>2700</v>
      </c>
      <c r="J36" s="376"/>
      <c r="K36" s="376"/>
      <c r="L36" s="376">
        <v>2</v>
      </c>
      <c r="M36" s="376" t="s">
        <v>707</v>
      </c>
      <c r="N36" s="376">
        <v>2</v>
      </c>
      <c r="O36" s="377" t="s">
        <v>212</v>
      </c>
      <c r="P36" s="376"/>
      <c r="Q36" s="376"/>
      <c r="R36" s="376"/>
      <c r="S36" s="376"/>
      <c r="T36" s="376">
        <v>3</v>
      </c>
      <c r="U36" s="376" t="s">
        <v>997</v>
      </c>
      <c r="V36" s="355">
        <f>J36+L36+N36+P36+R36+T36</f>
        <v>7</v>
      </c>
      <c r="W36" s="365">
        <f>E36-V36</f>
        <v>23</v>
      </c>
      <c r="X36" s="361">
        <f>W36*8</f>
        <v>184</v>
      </c>
      <c r="Y36" s="361">
        <f t="shared" si="3"/>
        <v>2070</v>
      </c>
      <c r="Z36" s="1012">
        <f t="shared" si="4"/>
        <v>2070</v>
      </c>
      <c r="AA36" s="363"/>
    </row>
    <row r="37" spans="1:27" s="463" customFormat="1" ht="30" customHeight="1">
      <c r="A37" s="825">
        <v>30</v>
      </c>
      <c r="B37" s="364" t="s">
        <v>97</v>
      </c>
      <c r="C37" s="364" t="s">
        <v>176</v>
      </c>
      <c r="D37" s="364" t="s">
        <v>160</v>
      </c>
      <c r="E37" s="365">
        <v>30</v>
      </c>
      <c r="F37" s="364">
        <v>240</v>
      </c>
      <c r="G37" s="364">
        <v>90</v>
      </c>
      <c r="H37" s="364">
        <f t="shared" si="6"/>
        <v>11.25</v>
      </c>
      <c r="I37" s="364">
        <f t="shared" si="5"/>
        <v>2700</v>
      </c>
      <c r="J37" s="376"/>
      <c r="K37" s="376"/>
      <c r="L37" s="376">
        <v>3</v>
      </c>
      <c r="M37" s="376" t="s">
        <v>974</v>
      </c>
      <c r="N37" s="376">
        <v>4</v>
      </c>
      <c r="O37" s="377" t="s">
        <v>978</v>
      </c>
      <c r="P37" s="376"/>
      <c r="Q37" s="376"/>
      <c r="R37" s="376"/>
      <c r="S37" s="376"/>
      <c r="T37" s="376"/>
      <c r="U37" s="376"/>
      <c r="V37" s="365">
        <f t="shared" si="0"/>
        <v>7</v>
      </c>
      <c r="W37" s="365">
        <f t="shared" si="1"/>
        <v>23</v>
      </c>
      <c r="X37" s="364">
        <f t="shared" si="2"/>
        <v>184</v>
      </c>
      <c r="Y37" s="364">
        <f t="shared" si="3"/>
        <v>2070</v>
      </c>
      <c r="Z37" s="1014">
        <f t="shared" si="4"/>
        <v>2070</v>
      </c>
      <c r="AA37" s="997"/>
    </row>
    <row r="38" spans="1:27" s="160" customFormat="1" ht="30" customHeight="1">
      <c r="A38" s="825">
        <v>31</v>
      </c>
      <c r="B38" s="364" t="s">
        <v>294</v>
      </c>
      <c r="C38" s="364" t="s">
        <v>267</v>
      </c>
      <c r="D38" s="364" t="s">
        <v>199</v>
      </c>
      <c r="E38" s="365">
        <v>30</v>
      </c>
      <c r="F38" s="364">
        <v>240</v>
      </c>
      <c r="G38" s="364">
        <v>75</v>
      </c>
      <c r="H38" s="364">
        <f t="shared" si="6"/>
        <v>9.375</v>
      </c>
      <c r="I38" s="361">
        <f t="shared" si="5"/>
        <v>2250</v>
      </c>
      <c r="J38" s="376"/>
      <c r="K38" s="376"/>
      <c r="L38" s="376">
        <v>1</v>
      </c>
      <c r="M38" s="376">
        <v>17</v>
      </c>
      <c r="N38" s="376">
        <v>1</v>
      </c>
      <c r="O38" s="377" t="s">
        <v>834</v>
      </c>
      <c r="P38" s="376"/>
      <c r="Q38" s="376"/>
      <c r="R38" s="376"/>
      <c r="S38" s="376"/>
      <c r="T38" s="376"/>
      <c r="U38" s="376"/>
      <c r="V38" s="355">
        <f t="shared" si="0"/>
        <v>2</v>
      </c>
      <c r="W38" s="365">
        <f t="shared" si="1"/>
        <v>28</v>
      </c>
      <c r="X38" s="361">
        <f t="shared" si="2"/>
        <v>224</v>
      </c>
      <c r="Y38" s="361">
        <f t="shared" si="3"/>
        <v>2100</v>
      </c>
      <c r="Z38" s="1012">
        <f t="shared" si="4"/>
        <v>2100</v>
      </c>
      <c r="AA38" s="363"/>
    </row>
    <row r="39" spans="1:27" s="160" customFormat="1" ht="30" customHeight="1">
      <c r="A39" s="825">
        <v>32</v>
      </c>
      <c r="B39" s="364" t="s">
        <v>905</v>
      </c>
      <c r="C39" s="364" t="s">
        <v>176</v>
      </c>
      <c r="D39" s="367" t="s">
        <v>117</v>
      </c>
      <c r="E39" s="365">
        <v>30</v>
      </c>
      <c r="F39" s="364">
        <v>240</v>
      </c>
      <c r="G39" s="364">
        <v>90</v>
      </c>
      <c r="H39" s="364">
        <f t="shared" si="6"/>
        <v>11.25</v>
      </c>
      <c r="I39" s="361">
        <f t="shared" si="5"/>
        <v>2700</v>
      </c>
      <c r="J39" s="376"/>
      <c r="K39" s="376"/>
      <c r="L39" s="376"/>
      <c r="M39" s="376"/>
      <c r="N39" s="376"/>
      <c r="O39" s="377"/>
      <c r="P39" s="376"/>
      <c r="Q39" s="376"/>
      <c r="R39" s="376"/>
      <c r="S39" s="376"/>
      <c r="T39" s="376"/>
      <c r="U39" s="376"/>
      <c r="V39" s="355">
        <f t="shared" si="0"/>
        <v>0</v>
      </c>
      <c r="W39" s="365">
        <f t="shared" si="1"/>
        <v>30</v>
      </c>
      <c r="X39" s="361">
        <f t="shared" si="2"/>
        <v>240</v>
      </c>
      <c r="Y39" s="361">
        <f t="shared" si="3"/>
        <v>2700</v>
      </c>
      <c r="Z39" s="1012">
        <f t="shared" si="4"/>
        <v>2700</v>
      </c>
      <c r="AA39" s="363"/>
    </row>
    <row r="40" spans="1:27" s="160" customFormat="1" ht="30" customHeight="1">
      <c r="A40" s="825">
        <v>33</v>
      </c>
      <c r="B40" s="364" t="s">
        <v>58</v>
      </c>
      <c r="C40" s="364" t="s">
        <v>176</v>
      </c>
      <c r="D40" s="364" t="s">
        <v>163</v>
      </c>
      <c r="E40" s="365">
        <v>30</v>
      </c>
      <c r="F40" s="364">
        <v>240</v>
      </c>
      <c r="G40" s="364">
        <v>90</v>
      </c>
      <c r="H40" s="364">
        <f t="shared" si="6"/>
        <v>11.25</v>
      </c>
      <c r="I40" s="361">
        <f t="shared" si="5"/>
        <v>2700</v>
      </c>
      <c r="J40" s="376"/>
      <c r="K40" s="376"/>
      <c r="L40" s="376">
        <v>1</v>
      </c>
      <c r="M40" s="376">
        <v>17</v>
      </c>
      <c r="N40" s="376">
        <v>1</v>
      </c>
      <c r="O40" s="377" t="s">
        <v>834</v>
      </c>
      <c r="P40" s="376"/>
      <c r="Q40" s="376"/>
      <c r="R40" s="376"/>
      <c r="S40" s="376"/>
      <c r="T40" s="376"/>
      <c r="U40" s="376"/>
      <c r="V40" s="355">
        <f t="shared" si="0"/>
        <v>2</v>
      </c>
      <c r="W40" s="365">
        <f t="shared" si="1"/>
        <v>28</v>
      </c>
      <c r="X40" s="361">
        <f t="shared" si="2"/>
        <v>224</v>
      </c>
      <c r="Y40" s="361">
        <f t="shared" si="3"/>
        <v>2520</v>
      </c>
      <c r="Z40" s="1012">
        <f t="shared" si="4"/>
        <v>2520</v>
      </c>
      <c r="AA40" s="363"/>
    </row>
    <row r="41" spans="1:27" s="160" customFormat="1" ht="30" customHeight="1">
      <c r="A41" s="825">
        <v>34</v>
      </c>
      <c r="B41" s="364" t="s">
        <v>279</v>
      </c>
      <c r="C41" s="364" t="s">
        <v>176</v>
      </c>
      <c r="D41" s="364" t="s">
        <v>79</v>
      </c>
      <c r="E41" s="365">
        <v>30</v>
      </c>
      <c r="F41" s="364">
        <v>240</v>
      </c>
      <c r="G41" s="364">
        <v>90</v>
      </c>
      <c r="H41" s="364">
        <f t="shared" si="6"/>
        <v>11.25</v>
      </c>
      <c r="I41" s="361">
        <f t="shared" si="5"/>
        <v>2700</v>
      </c>
      <c r="J41" s="376"/>
      <c r="K41" s="376"/>
      <c r="L41" s="376"/>
      <c r="M41" s="376"/>
      <c r="N41" s="376">
        <v>1</v>
      </c>
      <c r="O41" s="377" t="s">
        <v>834</v>
      </c>
      <c r="P41" s="376"/>
      <c r="Q41" s="376"/>
      <c r="R41" s="376"/>
      <c r="S41" s="376"/>
      <c r="T41" s="376"/>
      <c r="U41" s="376"/>
      <c r="V41" s="355">
        <f t="shared" si="0"/>
        <v>1</v>
      </c>
      <c r="W41" s="365">
        <f t="shared" si="1"/>
        <v>29</v>
      </c>
      <c r="X41" s="361">
        <f t="shared" si="2"/>
        <v>232</v>
      </c>
      <c r="Y41" s="361">
        <f>X41*H41</f>
        <v>2610</v>
      </c>
      <c r="Z41" s="1012">
        <f t="shared" si="4"/>
        <v>2610</v>
      </c>
      <c r="AA41" s="363"/>
    </row>
    <row r="42" spans="1:27" s="160" customFormat="1" ht="33.75" customHeight="1">
      <c r="A42" s="825">
        <v>35</v>
      </c>
      <c r="B42" s="364" t="s">
        <v>818</v>
      </c>
      <c r="C42" s="364" t="s">
        <v>176</v>
      </c>
      <c r="D42" s="364" t="s">
        <v>815</v>
      </c>
      <c r="E42" s="364">
        <v>30</v>
      </c>
      <c r="F42" s="364">
        <v>240</v>
      </c>
      <c r="G42" s="364">
        <v>90</v>
      </c>
      <c r="H42" s="364">
        <f t="shared" si="6"/>
        <v>11.25</v>
      </c>
      <c r="I42" s="361">
        <f t="shared" si="5"/>
        <v>2700</v>
      </c>
      <c r="J42" s="376"/>
      <c r="K42" s="376"/>
      <c r="L42" s="376">
        <v>2</v>
      </c>
      <c r="M42" s="376" t="s">
        <v>707</v>
      </c>
      <c r="N42" s="376">
        <v>1</v>
      </c>
      <c r="O42" s="377" t="s">
        <v>834</v>
      </c>
      <c r="P42" s="376"/>
      <c r="Q42" s="376"/>
      <c r="R42" s="376"/>
      <c r="S42" s="376"/>
      <c r="T42" s="376">
        <v>2</v>
      </c>
      <c r="U42" s="376" t="s">
        <v>1004</v>
      </c>
      <c r="V42" s="361">
        <f t="shared" si="0"/>
        <v>5</v>
      </c>
      <c r="W42" s="364">
        <f t="shared" si="1"/>
        <v>25</v>
      </c>
      <c r="X42" s="361">
        <f t="shared" si="2"/>
        <v>200</v>
      </c>
      <c r="Y42" s="361">
        <f t="shared" ref="Y42" si="7">X42*H42</f>
        <v>2250</v>
      </c>
      <c r="Z42" s="1012">
        <f t="shared" si="4"/>
        <v>2250</v>
      </c>
      <c r="AA42" s="363"/>
    </row>
    <row r="43" spans="1:27" s="160" customFormat="1" ht="30" customHeight="1">
      <c r="A43" s="825">
        <v>36</v>
      </c>
      <c r="B43" s="364" t="s">
        <v>309</v>
      </c>
      <c r="C43" s="364" t="s">
        <v>18</v>
      </c>
      <c r="D43" s="364" t="s">
        <v>165</v>
      </c>
      <c r="E43" s="365">
        <v>30</v>
      </c>
      <c r="F43" s="364">
        <v>240</v>
      </c>
      <c r="G43" s="364">
        <v>70</v>
      </c>
      <c r="H43" s="364">
        <f t="shared" si="6"/>
        <v>8.75</v>
      </c>
      <c r="I43" s="361">
        <f t="shared" si="5"/>
        <v>2100</v>
      </c>
      <c r="J43" s="376"/>
      <c r="K43" s="376"/>
      <c r="L43" s="376">
        <v>4</v>
      </c>
      <c r="M43" s="376" t="s">
        <v>711</v>
      </c>
      <c r="N43" s="376"/>
      <c r="O43" s="377"/>
      <c r="P43" s="376">
        <v>1</v>
      </c>
      <c r="Q43" s="376">
        <v>8</v>
      </c>
      <c r="R43" s="376"/>
      <c r="S43" s="376"/>
      <c r="T43" s="376"/>
      <c r="U43" s="376"/>
      <c r="V43" s="355">
        <f t="shared" si="0"/>
        <v>5</v>
      </c>
      <c r="W43" s="365">
        <f t="shared" si="1"/>
        <v>25</v>
      </c>
      <c r="X43" s="361">
        <f t="shared" si="2"/>
        <v>200</v>
      </c>
      <c r="Y43" s="361">
        <f t="shared" si="3"/>
        <v>1750</v>
      </c>
      <c r="Z43" s="1012">
        <f t="shared" si="4"/>
        <v>1750</v>
      </c>
      <c r="AA43" s="363"/>
    </row>
    <row r="44" spans="1:27" s="160" customFormat="1" ht="39" customHeight="1">
      <c r="A44" s="462"/>
      <c r="B44" s="1427" t="s">
        <v>483</v>
      </c>
      <c r="C44" s="1427"/>
      <c r="D44" s="1427"/>
      <c r="E44" s="341"/>
      <c r="F44" s="341"/>
      <c r="G44" s="341"/>
      <c r="H44" s="341"/>
      <c r="I44" s="341"/>
      <c r="J44" s="1052"/>
      <c r="K44" s="1052"/>
      <c r="L44" s="1052"/>
      <c r="M44" s="1052"/>
      <c r="N44" s="1427" t="s">
        <v>484</v>
      </c>
      <c r="O44" s="1427"/>
      <c r="P44" s="1427"/>
      <c r="Q44" s="1427"/>
      <c r="R44" s="1427"/>
      <c r="S44" s="1052"/>
      <c r="T44" s="1052"/>
      <c r="U44" s="1052"/>
      <c r="V44" s="341"/>
      <c r="W44" s="776"/>
      <c r="X44" s="1433" t="s">
        <v>485</v>
      </c>
      <c r="Y44" s="1433"/>
      <c r="Z44" s="1433"/>
      <c r="AA44" s="1433"/>
    </row>
    <row r="45" spans="1:27" s="160" customFormat="1" ht="33.75" customHeight="1">
      <c r="A45" s="462"/>
      <c r="B45" s="1427" t="s">
        <v>482</v>
      </c>
      <c r="C45" s="1427"/>
      <c r="D45" s="1427"/>
      <c r="E45" s="341"/>
      <c r="F45" s="341"/>
      <c r="G45" s="341"/>
      <c r="H45" s="341"/>
      <c r="I45" s="341"/>
      <c r="J45" s="1052"/>
      <c r="K45" s="1052"/>
      <c r="L45" s="1052"/>
      <c r="M45" s="1052"/>
      <c r="N45" s="1427" t="s">
        <v>482</v>
      </c>
      <c r="O45" s="1427"/>
      <c r="P45" s="1427"/>
      <c r="Q45" s="1427"/>
      <c r="R45" s="1052"/>
      <c r="S45" s="1052"/>
      <c r="T45" s="1052"/>
      <c r="U45" s="1052"/>
      <c r="V45" s="341"/>
      <c r="W45" s="776"/>
      <c r="X45" s="1427" t="s">
        <v>482</v>
      </c>
      <c r="Y45" s="1427"/>
      <c r="Z45" s="1427"/>
      <c r="AA45" s="1427"/>
    </row>
    <row r="46" spans="1:27" s="160" customFormat="1" ht="21.75" customHeight="1">
      <c r="A46" s="462"/>
      <c r="B46" s="1427"/>
      <c r="C46" s="1427"/>
      <c r="D46" s="1427"/>
      <c r="E46" s="341"/>
      <c r="F46" s="341"/>
      <c r="G46" s="341"/>
      <c r="H46" s="341"/>
      <c r="I46" s="341"/>
      <c r="J46" s="1052"/>
      <c r="K46" s="1052"/>
      <c r="L46" s="1052"/>
      <c r="M46" s="1052"/>
      <c r="N46" s="1434"/>
      <c r="O46" s="1434"/>
      <c r="P46" s="1434"/>
      <c r="Q46" s="1434"/>
      <c r="R46" s="1052"/>
      <c r="S46" s="1052"/>
      <c r="T46" s="1052"/>
      <c r="U46" s="1052"/>
      <c r="V46" s="341"/>
      <c r="W46" s="776"/>
      <c r="X46" s="1427"/>
      <c r="Y46" s="1427"/>
      <c r="Z46" s="1427"/>
      <c r="AA46" s="1427"/>
    </row>
    <row r="47" spans="1:27" s="160" customFormat="1" ht="30" customHeight="1">
      <c r="A47" s="825">
        <v>37</v>
      </c>
      <c r="B47" s="364" t="s">
        <v>913</v>
      </c>
      <c r="C47" s="364" t="s">
        <v>176</v>
      </c>
      <c r="D47" s="364" t="s">
        <v>911</v>
      </c>
      <c r="E47" s="365">
        <v>30</v>
      </c>
      <c r="F47" s="364">
        <v>240</v>
      </c>
      <c r="G47" s="364">
        <v>90</v>
      </c>
      <c r="H47" s="364">
        <f t="shared" ref="H47:H80" si="8">G47/8</f>
        <v>11.25</v>
      </c>
      <c r="I47" s="361">
        <f t="shared" ref="I47:I80" si="9">G47*E47</f>
        <v>2700</v>
      </c>
      <c r="J47" s="376"/>
      <c r="K47" s="376"/>
      <c r="L47" s="376">
        <v>2</v>
      </c>
      <c r="M47" s="376" t="s">
        <v>705</v>
      </c>
      <c r="N47" s="376">
        <v>1</v>
      </c>
      <c r="O47" s="377" t="s">
        <v>834</v>
      </c>
      <c r="P47" s="376"/>
      <c r="Q47" s="376"/>
      <c r="R47" s="376"/>
      <c r="S47" s="376"/>
      <c r="T47" s="376"/>
      <c r="U47" s="362"/>
      <c r="V47" s="355">
        <f>J47+L47+N47+P47+R47+T47</f>
        <v>3</v>
      </c>
      <c r="W47" s="365">
        <f>E47-V47</f>
        <v>27</v>
      </c>
      <c r="X47" s="361">
        <f>W47*8</f>
        <v>216</v>
      </c>
      <c r="Y47" s="361">
        <f>X47*H47</f>
        <v>2430</v>
      </c>
      <c r="Z47" s="1014">
        <f>Y47</f>
        <v>2430</v>
      </c>
      <c r="AA47" s="363"/>
    </row>
    <row r="48" spans="1:27" s="160" customFormat="1" ht="30" customHeight="1">
      <c r="A48" s="825">
        <v>38</v>
      </c>
      <c r="B48" s="364" t="s">
        <v>951</v>
      </c>
      <c r="C48" s="364" t="s">
        <v>176</v>
      </c>
      <c r="D48" s="364" t="s">
        <v>35</v>
      </c>
      <c r="E48" s="365">
        <v>30</v>
      </c>
      <c r="F48" s="364">
        <v>240</v>
      </c>
      <c r="G48" s="364">
        <v>90</v>
      </c>
      <c r="H48" s="364">
        <f t="shared" si="8"/>
        <v>11.25</v>
      </c>
      <c r="I48" s="361">
        <f t="shared" si="9"/>
        <v>2700</v>
      </c>
      <c r="J48" s="376"/>
      <c r="K48" s="376"/>
      <c r="L48" s="376">
        <v>1</v>
      </c>
      <c r="M48" s="376">
        <v>24</v>
      </c>
      <c r="N48" s="376">
        <v>2</v>
      </c>
      <c r="O48" s="377" t="s">
        <v>989</v>
      </c>
      <c r="P48" s="376"/>
      <c r="Q48" s="376"/>
      <c r="R48" s="376"/>
      <c r="S48" s="376"/>
      <c r="T48" s="376"/>
      <c r="U48" s="362"/>
      <c r="V48" s="355">
        <f>J48+L48+N48+P48+R48+T48</f>
        <v>3</v>
      </c>
      <c r="W48" s="365">
        <f>E48-V48</f>
        <v>27</v>
      </c>
      <c r="X48" s="361">
        <f>W48*8</f>
        <v>216</v>
      </c>
      <c r="Y48" s="361">
        <f>X48*H48</f>
        <v>2430</v>
      </c>
      <c r="Z48" s="1014">
        <f>Y48</f>
        <v>2430</v>
      </c>
      <c r="AA48" s="363"/>
    </row>
    <row r="49" spans="1:27" s="160" customFormat="1" ht="30" customHeight="1">
      <c r="A49" s="825">
        <v>39</v>
      </c>
      <c r="B49" s="369" t="s">
        <v>305</v>
      </c>
      <c r="C49" s="364" t="s">
        <v>176</v>
      </c>
      <c r="D49" s="364" t="s">
        <v>159</v>
      </c>
      <c r="E49" s="365">
        <v>30</v>
      </c>
      <c r="F49" s="364">
        <v>240</v>
      </c>
      <c r="G49" s="364">
        <v>90</v>
      </c>
      <c r="H49" s="364">
        <f t="shared" si="8"/>
        <v>11.25</v>
      </c>
      <c r="I49" s="361">
        <f t="shared" si="9"/>
        <v>2700</v>
      </c>
      <c r="J49" s="417">
        <v>8</v>
      </c>
      <c r="K49" s="417" t="s">
        <v>577</v>
      </c>
      <c r="L49" s="376">
        <v>3</v>
      </c>
      <c r="M49" s="376" t="s">
        <v>714</v>
      </c>
      <c r="N49" s="376">
        <v>10</v>
      </c>
      <c r="O49" s="377" t="s">
        <v>979</v>
      </c>
      <c r="P49" s="376">
        <v>1</v>
      </c>
      <c r="Q49" s="376">
        <v>8</v>
      </c>
      <c r="R49" s="376"/>
      <c r="S49" s="376"/>
      <c r="T49" s="376"/>
      <c r="U49" s="362"/>
      <c r="V49" s="355">
        <f>J49+L49+N49+P49+R49+T49</f>
        <v>22</v>
      </c>
      <c r="W49" s="365">
        <f>E49-V49</f>
        <v>8</v>
      </c>
      <c r="X49" s="361">
        <f>W49*8</f>
        <v>64</v>
      </c>
      <c r="Y49" s="361">
        <f>X49*H49</f>
        <v>720</v>
      </c>
      <c r="Z49" s="1014">
        <f>Y49</f>
        <v>720</v>
      </c>
      <c r="AA49" s="363"/>
    </row>
    <row r="50" spans="1:27" s="463" customFormat="1" ht="35.1" customHeight="1">
      <c r="A50" s="825">
        <v>40</v>
      </c>
      <c r="B50" s="364" t="s">
        <v>865</v>
      </c>
      <c r="C50" s="364" t="s">
        <v>18</v>
      </c>
      <c r="D50" s="505" t="s">
        <v>271</v>
      </c>
      <c r="E50" s="365">
        <v>30</v>
      </c>
      <c r="F50" s="364">
        <v>240</v>
      </c>
      <c r="G50" s="364">
        <v>70</v>
      </c>
      <c r="H50" s="364">
        <f t="shared" si="8"/>
        <v>8.75</v>
      </c>
      <c r="I50" s="364">
        <f t="shared" si="9"/>
        <v>2100</v>
      </c>
      <c r="J50" s="376"/>
      <c r="K50" s="376"/>
      <c r="L50" s="376">
        <v>3</v>
      </c>
      <c r="M50" s="376" t="s">
        <v>700</v>
      </c>
      <c r="N50" s="376">
        <v>4</v>
      </c>
      <c r="O50" s="377" t="s">
        <v>975</v>
      </c>
      <c r="P50" s="376"/>
      <c r="Q50" s="376"/>
      <c r="R50" s="376">
        <v>3</v>
      </c>
      <c r="S50" s="1028" t="s">
        <v>976</v>
      </c>
      <c r="T50" s="376"/>
      <c r="U50" s="376"/>
      <c r="V50" s="365">
        <f t="shared" ref="V50" si="10">J50+L50+N50+P50+R50+T50</f>
        <v>10</v>
      </c>
      <c r="W50" s="365">
        <f t="shared" ref="W50" si="11">E50-V50</f>
        <v>20</v>
      </c>
      <c r="X50" s="364">
        <f t="shared" ref="X50" si="12">W50*8</f>
        <v>160</v>
      </c>
      <c r="Y50" s="364">
        <f t="shared" ref="Y50" si="13">X50*H50</f>
        <v>1400</v>
      </c>
      <c r="Z50" s="1014">
        <f t="shared" ref="Z50" si="14">Y50</f>
        <v>1400</v>
      </c>
      <c r="AA50" s="997"/>
    </row>
    <row r="51" spans="1:27" s="160" customFormat="1" ht="27.75" customHeight="1">
      <c r="A51" s="825">
        <v>41</v>
      </c>
      <c r="B51" s="364" t="s">
        <v>360</v>
      </c>
      <c r="C51" s="364" t="s">
        <v>176</v>
      </c>
      <c r="D51" s="364" t="s">
        <v>151</v>
      </c>
      <c r="E51" s="365">
        <v>30</v>
      </c>
      <c r="F51" s="364">
        <v>240</v>
      </c>
      <c r="G51" s="364">
        <v>90</v>
      </c>
      <c r="H51" s="364">
        <f t="shared" si="8"/>
        <v>11.25</v>
      </c>
      <c r="I51" s="361">
        <f t="shared" si="9"/>
        <v>2700</v>
      </c>
      <c r="J51" s="376"/>
      <c r="K51" s="819"/>
      <c r="L51" s="376"/>
      <c r="M51" s="376"/>
      <c r="N51" s="376">
        <v>1</v>
      </c>
      <c r="O51" s="377" t="s">
        <v>834</v>
      </c>
      <c r="P51" s="376"/>
      <c r="Q51" s="376"/>
      <c r="R51" s="376"/>
      <c r="S51" s="376"/>
      <c r="T51" s="376"/>
      <c r="U51" s="362"/>
      <c r="V51" s="355">
        <f>J51+L51+N51+P51+R51+T51</f>
        <v>1</v>
      </c>
      <c r="W51" s="365">
        <f>E51-V51</f>
        <v>29</v>
      </c>
      <c r="X51" s="361">
        <f>W51*8</f>
        <v>232</v>
      </c>
      <c r="Y51" s="361">
        <f>X51*H51</f>
        <v>2610</v>
      </c>
      <c r="Z51" s="1014">
        <f>Y51</f>
        <v>2610</v>
      </c>
      <c r="AA51" s="363"/>
    </row>
    <row r="52" spans="1:27" s="160" customFormat="1" ht="30" customHeight="1">
      <c r="A52" s="825">
        <v>42</v>
      </c>
      <c r="B52" s="917" t="s">
        <v>285</v>
      </c>
      <c r="C52" s="365" t="s">
        <v>176</v>
      </c>
      <c r="D52" s="365" t="s">
        <v>796</v>
      </c>
      <c r="E52" s="365">
        <v>30</v>
      </c>
      <c r="F52" s="365">
        <v>240</v>
      </c>
      <c r="G52" s="365">
        <v>90</v>
      </c>
      <c r="H52" s="364">
        <f t="shared" si="8"/>
        <v>11.25</v>
      </c>
      <c r="I52" s="361">
        <f t="shared" si="9"/>
        <v>2700</v>
      </c>
      <c r="J52" s="818"/>
      <c r="K52" s="818"/>
      <c r="L52" s="376">
        <v>1</v>
      </c>
      <c r="M52" s="376">
        <v>24</v>
      </c>
      <c r="N52" s="376">
        <v>3</v>
      </c>
      <c r="O52" s="377" t="s">
        <v>494</v>
      </c>
      <c r="P52" s="376"/>
      <c r="Q52" s="376"/>
      <c r="R52" s="818">
        <v>3</v>
      </c>
      <c r="S52" s="818" t="s">
        <v>1001</v>
      </c>
      <c r="T52" s="818"/>
      <c r="U52" s="818"/>
      <c r="V52" s="355">
        <f t="shared" si="0"/>
        <v>7</v>
      </c>
      <c r="W52" s="365">
        <f t="shared" si="1"/>
        <v>23</v>
      </c>
      <c r="X52" s="355">
        <f t="shared" si="2"/>
        <v>184</v>
      </c>
      <c r="Y52" s="355">
        <f t="shared" si="3"/>
        <v>2070</v>
      </c>
      <c r="Z52" s="1063">
        <f t="shared" si="4"/>
        <v>2070</v>
      </c>
      <c r="AA52" s="155"/>
    </row>
    <row r="53" spans="1:27" s="160" customFormat="1" ht="30" customHeight="1">
      <c r="A53" s="825">
        <v>43</v>
      </c>
      <c r="B53" s="365" t="s">
        <v>748</v>
      </c>
      <c r="C53" s="365" t="s">
        <v>176</v>
      </c>
      <c r="D53" s="364" t="s">
        <v>101</v>
      </c>
      <c r="E53" s="365">
        <v>30</v>
      </c>
      <c r="F53" s="365">
        <v>240</v>
      </c>
      <c r="G53" s="365">
        <v>90</v>
      </c>
      <c r="H53" s="364">
        <f t="shared" si="8"/>
        <v>11.25</v>
      </c>
      <c r="I53" s="361">
        <f t="shared" si="9"/>
        <v>2700</v>
      </c>
      <c r="J53" s="818"/>
      <c r="K53" s="818"/>
      <c r="L53" s="376">
        <v>4</v>
      </c>
      <c r="M53" s="376" t="s">
        <v>711</v>
      </c>
      <c r="N53" s="376">
        <v>2</v>
      </c>
      <c r="O53" s="377" t="s">
        <v>1000</v>
      </c>
      <c r="P53" s="376">
        <v>1</v>
      </c>
      <c r="Q53" s="376">
        <v>8</v>
      </c>
      <c r="R53" s="818"/>
      <c r="S53" s="818"/>
      <c r="T53" s="818"/>
      <c r="U53" s="818"/>
      <c r="V53" s="355">
        <f t="shared" si="0"/>
        <v>7</v>
      </c>
      <c r="W53" s="365">
        <f t="shared" si="1"/>
        <v>23</v>
      </c>
      <c r="X53" s="355">
        <f t="shared" si="2"/>
        <v>184</v>
      </c>
      <c r="Y53" s="355">
        <f t="shared" si="3"/>
        <v>2070</v>
      </c>
      <c r="Z53" s="1063">
        <f t="shared" si="4"/>
        <v>2070</v>
      </c>
      <c r="AA53" s="155"/>
    </row>
    <row r="54" spans="1:27" s="160" customFormat="1" ht="30" customHeight="1">
      <c r="A54" s="825">
        <v>44</v>
      </c>
      <c r="B54" s="364" t="s">
        <v>28</v>
      </c>
      <c r="C54" s="364" t="s">
        <v>176</v>
      </c>
      <c r="D54" s="505" t="s">
        <v>271</v>
      </c>
      <c r="E54" s="365">
        <v>30</v>
      </c>
      <c r="F54" s="364">
        <v>240</v>
      </c>
      <c r="G54" s="364">
        <v>90</v>
      </c>
      <c r="H54" s="364">
        <f t="shared" si="8"/>
        <v>11.25</v>
      </c>
      <c r="I54" s="361">
        <f t="shared" si="9"/>
        <v>2700</v>
      </c>
      <c r="J54" s="376"/>
      <c r="K54" s="376"/>
      <c r="L54" s="376">
        <v>4</v>
      </c>
      <c r="M54" s="376" t="s">
        <v>711</v>
      </c>
      <c r="N54" s="376">
        <v>2</v>
      </c>
      <c r="O54" s="377" t="s">
        <v>834</v>
      </c>
      <c r="P54" s="376">
        <v>1</v>
      </c>
      <c r="Q54" s="376">
        <v>8</v>
      </c>
      <c r="R54" s="376">
        <v>5</v>
      </c>
      <c r="S54" s="376" t="s">
        <v>999</v>
      </c>
      <c r="T54" s="376"/>
      <c r="U54" s="376"/>
      <c r="V54" s="355">
        <f t="shared" si="0"/>
        <v>12</v>
      </c>
      <c r="W54" s="365">
        <f t="shared" si="1"/>
        <v>18</v>
      </c>
      <c r="X54" s="361">
        <f t="shared" si="2"/>
        <v>144</v>
      </c>
      <c r="Y54" s="361">
        <f t="shared" si="3"/>
        <v>1620</v>
      </c>
      <c r="Z54" s="1014">
        <f t="shared" si="4"/>
        <v>1620</v>
      </c>
      <c r="AA54" s="149"/>
    </row>
    <row r="55" spans="1:27" s="160" customFormat="1" ht="30" customHeight="1">
      <c r="A55" s="825">
        <v>45</v>
      </c>
      <c r="B55" s="364" t="s">
        <v>838</v>
      </c>
      <c r="C55" s="364" t="s">
        <v>176</v>
      </c>
      <c r="D55" s="364" t="s">
        <v>100</v>
      </c>
      <c r="E55" s="365">
        <v>30</v>
      </c>
      <c r="F55" s="364">
        <v>240</v>
      </c>
      <c r="G55" s="364">
        <v>90</v>
      </c>
      <c r="H55" s="364">
        <f t="shared" si="8"/>
        <v>11.25</v>
      </c>
      <c r="I55" s="361">
        <f t="shared" si="9"/>
        <v>2700</v>
      </c>
      <c r="J55" s="376"/>
      <c r="K55" s="376"/>
      <c r="L55" s="376">
        <v>4</v>
      </c>
      <c r="M55" s="376" t="s">
        <v>711</v>
      </c>
      <c r="N55" s="376">
        <v>1</v>
      </c>
      <c r="O55" s="377" t="s">
        <v>834</v>
      </c>
      <c r="P55" s="376">
        <v>1</v>
      </c>
      <c r="Q55" s="376">
        <v>8</v>
      </c>
      <c r="R55" s="376"/>
      <c r="S55" s="376"/>
      <c r="T55" s="376">
        <v>5</v>
      </c>
      <c r="U55" s="376" t="s">
        <v>996</v>
      </c>
      <c r="V55" s="355">
        <f t="shared" si="0"/>
        <v>11</v>
      </c>
      <c r="W55" s="365">
        <f t="shared" si="1"/>
        <v>19</v>
      </c>
      <c r="X55" s="361">
        <f t="shared" si="2"/>
        <v>152</v>
      </c>
      <c r="Y55" s="361">
        <f t="shared" si="3"/>
        <v>1710</v>
      </c>
      <c r="Z55" s="1014">
        <f t="shared" si="4"/>
        <v>1710</v>
      </c>
      <c r="AA55" s="149"/>
    </row>
    <row r="56" spans="1:27" s="160" customFormat="1" ht="30" customHeight="1">
      <c r="A56" s="825">
        <v>46</v>
      </c>
      <c r="B56" s="364" t="s">
        <v>300</v>
      </c>
      <c r="C56" s="364" t="s">
        <v>176</v>
      </c>
      <c r="D56" s="364" t="s">
        <v>62</v>
      </c>
      <c r="E56" s="365">
        <v>30</v>
      </c>
      <c r="F56" s="364">
        <v>240</v>
      </c>
      <c r="G56" s="364">
        <v>90</v>
      </c>
      <c r="H56" s="364">
        <f t="shared" si="8"/>
        <v>11.25</v>
      </c>
      <c r="I56" s="361">
        <f t="shared" si="9"/>
        <v>2700</v>
      </c>
      <c r="J56" s="376"/>
      <c r="K56" s="376"/>
      <c r="L56" s="376">
        <v>2</v>
      </c>
      <c r="M56" s="376" t="s">
        <v>701</v>
      </c>
      <c r="N56" s="376">
        <v>11</v>
      </c>
      <c r="O56" s="377" t="s">
        <v>980</v>
      </c>
      <c r="P56" s="376"/>
      <c r="Q56" s="376"/>
      <c r="R56" s="376"/>
      <c r="S56" s="376"/>
      <c r="T56" s="376"/>
      <c r="U56" s="376"/>
      <c r="V56" s="365">
        <f t="shared" si="0"/>
        <v>13</v>
      </c>
      <c r="W56" s="365">
        <f t="shared" si="1"/>
        <v>17</v>
      </c>
      <c r="X56" s="364">
        <f t="shared" si="2"/>
        <v>136</v>
      </c>
      <c r="Y56" s="364">
        <f t="shared" si="3"/>
        <v>1530</v>
      </c>
      <c r="Z56" s="1014">
        <f t="shared" si="4"/>
        <v>1530</v>
      </c>
      <c r="AA56" s="245"/>
    </row>
    <row r="57" spans="1:27" s="160" customFormat="1" ht="30" customHeight="1">
      <c r="A57" s="825">
        <v>47</v>
      </c>
      <c r="B57" s="364" t="s">
        <v>87</v>
      </c>
      <c r="C57" s="364" t="s">
        <v>176</v>
      </c>
      <c r="D57" s="364" t="s">
        <v>34</v>
      </c>
      <c r="E57" s="365">
        <v>30</v>
      </c>
      <c r="F57" s="364">
        <v>240</v>
      </c>
      <c r="G57" s="364">
        <v>90</v>
      </c>
      <c r="H57" s="364">
        <f t="shared" si="8"/>
        <v>11.25</v>
      </c>
      <c r="I57" s="361">
        <f t="shared" si="9"/>
        <v>2700</v>
      </c>
      <c r="J57" s="376"/>
      <c r="K57" s="376"/>
      <c r="L57" s="376">
        <v>3</v>
      </c>
      <c r="M57" s="376" t="s">
        <v>700</v>
      </c>
      <c r="N57" s="376"/>
      <c r="O57" s="377"/>
      <c r="P57" s="376"/>
      <c r="Q57" s="376"/>
      <c r="R57" s="376">
        <v>2</v>
      </c>
      <c r="S57" s="376" t="s">
        <v>147</v>
      </c>
      <c r="T57" s="376"/>
      <c r="U57" s="376"/>
      <c r="V57" s="355">
        <f t="shared" si="0"/>
        <v>5</v>
      </c>
      <c r="W57" s="365">
        <f t="shared" si="1"/>
        <v>25</v>
      </c>
      <c r="X57" s="361">
        <f t="shared" si="2"/>
        <v>200</v>
      </c>
      <c r="Y57" s="361">
        <f t="shared" si="3"/>
        <v>2250</v>
      </c>
      <c r="Z57" s="1014">
        <f t="shared" si="4"/>
        <v>2250</v>
      </c>
      <c r="AA57" s="149"/>
    </row>
    <row r="58" spans="1:27" s="160" customFormat="1" ht="33.75" customHeight="1">
      <c r="A58" s="825">
        <v>48</v>
      </c>
      <c r="B58" s="364" t="s">
        <v>71</v>
      </c>
      <c r="C58" s="364" t="s">
        <v>267</v>
      </c>
      <c r="D58" s="364" t="s">
        <v>72</v>
      </c>
      <c r="E58" s="365">
        <v>30</v>
      </c>
      <c r="F58" s="364">
        <v>240</v>
      </c>
      <c r="G58" s="364">
        <v>75</v>
      </c>
      <c r="H58" s="364">
        <f t="shared" si="8"/>
        <v>9.375</v>
      </c>
      <c r="I58" s="361">
        <f t="shared" si="9"/>
        <v>2250</v>
      </c>
      <c r="J58" s="376"/>
      <c r="K58" s="376"/>
      <c r="L58" s="376"/>
      <c r="M58" s="376"/>
      <c r="N58" s="376">
        <v>2</v>
      </c>
      <c r="O58" s="377" t="s">
        <v>973</v>
      </c>
      <c r="P58" s="376"/>
      <c r="Q58" s="376"/>
      <c r="R58" s="376"/>
      <c r="S58" s="376"/>
      <c r="T58" s="376"/>
      <c r="U58" s="376"/>
      <c r="V58" s="355">
        <f t="shared" si="0"/>
        <v>2</v>
      </c>
      <c r="W58" s="365">
        <f t="shared" si="1"/>
        <v>28</v>
      </c>
      <c r="X58" s="361">
        <f t="shared" si="2"/>
        <v>224</v>
      </c>
      <c r="Y58" s="361">
        <f t="shared" si="3"/>
        <v>2100</v>
      </c>
      <c r="Z58" s="1014">
        <f t="shared" si="4"/>
        <v>2100</v>
      </c>
      <c r="AA58" s="149"/>
    </row>
    <row r="59" spans="1:27" s="160" customFormat="1" ht="36" customHeight="1">
      <c r="A59" s="825">
        <v>49</v>
      </c>
      <c r="B59" s="364" t="s">
        <v>800</v>
      </c>
      <c r="C59" s="364" t="s">
        <v>18</v>
      </c>
      <c r="D59" s="505" t="s">
        <v>44</v>
      </c>
      <c r="E59" s="365">
        <v>30</v>
      </c>
      <c r="F59" s="364">
        <v>240</v>
      </c>
      <c r="G59" s="364">
        <v>70</v>
      </c>
      <c r="H59" s="364">
        <f t="shared" si="8"/>
        <v>8.75</v>
      </c>
      <c r="I59" s="361">
        <f t="shared" si="9"/>
        <v>2100</v>
      </c>
      <c r="J59" s="376"/>
      <c r="K59" s="376"/>
      <c r="L59" s="376">
        <v>1</v>
      </c>
      <c r="M59" s="376">
        <v>17</v>
      </c>
      <c r="N59" s="376"/>
      <c r="O59" s="377"/>
      <c r="P59" s="376"/>
      <c r="Q59" s="376"/>
      <c r="R59" s="376"/>
      <c r="S59" s="376"/>
      <c r="T59" s="376"/>
      <c r="U59" s="376"/>
      <c r="V59" s="355">
        <f t="shared" si="0"/>
        <v>1</v>
      </c>
      <c r="W59" s="365">
        <f t="shared" si="1"/>
        <v>29</v>
      </c>
      <c r="X59" s="361">
        <f t="shared" si="2"/>
        <v>232</v>
      </c>
      <c r="Y59" s="361">
        <f t="shared" si="3"/>
        <v>2030</v>
      </c>
      <c r="Z59" s="1012">
        <f t="shared" si="4"/>
        <v>2030</v>
      </c>
      <c r="AA59" s="149"/>
    </row>
    <row r="60" spans="1:27" s="160" customFormat="1" ht="36" customHeight="1">
      <c r="A60" s="825">
        <v>50</v>
      </c>
      <c r="B60" s="364" t="s">
        <v>454</v>
      </c>
      <c r="C60" s="364" t="s">
        <v>207</v>
      </c>
      <c r="D60" s="364" t="s">
        <v>174</v>
      </c>
      <c r="E60" s="365">
        <v>30</v>
      </c>
      <c r="F60" s="364">
        <v>240</v>
      </c>
      <c r="G60" s="364">
        <v>40</v>
      </c>
      <c r="H60" s="364">
        <f t="shared" si="8"/>
        <v>5</v>
      </c>
      <c r="I60" s="361">
        <f t="shared" si="9"/>
        <v>1200</v>
      </c>
      <c r="J60" s="376"/>
      <c r="K60" s="376"/>
      <c r="L60" s="376">
        <v>4</v>
      </c>
      <c r="M60" s="376" t="s">
        <v>711</v>
      </c>
      <c r="N60" s="376"/>
      <c r="O60" s="377"/>
      <c r="P60" s="376">
        <v>1</v>
      </c>
      <c r="Q60" s="376">
        <v>8</v>
      </c>
      <c r="R60" s="376"/>
      <c r="S60" s="376"/>
      <c r="T60" s="376"/>
      <c r="U60" s="376"/>
      <c r="V60" s="355">
        <f>J60+L60+N60+P60+R60+T60</f>
        <v>5</v>
      </c>
      <c r="W60" s="365">
        <f>E60-V60</f>
        <v>25</v>
      </c>
      <c r="X60" s="361">
        <f>W60*8</f>
        <v>200</v>
      </c>
      <c r="Y60" s="361">
        <f>X60*H60</f>
        <v>1000</v>
      </c>
      <c r="Z60" s="1012">
        <f t="shared" si="4"/>
        <v>1000</v>
      </c>
      <c r="AA60" s="149"/>
    </row>
    <row r="61" spans="1:27" s="160" customFormat="1" ht="30" customHeight="1">
      <c r="A61" s="825">
        <v>51</v>
      </c>
      <c r="B61" s="364" t="s">
        <v>198</v>
      </c>
      <c r="C61" s="364" t="s">
        <v>176</v>
      </c>
      <c r="D61" s="364" t="s">
        <v>181</v>
      </c>
      <c r="E61" s="365">
        <v>30</v>
      </c>
      <c r="F61" s="364">
        <v>240</v>
      </c>
      <c r="G61" s="364">
        <v>90</v>
      </c>
      <c r="H61" s="364">
        <f t="shared" si="8"/>
        <v>11.25</v>
      </c>
      <c r="I61" s="361">
        <f t="shared" si="9"/>
        <v>2700</v>
      </c>
      <c r="J61" s="376"/>
      <c r="K61" s="376"/>
      <c r="L61" s="376">
        <v>3</v>
      </c>
      <c r="M61" s="376" t="s">
        <v>714</v>
      </c>
      <c r="N61" s="376">
        <v>1</v>
      </c>
      <c r="O61" s="377" t="s">
        <v>834</v>
      </c>
      <c r="P61" s="376"/>
      <c r="Q61" s="376"/>
      <c r="R61" s="376"/>
      <c r="S61" s="377"/>
      <c r="T61" s="376"/>
      <c r="U61" s="376"/>
      <c r="V61" s="355">
        <f t="shared" si="0"/>
        <v>4</v>
      </c>
      <c r="W61" s="365">
        <f t="shared" si="1"/>
        <v>26</v>
      </c>
      <c r="X61" s="361">
        <f t="shared" si="2"/>
        <v>208</v>
      </c>
      <c r="Y61" s="361">
        <f t="shared" si="3"/>
        <v>2340</v>
      </c>
      <c r="Z61" s="1012">
        <f t="shared" si="4"/>
        <v>2340</v>
      </c>
      <c r="AA61" s="149"/>
    </row>
    <row r="62" spans="1:27" s="160" customFormat="1" ht="30" customHeight="1">
      <c r="A62" s="825">
        <v>52</v>
      </c>
      <c r="B62" s="364" t="s">
        <v>262</v>
      </c>
      <c r="C62" s="364" t="s">
        <v>176</v>
      </c>
      <c r="D62" s="364" t="s">
        <v>241</v>
      </c>
      <c r="E62" s="365">
        <v>30</v>
      </c>
      <c r="F62" s="364">
        <v>240</v>
      </c>
      <c r="G62" s="364">
        <v>90</v>
      </c>
      <c r="H62" s="364">
        <f t="shared" si="8"/>
        <v>11.25</v>
      </c>
      <c r="I62" s="361">
        <f t="shared" si="9"/>
        <v>2700</v>
      </c>
      <c r="J62" s="376"/>
      <c r="K62" s="376"/>
      <c r="L62" s="376">
        <v>3</v>
      </c>
      <c r="M62" s="376" t="s">
        <v>714</v>
      </c>
      <c r="N62" s="376">
        <v>1</v>
      </c>
      <c r="O62" s="377" t="s">
        <v>834</v>
      </c>
      <c r="P62" s="376"/>
      <c r="Q62" s="376"/>
      <c r="R62" s="376"/>
      <c r="S62" s="376"/>
      <c r="T62" s="376"/>
      <c r="U62" s="376"/>
      <c r="V62" s="355">
        <f t="shared" si="0"/>
        <v>4</v>
      </c>
      <c r="W62" s="365">
        <f t="shared" si="1"/>
        <v>26</v>
      </c>
      <c r="X62" s="361">
        <f t="shared" si="2"/>
        <v>208</v>
      </c>
      <c r="Y62" s="361">
        <f t="shared" si="3"/>
        <v>2340</v>
      </c>
      <c r="Z62" s="1012">
        <f t="shared" si="4"/>
        <v>2340</v>
      </c>
      <c r="AA62" s="149"/>
    </row>
    <row r="63" spans="1:27" s="160" customFormat="1" ht="30" customHeight="1">
      <c r="A63" s="825">
        <v>53</v>
      </c>
      <c r="B63" s="364" t="s">
        <v>906</v>
      </c>
      <c r="C63" s="364" t="s">
        <v>176</v>
      </c>
      <c r="D63" s="364" t="s">
        <v>855</v>
      </c>
      <c r="E63" s="365">
        <v>30</v>
      </c>
      <c r="F63" s="364">
        <v>240</v>
      </c>
      <c r="G63" s="364">
        <v>90</v>
      </c>
      <c r="H63" s="364">
        <f t="shared" si="8"/>
        <v>11.25</v>
      </c>
      <c r="I63" s="361">
        <f t="shared" si="9"/>
        <v>2700</v>
      </c>
      <c r="J63" s="376"/>
      <c r="K63" s="376"/>
      <c r="L63" s="376"/>
      <c r="M63" s="376"/>
      <c r="N63" s="376"/>
      <c r="O63" s="377"/>
      <c r="P63" s="376"/>
      <c r="Q63" s="376"/>
      <c r="R63" s="376"/>
      <c r="S63" s="376"/>
      <c r="T63" s="376"/>
      <c r="U63" s="376"/>
      <c r="V63" s="355">
        <f t="shared" si="0"/>
        <v>0</v>
      </c>
      <c r="W63" s="365">
        <f t="shared" si="1"/>
        <v>30</v>
      </c>
      <c r="X63" s="361">
        <f t="shared" si="2"/>
        <v>240</v>
      </c>
      <c r="Y63" s="361">
        <f t="shared" si="3"/>
        <v>2700</v>
      </c>
      <c r="Z63" s="1012">
        <f t="shared" si="4"/>
        <v>2700</v>
      </c>
      <c r="AA63" s="149"/>
    </row>
    <row r="64" spans="1:27" s="463" customFormat="1" ht="35.1" customHeight="1">
      <c r="A64" s="825">
        <v>54</v>
      </c>
      <c r="B64" s="364" t="s">
        <v>861</v>
      </c>
      <c r="C64" s="364" t="s">
        <v>18</v>
      </c>
      <c r="D64" s="364" t="s">
        <v>107</v>
      </c>
      <c r="E64" s="365">
        <v>30</v>
      </c>
      <c r="F64" s="364">
        <v>240</v>
      </c>
      <c r="G64" s="364">
        <v>70</v>
      </c>
      <c r="H64" s="364">
        <f t="shared" si="8"/>
        <v>8.75</v>
      </c>
      <c r="I64" s="364">
        <f t="shared" si="9"/>
        <v>2100</v>
      </c>
      <c r="J64" s="376"/>
      <c r="K64" s="376"/>
      <c r="L64" s="376"/>
      <c r="M64" s="376"/>
      <c r="N64" s="376">
        <v>1</v>
      </c>
      <c r="O64" s="377" t="s">
        <v>834</v>
      </c>
      <c r="P64" s="376"/>
      <c r="Q64" s="377"/>
      <c r="R64" s="376"/>
      <c r="S64" s="376"/>
      <c r="T64" s="376">
        <v>5</v>
      </c>
      <c r="U64" s="376" t="s">
        <v>998</v>
      </c>
      <c r="V64" s="365">
        <f t="shared" si="0"/>
        <v>6</v>
      </c>
      <c r="W64" s="365">
        <f t="shared" si="1"/>
        <v>24</v>
      </c>
      <c r="X64" s="364">
        <f t="shared" si="2"/>
        <v>192</v>
      </c>
      <c r="Y64" s="364">
        <f t="shared" si="3"/>
        <v>1680</v>
      </c>
      <c r="Z64" s="1014">
        <f t="shared" si="4"/>
        <v>1680</v>
      </c>
      <c r="AA64" s="997"/>
    </row>
    <row r="65" spans="1:27" s="160" customFormat="1" ht="30" customHeight="1">
      <c r="A65" s="825">
        <v>55</v>
      </c>
      <c r="B65" s="364" t="s">
        <v>21</v>
      </c>
      <c r="C65" s="364" t="s">
        <v>176</v>
      </c>
      <c r="D65" s="379" t="s">
        <v>238</v>
      </c>
      <c r="E65" s="365">
        <v>30</v>
      </c>
      <c r="F65" s="364">
        <v>240</v>
      </c>
      <c r="G65" s="364">
        <v>90</v>
      </c>
      <c r="H65" s="364">
        <f t="shared" si="8"/>
        <v>11.25</v>
      </c>
      <c r="I65" s="361">
        <f t="shared" si="9"/>
        <v>2700</v>
      </c>
      <c r="J65" s="376"/>
      <c r="K65" s="376"/>
      <c r="L65" s="376">
        <v>3</v>
      </c>
      <c r="M65" s="376" t="s">
        <v>708</v>
      </c>
      <c r="N65" s="376">
        <v>7</v>
      </c>
      <c r="O65" s="377" t="s">
        <v>1003</v>
      </c>
      <c r="P65" s="376"/>
      <c r="Q65" s="376"/>
      <c r="R65" s="376"/>
      <c r="S65" s="376"/>
      <c r="T65" s="376"/>
      <c r="U65" s="819"/>
      <c r="V65" s="355">
        <f t="shared" si="0"/>
        <v>10</v>
      </c>
      <c r="W65" s="365">
        <f t="shared" si="1"/>
        <v>20</v>
      </c>
      <c r="X65" s="361">
        <f t="shared" si="2"/>
        <v>160</v>
      </c>
      <c r="Y65" s="361">
        <f t="shared" si="3"/>
        <v>1800</v>
      </c>
      <c r="Z65" s="1012">
        <f t="shared" si="4"/>
        <v>1800</v>
      </c>
      <c r="AA65" s="149"/>
    </row>
    <row r="66" spans="1:27" s="160" customFormat="1" ht="33" customHeight="1">
      <c r="A66" s="825">
        <v>56</v>
      </c>
      <c r="B66" s="364" t="s">
        <v>250</v>
      </c>
      <c r="C66" s="364" t="s">
        <v>176</v>
      </c>
      <c r="D66" s="364" t="s">
        <v>898</v>
      </c>
      <c r="E66" s="365">
        <v>30</v>
      </c>
      <c r="F66" s="364">
        <v>240</v>
      </c>
      <c r="G66" s="364">
        <v>90</v>
      </c>
      <c r="H66" s="364">
        <f t="shared" si="8"/>
        <v>11.25</v>
      </c>
      <c r="I66" s="361">
        <f t="shared" si="9"/>
        <v>2700</v>
      </c>
      <c r="J66" s="376"/>
      <c r="K66" s="376"/>
      <c r="L66" s="376">
        <v>3</v>
      </c>
      <c r="M66" s="376" t="s">
        <v>700</v>
      </c>
      <c r="N66" s="376">
        <v>2</v>
      </c>
      <c r="O66" s="377" t="s">
        <v>987</v>
      </c>
      <c r="P66" s="376">
        <v>1</v>
      </c>
      <c r="Q66" s="376">
        <v>8</v>
      </c>
      <c r="R66" s="376"/>
      <c r="S66" s="376"/>
      <c r="T66" s="376"/>
      <c r="U66" s="819"/>
      <c r="V66" s="355">
        <f t="shared" si="0"/>
        <v>6</v>
      </c>
      <c r="W66" s="365">
        <f t="shared" si="1"/>
        <v>24</v>
      </c>
      <c r="X66" s="361">
        <f t="shared" si="2"/>
        <v>192</v>
      </c>
      <c r="Y66" s="361">
        <f t="shared" si="3"/>
        <v>2160</v>
      </c>
      <c r="Z66" s="1014">
        <f t="shared" si="4"/>
        <v>2160</v>
      </c>
      <c r="AA66" s="149"/>
    </row>
    <row r="67" spans="1:27" s="160" customFormat="1" ht="30" customHeight="1">
      <c r="A67" s="825">
        <v>57</v>
      </c>
      <c r="B67" s="364" t="s">
        <v>893</v>
      </c>
      <c r="C67" s="364" t="s">
        <v>176</v>
      </c>
      <c r="D67" s="364" t="s">
        <v>54</v>
      </c>
      <c r="E67" s="365">
        <v>30</v>
      </c>
      <c r="F67" s="364">
        <v>240</v>
      </c>
      <c r="G67" s="364">
        <v>90</v>
      </c>
      <c r="H67" s="364">
        <f t="shared" si="8"/>
        <v>11.25</v>
      </c>
      <c r="I67" s="361">
        <f t="shared" si="9"/>
        <v>2700</v>
      </c>
      <c r="J67" s="376"/>
      <c r="K67" s="376"/>
      <c r="L67" s="376">
        <v>3</v>
      </c>
      <c r="M67" s="376" t="s">
        <v>974</v>
      </c>
      <c r="N67" s="376">
        <v>1</v>
      </c>
      <c r="O67" s="377" t="s">
        <v>834</v>
      </c>
      <c r="P67" s="376">
        <v>1</v>
      </c>
      <c r="Q67" s="376">
        <v>8</v>
      </c>
      <c r="R67" s="376"/>
      <c r="S67" s="376"/>
      <c r="T67" s="376"/>
      <c r="U67" s="819"/>
      <c r="V67" s="355">
        <f t="shared" si="0"/>
        <v>5</v>
      </c>
      <c r="W67" s="365">
        <f t="shared" si="1"/>
        <v>25</v>
      </c>
      <c r="X67" s="361">
        <f t="shared" si="2"/>
        <v>200</v>
      </c>
      <c r="Y67" s="361">
        <f t="shared" si="3"/>
        <v>2250</v>
      </c>
      <c r="Z67" s="1012">
        <f t="shared" si="4"/>
        <v>2250</v>
      </c>
      <c r="AA67" s="149"/>
    </row>
    <row r="68" spans="1:27" s="160" customFormat="1" ht="30" customHeight="1">
      <c r="A68" s="825">
        <v>58</v>
      </c>
      <c r="B68" s="118" t="s">
        <v>892</v>
      </c>
      <c r="C68" s="364" t="s">
        <v>18</v>
      </c>
      <c r="D68" s="364" t="s">
        <v>846</v>
      </c>
      <c r="E68" s="365">
        <v>30</v>
      </c>
      <c r="F68" s="364">
        <v>240</v>
      </c>
      <c r="G68" s="364">
        <v>70</v>
      </c>
      <c r="H68" s="364">
        <f t="shared" si="8"/>
        <v>8.75</v>
      </c>
      <c r="I68" s="361">
        <f t="shared" si="9"/>
        <v>2100</v>
      </c>
      <c r="J68" s="376"/>
      <c r="K68" s="376"/>
      <c r="L68" s="376"/>
      <c r="M68" s="376"/>
      <c r="N68" s="376"/>
      <c r="O68" s="377"/>
      <c r="P68" s="376"/>
      <c r="Q68" s="376"/>
      <c r="R68" s="376"/>
      <c r="S68" s="376"/>
      <c r="T68" s="376"/>
      <c r="U68" s="376"/>
      <c r="V68" s="355">
        <f t="shared" si="0"/>
        <v>0</v>
      </c>
      <c r="W68" s="365">
        <f t="shared" si="1"/>
        <v>30</v>
      </c>
      <c r="X68" s="361">
        <f t="shared" si="2"/>
        <v>240</v>
      </c>
      <c r="Y68" s="361">
        <f t="shared" si="3"/>
        <v>2100</v>
      </c>
      <c r="Z68" s="1012">
        <f t="shared" si="4"/>
        <v>2100</v>
      </c>
      <c r="AA68" s="149"/>
    </row>
    <row r="69" spans="1:27" s="160" customFormat="1" ht="30" customHeight="1">
      <c r="A69" s="825">
        <v>59</v>
      </c>
      <c r="B69" s="415" t="s">
        <v>24</v>
      </c>
      <c r="C69" s="364" t="s">
        <v>176</v>
      </c>
      <c r="D69" s="364" t="s">
        <v>41</v>
      </c>
      <c r="E69" s="365">
        <v>30</v>
      </c>
      <c r="F69" s="364">
        <v>240</v>
      </c>
      <c r="G69" s="364">
        <v>90</v>
      </c>
      <c r="H69" s="364">
        <f t="shared" si="8"/>
        <v>11.25</v>
      </c>
      <c r="I69" s="361">
        <f t="shared" si="9"/>
        <v>2700</v>
      </c>
      <c r="J69" s="376"/>
      <c r="K69" s="376"/>
      <c r="L69" s="376">
        <v>2</v>
      </c>
      <c r="M69" s="376" t="s">
        <v>707</v>
      </c>
      <c r="N69" s="376"/>
      <c r="O69" s="377"/>
      <c r="P69" s="376"/>
      <c r="Q69" s="376"/>
      <c r="R69" s="376"/>
      <c r="S69" s="376"/>
      <c r="T69" s="376">
        <v>4</v>
      </c>
      <c r="U69" s="376" t="s">
        <v>1005</v>
      </c>
      <c r="V69" s="355">
        <f t="shared" si="0"/>
        <v>6</v>
      </c>
      <c r="W69" s="365">
        <f t="shared" si="1"/>
        <v>24</v>
      </c>
      <c r="X69" s="361">
        <f t="shared" si="2"/>
        <v>192</v>
      </c>
      <c r="Y69" s="361">
        <f t="shared" si="3"/>
        <v>2160</v>
      </c>
      <c r="Z69" s="1012">
        <f t="shared" si="4"/>
        <v>2160</v>
      </c>
      <c r="AA69" s="149"/>
    </row>
    <row r="70" spans="1:27" s="160" customFormat="1" ht="30" customHeight="1">
      <c r="A70" s="825">
        <v>60</v>
      </c>
      <c r="B70" s="415" t="s">
        <v>774</v>
      </c>
      <c r="C70" s="364" t="s">
        <v>176</v>
      </c>
      <c r="D70" s="364" t="s">
        <v>816</v>
      </c>
      <c r="E70" s="365">
        <v>30</v>
      </c>
      <c r="F70" s="364">
        <v>240</v>
      </c>
      <c r="G70" s="364">
        <v>90</v>
      </c>
      <c r="H70" s="364">
        <f t="shared" si="8"/>
        <v>11.25</v>
      </c>
      <c r="I70" s="361">
        <f t="shared" si="9"/>
        <v>2700</v>
      </c>
      <c r="J70" s="376"/>
      <c r="K70" s="376"/>
      <c r="L70" s="376">
        <v>2</v>
      </c>
      <c r="M70" s="376" t="s">
        <v>914</v>
      </c>
      <c r="N70" s="376">
        <v>5</v>
      </c>
      <c r="O70" s="376" t="s">
        <v>986</v>
      </c>
      <c r="P70" s="376">
        <v>1</v>
      </c>
      <c r="Q70" s="376">
        <v>8</v>
      </c>
      <c r="R70" s="376"/>
      <c r="S70" s="376"/>
      <c r="T70" s="376"/>
      <c r="U70" s="376"/>
      <c r="V70" s="355">
        <f t="shared" si="0"/>
        <v>8</v>
      </c>
      <c r="W70" s="365">
        <f t="shared" si="1"/>
        <v>22</v>
      </c>
      <c r="X70" s="361">
        <f t="shared" si="2"/>
        <v>176</v>
      </c>
      <c r="Y70" s="361">
        <f t="shared" si="3"/>
        <v>1980</v>
      </c>
      <c r="Z70" s="1012">
        <f t="shared" si="4"/>
        <v>1980</v>
      </c>
      <c r="AA70" s="149"/>
    </row>
    <row r="71" spans="1:27" s="160" customFormat="1" ht="30" customHeight="1">
      <c r="A71" s="825">
        <v>61</v>
      </c>
      <c r="B71" s="364" t="s">
        <v>548</v>
      </c>
      <c r="C71" s="364" t="s">
        <v>18</v>
      </c>
      <c r="D71" s="364" t="s">
        <v>73</v>
      </c>
      <c r="E71" s="365">
        <v>30</v>
      </c>
      <c r="F71" s="364">
        <v>240</v>
      </c>
      <c r="G71" s="364">
        <v>70</v>
      </c>
      <c r="H71" s="364">
        <f t="shared" si="8"/>
        <v>8.75</v>
      </c>
      <c r="I71" s="361">
        <f t="shared" si="9"/>
        <v>2100</v>
      </c>
      <c r="J71" s="376"/>
      <c r="K71" s="376"/>
      <c r="L71" s="376">
        <v>2</v>
      </c>
      <c r="M71" s="376" t="s">
        <v>914</v>
      </c>
      <c r="N71" s="376">
        <v>1</v>
      </c>
      <c r="O71" s="377" t="s">
        <v>834</v>
      </c>
      <c r="P71" s="376">
        <v>1</v>
      </c>
      <c r="Q71" s="376">
        <v>8</v>
      </c>
      <c r="R71" s="376"/>
      <c r="S71" s="376"/>
      <c r="T71" s="376"/>
      <c r="U71" s="376"/>
      <c r="V71" s="355">
        <f>J71+L71+N71+P71+R71+T71</f>
        <v>4</v>
      </c>
      <c r="W71" s="365">
        <f t="shared" si="1"/>
        <v>26</v>
      </c>
      <c r="X71" s="361">
        <f t="shared" si="2"/>
        <v>208</v>
      </c>
      <c r="Y71" s="361">
        <f t="shared" si="3"/>
        <v>1820</v>
      </c>
      <c r="Z71" s="1012">
        <f t="shared" si="4"/>
        <v>1820</v>
      </c>
      <c r="AA71" s="149"/>
    </row>
    <row r="72" spans="1:27" s="160" customFormat="1" ht="30" customHeight="1">
      <c r="A72" s="825">
        <v>62</v>
      </c>
      <c r="B72" s="364" t="s">
        <v>802</v>
      </c>
      <c r="C72" s="364" t="s">
        <v>18</v>
      </c>
      <c r="D72" s="923" t="s">
        <v>77</v>
      </c>
      <c r="E72" s="365">
        <v>30</v>
      </c>
      <c r="F72" s="364">
        <v>240</v>
      </c>
      <c r="G72" s="364">
        <v>70</v>
      </c>
      <c r="H72" s="364">
        <f t="shared" si="8"/>
        <v>8.75</v>
      </c>
      <c r="I72" s="361">
        <f t="shared" si="9"/>
        <v>2100</v>
      </c>
      <c r="J72" s="376"/>
      <c r="K72" s="376"/>
      <c r="L72" s="376">
        <v>4</v>
      </c>
      <c r="M72" s="376" t="s">
        <v>711</v>
      </c>
      <c r="N72" s="376"/>
      <c r="O72" s="377"/>
      <c r="P72" s="376">
        <v>1</v>
      </c>
      <c r="Q72" s="376">
        <v>8</v>
      </c>
      <c r="R72" s="376"/>
      <c r="S72" s="376"/>
      <c r="T72" s="376"/>
      <c r="U72" s="376"/>
      <c r="V72" s="355">
        <f>J72+L72+N72+P72+R72+T72</f>
        <v>5</v>
      </c>
      <c r="W72" s="365">
        <f t="shared" si="1"/>
        <v>25</v>
      </c>
      <c r="X72" s="361">
        <f t="shared" si="2"/>
        <v>200</v>
      </c>
      <c r="Y72" s="361">
        <f t="shared" si="3"/>
        <v>1750</v>
      </c>
      <c r="Z72" s="1012">
        <f t="shared" si="4"/>
        <v>1750</v>
      </c>
      <c r="AA72" s="149"/>
    </row>
    <row r="73" spans="1:27" s="160" customFormat="1" ht="35.1" customHeight="1">
      <c r="A73" s="825">
        <v>63</v>
      </c>
      <c r="B73" s="364" t="s">
        <v>591</v>
      </c>
      <c r="C73" s="361" t="s">
        <v>18</v>
      </c>
      <c r="D73" s="367" t="s">
        <v>843</v>
      </c>
      <c r="E73" s="365">
        <v>30</v>
      </c>
      <c r="F73" s="364">
        <v>240</v>
      </c>
      <c r="G73" s="364">
        <v>70</v>
      </c>
      <c r="H73" s="364">
        <f t="shared" si="8"/>
        <v>8.75</v>
      </c>
      <c r="I73" s="361">
        <f t="shared" si="9"/>
        <v>2100</v>
      </c>
      <c r="J73" s="362"/>
      <c r="K73" s="362"/>
      <c r="L73" s="362"/>
      <c r="M73" s="362"/>
      <c r="N73" s="362"/>
      <c r="O73" s="357"/>
      <c r="P73" s="362"/>
      <c r="Q73" s="362"/>
      <c r="R73" s="362"/>
      <c r="S73" s="362"/>
      <c r="T73" s="362"/>
      <c r="U73" s="362"/>
      <c r="V73" s="361">
        <f t="shared" ref="V73" si="15">J73+L73+N73+P73+R73+T73</f>
        <v>0</v>
      </c>
      <c r="W73" s="364">
        <f t="shared" si="1"/>
        <v>30</v>
      </c>
      <c r="X73" s="361">
        <f t="shared" si="2"/>
        <v>240</v>
      </c>
      <c r="Y73" s="361">
        <f t="shared" si="3"/>
        <v>2100</v>
      </c>
      <c r="Z73" s="1012">
        <f t="shared" si="4"/>
        <v>2100</v>
      </c>
      <c r="AA73" s="363"/>
    </row>
    <row r="74" spans="1:27" s="160" customFormat="1" ht="30" customHeight="1">
      <c r="A74" s="825">
        <v>64</v>
      </c>
      <c r="B74" s="364" t="s">
        <v>40</v>
      </c>
      <c r="C74" s="364" t="s">
        <v>176</v>
      </c>
      <c r="D74" s="364" t="s">
        <v>161</v>
      </c>
      <c r="E74" s="365">
        <v>30</v>
      </c>
      <c r="F74" s="364">
        <v>240</v>
      </c>
      <c r="G74" s="364">
        <v>90</v>
      </c>
      <c r="H74" s="364">
        <f t="shared" si="8"/>
        <v>11.25</v>
      </c>
      <c r="I74" s="361">
        <f t="shared" si="9"/>
        <v>2700</v>
      </c>
      <c r="J74" s="376"/>
      <c r="K74" s="376"/>
      <c r="L74" s="376">
        <v>3</v>
      </c>
      <c r="M74" s="376" t="s">
        <v>974</v>
      </c>
      <c r="N74" s="376">
        <v>4</v>
      </c>
      <c r="O74" s="377" t="s">
        <v>981</v>
      </c>
      <c r="P74" s="376">
        <v>1</v>
      </c>
      <c r="Q74" s="376">
        <v>8</v>
      </c>
      <c r="R74" s="376"/>
      <c r="S74" s="376"/>
      <c r="T74" s="376"/>
      <c r="U74" s="376"/>
      <c r="V74" s="355">
        <f t="shared" si="0"/>
        <v>8</v>
      </c>
      <c r="W74" s="365">
        <f t="shared" si="1"/>
        <v>22</v>
      </c>
      <c r="X74" s="361">
        <f t="shared" si="2"/>
        <v>176</v>
      </c>
      <c r="Y74" s="361">
        <f t="shared" si="3"/>
        <v>1980</v>
      </c>
      <c r="Z74" s="1012">
        <f t="shared" si="4"/>
        <v>1980</v>
      </c>
      <c r="AA74" s="149"/>
    </row>
    <row r="75" spans="1:27" s="463" customFormat="1" ht="34.5" customHeight="1">
      <c r="A75" s="825">
        <v>65</v>
      </c>
      <c r="B75" s="1038" t="s">
        <v>587</v>
      </c>
      <c r="C75" s="364" t="s">
        <v>18</v>
      </c>
      <c r="D75" s="364" t="s">
        <v>237</v>
      </c>
      <c r="E75" s="365">
        <v>30</v>
      </c>
      <c r="F75" s="364">
        <v>240</v>
      </c>
      <c r="G75" s="364">
        <v>70</v>
      </c>
      <c r="H75" s="364">
        <f t="shared" si="8"/>
        <v>8.75</v>
      </c>
      <c r="I75" s="364">
        <f t="shared" si="9"/>
        <v>2100</v>
      </c>
      <c r="J75" s="376"/>
      <c r="K75" s="376"/>
      <c r="L75" s="376">
        <v>2</v>
      </c>
      <c r="M75" s="376" t="s">
        <v>707</v>
      </c>
      <c r="N75" s="376">
        <v>1</v>
      </c>
      <c r="O75" s="377" t="s">
        <v>834</v>
      </c>
      <c r="P75" s="376"/>
      <c r="Q75" s="376"/>
      <c r="R75" s="376">
        <v>1</v>
      </c>
      <c r="S75" s="376">
        <v>22</v>
      </c>
      <c r="T75" s="376"/>
      <c r="U75" s="376"/>
      <c r="V75" s="365">
        <f t="shared" si="0"/>
        <v>4</v>
      </c>
      <c r="W75" s="365">
        <f t="shared" si="1"/>
        <v>26</v>
      </c>
      <c r="X75" s="364">
        <f t="shared" si="2"/>
        <v>208</v>
      </c>
      <c r="Y75" s="364">
        <f t="shared" si="3"/>
        <v>1820</v>
      </c>
      <c r="Z75" s="1035">
        <f>Y75/2</f>
        <v>910</v>
      </c>
      <c r="AA75" s="1064"/>
    </row>
    <row r="76" spans="1:27" s="160" customFormat="1" ht="30" customHeight="1">
      <c r="A76" s="825">
        <v>66</v>
      </c>
      <c r="B76" s="364" t="s">
        <v>303</v>
      </c>
      <c r="C76" s="364" t="s">
        <v>176</v>
      </c>
      <c r="D76" s="364" t="s">
        <v>162</v>
      </c>
      <c r="E76" s="365">
        <v>30</v>
      </c>
      <c r="F76" s="364">
        <v>240</v>
      </c>
      <c r="G76" s="364">
        <v>90</v>
      </c>
      <c r="H76" s="364">
        <f t="shared" si="8"/>
        <v>11.25</v>
      </c>
      <c r="I76" s="361">
        <f t="shared" si="9"/>
        <v>2700</v>
      </c>
      <c r="J76" s="376"/>
      <c r="K76" s="376"/>
      <c r="L76" s="376">
        <v>2</v>
      </c>
      <c r="M76" s="376" t="s">
        <v>704</v>
      </c>
      <c r="N76" s="376">
        <v>1</v>
      </c>
      <c r="O76" s="377" t="s">
        <v>834</v>
      </c>
      <c r="P76" s="376"/>
      <c r="Q76" s="376"/>
      <c r="R76" s="376"/>
      <c r="S76" s="376"/>
      <c r="T76" s="376"/>
      <c r="U76" s="376"/>
      <c r="V76" s="355">
        <f t="shared" si="0"/>
        <v>3</v>
      </c>
      <c r="W76" s="365">
        <f t="shared" si="1"/>
        <v>27</v>
      </c>
      <c r="X76" s="361">
        <f t="shared" si="2"/>
        <v>216</v>
      </c>
      <c r="Y76" s="361">
        <f t="shared" si="3"/>
        <v>2430</v>
      </c>
      <c r="Z76" s="1012">
        <f t="shared" si="4"/>
        <v>2430</v>
      </c>
      <c r="AA76" s="149"/>
    </row>
    <row r="77" spans="1:27" s="160" customFormat="1" ht="30" customHeight="1">
      <c r="A77" s="825">
        <v>67</v>
      </c>
      <c r="B77" s="364" t="s">
        <v>277</v>
      </c>
      <c r="C77" s="364" t="s">
        <v>176</v>
      </c>
      <c r="D77" s="364" t="s">
        <v>93</v>
      </c>
      <c r="E77" s="365">
        <v>30</v>
      </c>
      <c r="F77" s="364">
        <v>240</v>
      </c>
      <c r="G77" s="364">
        <v>90</v>
      </c>
      <c r="H77" s="364">
        <f t="shared" si="8"/>
        <v>11.25</v>
      </c>
      <c r="I77" s="361">
        <f t="shared" si="9"/>
        <v>2700</v>
      </c>
      <c r="J77" s="376"/>
      <c r="K77" s="376"/>
      <c r="L77" s="376"/>
      <c r="M77" s="376"/>
      <c r="N77" s="376">
        <v>1</v>
      </c>
      <c r="O77" s="377" t="s">
        <v>834</v>
      </c>
      <c r="P77" s="376"/>
      <c r="Q77" s="376"/>
      <c r="R77" s="376"/>
      <c r="S77" s="819"/>
      <c r="T77" s="376"/>
      <c r="U77" s="376"/>
      <c r="V77" s="355">
        <f t="shared" si="0"/>
        <v>1</v>
      </c>
      <c r="W77" s="365">
        <f t="shared" si="1"/>
        <v>29</v>
      </c>
      <c r="X77" s="361">
        <f t="shared" si="2"/>
        <v>232</v>
      </c>
      <c r="Y77" s="361">
        <f t="shared" si="3"/>
        <v>2610</v>
      </c>
      <c r="Z77" s="1012">
        <f t="shared" si="4"/>
        <v>2610</v>
      </c>
      <c r="AA77" s="149"/>
    </row>
    <row r="78" spans="1:27" s="160" customFormat="1" ht="30" customHeight="1">
      <c r="A78" s="825">
        <v>68</v>
      </c>
      <c r="B78" s="364" t="s">
        <v>306</v>
      </c>
      <c r="C78" s="364" t="s">
        <v>176</v>
      </c>
      <c r="D78" s="632" t="s">
        <v>62</v>
      </c>
      <c r="E78" s="365">
        <v>30</v>
      </c>
      <c r="F78" s="364">
        <v>240</v>
      </c>
      <c r="G78" s="364">
        <v>90</v>
      </c>
      <c r="H78" s="364">
        <f t="shared" si="8"/>
        <v>11.25</v>
      </c>
      <c r="I78" s="361">
        <f t="shared" si="9"/>
        <v>2700</v>
      </c>
      <c r="J78" s="376"/>
      <c r="K78" s="376"/>
      <c r="L78" s="376">
        <v>2</v>
      </c>
      <c r="M78" s="376" t="s">
        <v>705</v>
      </c>
      <c r="N78" s="376">
        <v>13</v>
      </c>
      <c r="O78" s="377" t="s">
        <v>982</v>
      </c>
      <c r="P78" s="376">
        <v>1</v>
      </c>
      <c r="Q78" s="376">
        <v>8</v>
      </c>
      <c r="R78" s="376"/>
      <c r="S78" s="376"/>
      <c r="T78" s="376"/>
      <c r="U78" s="376"/>
      <c r="V78" s="355">
        <f>J78+L78+N78+P78+R78+T78</f>
        <v>16</v>
      </c>
      <c r="W78" s="365">
        <f>E78-V78</f>
        <v>14</v>
      </c>
      <c r="X78" s="361">
        <f>W78*8</f>
        <v>112</v>
      </c>
      <c r="Y78" s="361">
        <f>X78*H78</f>
        <v>1260</v>
      </c>
      <c r="Z78" s="1012">
        <f t="shared" si="4"/>
        <v>1260</v>
      </c>
      <c r="AA78" s="149"/>
    </row>
    <row r="79" spans="1:27" s="160" customFormat="1" ht="30" customHeight="1">
      <c r="A79" s="825">
        <v>69</v>
      </c>
      <c r="B79" s="1038" t="s">
        <v>684</v>
      </c>
      <c r="C79" s="364" t="s">
        <v>18</v>
      </c>
      <c r="D79" s="364" t="s">
        <v>70</v>
      </c>
      <c r="E79" s="365">
        <v>30</v>
      </c>
      <c r="F79" s="364">
        <v>240</v>
      </c>
      <c r="G79" s="364">
        <v>70</v>
      </c>
      <c r="H79" s="364">
        <f t="shared" si="8"/>
        <v>8.75</v>
      </c>
      <c r="I79" s="361">
        <f t="shared" si="9"/>
        <v>2100</v>
      </c>
      <c r="J79" s="376"/>
      <c r="K79" s="376"/>
      <c r="L79" s="376">
        <v>3</v>
      </c>
      <c r="M79" s="376" t="s">
        <v>974</v>
      </c>
      <c r="N79" s="376">
        <v>1</v>
      </c>
      <c r="O79" s="377" t="s">
        <v>834</v>
      </c>
      <c r="P79" s="376"/>
      <c r="Q79" s="376"/>
      <c r="R79" s="376"/>
      <c r="S79" s="819"/>
      <c r="T79" s="376"/>
      <c r="U79" s="376"/>
      <c r="V79" s="355">
        <f>J79+L79+N79+P79+R79+T79</f>
        <v>4</v>
      </c>
      <c r="W79" s="365">
        <f>E79-V79</f>
        <v>26</v>
      </c>
      <c r="X79" s="361">
        <f>W79*8</f>
        <v>208</v>
      </c>
      <c r="Y79" s="361">
        <f>X79*H79</f>
        <v>1820</v>
      </c>
      <c r="Z79" s="1035">
        <f>Y79-100</f>
        <v>1720</v>
      </c>
      <c r="AA79" s="149"/>
    </row>
    <row r="80" spans="1:27" s="160" customFormat="1" ht="30" customHeight="1">
      <c r="A80" s="825">
        <v>70</v>
      </c>
      <c r="B80" s="364" t="s">
        <v>280</v>
      </c>
      <c r="C80" s="364" t="s">
        <v>176</v>
      </c>
      <c r="D80" s="364" t="s">
        <v>49</v>
      </c>
      <c r="E80" s="365">
        <v>30</v>
      </c>
      <c r="F80" s="364">
        <v>240</v>
      </c>
      <c r="G80" s="364">
        <v>90</v>
      </c>
      <c r="H80" s="364">
        <f t="shared" si="8"/>
        <v>11.25</v>
      </c>
      <c r="I80" s="361">
        <f t="shared" si="9"/>
        <v>2700</v>
      </c>
      <c r="J80" s="376"/>
      <c r="K80" s="376"/>
      <c r="L80" s="376">
        <v>3</v>
      </c>
      <c r="M80" s="376" t="s">
        <v>714</v>
      </c>
      <c r="N80" s="376">
        <v>1</v>
      </c>
      <c r="O80" s="377" t="s">
        <v>834</v>
      </c>
      <c r="P80" s="376"/>
      <c r="Q80" s="376"/>
      <c r="R80" s="376"/>
      <c r="S80" s="376"/>
      <c r="T80" s="376"/>
      <c r="U80" s="376"/>
      <c r="V80" s="355">
        <f t="shared" si="0"/>
        <v>4</v>
      </c>
      <c r="W80" s="365">
        <f t="shared" si="1"/>
        <v>26</v>
      </c>
      <c r="X80" s="361">
        <f t="shared" si="2"/>
        <v>208</v>
      </c>
      <c r="Y80" s="361">
        <f t="shared" si="3"/>
        <v>2340</v>
      </c>
      <c r="Z80" s="1012">
        <f t="shared" si="4"/>
        <v>2340</v>
      </c>
      <c r="AA80" s="149"/>
    </row>
    <row r="81" spans="1:30" s="160" customFormat="1" ht="6" customHeight="1">
      <c r="A81" s="462"/>
      <c r="B81" s="461"/>
      <c r="C81" s="334"/>
      <c r="D81" s="334"/>
      <c r="E81" s="250"/>
      <c r="F81" s="334"/>
      <c r="G81" s="334"/>
      <c r="H81" s="334"/>
      <c r="I81" s="334"/>
      <c r="J81" s="335"/>
      <c r="K81" s="335"/>
      <c r="L81" s="335"/>
      <c r="M81" s="335"/>
      <c r="N81" s="335"/>
      <c r="O81" s="336"/>
      <c r="P81" s="335"/>
      <c r="Q81" s="335"/>
      <c r="R81" s="335"/>
      <c r="S81" s="335"/>
      <c r="T81" s="335"/>
      <c r="U81" s="335"/>
      <c r="V81" s="250"/>
      <c r="W81" s="462"/>
      <c r="X81" s="334"/>
      <c r="Y81" s="334"/>
      <c r="Z81" s="1016"/>
      <c r="AA81" s="337"/>
    </row>
    <row r="82" spans="1:30" s="160" customFormat="1" ht="35.25" customHeight="1">
      <c r="A82" s="462"/>
      <c r="B82" s="1427" t="s">
        <v>483</v>
      </c>
      <c r="C82" s="1427"/>
      <c r="D82" s="1427"/>
      <c r="E82" s="341"/>
      <c r="F82" s="341"/>
      <c r="G82" s="341"/>
      <c r="H82" s="341"/>
      <c r="I82" s="341"/>
      <c r="J82" s="1052"/>
      <c r="K82" s="1052"/>
      <c r="L82" s="1052"/>
      <c r="M82" s="1052"/>
      <c r="N82" s="1427" t="s">
        <v>484</v>
      </c>
      <c r="O82" s="1427"/>
      <c r="P82" s="1427"/>
      <c r="Q82" s="1427"/>
      <c r="R82" s="1427"/>
      <c r="S82" s="1052"/>
      <c r="T82" s="1052"/>
      <c r="U82" s="1052"/>
      <c r="V82" s="341"/>
      <c r="W82" s="1427" t="s">
        <v>485</v>
      </c>
      <c r="X82" s="1427"/>
      <c r="Y82" s="1427"/>
      <c r="Z82" s="1427"/>
      <c r="AA82" s="1427"/>
    </row>
    <row r="83" spans="1:30" s="160" customFormat="1" ht="36" customHeight="1">
      <c r="A83" s="462"/>
      <c r="B83" s="1427" t="s">
        <v>482</v>
      </c>
      <c r="C83" s="1427"/>
      <c r="D83" s="1427"/>
      <c r="E83" s="341"/>
      <c r="F83" s="341"/>
      <c r="G83" s="341"/>
      <c r="H83" s="341"/>
      <c r="I83" s="341"/>
      <c r="J83" s="1052"/>
      <c r="K83" s="1052"/>
      <c r="L83" s="1052"/>
      <c r="M83" s="1052"/>
      <c r="N83" s="1427" t="s">
        <v>482</v>
      </c>
      <c r="O83" s="1427"/>
      <c r="P83" s="1427"/>
      <c r="Q83" s="1427"/>
      <c r="R83" s="1052"/>
      <c r="S83" s="1052"/>
      <c r="T83" s="1052"/>
      <c r="U83" s="1052"/>
      <c r="V83" s="1052"/>
      <c r="W83" s="1052"/>
      <c r="X83" s="1427" t="s">
        <v>482</v>
      </c>
      <c r="Y83" s="1427"/>
      <c r="Z83" s="1427"/>
      <c r="AA83" s="1427"/>
    </row>
    <row r="84" spans="1:30" s="160" customFormat="1" ht="22.5" customHeight="1">
      <c r="A84" s="462"/>
      <c r="B84" s="462"/>
      <c r="C84" s="250"/>
      <c r="D84" s="250"/>
      <c r="E84" s="250"/>
      <c r="F84" s="250"/>
      <c r="G84" s="250"/>
      <c r="H84" s="250"/>
      <c r="I84" s="250"/>
      <c r="J84" s="338"/>
      <c r="K84" s="338"/>
      <c r="L84" s="338"/>
      <c r="M84" s="338"/>
      <c r="N84" s="1427">
        <v>2</v>
      </c>
      <c r="O84" s="1427"/>
      <c r="P84" s="1427"/>
      <c r="Q84" s="1427"/>
      <c r="R84" s="338"/>
      <c r="S84" s="338"/>
      <c r="T84" s="338"/>
      <c r="U84" s="338"/>
      <c r="V84" s="250"/>
      <c r="W84" s="462"/>
      <c r="X84" s="250"/>
      <c r="Y84" s="250"/>
      <c r="Z84" s="1017"/>
      <c r="AA84" s="340"/>
      <c r="AD84" s="160">
        <f>60*27</f>
        <v>1620</v>
      </c>
    </row>
    <row r="85" spans="1:30" s="160" customFormat="1" ht="30" customHeight="1">
      <c r="A85" s="825">
        <v>71</v>
      </c>
      <c r="B85" s="118" t="s">
        <v>808</v>
      </c>
      <c r="C85" s="364" t="s">
        <v>18</v>
      </c>
      <c r="D85" s="920" t="s">
        <v>44</v>
      </c>
      <c r="E85" s="365">
        <v>30</v>
      </c>
      <c r="F85" s="364">
        <v>240</v>
      </c>
      <c r="G85" s="364">
        <v>70</v>
      </c>
      <c r="H85" s="364">
        <f t="shared" ref="H85:H117" si="16">G85/8</f>
        <v>8.75</v>
      </c>
      <c r="I85" s="361">
        <f t="shared" ref="I85:I117" si="17">G85*E85</f>
        <v>2100</v>
      </c>
      <c r="J85" s="376"/>
      <c r="K85" s="819"/>
      <c r="L85" s="376"/>
      <c r="M85" s="376"/>
      <c r="N85" s="376">
        <v>1</v>
      </c>
      <c r="O85" s="377" t="s">
        <v>834</v>
      </c>
      <c r="P85" s="376"/>
      <c r="Q85" s="376"/>
      <c r="R85" s="376"/>
      <c r="S85" s="376"/>
      <c r="T85" s="376"/>
      <c r="U85" s="376"/>
      <c r="V85" s="355">
        <f>J85+L85+N85+P85+R85+T85</f>
        <v>1</v>
      </c>
      <c r="W85" s="365">
        <f t="shared" ref="W85:W93" si="18">E85-V85</f>
        <v>29</v>
      </c>
      <c r="X85" s="361">
        <f t="shared" ref="X85:X117" si="19">W85*8</f>
        <v>232</v>
      </c>
      <c r="Y85" s="361">
        <f t="shared" ref="Y85:Y117" si="20">X85*H85</f>
        <v>2030</v>
      </c>
      <c r="Z85" s="1012">
        <f t="shared" ref="Z85:Z93" si="21">Y85</f>
        <v>2030</v>
      </c>
      <c r="AA85" s="149"/>
    </row>
    <row r="86" spans="1:30" s="160" customFormat="1" ht="30" customHeight="1">
      <c r="A86" s="825">
        <v>72</v>
      </c>
      <c r="B86" s="364" t="s">
        <v>64</v>
      </c>
      <c r="C86" s="364" t="s">
        <v>176</v>
      </c>
      <c r="D86" s="364" t="s">
        <v>65</v>
      </c>
      <c r="E86" s="365">
        <v>30</v>
      </c>
      <c r="F86" s="364">
        <v>240</v>
      </c>
      <c r="G86" s="364">
        <v>90</v>
      </c>
      <c r="H86" s="364">
        <f t="shared" si="16"/>
        <v>11.25</v>
      </c>
      <c r="I86" s="361">
        <f t="shared" si="17"/>
        <v>2700</v>
      </c>
      <c r="J86" s="376"/>
      <c r="K86" s="819"/>
      <c r="L86" s="376"/>
      <c r="M86" s="376"/>
      <c r="N86" s="376">
        <v>2.5</v>
      </c>
      <c r="O86" s="377" t="s">
        <v>494</v>
      </c>
      <c r="P86" s="376"/>
      <c r="Q86" s="376"/>
      <c r="R86" s="376"/>
      <c r="S86" s="376"/>
      <c r="T86" s="376"/>
      <c r="U86" s="376"/>
      <c r="V86" s="355">
        <f>J86+L86+N86+P86+R86+T86</f>
        <v>2.5</v>
      </c>
      <c r="W86" s="365">
        <f t="shared" si="18"/>
        <v>27.5</v>
      </c>
      <c r="X86" s="361">
        <f t="shared" si="19"/>
        <v>220</v>
      </c>
      <c r="Y86" s="361">
        <f t="shared" si="20"/>
        <v>2475</v>
      </c>
      <c r="Z86" s="1012">
        <f t="shared" si="21"/>
        <v>2475</v>
      </c>
      <c r="AA86" s="149"/>
    </row>
    <row r="87" spans="1:30" s="160" customFormat="1" ht="35.25" customHeight="1">
      <c r="A87" s="825">
        <v>73</v>
      </c>
      <c r="B87" s="364" t="s">
        <v>817</v>
      </c>
      <c r="C87" s="364" t="s">
        <v>176</v>
      </c>
      <c r="D87" s="364" t="s">
        <v>101</v>
      </c>
      <c r="E87" s="364">
        <v>30</v>
      </c>
      <c r="F87" s="364">
        <v>240</v>
      </c>
      <c r="G87" s="364">
        <v>90</v>
      </c>
      <c r="H87" s="364">
        <f t="shared" si="16"/>
        <v>11.25</v>
      </c>
      <c r="I87" s="361">
        <f t="shared" si="17"/>
        <v>2700</v>
      </c>
      <c r="J87" s="376"/>
      <c r="K87" s="819"/>
      <c r="L87" s="376">
        <v>1</v>
      </c>
      <c r="M87" s="376">
        <v>3</v>
      </c>
      <c r="N87" s="376"/>
      <c r="O87" s="377"/>
      <c r="P87" s="376"/>
      <c r="Q87" s="376"/>
      <c r="R87" s="376"/>
      <c r="S87" s="376"/>
      <c r="T87" s="376">
        <v>10</v>
      </c>
      <c r="U87" s="376" t="s">
        <v>870</v>
      </c>
      <c r="V87" s="361">
        <f t="shared" ref="V87" si="22">J87+L87+N87+P87+R87+T87</f>
        <v>11</v>
      </c>
      <c r="W87" s="364">
        <f t="shared" si="18"/>
        <v>19</v>
      </c>
      <c r="X87" s="361">
        <f t="shared" si="19"/>
        <v>152</v>
      </c>
      <c r="Y87" s="361">
        <f t="shared" si="20"/>
        <v>1710</v>
      </c>
      <c r="Z87" s="1012">
        <f t="shared" si="21"/>
        <v>1710</v>
      </c>
      <c r="AA87" s="363"/>
    </row>
    <row r="88" spans="1:30" s="160" customFormat="1" ht="30" customHeight="1">
      <c r="A88" s="825">
        <v>74</v>
      </c>
      <c r="B88" s="364" t="s">
        <v>188</v>
      </c>
      <c r="C88" s="364" t="s">
        <v>176</v>
      </c>
      <c r="D88" s="364" t="s">
        <v>30</v>
      </c>
      <c r="E88" s="365">
        <v>30</v>
      </c>
      <c r="F88" s="364">
        <v>240</v>
      </c>
      <c r="G88" s="364">
        <v>90</v>
      </c>
      <c r="H88" s="364">
        <f t="shared" si="16"/>
        <v>11.25</v>
      </c>
      <c r="I88" s="361">
        <f t="shared" si="17"/>
        <v>2700</v>
      </c>
      <c r="J88" s="376"/>
      <c r="K88" s="376"/>
      <c r="L88" s="376">
        <v>1</v>
      </c>
      <c r="M88" s="376">
        <v>24</v>
      </c>
      <c r="N88" s="376">
        <v>1</v>
      </c>
      <c r="O88" s="377" t="s">
        <v>834</v>
      </c>
      <c r="P88" s="376"/>
      <c r="Q88" s="376"/>
      <c r="R88" s="376"/>
      <c r="S88" s="376"/>
      <c r="T88" s="376"/>
      <c r="U88" s="376"/>
      <c r="V88" s="355">
        <f>J88+L88+N88+P88+R88+T88</f>
        <v>2</v>
      </c>
      <c r="W88" s="365">
        <f t="shared" si="18"/>
        <v>28</v>
      </c>
      <c r="X88" s="361">
        <f t="shared" si="19"/>
        <v>224</v>
      </c>
      <c r="Y88" s="361">
        <f t="shared" si="20"/>
        <v>2520</v>
      </c>
      <c r="Z88" s="1012">
        <f t="shared" si="21"/>
        <v>2520</v>
      </c>
      <c r="AA88" s="149"/>
    </row>
    <row r="89" spans="1:30" s="160" customFormat="1" ht="30" customHeight="1">
      <c r="A89" s="825">
        <v>75</v>
      </c>
      <c r="B89" s="364" t="s">
        <v>920</v>
      </c>
      <c r="C89" s="364" t="s">
        <v>18</v>
      </c>
      <c r="D89" s="364" t="s">
        <v>86</v>
      </c>
      <c r="E89" s="365">
        <v>30</v>
      </c>
      <c r="F89" s="364">
        <v>240</v>
      </c>
      <c r="G89" s="364">
        <v>70</v>
      </c>
      <c r="H89" s="364">
        <f t="shared" si="16"/>
        <v>8.75</v>
      </c>
      <c r="I89" s="361">
        <f t="shared" si="17"/>
        <v>2100</v>
      </c>
      <c r="J89" s="376"/>
      <c r="K89" s="376"/>
      <c r="L89" s="376"/>
      <c r="M89" s="376"/>
      <c r="N89" s="376">
        <v>1</v>
      </c>
      <c r="O89" s="377" t="s">
        <v>834</v>
      </c>
      <c r="P89" s="376"/>
      <c r="Q89" s="376"/>
      <c r="R89" s="376"/>
      <c r="S89" s="819"/>
      <c r="T89" s="376"/>
      <c r="U89" s="376"/>
      <c r="V89" s="355">
        <f>J89+L89+N89+P89+R89+T89</f>
        <v>1</v>
      </c>
      <c r="W89" s="365">
        <f t="shared" si="18"/>
        <v>29</v>
      </c>
      <c r="X89" s="361">
        <f t="shared" si="19"/>
        <v>232</v>
      </c>
      <c r="Y89" s="361">
        <f t="shared" si="20"/>
        <v>2030</v>
      </c>
      <c r="Z89" s="1012">
        <f t="shared" si="21"/>
        <v>2030</v>
      </c>
      <c r="AA89" s="149"/>
    </row>
    <row r="90" spans="1:30" s="160" customFormat="1" ht="30" customHeight="1">
      <c r="A90" s="825">
        <v>76</v>
      </c>
      <c r="B90" s="364" t="s">
        <v>206</v>
      </c>
      <c r="C90" s="364" t="s">
        <v>176</v>
      </c>
      <c r="D90" s="364" t="s">
        <v>240</v>
      </c>
      <c r="E90" s="365">
        <v>30</v>
      </c>
      <c r="F90" s="364">
        <v>240</v>
      </c>
      <c r="G90" s="364">
        <v>90</v>
      </c>
      <c r="H90" s="364">
        <f t="shared" si="16"/>
        <v>11.25</v>
      </c>
      <c r="I90" s="361">
        <f t="shared" si="17"/>
        <v>2700</v>
      </c>
      <c r="J90" s="376"/>
      <c r="K90" s="376"/>
      <c r="L90" s="376">
        <v>3</v>
      </c>
      <c r="M90" s="376" t="s">
        <v>708</v>
      </c>
      <c r="N90" s="376">
        <v>1</v>
      </c>
      <c r="O90" s="377" t="s">
        <v>834</v>
      </c>
      <c r="P90" s="376"/>
      <c r="Q90" s="376"/>
      <c r="R90" s="376"/>
      <c r="S90" s="376"/>
      <c r="T90" s="376"/>
      <c r="U90" s="376"/>
      <c r="V90" s="355">
        <f t="shared" ref="V90:V93" si="23">J90+L90+N90+P90+R90+T90</f>
        <v>4</v>
      </c>
      <c r="W90" s="365">
        <f t="shared" si="18"/>
        <v>26</v>
      </c>
      <c r="X90" s="361">
        <f t="shared" si="19"/>
        <v>208</v>
      </c>
      <c r="Y90" s="361">
        <f t="shared" si="20"/>
        <v>2340</v>
      </c>
      <c r="Z90" s="1012">
        <f t="shared" si="21"/>
        <v>2340</v>
      </c>
      <c r="AA90" s="149"/>
    </row>
    <row r="91" spans="1:30" s="160" customFormat="1" ht="35.1" customHeight="1">
      <c r="A91" s="825">
        <v>77</v>
      </c>
      <c r="B91" s="364" t="s">
        <v>251</v>
      </c>
      <c r="C91" s="361" t="s">
        <v>176</v>
      </c>
      <c r="D91" s="361" t="s">
        <v>103</v>
      </c>
      <c r="E91" s="365">
        <v>30</v>
      </c>
      <c r="F91" s="364">
        <v>240</v>
      </c>
      <c r="G91" s="364">
        <v>90</v>
      </c>
      <c r="H91" s="364">
        <f t="shared" si="16"/>
        <v>11.25</v>
      </c>
      <c r="I91" s="361">
        <f t="shared" si="17"/>
        <v>2700</v>
      </c>
      <c r="J91" s="376"/>
      <c r="K91" s="376"/>
      <c r="L91" s="376">
        <v>2</v>
      </c>
      <c r="M91" s="376" t="s">
        <v>707</v>
      </c>
      <c r="N91" s="376">
        <v>4</v>
      </c>
      <c r="O91" s="377" t="s">
        <v>993</v>
      </c>
      <c r="P91" s="376"/>
      <c r="Q91" s="376"/>
      <c r="R91" s="376"/>
      <c r="S91" s="376"/>
      <c r="T91" s="376"/>
      <c r="U91" s="376"/>
      <c r="V91" s="355">
        <f t="shared" si="23"/>
        <v>6</v>
      </c>
      <c r="W91" s="365">
        <f t="shared" si="18"/>
        <v>24</v>
      </c>
      <c r="X91" s="361">
        <f t="shared" si="19"/>
        <v>192</v>
      </c>
      <c r="Y91" s="361">
        <f t="shared" si="20"/>
        <v>2160</v>
      </c>
      <c r="Z91" s="1012">
        <f t="shared" si="21"/>
        <v>2160</v>
      </c>
      <c r="AA91" s="363"/>
    </row>
    <row r="92" spans="1:30" s="463" customFormat="1" ht="35.1" customHeight="1">
      <c r="A92" s="825">
        <v>78</v>
      </c>
      <c r="B92" s="1038" t="s">
        <v>252</v>
      </c>
      <c r="C92" s="364" t="s">
        <v>18</v>
      </c>
      <c r="D92" s="364" t="s">
        <v>76</v>
      </c>
      <c r="E92" s="365">
        <v>30</v>
      </c>
      <c r="F92" s="364">
        <v>240</v>
      </c>
      <c r="G92" s="364">
        <v>70</v>
      </c>
      <c r="H92" s="364">
        <f t="shared" si="16"/>
        <v>8.75</v>
      </c>
      <c r="I92" s="364">
        <f t="shared" si="17"/>
        <v>2100</v>
      </c>
      <c r="J92" s="376"/>
      <c r="K92" s="376"/>
      <c r="L92" s="376"/>
      <c r="M92" s="376"/>
      <c r="N92" s="376"/>
      <c r="O92" s="377"/>
      <c r="P92" s="376">
        <v>1</v>
      </c>
      <c r="Q92" s="376">
        <v>8</v>
      </c>
      <c r="R92" s="376"/>
      <c r="S92" s="376"/>
      <c r="T92" s="376"/>
      <c r="U92" s="376"/>
      <c r="V92" s="365">
        <f t="shared" si="23"/>
        <v>1</v>
      </c>
      <c r="W92" s="365">
        <f t="shared" si="18"/>
        <v>29</v>
      </c>
      <c r="X92" s="364">
        <f t="shared" si="19"/>
        <v>232</v>
      </c>
      <c r="Y92" s="364">
        <f t="shared" si="20"/>
        <v>2030</v>
      </c>
      <c r="Z92" s="1035">
        <f>Y92-1319.5</f>
        <v>710.5</v>
      </c>
      <c r="AA92" s="997"/>
    </row>
    <row r="93" spans="1:30" s="160" customFormat="1" ht="30" customHeight="1">
      <c r="A93" s="825">
        <v>79</v>
      </c>
      <c r="B93" s="772" t="s">
        <v>826</v>
      </c>
      <c r="C93" s="364" t="s">
        <v>176</v>
      </c>
      <c r="D93" s="364" t="s">
        <v>20</v>
      </c>
      <c r="E93" s="365">
        <v>30</v>
      </c>
      <c r="F93" s="364">
        <v>240</v>
      </c>
      <c r="G93" s="364">
        <v>90</v>
      </c>
      <c r="H93" s="364">
        <f t="shared" si="16"/>
        <v>11.25</v>
      </c>
      <c r="I93" s="361">
        <f t="shared" si="17"/>
        <v>2700</v>
      </c>
      <c r="J93" s="376"/>
      <c r="K93" s="376"/>
      <c r="L93" s="376">
        <v>4</v>
      </c>
      <c r="M93" s="376" t="s">
        <v>711</v>
      </c>
      <c r="N93" s="376">
        <v>1</v>
      </c>
      <c r="O93" s="377" t="s">
        <v>747</v>
      </c>
      <c r="P93" s="376"/>
      <c r="Q93" s="376"/>
      <c r="R93" s="376"/>
      <c r="S93" s="376"/>
      <c r="T93" s="376"/>
      <c r="U93" s="376"/>
      <c r="V93" s="355">
        <f t="shared" si="23"/>
        <v>5</v>
      </c>
      <c r="W93" s="365">
        <f t="shared" si="18"/>
        <v>25</v>
      </c>
      <c r="X93" s="361">
        <f t="shared" si="19"/>
        <v>200</v>
      </c>
      <c r="Y93" s="361">
        <f t="shared" si="20"/>
        <v>2250</v>
      </c>
      <c r="Z93" s="1012">
        <f t="shared" si="21"/>
        <v>2250</v>
      </c>
      <c r="AA93" s="149"/>
    </row>
    <row r="94" spans="1:30" s="160" customFormat="1" ht="30" customHeight="1">
      <c r="A94" s="825">
        <v>80</v>
      </c>
      <c r="B94" s="623" t="s">
        <v>369</v>
      </c>
      <c r="C94" s="364" t="s">
        <v>18</v>
      </c>
      <c r="D94" s="921" t="s">
        <v>27</v>
      </c>
      <c r="E94" s="364">
        <v>30</v>
      </c>
      <c r="F94" s="364">
        <v>240</v>
      </c>
      <c r="G94" s="364">
        <v>70</v>
      </c>
      <c r="H94" s="364">
        <f t="shared" si="16"/>
        <v>8.75</v>
      </c>
      <c r="I94" s="361">
        <f t="shared" si="17"/>
        <v>2100</v>
      </c>
      <c r="J94" s="376"/>
      <c r="K94" s="376"/>
      <c r="L94" s="376">
        <v>1</v>
      </c>
      <c r="M94" s="376">
        <v>17</v>
      </c>
      <c r="N94" s="376">
        <v>1</v>
      </c>
      <c r="O94" s="377" t="s">
        <v>834</v>
      </c>
      <c r="P94" s="376"/>
      <c r="Q94" s="376"/>
      <c r="R94" s="376"/>
      <c r="S94" s="376"/>
      <c r="T94" s="376"/>
      <c r="U94" s="376"/>
      <c r="V94" s="355">
        <f>J94+L94+N94+P94+R94+T94</f>
        <v>2</v>
      </c>
      <c r="W94" s="365">
        <f>E94-V94</f>
        <v>28</v>
      </c>
      <c r="X94" s="361">
        <f t="shared" si="19"/>
        <v>224</v>
      </c>
      <c r="Y94" s="361">
        <f t="shared" si="20"/>
        <v>1960</v>
      </c>
      <c r="Z94" s="1012">
        <f>Y94</f>
        <v>1960</v>
      </c>
      <c r="AA94" s="149"/>
    </row>
    <row r="95" spans="1:30" s="160" customFormat="1" ht="30" customHeight="1">
      <c r="A95" s="825">
        <v>81</v>
      </c>
      <c r="B95" s="624" t="s">
        <v>552</v>
      </c>
      <c r="C95" s="365" t="s">
        <v>18</v>
      </c>
      <c r="D95" s="922" t="s">
        <v>75</v>
      </c>
      <c r="E95" s="365">
        <v>30</v>
      </c>
      <c r="F95" s="365">
        <v>240</v>
      </c>
      <c r="G95" s="364">
        <v>70</v>
      </c>
      <c r="H95" s="364">
        <f t="shared" si="16"/>
        <v>8.75</v>
      </c>
      <c r="I95" s="361">
        <f t="shared" si="17"/>
        <v>2100</v>
      </c>
      <c r="J95" s="376"/>
      <c r="K95" s="376"/>
      <c r="L95" s="376">
        <v>2</v>
      </c>
      <c r="M95" s="376" t="s">
        <v>707</v>
      </c>
      <c r="N95" s="376">
        <v>1</v>
      </c>
      <c r="O95" s="377" t="s">
        <v>834</v>
      </c>
      <c r="P95" s="376">
        <v>1</v>
      </c>
      <c r="Q95" s="376">
        <v>8</v>
      </c>
      <c r="R95" s="376"/>
      <c r="S95" s="376"/>
      <c r="T95" s="376"/>
      <c r="U95" s="376"/>
      <c r="V95" s="355">
        <f>J95+L95+N95+P95+R95+T95</f>
        <v>4</v>
      </c>
      <c r="W95" s="365">
        <f>E95-V95</f>
        <v>26</v>
      </c>
      <c r="X95" s="361">
        <f t="shared" si="19"/>
        <v>208</v>
      </c>
      <c r="Y95" s="361">
        <f t="shared" si="20"/>
        <v>1820</v>
      </c>
      <c r="Z95" s="1012">
        <f>Y95</f>
        <v>1820</v>
      </c>
      <c r="AA95" s="149"/>
    </row>
    <row r="96" spans="1:30" s="160" customFormat="1" ht="30" customHeight="1">
      <c r="A96" s="825">
        <v>82</v>
      </c>
      <c r="B96" s="364" t="s">
        <v>118</v>
      </c>
      <c r="C96" s="364" t="s">
        <v>176</v>
      </c>
      <c r="D96" s="364" t="s">
        <v>59</v>
      </c>
      <c r="E96" s="365">
        <v>30</v>
      </c>
      <c r="F96" s="364">
        <v>240</v>
      </c>
      <c r="G96" s="364">
        <v>90</v>
      </c>
      <c r="H96" s="364">
        <f t="shared" si="16"/>
        <v>11.25</v>
      </c>
      <c r="I96" s="361">
        <f t="shared" si="17"/>
        <v>2700</v>
      </c>
      <c r="J96" s="376"/>
      <c r="K96" s="376"/>
      <c r="L96" s="376">
        <v>3</v>
      </c>
      <c r="M96" s="376" t="s">
        <v>974</v>
      </c>
      <c r="N96" s="376">
        <v>1</v>
      </c>
      <c r="O96" s="377" t="s">
        <v>834</v>
      </c>
      <c r="P96" s="376">
        <v>1</v>
      </c>
      <c r="Q96" s="376">
        <v>8</v>
      </c>
      <c r="R96" s="376"/>
      <c r="S96" s="376"/>
      <c r="T96" s="376"/>
      <c r="U96" s="376"/>
      <c r="V96" s="355">
        <f>J96+L96+N96+P96+R96+T96</f>
        <v>5</v>
      </c>
      <c r="W96" s="365">
        <f>E96-V96</f>
        <v>25</v>
      </c>
      <c r="X96" s="361">
        <f t="shared" si="19"/>
        <v>200</v>
      </c>
      <c r="Y96" s="361">
        <f t="shared" si="20"/>
        <v>2250</v>
      </c>
      <c r="Z96" s="1012">
        <f>Y96</f>
        <v>2250</v>
      </c>
      <c r="AA96" s="149"/>
    </row>
    <row r="97" spans="1:27" s="160" customFormat="1" ht="30" customHeight="1">
      <c r="A97" s="825">
        <v>83</v>
      </c>
      <c r="B97" s="364" t="s">
        <v>444</v>
      </c>
      <c r="C97" s="364" t="s">
        <v>18</v>
      </c>
      <c r="D97" s="364" t="s">
        <v>334</v>
      </c>
      <c r="E97" s="364">
        <v>30</v>
      </c>
      <c r="F97" s="364">
        <v>240</v>
      </c>
      <c r="G97" s="364">
        <v>70</v>
      </c>
      <c r="H97" s="364">
        <f t="shared" si="16"/>
        <v>8.75</v>
      </c>
      <c r="I97" s="361">
        <f t="shared" si="17"/>
        <v>2100</v>
      </c>
      <c r="J97" s="376"/>
      <c r="K97" s="376"/>
      <c r="L97" s="376"/>
      <c r="M97" s="376"/>
      <c r="N97" s="376"/>
      <c r="O97" s="377"/>
      <c r="P97" s="376"/>
      <c r="Q97" s="376"/>
      <c r="R97" s="376"/>
      <c r="S97" s="376"/>
      <c r="T97" s="376"/>
      <c r="U97" s="376"/>
      <c r="V97" s="361">
        <f t="shared" ref="V97:V117" si="24">J97+L97+N97+P97+R97+T97</f>
        <v>0</v>
      </c>
      <c r="W97" s="364">
        <f t="shared" ref="W97:W117" si="25">E97-V97</f>
        <v>30</v>
      </c>
      <c r="X97" s="361">
        <f t="shared" si="19"/>
        <v>240</v>
      </c>
      <c r="Y97" s="361">
        <f t="shared" si="20"/>
        <v>2100</v>
      </c>
      <c r="Z97" s="1012">
        <f t="shared" ref="Z97:Z117" si="26">Y97</f>
        <v>2100</v>
      </c>
      <c r="AA97" s="149"/>
    </row>
    <row r="98" spans="1:27" s="160" customFormat="1" ht="30" customHeight="1">
      <c r="A98" s="825">
        <v>84</v>
      </c>
      <c r="B98" s="624" t="s">
        <v>880</v>
      </c>
      <c r="C98" s="364" t="s">
        <v>18</v>
      </c>
      <c r="D98" s="364" t="s">
        <v>185</v>
      </c>
      <c r="E98" s="364">
        <v>30</v>
      </c>
      <c r="F98" s="364">
        <v>240</v>
      </c>
      <c r="G98" s="364">
        <v>70</v>
      </c>
      <c r="H98" s="364">
        <f t="shared" si="16"/>
        <v>8.75</v>
      </c>
      <c r="I98" s="361">
        <f t="shared" si="17"/>
        <v>2100</v>
      </c>
      <c r="J98" s="376"/>
      <c r="K98" s="376"/>
      <c r="L98" s="376">
        <v>1</v>
      </c>
      <c r="M98" s="376">
        <v>24</v>
      </c>
      <c r="N98" s="376"/>
      <c r="O98" s="377"/>
      <c r="P98" s="376"/>
      <c r="Q98" s="376"/>
      <c r="R98" s="376"/>
      <c r="S98" s="376"/>
      <c r="T98" s="376">
        <v>3</v>
      </c>
      <c r="U98" s="820" t="s">
        <v>992</v>
      </c>
      <c r="V98" s="361">
        <f t="shared" si="24"/>
        <v>4</v>
      </c>
      <c r="W98" s="364">
        <f t="shared" si="25"/>
        <v>26</v>
      </c>
      <c r="X98" s="361">
        <f t="shared" si="19"/>
        <v>208</v>
      </c>
      <c r="Y98" s="361">
        <f t="shared" si="20"/>
        <v>1820</v>
      </c>
      <c r="Z98" s="1012">
        <f t="shared" si="26"/>
        <v>1820</v>
      </c>
      <c r="AA98" s="149"/>
    </row>
    <row r="99" spans="1:27" s="160" customFormat="1" ht="30" customHeight="1">
      <c r="A99" s="825">
        <v>85</v>
      </c>
      <c r="B99" s="364" t="s">
        <v>26</v>
      </c>
      <c r="C99" s="365" t="s">
        <v>31</v>
      </c>
      <c r="D99" s="364" t="s">
        <v>37</v>
      </c>
      <c r="E99" s="365">
        <v>30</v>
      </c>
      <c r="F99" s="364">
        <v>240</v>
      </c>
      <c r="G99" s="364">
        <v>75</v>
      </c>
      <c r="H99" s="364">
        <f t="shared" si="16"/>
        <v>9.375</v>
      </c>
      <c r="I99" s="361">
        <f t="shared" si="17"/>
        <v>2250</v>
      </c>
      <c r="J99" s="376"/>
      <c r="K99" s="376"/>
      <c r="L99" s="376">
        <v>1</v>
      </c>
      <c r="M99" s="376">
        <v>3</v>
      </c>
      <c r="N99" s="376">
        <v>1</v>
      </c>
      <c r="O99" s="377" t="s">
        <v>834</v>
      </c>
      <c r="P99" s="376"/>
      <c r="Q99" s="376"/>
      <c r="R99" s="376"/>
      <c r="S99" s="820"/>
      <c r="T99" s="376"/>
      <c r="U99" s="376"/>
      <c r="V99" s="355">
        <f t="shared" si="24"/>
        <v>2</v>
      </c>
      <c r="W99" s="365">
        <f t="shared" si="25"/>
        <v>28</v>
      </c>
      <c r="X99" s="361">
        <f t="shared" si="19"/>
        <v>224</v>
      </c>
      <c r="Y99" s="361">
        <f t="shared" si="20"/>
        <v>2100</v>
      </c>
      <c r="Z99" s="1012">
        <f t="shared" si="26"/>
        <v>2100</v>
      </c>
      <c r="AA99" s="149"/>
    </row>
    <row r="100" spans="1:27" s="463" customFormat="1" ht="30" customHeight="1">
      <c r="A100" s="825">
        <v>86</v>
      </c>
      <c r="B100" s="1038" t="s">
        <v>867</v>
      </c>
      <c r="C100" s="364" t="s">
        <v>18</v>
      </c>
      <c r="D100" s="364" t="s">
        <v>506</v>
      </c>
      <c r="E100" s="365">
        <v>30</v>
      </c>
      <c r="F100" s="364">
        <v>240</v>
      </c>
      <c r="G100" s="364">
        <v>70</v>
      </c>
      <c r="H100" s="364">
        <f t="shared" si="16"/>
        <v>8.75</v>
      </c>
      <c r="I100" s="364">
        <f t="shared" si="17"/>
        <v>2100</v>
      </c>
      <c r="J100" s="376"/>
      <c r="K100" s="376"/>
      <c r="L100" s="376">
        <v>2</v>
      </c>
      <c r="M100" s="376" t="s">
        <v>707</v>
      </c>
      <c r="N100" s="376">
        <v>1</v>
      </c>
      <c r="O100" s="377" t="s">
        <v>834</v>
      </c>
      <c r="P100" s="376"/>
      <c r="Q100" s="376"/>
      <c r="R100" s="376">
        <v>1</v>
      </c>
      <c r="S100" s="820">
        <v>22</v>
      </c>
      <c r="T100" s="376"/>
      <c r="U100" s="376"/>
      <c r="V100" s="365">
        <f t="shared" si="24"/>
        <v>4</v>
      </c>
      <c r="W100" s="365">
        <f t="shared" si="25"/>
        <v>26</v>
      </c>
      <c r="X100" s="364">
        <f t="shared" si="19"/>
        <v>208</v>
      </c>
      <c r="Y100" s="364">
        <f t="shared" si="20"/>
        <v>1820</v>
      </c>
      <c r="Z100" s="1035">
        <f>Y100/2</f>
        <v>910</v>
      </c>
      <c r="AA100" s="245"/>
    </row>
    <row r="101" spans="1:27" s="160" customFormat="1" ht="30" customHeight="1">
      <c r="A101" s="825">
        <v>87</v>
      </c>
      <c r="B101" s="364" t="s">
        <v>140</v>
      </c>
      <c r="C101" s="364" t="s">
        <v>176</v>
      </c>
      <c r="D101" s="364" t="s">
        <v>144</v>
      </c>
      <c r="E101" s="365">
        <v>30</v>
      </c>
      <c r="F101" s="364">
        <v>240</v>
      </c>
      <c r="G101" s="364">
        <v>90</v>
      </c>
      <c r="H101" s="364">
        <f t="shared" si="16"/>
        <v>11.25</v>
      </c>
      <c r="I101" s="361">
        <f t="shared" si="17"/>
        <v>2700</v>
      </c>
      <c r="J101" s="376"/>
      <c r="K101" s="376"/>
      <c r="L101" s="376">
        <v>3</v>
      </c>
      <c r="M101" s="376" t="s">
        <v>974</v>
      </c>
      <c r="N101" s="376">
        <v>3</v>
      </c>
      <c r="O101" s="377" t="s">
        <v>983</v>
      </c>
      <c r="P101" s="376">
        <v>1</v>
      </c>
      <c r="Q101" s="376">
        <v>8</v>
      </c>
      <c r="R101" s="376"/>
      <c r="S101" s="376"/>
      <c r="T101" s="376"/>
      <c r="U101" s="376"/>
      <c r="V101" s="355">
        <f t="shared" si="24"/>
        <v>7</v>
      </c>
      <c r="W101" s="365">
        <f t="shared" si="25"/>
        <v>23</v>
      </c>
      <c r="X101" s="361">
        <f t="shared" si="19"/>
        <v>184</v>
      </c>
      <c r="Y101" s="361">
        <f t="shared" si="20"/>
        <v>2070</v>
      </c>
      <c r="Z101" s="1012">
        <f t="shared" si="26"/>
        <v>2070</v>
      </c>
      <c r="AA101" s="149"/>
    </row>
    <row r="102" spans="1:27" s="160" customFormat="1" ht="30" customHeight="1">
      <c r="A102" s="825">
        <v>88</v>
      </c>
      <c r="B102" s="364" t="s">
        <v>51</v>
      </c>
      <c r="C102" s="364" t="s">
        <v>176</v>
      </c>
      <c r="D102" s="364" t="s">
        <v>52</v>
      </c>
      <c r="E102" s="365">
        <v>30</v>
      </c>
      <c r="F102" s="364">
        <v>240</v>
      </c>
      <c r="G102" s="364">
        <v>90</v>
      </c>
      <c r="H102" s="364">
        <f t="shared" si="16"/>
        <v>11.25</v>
      </c>
      <c r="I102" s="361">
        <f t="shared" si="17"/>
        <v>2700</v>
      </c>
      <c r="J102" s="376"/>
      <c r="K102" s="376"/>
      <c r="L102" s="376"/>
      <c r="M102" s="376"/>
      <c r="N102" s="376">
        <v>2</v>
      </c>
      <c r="O102" s="377" t="s">
        <v>1002</v>
      </c>
      <c r="P102" s="376"/>
      <c r="Q102" s="376"/>
      <c r="R102" s="376"/>
      <c r="S102" s="376"/>
      <c r="T102" s="376"/>
      <c r="U102" s="376"/>
      <c r="V102" s="355">
        <f t="shared" si="24"/>
        <v>2</v>
      </c>
      <c r="W102" s="365">
        <f t="shared" si="25"/>
        <v>28</v>
      </c>
      <c r="X102" s="361">
        <f t="shared" si="19"/>
        <v>224</v>
      </c>
      <c r="Y102" s="361">
        <f t="shared" si="20"/>
        <v>2520</v>
      </c>
      <c r="Z102" s="1012">
        <f t="shared" si="26"/>
        <v>2520</v>
      </c>
      <c r="AA102" s="149"/>
    </row>
    <row r="103" spans="1:27" s="160" customFormat="1" ht="30" customHeight="1">
      <c r="A103" s="825">
        <v>89</v>
      </c>
      <c r="B103" s="364" t="s">
        <v>302</v>
      </c>
      <c r="C103" s="364" t="s">
        <v>176</v>
      </c>
      <c r="D103" s="364" t="s">
        <v>55</v>
      </c>
      <c r="E103" s="365">
        <v>30</v>
      </c>
      <c r="F103" s="364">
        <v>240</v>
      </c>
      <c r="G103" s="364">
        <v>90</v>
      </c>
      <c r="H103" s="364">
        <f t="shared" si="16"/>
        <v>11.25</v>
      </c>
      <c r="I103" s="361">
        <f t="shared" si="17"/>
        <v>2700</v>
      </c>
      <c r="J103" s="376"/>
      <c r="K103" s="376"/>
      <c r="L103" s="376">
        <v>2</v>
      </c>
      <c r="M103" s="376" t="s">
        <v>705</v>
      </c>
      <c r="N103" s="376">
        <v>15</v>
      </c>
      <c r="O103" s="377" t="s">
        <v>984</v>
      </c>
      <c r="P103" s="376"/>
      <c r="Q103" s="376"/>
      <c r="R103" s="376"/>
      <c r="S103" s="376"/>
      <c r="T103" s="376"/>
      <c r="U103" s="376"/>
      <c r="V103" s="355">
        <f t="shared" si="24"/>
        <v>17</v>
      </c>
      <c r="W103" s="365">
        <f t="shared" si="25"/>
        <v>13</v>
      </c>
      <c r="X103" s="361">
        <f t="shared" si="19"/>
        <v>104</v>
      </c>
      <c r="Y103" s="361">
        <f t="shared" si="20"/>
        <v>1170</v>
      </c>
      <c r="Z103" s="1012">
        <f t="shared" si="26"/>
        <v>1170</v>
      </c>
      <c r="AA103" s="149"/>
    </row>
    <row r="104" spans="1:27" s="160" customFormat="1" ht="30" customHeight="1">
      <c r="A104" s="825">
        <v>90</v>
      </c>
      <c r="B104" s="364" t="s">
        <v>281</v>
      </c>
      <c r="C104" s="364" t="s">
        <v>176</v>
      </c>
      <c r="D104" s="364" t="s">
        <v>162</v>
      </c>
      <c r="E104" s="365">
        <v>30</v>
      </c>
      <c r="F104" s="364">
        <v>240</v>
      </c>
      <c r="G104" s="364">
        <v>90</v>
      </c>
      <c r="H104" s="364">
        <f t="shared" si="16"/>
        <v>11.25</v>
      </c>
      <c r="I104" s="361">
        <f t="shared" si="17"/>
        <v>2700</v>
      </c>
      <c r="J104" s="376"/>
      <c r="K104" s="376"/>
      <c r="L104" s="376">
        <v>1</v>
      </c>
      <c r="M104" s="376">
        <v>17</v>
      </c>
      <c r="N104" s="376">
        <v>1</v>
      </c>
      <c r="O104" s="377" t="s">
        <v>834</v>
      </c>
      <c r="P104" s="376"/>
      <c r="Q104" s="376"/>
      <c r="R104" s="376"/>
      <c r="S104" s="376"/>
      <c r="T104" s="376"/>
      <c r="U104" s="376"/>
      <c r="V104" s="355">
        <f t="shared" si="24"/>
        <v>2</v>
      </c>
      <c r="W104" s="365">
        <f t="shared" si="25"/>
        <v>28</v>
      </c>
      <c r="X104" s="361">
        <f t="shared" si="19"/>
        <v>224</v>
      </c>
      <c r="Y104" s="361">
        <f t="shared" si="20"/>
        <v>2520</v>
      </c>
      <c r="Z104" s="1012">
        <f t="shared" si="26"/>
        <v>2520</v>
      </c>
      <c r="AA104" s="149"/>
    </row>
    <row r="105" spans="1:27" s="160" customFormat="1" ht="30" customHeight="1">
      <c r="A105" s="825">
        <v>91</v>
      </c>
      <c r="B105" s="364" t="s">
        <v>944</v>
      </c>
      <c r="C105" s="364" t="s">
        <v>267</v>
      </c>
      <c r="D105" s="364" t="s">
        <v>45</v>
      </c>
      <c r="E105" s="365">
        <v>30</v>
      </c>
      <c r="F105" s="364">
        <v>240</v>
      </c>
      <c r="G105" s="364">
        <v>75</v>
      </c>
      <c r="H105" s="364">
        <f t="shared" si="16"/>
        <v>9.375</v>
      </c>
      <c r="I105" s="361">
        <f t="shared" si="17"/>
        <v>2250</v>
      </c>
      <c r="J105" s="376"/>
      <c r="K105" s="376"/>
      <c r="L105" s="376">
        <v>2</v>
      </c>
      <c r="M105" s="376" t="s">
        <v>707</v>
      </c>
      <c r="N105" s="376">
        <v>1</v>
      </c>
      <c r="O105" s="377" t="s">
        <v>834</v>
      </c>
      <c r="P105" s="376"/>
      <c r="Q105" s="376"/>
      <c r="R105" s="376"/>
      <c r="S105" s="376"/>
      <c r="T105" s="376"/>
      <c r="U105" s="376"/>
      <c r="V105" s="355">
        <f t="shared" si="24"/>
        <v>3</v>
      </c>
      <c r="W105" s="365">
        <f t="shared" si="25"/>
        <v>27</v>
      </c>
      <c r="X105" s="361">
        <f>W105*8</f>
        <v>216</v>
      </c>
      <c r="Y105" s="361">
        <f>X105*H105</f>
        <v>2025</v>
      </c>
      <c r="Z105" s="1012">
        <f>Y105</f>
        <v>2025</v>
      </c>
      <c r="AA105" s="149"/>
    </row>
    <row r="106" spans="1:27" s="463" customFormat="1" ht="35.1" customHeight="1">
      <c r="A106" s="825">
        <v>92</v>
      </c>
      <c r="B106" s="364" t="s">
        <v>866</v>
      </c>
      <c r="C106" s="364" t="s">
        <v>18</v>
      </c>
      <c r="D106" s="364" t="s">
        <v>115</v>
      </c>
      <c r="E106" s="365">
        <v>30</v>
      </c>
      <c r="F106" s="364">
        <v>240</v>
      </c>
      <c r="G106" s="364">
        <v>70</v>
      </c>
      <c r="H106" s="364">
        <f t="shared" si="16"/>
        <v>8.75</v>
      </c>
      <c r="I106" s="364">
        <f t="shared" si="17"/>
        <v>2100</v>
      </c>
      <c r="J106" s="376"/>
      <c r="K106" s="376"/>
      <c r="L106" s="376"/>
      <c r="M106" s="376"/>
      <c r="N106" s="376"/>
      <c r="O106" s="377"/>
      <c r="P106" s="376"/>
      <c r="Q106" s="376"/>
      <c r="R106" s="376"/>
      <c r="S106" s="376"/>
      <c r="T106" s="376"/>
      <c r="U106" s="376"/>
      <c r="V106" s="365">
        <f t="shared" si="24"/>
        <v>0</v>
      </c>
      <c r="W106" s="365">
        <f t="shared" si="25"/>
        <v>30</v>
      </c>
      <c r="X106" s="364">
        <f t="shared" ref="X106" si="27">W106*8</f>
        <v>240</v>
      </c>
      <c r="Y106" s="364">
        <f t="shared" ref="Y106" si="28">X106*H106</f>
        <v>2100</v>
      </c>
      <c r="Z106" s="1014">
        <f t="shared" ref="Z106" si="29">Y106</f>
        <v>2100</v>
      </c>
      <c r="AA106" s="997"/>
    </row>
    <row r="107" spans="1:27" s="160" customFormat="1" ht="33.75" customHeight="1">
      <c r="A107" s="825">
        <v>93</v>
      </c>
      <c r="B107" s="364" t="s">
        <v>102</v>
      </c>
      <c r="C107" s="364" t="s">
        <v>176</v>
      </c>
      <c r="D107" s="364" t="s">
        <v>154</v>
      </c>
      <c r="E107" s="365">
        <v>30</v>
      </c>
      <c r="F107" s="364">
        <v>240</v>
      </c>
      <c r="G107" s="364">
        <v>90</v>
      </c>
      <c r="H107" s="364">
        <f t="shared" si="16"/>
        <v>11.25</v>
      </c>
      <c r="I107" s="361">
        <f t="shared" si="17"/>
        <v>2700</v>
      </c>
      <c r="J107" s="376"/>
      <c r="K107" s="376"/>
      <c r="L107" s="376">
        <v>3</v>
      </c>
      <c r="M107" s="376" t="s">
        <v>974</v>
      </c>
      <c r="N107" s="376">
        <v>4</v>
      </c>
      <c r="O107" s="377" t="s">
        <v>985</v>
      </c>
      <c r="P107" s="376">
        <v>1</v>
      </c>
      <c r="Q107" s="376">
        <v>8</v>
      </c>
      <c r="R107" s="376"/>
      <c r="S107" s="821"/>
      <c r="T107" s="376"/>
      <c r="U107" s="376"/>
      <c r="V107" s="355">
        <f t="shared" si="24"/>
        <v>8</v>
      </c>
      <c r="W107" s="365">
        <f t="shared" si="25"/>
        <v>22</v>
      </c>
      <c r="X107" s="361">
        <f t="shared" si="19"/>
        <v>176</v>
      </c>
      <c r="Y107" s="361">
        <f t="shared" si="20"/>
        <v>1980</v>
      </c>
      <c r="Z107" s="1012">
        <f t="shared" si="26"/>
        <v>1980</v>
      </c>
      <c r="AA107" s="149"/>
    </row>
    <row r="108" spans="1:27" s="160" customFormat="1" ht="30" customHeight="1">
      <c r="A108" s="825">
        <v>94</v>
      </c>
      <c r="B108" s="364" t="s">
        <v>724</v>
      </c>
      <c r="C108" s="364" t="s">
        <v>18</v>
      </c>
      <c r="D108" s="364" t="s">
        <v>175</v>
      </c>
      <c r="E108" s="365">
        <v>30</v>
      </c>
      <c r="F108" s="364">
        <v>240</v>
      </c>
      <c r="G108" s="364">
        <v>70</v>
      </c>
      <c r="H108" s="364">
        <f t="shared" si="16"/>
        <v>8.75</v>
      </c>
      <c r="I108" s="361">
        <f t="shared" si="17"/>
        <v>2100</v>
      </c>
      <c r="J108" s="376"/>
      <c r="K108" s="376"/>
      <c r="L108" s="376"/>
      <c r="M108" s="376"/>
      <c r="N108" s="376"/>
      <c r="O108" s="377"/>
      <c r="P108" s="376"/>
      <c r="Q108" s="376"/>
      <c r="R108" s="376"/>
      <c r="S108" s="376"/>
      <c r="T108" s="376"/>
      <c r="U108" s="376"/>
      <c r="V108" s="355">
        <f t="shared" si="24"/>
        <v>0</v>
      </c>
      <c r="W108" s="365">
        <f t="shared" si="25"/>
        <v>30</v>
      </c>
      <c r="X108" s="361">
        <f>W108*8</f>
        <v>240</v>
      </c>
      <c r="Y108" s="361">
        <f>X108*H108</f>
        <v>2100</v>
      </c>
      <c r="Z108" s="1012">
        <f>Y108</f>
        <v>2100</v>
      </c>
      <c r="AA108" s="149"/>
    </row>
    <row r="109" spans="1:27" s="160" customFormat="1" ht="31.5" customHeight="1">
      <c r="A109" s="825">
        <v>95</v>
      </c>
      <c r="B109" s="364" t="s">
        <v>263</v>
      </c>
      <c r="C109" s="364" t="s">
        <v>18</v>
      </c>
      <c r="D109" s="364" t="s">
        <v>848</v>
      </c>
      <c r="E109" s="365">
        <v>30</v>
      </c>
      <c r="F109" s="364">
        <v>240</v>
      </c>
      <c r="G109" s="364">
        <v>70</v>
      </c>
      <c r="H109" s="364">
        <f t="shared" si="16"/>
        <v>8.75</v>
      </c>
      <c r="I109" s="361">
        <f t="shared" si="17"/>
        <v>2100</v>
      </c>
      <c r="J109" s="376"/>
      <c r="K109" s="376"/>
      <c r="L109" s="376"/>
      <c r="M109" s="376"/>
      <c r="N109" s="376"/>
      <c r="O109" s="377"/>
      <c r="P109" s="376"/>
      <c r="Q109" s="376"/>
      <c r="R109" s="376"/>
      <c r="S109" s="376"/>
      <c r="T109" s="376"/>
      <c r="U109" s="947"/>
      <c r="V109" s="355">
        <f t="shared" si="24"/>
        <v>0</v>
      </c>
      <c r="W109" s="365">
        <f t="shared" si="25"/>
        <v>30</v>
      </c>
      <c r="X109" s="361">
        <f>W109*8</f>
        <v>240</v>
      </c>
      <c r="Y109" s="361">
        <f>X109*H109</f>
        <v>2100</v>
      </c>
      <c r="Z109" s="1012">
        <f>Y109</f>
        <v>2100</v>
      </c>
      <c r="AA109" s="149"/>
    </row>
    <row r="110" spans="1:27" s="160" customFormat="1" ht="31.5" customHeight="1">
      <c r="A110" s="825">
        <v>96</v>
      </c>
      <c r="B110" s="369" t="s">
        <v>937</v>
      </c>
      <c r="C110" s="364" t="s">
        <v>176</v>
      </c>
      <c r="D110" s="364" t="s">
        <v>23</v>
      </c>
      <c r="E110" s="365">
        <v>30</v>
      </c>
      <c r="F110" s="364">
        <v>240</v>
      </c>
      <c r="G110" s="364">
        <v>90</v>
      </c>
      <c r="H110" s="364">
        <f t="shared" si="16"/>
        <v>11.25</v>
      </c>
      <c r="I110" s="361">
        <f t="shared" si="17"/>
        <v>2700</v>
      </c>
      <c r="J110" s="376"/>
      <c r="K110" s="376"/>
      <c r="L110" s="376">
        <v>3</v>
      </c>
      <c r="M110" s="376" t="s">
        <v>708</v>
      </c>
      <c r="N110" s="376">
        <v>1</v>
      </c>
      <c r="O110" s="377" t="s">
        <v>834</v>
      </c>
      <c r="P110" s="376">
        <v>1</v>
      </c>
      <c r="Q110" s="376">
        <v>8</v>
      </c>
      <c r="R110" s="376"/>
      <c r="S110" s="376"/>
      <c r="T110" s="376"/>
      <c r="U110" s="947"/>
      <c r="V110" s="355">
        <f t="shared" si="24"/>
        <v>5</v>
      </c>
      <c r="W110" s="365">
        <f t="shared" si="25"/>
        <v>25</v>
      </c>
      <c r="X110" s="361">
        <f>W110*8</f>
        <v>200</v>
      </c>
      <c r="Y110" s="361">
        <f>X110*H110</f>
        <v>2250</v>
      </c>
      <c r="Z110" s="1012">
        <f>Y110</f>
        <v>2250</v>
      </c>
      <c r="AA110" s="149"/>
    </row>
    <row r="111" spans="1:27" s="463" customFormat="1" ht="35.1" customHeight="1">
      <c r="A111" s="825">
        <v>97</v>
      </c>
      <c r="B111" s="364" t="s">
        <v>264</v>
      </c>
      <c r="C111" s="364" t="s">
        <v>18</v>
      </c>
      <c r="D111" s="364" t="s">
        <v>113</v>
      </c>
      <c r="E111" s="365">
        <v>30</v>
      </c>
      <c r="F111" s="364">
        <v>240</v>
      </c>
      <c r="G111" s="364">
        <v>70</v>
      </c>
      <c r="H111" s="364">
        <f t="shared" si="16"/>
        <v>8.75</v>
      </c>
      <c r="I111" s="364">
        <f t="shared" si="17"/>
        <v>2100</v>
      </c>
      <c r="J111" s="376"/>
      <c r="K111" s="376"/>
      <c r="L111" s="376">
        <v>1</v>
      </c>
      <c r="M111" s="376">
        <v>17</v>
      </c>
      <c r="N111" s="376">
        <v>1</v>
      </c>
      <c r="O111" s="377" t="s">
        <v>834</v>
      </c>
      <c r="P111" s="376">
        <v>1</v>
      </c>
      <c r="Q111" s="376">
        <v>8</v>
      </c>
      <c r="R111" s="376"/>
      <c r="S111" s="376"/>
      <c r="T111" s="376"/>
      <c r="U111" s="376"/>
      <c r="V111" s="365">
        <f t="shared" si="24"/>
        <v>3</v>
      </c>
      <c r="W111" s="365">
        <f t="shared" si="25"/>
        <v>27</v>
      </c>
      <c r="X111" s="364">
        <f t="shared" ref="X111" si="30">W111*8</f>
        <v>216</v>
      </c>
      <c r="Y111" s="364">
        <f t="shared" ref="Y111" si="31">X111*H111</f>
        <v>1890</v>
      </c>
      <c r="Z111" s="1014">
        <f t="shared" ref="Z111" si="32">Y111</f>
        <v>1890</v>
      </c>
      <c r="AA111" s="997"/>
    </row>
    <row r="112" spans="1:27" s="160" customFormat="1" ht="30" customHeight="1">
      <c r="A112" s="825">
        <v>98</v>
      </c>
      <c r="B112" s="364" t="s">
        <v>278</v>
      </c>
      <c r="C112" s="364" t="s">
        <v>176</v>
      </c>
      <c r="D112" s="474" t="s">
        <v>50</v>
      </c>
      <c r="E112" s="365">
        <v>30</v>
      </c>
      <c r="F112" s="364">
        <v>240</v>
      </c>
      <c r="G112" s="364">
        <v>90</v>
      </c>
      <c r="H112" s="364">
        <f t="shared" si="16"/>
        <v>11.25</v>
      </c>
      <c r="I112" s="361">
        <f t="shared" si="17"/>
        <v>2700</v>
      </c>
      <c r="J112" s="376"/>
      <c r="K112" s="376"/>
      <c r="L112" s="376"/>
      <c r="M112" s="376"/>
      <c r="N112" s="376">
        <v>1</v>
      </c>
      <c r="O112" s="377" t="s">
        <v>834</v>
      </c>
      <c r="P112" s="376"/>
      <c r="Q112" s="376"/>
      <c r="R112" s="376"/>
      <c r="S112" s="376"/>
      <c r="T112" s="376"/>
      <c r="U112" s="376"/>
      <c r="V112" s="355">
        <f t="shared" si="24"/>
        <v>1</v>
      </c>
      <c r="W112" s="365">
        <f t="shared" si="25"/>
        <v>29</v>
      </c>
      <c r="X112" s="361">
        <f t="shared" si="19"/>
        <v>232</v>
      </c>
      <c r="Y112" s="361">
        <f t="shared" si="20"/>
        <v>2610</v>
      </c>
      <c r="Z112" s="1012">
        <f t="shared" si="26"/>
        <v>2610</v>
      </c>
      <c r="AA112" s="245"/>
    </row>
    <row r="113" spans="1:35" s="160" customFormat="1" ht="30" customHeight="1">
      <c r="A113" s="825">
        <v>99</v>
      </c>
      <c r="B113" s="474" t="s">
        <v>588</v>
      </c>
      <c r="C113" s="364" t="s">
        <v>18</v>
      </c>
      <c r="D113" s="920" t="s">
        <v>105</v>
      </c>
      <c r="E113" s="364">
        <v>30</v>
      </c>
      <c r="F113" s="364">
        <v>240</v>
      </c>
      <c r="G113" s="364">
        <v>70</v>
      </c>
      <c r="H113" s="364">
        <f t="shared" si="16"/>
        <v>8.75</v>
      </c>
      <c r="I113" s="361">
        <f t="shared" si="17"/>
        <v>2100</v>
      </c>
      <c r="J113" s="376"/>
      <c r="K113" s="819"/>
      <c r="L113" s="376">
        <v>4</v>
      </c>
      <c r="M113" s="376" t="s">
        <v>711</v>
      </c>
      <c r="N113" s="376"/>
      <c r="O113" s="377"/>
      <c r="P113" s="376">
        <v>1</v>
      </c>
      <c r="Q113" s="376">
        <v>8</v>
      </c>
      <c r="R113" s="376"/>
      <c r="S113" s="376"/>
      <c r="T113" s="376"/>
      <c r="U113" s="376"/>
      <c r="V113" s="361">
        <f t="shared" si="24"/>
        <v>5</v>
      </c>
      <c r="W113" s="364">
        <f t="shared" si="25"/>
        <v>25</v>
      </c>
      <c r="X113" s="361">
        <f t="shared" si="19"/>
        <v>200</v>
      </c>
      <c r="Y113" s="361">
        <f t="shared" si="20"/>
        <v>1750</v>
      </c>
      <c r="Z113" s="1012">
        <f t="shared" si="26"/>
        <v>1750</v>
      </c>
      <c r="AA113" s="681"/>
    </row>
    <row r="114" spans="1:35" s="160" customFormat="1" ht="30" customHeight="1">
      <c r="A114" s="825">
        <v>100</v>
      </c>
      <c r="B114" s="364" t="s">
        <v>352</v>
      </c>
      <c r="C114" s="364" t="s">
        <v>18</v>
      </c>
      <c r="D114" s="1065" t="s">
        <v>236</v>
      </c>
      <c r="E114" s="365">
        <v>30</v>
      </c>
      <c r="F114" s="364">
        <v>240</v>
      </c>
      <c r="G114" s="364">
        <v>70</v>
      </c>
      <c r="H114" s="364">
        <f t="shared" si="16"/>
        <v>8.75</v>
      </c>
      <c r="I114" s="361">
        <f t="shared" si="17"/>
        <v>2100</v>
      </c>
      <c r="J114" s="376"/>
      <c r="K114" s="376"/>
      <c r="L114" s="376"/>
      <c r="M114" s="376"/>
      <c r="N114" s="376"/>
      <c r="O114" s="377"/>
      <c r="P114" s="376"/>
      <c r="Q114" s="376"/>
      <c r="R114" s="376"/>
      <c r="S114" s="376"/>
      <c r="T114" s="376"/>
      <c r="U114" s="376"/>
      <c r="V114" s="355">
        <f t="shared" si="24"/>
        <v>0</v>
      </c>
      <c r="W114" s="365">
        <f t="shared" si="25"/>
        <v>30</v>
      </c>
      <c r="X114" s="361">
        <f t="shared" si="19"/>
        <v>240</v>
      </c>
      <c r="Y114" s="361">
        <f t="shared" si="20"/>
        <v>2100</v>
      </c>
      <c r="Z114" s="1012">
        <f t="shared" si="26"/>
        <v>2100</v>
      </c>
      <c r="AA114" s="149"/>
    </row>
    <row r="115" spans="1:35" s="160" customFormat="1" ht="30" customHeight="1">
      <c r="A115" s="825">
        <v>101</v>
      </c>
      <c r="B115" s="364" t="s">
        <v>664</v>
      </c>
      <c r="C115" s="364" t="s">
        <v>267</v>
      </c>
      <c r="D115" s="364" t="s">
        <v>82</v>
      </c>
      <c r="E115" s="355">
        <v>30</v>
      </c>
      <c r="F115" s="361">
        <v>240</v>
      </c>
      <c r="G115" s="361">
        <v>75</v>
      </c>
      <c r="H115" s="364">
        <f t="shared" si="16"/>
        <v>9.375</v>
      </c>
      <c r="I115" s="361">
        <f t="shared" si="17"/>
        <v>2250</v>
      </c>
      <c r="J115" s="376"/>
      <c r="K115" s="376"/>
      <c r="L115" s="376">
        <v>1</v>
      </c>
      <c r="M115" s="376">
        <v>3</v>
      </c>
      <c r="N115" s="376">
        <v>1</v>
      </c>
      <c r="O115" s="377" t="s">
        <v>834</v>
      </c>
      <c r="P115" s="376">
        <v>1</v>
      </c>
      <c r="Q115" s="376">
        <v>8</v>
      </c>
      <c r="R115" s="376"/>
      <c r="S115" s="376"/>
      <c r="T115" s="376"/>
      <c r="U115" s="376"/>
      <c r="V115" s="355">
        <f t="shared" si="24"/>
        <v>3</v>
      </c>
      <c r="W115" s="365">
        <f t="shared" si="25"/>
        <v>27</v>
      </c>
      <c r="X115" s="361">
        <f>W115*8</f>
        <v>216</v>
      </c>
      <c r="Y115" s="361">
        <f>X115*H115</f>
        <v>2025</v>
      </c>
      <c r="Z115" s="1012">
        <f>Y115</f>
        <v>2025</v>
      </c>
      <c r="AA115" s="149"/>
    </row>
    <row r="116" spans="1:35" s="160" customFormat="1" ht="30" customHeight="1">
      <c r="A116" s="825">
        <v>102</v>
      </c>
      <c r="B116" s="1067" t="s">
        <v>884</v>
      </c>
      <c r="C116" s="364" t="s">
        <v>176</v>
      </c>
      <c r="D116" s="364" t="s">
        <v>66</v>
      </c>
      <c r="E116" s="355">
        <v>30</v>
      </c>
      <c r="F116" s="361">
        <v>240</v>
      </c>
      <c r="G116" s="361">
        <v>90</v>
      </c>
      <c r="H116" s="364">
        <f t="shared" si="16"/>
        <v>11.25</v>
      </c>
      <c r="I116" s="361">
        <f t="shared" si="17"/>
        <v>2700</v>
      </c>
      <c r="J116" s="376"/>
      <c r="K116" s="376"/>
      <c r="L116" s="376">
        <v>4</v>
      </c>
      <c r="M116" s="376" t="s">
        <v>711</v>
      </c>
      <c r="N116" s="376"/>
      <c r="O116" s="377"/>
      <c r="P116" s="376">
        <v>1</v>
      </c>
      <c r="Q116" s="376">
        <v>8</v>
      </c>
      <c r="R116" s="376">
        <v>4</v>
      </c>
      <c r="S116" s="376" t="s">
        <v>970</v>
      </c>
      <c r="T116" s="376"/>
      <c r="U116" s="376"/>
      <c r="V116" s="355">
        <f t="shared" si="24"/>
        <v>9</v>
      </c>
      <c r="W116" s="917">
        <f t="shared" si="25"/>
        <v>21</v>
      </c>
      <c r="X116" s="382">
        <f t="shared" ref="X116" si="33">W116*8</f>
        <v>168</v>
      </c>
      <c r="Y116" s="382">
        <f t="shared" ref="Y116" si="34">X116*H116</f>
        <v>1890</v>
      </c>
      <c r="Z116" s="1018">
        <f t="shared" ref="Z116" si="35">Y116</f>
        <v>1890</v>
      </c>
      <c r="AA116" s="155"/>
    </row>
    <row r="117" spans="1:35" s="160" customFormat="1" ht="30" customHeight="1">
      <c r="A117" s="825">
        <v>103</v>
      </c>
      <c r="B117" s="365" t="s">
        <v>695</v>
      </c>
      <c r="C117" s="364" t="s">
        <v>18</v>
      </c>
      <c r="D117" s="361" t="s">
        <v>853</v>
      </c>
      <c r="E117" s="355">
        <v>30</v>
      </c>
      <c r="F117" s="361">
        <v>240</v>
      </c>
      <c r="G117" s="361">
        <v>70</v>
      </c>
      <c r="H117" s="364">
        <f t="shared" si="16"/>
        <v>8.75</v>
      </c>
      <c r="I117" s="361">
        <f t="shared" si="17"/>
        <v>2100</v>
      </c>
      <c r="J117" s="376"/>
      <c r="K117" s="376"/>
      <c r="L117" s="376"/>
      <c r="M117" s="376"/>
      <c r="N117" s="376">
        <v>1</v>
      </c>
      <c r="O117" s="377" t="s">
        <v>834</v>
      </c>
      <c r="P117" s="376"/>
      <c r="Q117" s="376"/>
      <c r="R117" s="376">
        <v>2</v>
      </c>
      <c r="S117" s="376" t="s">
        <v>147</v>
      </c>
      <c r="T117" s="376"/>
      <c r="U117" s="376"/>
      <c r="V117" s="355">
        <f t="shared" si="24"/>
        <v>3</v>
      </c>
      <c r="W117" s="365">
        <f t="shared" si="25"/>
        <v>27</v>
      </c>
      <c r="X117" s="361">
        <f t="shared" si="19"/>
        <v>216</v>
      </c>
      <c r="Y117" s="361">
        <f t="shared" si="20"/>
        <v>1890</v>
      </c>
      <c r="Z117" s="1012">
        <f t="shared" si="26"/>
        <v>1890</v>
      </c>
      <c r="AA117" s="155"/>
    </row>
    <row r="118" spans="1:35" ht="47.25" customHeight="1" thickBot="1">
      <c r="A118" s="1039"/>
      <c r="B118" s="416"/>
      <c r="C118" s="384"/>
      <c r="D118" s="384"/>
      <c r="E118" s="384"/>
      <c r="F118" s="384"/>
      <c r="G118" s="384"/>
      <c r="H118" s="384"/>
      <c r="I118" s="384"/>
      <c r="J118" s="385"/>
      <c r="K118" s="385"/>
      <c r="L118" s="385"/>
      <c r="M118" s="385"/>
      <c r="N118" s="385"/>
      <c r="O118" s="385"/>
      <c r="P118" s="385"/>
      <c r="Q118" s="385"/>
      <c r="R118" s="385"/>
      <c r="S118" s="385"/>
      <c r="T118" s="385"/>
      <c r="U118" s="385"/>
      <c r="V118" s="384"/>
      <c r="W118" s="416"/>
      <c r="X118" s="1436" t="s">
        <v>208</v>
      </c>
      <c r="Y118" s="1437"/>
      <c r="Z118" s="1019">
        <f>SUM(Z8:Z117)</f>
        <v>204465.5</v>
      </c>
      <c r="AA118" s="159"/>
      <c r="AB118" s="150"/>
      <c r="AC118" s="150"/>
      <c r="AD118" s="352"/>
      <c r="AE118" s="150"/>
      <c r="AF118" s="150"/>
      <c r="AG118" s="150"/>
      <c r="AH118" s="150"/>
      <c r="AI118" s="150"/>
    </row>
    <row r="119" spans="1:35" ht="30.75" customHeight="1" thickBot="1">
      <c r="A119" s="1039"/>
      <c r="B119" s="416" t="s">
        <v>342</v>
      </c>
      <c r="C119" s="119"/>
      <c r="D119" s="384"/>
      <c r="E119" s="384"/>
      <c r="F119" s="384"/>
      <c r="G119" s="384"/>
      <c r="H119" s="384"/>
      <c r="I119" s="384"/>
      <c r="J119" s="385"/>
      <c r="K119" s="385"/>
      <c r="L119" s="385"/>
      <c r="M119" s="385"/>
      <c r="N119" s="385"/>
      <c r="O119" s="385"/>
      <c r="P119" s="385"/>
      <c r="Q119" s="385"/>
      <c r="R119" s="385"/>
      <c r="S119" s="385"/>
      <c r="T119" s="385"/>
      <c r="U119" s="385"/>
      <c r="V119" s="384"/>
      <c r="W119" s="416"/>
      <c r="X119" s="384"/>
      <c r="Y119" s="384"/>
      <c r="Z119" s="1020"/>
      <c r="AA119" s="159"/>
      <c r="AB119" s="150"/>
      <c r="AC119" s="150"/>
      <c r="AD119" s="160"/>
      <c r="AE119" s="150"/>
      <c r="AF119" s="150"/>
      <c r="AG119" s="150"/>
      <c r="AH119" s="150"/>
      <c r="AI119" s="150"/>
    </row>
    <row r="120" spans="1:35" s="160" customFormat="1" ht="44.25" customHeight="1">
      <c r="A120" s="462"/>
      <c r="B120" s="1427" t="s">
        <v>483</v>
      </c>
      <c r="C120" s="1427"/>
      <c r="D120" s="1427"/>
      <c r="E120" s="341"/>
      <c r="F120" s="341"/>
      <c r="G120" s="341"/>
      <c r="H120" s="341"/>
      <c r="I120" s="341"/>
      <c r="J120" s="1052"/>
      <c r="K120" s="1052"/>
      <c r="L120" s="1052"/>
      <c r="M120" s="1052"/>
      <c r="N120" s="1427" t="s">
        <v>484</v>
      </c>
      <c r="O120" s="1427"/>
      <c r="P120" s="1427"/>
      <c r="Q120" s="1427"/>
      <c r="R120" s="1427"/>
      <c r="S120" s="1052"/>
      <c r="T120" s="1052"/>
      <c r="U120" s="1052"/>
      <c r="V120" s="341"/>
      <c r="W120" s="1598" t="s">
        <v>485</v>
      </c>
      <c r="X120" s="1598"/>
      <c r="Y120" s="1598"/>
      <c r="Z120" s="1598"/>
      <c r="AA120" s="1598"/>
    </row>
    <row r="121" spans="1:35" s="160" customFormat="1" ht="42.75" customHeight="1">
      <c r="A121" s="462"/>
      <c r="B121" s="1427" t="s">
        <v>482</v>
      </c>
      <c r="C121" s="1427"/>
      <c r="D121" s="1427"/>
      <c r="E121" s="341"/>
      <c r="F121" s="341"/>
      <c r="G121" s="341"/>
      <c r="H121" s="341"/>
      <c r="I121" s="341"/>
      <c r="J121" s="1052"/>
      <c r="K121" s="1052"/>
      <c r="L121" s="1052"/>
      <c r="M121" s="1052"/>
      <c r="N121" s="1427" t="s">
        <v>482</v>
      </c>
      <c r="O121" s="1427"/>
      <c r="P121" s="1427"/>
      <c r="Q121" s="1427"/>
      <c r="R121" s="1052"/>
      <c r="S121" s="1052"/>
      <c r="T121" s="1052"/>
      <c r="U121" s="1052"/>
      <c r="V121" s="341"/>
      <c r="W121" s="776"/>
      <c r="X121" s="1427" t="s">
        <v>482</v>
      </c>
      <c r="Y121" s="1427"/>
      <c r="Z121" s="1427"/>
      <c r="AA121" s="1427"/>
    </row>
    <row r="122" spans="1:35" s="160" customFormat="1" ht="27.75" customHeight="1">
      <c r="A122" s="462"/>
      <c r="B122" s="462"/>
      <c r="C122" s="250"/>
      <c r="D122" s="250"/>
      <c r="E122" s="250"/>
      <c r="F122" s="250"/>
      <c r="G122" s="250"/>
      <c r="H122" s="250"/>
      <c r="I122" s="250"/>
      <c r="J122" s="338"/>
      <c r="K122" s="338"/>
      <c r="L122" s="338"/>
      <c r="M122" s="338"/>
      <c r="N122" s="1597">
        <v>3</v>
      </c>
      <c r="O122" s="1597"/>
      <c r="P122" s="1597"/>
      <c r="Q122" s="1597"/>
      <c r="R122" s="338"/>
      <c r="S122" s="338"/>
      <c r="T122" s="338"/>
      <c r="U122" s="338"/>
      <c r="V122" s="250"/>
      <c r="W122" s="462"/>
      <c r="X122" s="250"/>
      <c r="Y122" s="250"/>
      <c r="Z122" s="1017"/>
      <c r="AA122" s="340"/>
    </row>
    <row r="123" spans="1:35" s="160" customFormat="1" ht="27.75" customHeight="1">
      <c r="A123" s="462"/>
      <c r="B123" s="462"/>
      <c r="C123" s="250"/>
      <c r="D123" s="250"/>
      <c r="E123" s="250"/>
      <c r="F123" s="250"/>
      <c r="G123" s="250"/>
      <c r="H123" s="250"/>
      <c r="I123" s="250"/>
      <c r="J123" s="338"/>
      <c r="K123" s="338"/>
      <c r="L123" s="338"/>
      <c r="M123" s="338"/>
      <c r="N123" s="338"/>
      <c r="O123" s="339"/>
      <c r="P123" s="338"/>
      <c r="Q123" s="338"/>
      <c r="R123" s="338"/>
      <c r="S123" s="338"/>
      <c r="T123" s="338"/>
      <c r="U123" s="338"/>
      <c r="V123" s="250"/>
      <c r="W123" s="462"/>
      <c r="X123" s="250"/>
      <c r="Y123" s="250"/>
      <c r="Z123" s="1017"/>
      <c r="AA123" s="340"/>
    </row>
    <row r="124" spans="1:35" s="160" customFormat="1" ht="27.75" customHeight="1">
      <c r="A124" s="462"/>
      <c r="B124" s="462"/>
      <c r="C124" s="250"/>
      <c r="D124" s="250"/>
      <c r="E124" s="250"/>
      <c r="F124" s="250"/>
      <c r="G124" s="250"/>
      <c r="H124" s="250"/>
      <c r="I124" s="250"/>
      <c r="J124" s="338"/>
      <c r="K124" s="338"/>
      <c r="L124" s="338"/>
      <c r="M124" s="338"/>
      <c r="N124" s="338"/>
      <c r="O124" s="339"/>
      <c r="P124" s="338"/>
      <c r="Q124" s="338"/>
      <c r="R124" s="338"/>
      <c r="S124" s="338"/>
      <c r="T124" s="338"/>
      <c r="U124" s="338"/>
      <c r="V124" s="250"/>
      <c r="W124" s="462"/>
      <c r="X124" s="250"/>
      <c r="Y124" s="250"/>
      <c r="Z124" s="1017"/>
      <c r="AA124" s="340"/>
    </row>
    <row r="125" spans="1:35" s="168" customFormat="1" ht="45" customHeight="1">
      <c r="A125" s="463"/>
      <c r="B125" s="463"/>
      <c r="C125" s="114"/>
      <c r="D125" s="114"/>
      <c r="E125" s="114"/>
      <c r="F125" s="114"/>
      <c r="G125" s="114"/>
      <c r="H125" s="114"/>
      <c r="I125" s="114"/>
      <c r="N125" s="1597"/>
      <c r="O125" s="1597"/>
      <c r="P125" s="1597"/>
      <c r="Q125" s="1597"/>
      <c r="V125" s="114"/>
      <c r="W125" s="463"/>
      <c r="X125" s="114"/>
      <c r="Y125" s="114"/>
      <c r="Z125" s="1021"/>
      <c r="AA125" s="115"/>
      <c r="AB125" s="114"/>
      <c r="AC125" s="114"/>
      <c r="AD125" s="114"/>
      <c r="AE125" s="114"/>
      <c r="AF125" s="114"/>
      <c r="AG125" s="114"/>
      <c r="AH125" s="114"/>
      <c r="AI125" s="114"/>
    </row>
    <row r="146" spans="3:35" s="463" customFormat="1" ht="30" customHeight="1">
      <c r="C146" s="114"/>
      <c r="D146" s="114"/>
      <c r="E146" s="114"/>
      <c r="F146" s="114"/>
      <c r="G146" s="114"/>
      <c r="H146" s="114"/>
      <c r="I146" s="114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14"/>
      <c r="X146" s="114"/>
      <c r="Y146" s="114"/>
      <c r="Z146" s="1021"/>
      <c r="AA146" s="115"/>
      <c r="AB146" s="114"/>
      <c r="AC146" s="114"/>
      <c r="AD146" s="114"/>
      <c r="AE146" s="114"/>
      <c r="AF146" s="114"/>
      <c r="AG146" s="114"/>
      <c r="AH146" s="114"/>
      <c r="AI146" s="114"/>
    </row>
    <row r="147" spans="3:35" s="463" customFormat="1" ht="30" customHeight="1">
      <c r="C147" s="114"/>
      <c r="D147" s="114"/>
      <c r="E147" s="114"/>
      <c r="F147" s="114"/>
      <c r="G147" s="114"/>
      <c r="H147" s="114"/>
      <c r="I147" s="114"/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14"/>
      <c r="X147" s="114"/>
      <c r="Y147" s="114"/>
      <c r="Z147" s="1021"/>
      <c r="AA147" s="115"/>
      <c r="AB147" s="114"/>
      <c r="AC147" s="114"/>
      <c r="AD147" s="114"/>
      <c r="AE147" s="114"/>
      <c r="AF147" s="114"/>
      <c r="AG147" s="114"/>
      <c r="AH147" s="114"/>
      <c r="AI147" s="114"/>
    </row>
  </sheetData>
  <mergeCells count="46">
    <mergeCell ref="A5:A7"/>
    <mergeCell ref="B5:B7"/>
    <mergeCell ref="C5:C7"/>
    <mergeCell ref="D5:D7"/>
    <mergeCell ref="E5:I6"/>
    <mergeCell ref="A1:AI1"/>
    <mergeCell ref="A2:AI2"/>
    <mergeCell ref="A3:C3"/>
    <mergeCell ref="AF3:AF4"/>
    <mergeCell ref="A4:C4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B44:D44"/>
    <mergeCell ref="N44:R44"/>
    <mergeCell ref="X44:AA44"/>
    <mergeCell ref="B45:D45"/>
    <mergeCell ref="N45:Q45"/>
    <mergeCell ref="X45:AA45"/>
    <mergeCell ref="B120:D120"/>
    <mergeCell ref="N120:R120"/>
    <mergeCell ref="W120:AA120"/>
    <mergeCell ref="B46:D46"/>
    <mergeCell ref="N46:Q46"/>
    <mergeCell ref="X46:AA46"/>
    <mergeCell ref="B82:D82"/>
    <mergeCell ref="N82:R82"/>
    <mergeCell ref="W82:AA82"/>
    <mergeCell ref="B83:D83"/>
    <mergeCell ref="N83:Q83"/>
    <mergeCell ref="X83:AA83"/>
    <mergeCell ref="N84:Q84"/>
    <mergeCell ref="X118:Y118"/>
    <mergeCell ref="B121:D121"/>
    <mergeCell ref="N121:Q121"/>
    <mergeCell ref="X121:AA121"/>
    <mergeCell ref="N122:Q122"/>
    <mergeCell ref="N125:Q125"/>
  </mergeCells>
  <conditionalFormatting sqref="B1:C4">
    <cfRule type="duplicateValues" dxfId="94" priority="6"/>
  </conditionalFormatting>
  <conditionalFormatting sqref="B94:B95">
    <cfRule type="duplicateValues" dxfId="93" priority="5"/>
  </conditionalFormatting>
  <conditionalFormatting sqref="B35">
    <cfRule type="duplicateValues" dxfId="92" priority="4"/>
  </conditionalFormatting>
  <conditionalFormatting sqref="B85">
    <cfRule type="duplicateValues" dxfId="91" priority="3"/>
  </conditionalFormatting>
  <conditionalFormatting sqref="B98">
    <cfRule type="duplicateValues" dxfId="90" priority="2"/>
  </conditionalFormatting>
  <conditionalFormatting sqref="B68:B70">
    <cfRule type="duplicateValues" dxfId="89" priority="1"/>
  </conditionalFormatting>
  <printOptions horizontalCentered="1" verticalCentered="1"/>
  <pageMargins left="0" right="0" top="0" bottom="0" header="0.23" footer="0"/>
  <pageSetup paperSize="9" scale="35" orientation="landscape" r:id="rId1"/>
  <rowBreaks count="2" manualBreakCount="2">
    <brk id="46" max="26" man="1"/>
    <brk id="84" max="26" man="1"/>
  </rowBreaks>
</worksheet>
</file>

<file path=xl/worksheets/sheet50.xml><?xml version="1.0" encoding="utf-8"?>
<worksheet xmlns="http://schemas.openxmlformats.org/spreadsheetml/2006/main" xmlns:r="http://schemas.openxmlformats.org/officeDocument/2006/relationships">
  <sheetPr>
    <tabColor rgb="FF00FF99"/>
  </sheetPr>
  <dimension ref="A1:AI149"/>
  <sheetViews>
    <sheetView view="pageBreakPreview" zoomScale="45" zoomScaleNormal="55" zoomScaleSheetLayoutView="45" workbookViewId="0">
      <pane ySplit="7" topLeftCell="A110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463" customWidth="1"/>
    <col min="2" max="2" width="43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5.710937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8.42578125" style="168" customWidth="1"/>
    <col min="18" max="18" width="13.7109375" style="168" bestFit="1" customWidth="1"/>
    <col min="19" max="19" width="21.7109375" style="168" bestFit="1" customWidth="1"/>
    <col min="20" max="20" width="11.42578125" style="168" customWidth="1"/>
    <col min="21" max="21" width="15.8554687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5.5703125" style="1021" customWidth="1"/>
    <col min="27" max="27" width="25.2851562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5" t="s">
        <v>243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5"/>
      <c r="O1" s="1395"/>
      <c r="P1" s="1395"/>
      <c r="Q1" s="1395"/>
      <c r="R1" s="1395"/>
      <c r="S1" s="1395"/>
      <c r="T1" s="1395"/>
      <c r="U1" s="1395"/>
      <c r="V1" s="1395"/>
      <c r="W1" s="1395"/>
      <c r="X1" s="1395"/>
      <c r="Y1" s="1395"/>
      <c r="Z1" s="1395"/>
      <c r="AA1" s="1395"/>
      <c r="AB1" s="1395"/>
      <c r="AC1" s="1395"/>
      <c r="AD1" s="1395"/>
      <c r="AE1" s="1395"/>
      <c r="AF1" s="1395"/>
      <c r="AG1" s="1395"/>
      <c r="AH1" s="1395"/>
      <c r="AI1" s="1395"/>
    </row>
    <row r="2" spans="1:35" s="120" customFormat="1" ht="38.25" customHeight="1" thickBot="1">
      <c r="A2" s="1396" t="s">
        <v>259</v>
      </c>
      <c r="B2" s="1396"/>
      <c r="C2" s="1396"/>
      <c r="D2" s="1396"/>
      <c r="E2" s="1396"/>
      <c r="F2" s="1396"/>
      <c r="G2" s="1396"/>
      <c r="H2" s="1396"/>
      <c r="I2" s="1396"/>
      <c r="J2" s="1396"/>
      <c r="K2" s="1396"/>
      <c r="L2" s="1396"/>
      <c r="M2" s="1396"/>
      <c r="N2" s="1396"/>
      <c r="O2" s="1396"/>
      <c r="P2" s="1396"/>
      <c r="Q2" s="1396"/>
      <c r="R2" s="1396"/>
      <c r="S2" s="1396"/>
      <c r="T2" s="1396"/>
      <c r="U2" s="1396"/>
      <c r="V2" s="1396"/>
      <c r="W2" s="1396"/>
      <c r="X2" s="1396"/>
      <c r="Y2" s="1396"/>
      <c r="Z2" s="1396"/>
      <c r="AA2" s="1396"/>
      <c r="AB2" s="1396"/>
      <c r="AC2" s="1396"/>
      <c r="AD2" s="1396"/>
      <c r="AE2" s="1396"/>
      <c r="AF2" s="1396"/>
      <c r="AG2" s="1396"/>
      <c r="AH2" s="1396"/>
      <c r="AI2" s="1396"/>
    </row>
    <row r="3" spans="1:35" s="120" customFormat="1" ht="33" customHeight="1">
      <c r="A3" s="1395" t="s">
        <v>343</v>
      </c>
      <c r="B3" s="1395"/>
      <c r="C3" s="1395"/>
      <c r="D3" s="1068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009"/>
      <c r="AA3" s="121"/>
      <c r="AB3" s="121"/>
      <c r="AC3" s="121"/>
      <c r="AD3" s="121"/>
      <c r="AE3" s="121"/>
      <c r="AF3" s="1397"/>
      <c r="AG3" s="121"/>
      <c r="AH3" s="122"/>
      <c r="AI3" s="122"/>
    </row>
    <row r="4" spans="1:35" s="120" customFormat="1" ht="35.25" customHeight="1" thickBot="1">
      <c r="A4" s="1432" t="s">
        <v>1009</v>
      </c>
      <c r="B4" s="1432"/>
      <c r="C4" s="1432"/>
      <c r="D4" s="1071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1"/>
      <c r="V4" s="121"/>
      <c r="W4" s="121"/>
      <c r="X4" s="121"/>
      <c r="Y4" s="121"/>
      <c r="Z4" s="1010"/>
      <c r="AA4" s="123"/>
      <c r="AB4" s="124"/>
      <c r="AC4" s="124"/>
      <c r="AD4" s="124"/>
      <c r="AE4" s="124"/>
      <c r="AF4" s="1398"/>
      <c r="AG4" s="124"/>
      <c r="AH4" s="125"/>
      <c r="AI4" s="125"/>
    </row>
    <row r="5" spans="1:35" ht="28.5" customHeight="1">
      <c r="A5" s="1602" t="s">
        <v>261</v>
      </c>
      <c r="B5" s="1402" t="s">
        <v>244</v>
      </c>
      <c r="C5" s="1405" t="s">
        <v>0</v>
      </c>
      <c r="D5" s="1405" t="s">
        <v>245</v>
      </c>
      <c r="E5" s="1408" t="s">
        <v>1</v>
      </c>
      <c r="F5" s="1409"/>
      <c r="G5" s="1409"/>
      <c r="H5" s="1409"/>
      <c r="I5" s="1410"/>
      <c r="J5" s="1414" t="s">
        <v>2</v>
      </c>
      <c r="K5" s="1414"/>
      <c r="L5" s="1414"/>
      <c r="M5" s="1414"/>
      <c r="N5" s="1414"/>
      <c r="O5" s="1414"/>
      <c r="P5" s="1414"/>
      <c r="Q5" s="1414"/>
      <c r="R5" s="1414"/>
      <c r="S5" s="1414"/>
      <c r="T5" s="1414"/>
      <c r="U5" s="1414"/>
      <c r="V5" s="1415" t="s">
        <v>8</v>
      </c>
      <c r="W5" s="1414" t="s">
        <v>4</v>
      </c>
      <c r="X5" s="1414"/>
      <c r="Y5" s="1414"/>
      <c r="Z5" s="1599" t="s">
        <v>338</v>
      </c>
      <c r="AA5" s="1419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74.25" customHeight="1">
      <c r="A6" s="1603"/>
      <c r="B6" s="1403"/>
      <c r="C6" s="1406"/>
      <c r="D6" s="1406"/>
      <c r="E6" s="1411"/>
      <c r="F6" s="1412"/>
      <c r="G6" s="1412"/>
      <c r="H6" s="1412"/>
      <c r="I6" s="1413"/>
      <c r="J6" s="1422" t="s">
        <v>227</v>
      </c>
      <c r="K6" s="1423"/>
      <c r="L6" s="1418" t="s">
        <v>5</v>
      </c>
      <c r="M6" s="1418"/>
      <c r="N6" s="1424" t="s">
        <v>223</v>
      </c>
      <c r="O6" s="1425"/>
      <c r="P6" s="1418" t="s">
        <v>6</v>
      </c>
      <c r="Q6" s="1418"/>
      <c r="R6" s="1418" t="s">
        <v>7</v>
      </c>
      <c r="S6" s="1418"/>
      <c r="T6" s="1418" t="s">
        <v>219</v>
      </c>
      <c r="U6" s="1418"/>
      <c r="V6" s="1416"/>
      <c r="W6" s="1418"/>
      <c r="X6" s="1418"/>
      <c r="Y6" s="1418"/>
      <c r="Z6" s="1600"/>
      <c r="AA6" s="1420"/>
      <c r="AB6" s="150"/>
      <c r="AC6" s="150"/>
      <c r="AD6" s="150"/>
      <c r="AE6" s="150"/>
      <c r="AF6" s="150"/>
      <c r="AG6" s="150"/>
      <c r="AH6" s="150"/>
      <c r="AI6" s="150"/>
    </row>
    <row r="7" spans="1:35" ht="84" customHeight="1" thickBot="1">
      <c r="A7" s="1604"/>
      <c r="B7" s="1404"/>
      <c r="C7" s="1407"/>
      <c r="D7" s="1407"/>
      <c r="E7" s="240" t="s">
        <v>9</v>
      </c>
      <c r="F7" s="240" t="s">
        <v>10</v>
      </c>
      <c r="G7" s="1069" t="s">
        <v>11</v>
      </c>
      <c r="H7" s="1069" t="s">
        <v>12</v>
      </c>
      <c r="I7" s="1069" t="s">
        <v>13</v>
      </c>
      <c r="J7" s="1069" t="s">
        <v>14</v>
      </c>
      <c r="K7" s="1069" t="s">
        <v>15</v>
      </c>
      <c r="L7" s="1069" t="s">
        <v>14</v>
      </c>
      <c r="M7" s="1069" t="s">
        <v>16</v>
      </c>
      <c r="N7" s="1069" t="s">
        <v>14</v>
      </c>
      <c r="O7" s="1069" t="s">
        <v>16</v>
      </c>
      <c r="P7" s="1069" t="s">
        <v>14</v>
      </c>
      <c r="Q7" s="1069" t="s">
        <v>16</v>
      </c>
      <c r="R7" s="1069" t="s">
        <v>14</v>
      </c>
      <c r="S7" s="1069" t="s">
        <v>220</v>
      </c>
      <c r="T7" s="1069" t="s">
        <v>221</v>
      </c>
      <c r="U7" s="1069" t="s">
        <v>3</v>
      </c>
      <c r="V7" s="1417"/>
      <c r="W7" s="775" t="s">
        <v>17</v>
      </c>
      <c r="X7" s="153" t="s">
        <v>218</v>
      </c>
      <c r="Y7" s="153" t="s">
        <v>13</v>
      </c>
      <c r="Z7" s="1601"/>
      <c r="AA7" s="1421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1023">
        <v>1</v>
      </c>
      <c r="B8" s="364" t="s">
        <v>33</v>
      </c>
      <c r="C8" s="364" t="s">
        <v>176</v>
      </c>
      <c r="D8" s="364" t="s">
        <v>56</v>
      </c>
      <c r="E8" s="365">
        <v>30</v>
      </c>
      <c r="F8" s="364">
        <v>240</v>
      </c>
      <c r="G8" s="364">
        <v>90</v>
      </c>
      <c r="H8" s="361">
        <f>90/8</f>
        <v>11.25</v>
      </c>
      <c r="I8" s="361">
        <f>G8*E8</f>
        <v>2700</v>
      </c>
      <c r="J8" s="376"/>
      <c r="K8" s="376"/>
      <c r="L8" s="376">
        <v>5</v>
      </c>
      <c r="M8" s="376" t="s">
        <v>1011</v>
      </c>
      <c r="N8" s="376">
        <v>5</v>
      </c>
      <c r="O8" s="377" t="s">
        <v>1035</v>
      </c>
      <c r="P8" s="376"/>
      <c r="Q8" s="376"/>
      <c r="R8" s="376"/>
      <c r="S8" s="376"/>
      <c r="T8" s="376"/>
      <c r="U8" s="376"/>
      <c r="V8" s="355">
        <f t="shared" ref="V8:V81" si="0">J8+L8+N8+P8+R8+T8</f>
        <v>10</v>
      </c>
      <c r="W8" s="365">
        <f t="shared" ref="W8:W81" si="1">E8-V8</f>
        <v>20</v>
      </c>
      <c r="X8" s="361">
        <f t="shared" ref="X8:X81" si="2">W8*8</f>
        <v>160</v>
      </c>
      <c r="Y8" s="361">
        <f t="shared" ref="Y8:Y81" si="3">X8*H8</f>
        <v>1800</v>
      </c>
      <c r="Z8" s="1011">
        <f t="shared" ref="Z8:Z81" si="4">Y8</f>
        <v>1800</v>
      </c>
      <c r="AA8" s="916"/>
    </row>
    <row r="9" spans="1:35" s="160" customFormat="1" ht="30" customHeight="1">
      <c r="A9" s="825">
        <v>2</v>
      </c>
      <c r="B9" s="364" t="s">
        <v>777</v>
      </c>
      <c r="C9" s="364" t="s">
        <v>18</v>
      </c>
      <c r="D9" s="364" t="s">
        <v>373</v>
      </c>
      <c r="E9" s="365">
        <v>30</v>
      </c>
      <c r="F9" s="364">
        <v>240</v>
      </c>
      <c r="G9" s="364">
        <v>70</v>
      </c>
      <c r="H9" s="364">
        <f>G9/8</f>
        <v>8.75</v>
      </c>
      <c r="I9" s="361">
        <f t="shared" ref="I9:I43" si="5">G9*E9</f>
        <v>2100</v>
      </c>
      <c r="J9" s="376"/>
      <c r="K9" s="376"/>
      <c r="L9" s="376">
        <v>5</v>
      </c>
      <c r="M9" s="376" t="s">
        <v>1011</v>
      </c>
      <c r="N9" s="376"/>
      <c r="O9" s="377"/>
      <c r="P9" s="376"/>
      <c r="Q9" s="376"/>
      <c r="R9" s="376"/>
      <c r="S9" s="376"/>
      <c r="T9" s="376"/>
      <c r="U9" s="376"/>
      <c r="V9" s="355">
        <f t="shared" si="0"/>
        <v>5</v>
      </c>
      <c r="W9" s="365">
        <f t="shared" si="1"/>
        <v>25</v>
      </c>
      <c r="X9" s="361">
        <f t="shared" si="2"/>
        <v>200</v>
      </c>
      <c r="Y9" s="361">
        <f t="shared" si="3"/>
        <v>1750</v>
      </c>
      <c r="Z9" s="1012">
        <f t="shared" si="4"/>
        <v>1750</v>
      </c>
      <c r="AA9" s="363"/>
    </row>
    <row r="10" spans="1:35" s="160" customFormat="1" ht="30" customHeight="1">
      <c r="A10" s="825">
        <v>3</v>
      </c>
      <c r="B10" s="364" t="s">
        <v>479</v>
      </c>
      <c r="C10" s="364" t="s">
        <v>18</v>
      </c>
      <c r="D10" s="364" t="s">
        <v>111</v>
      </c>
      <c r="E10" s="365">
        <v>30</v>
      </c>
      <c r="F10" s="364">
        <v>240</v>
      </c>
      <c r="G10" s="364">
        <v>70</v>
      </c>
      <c r="H10" s="364">
        <f t="shared" ref="H10:H43" si="6">G10/8</f>
        <v>8.75</v>
      </c>
      <c r="I10" s="361">
        <f t="shared" si="5"/>
        <v>2100</v>
      </c>
      <c r="J10" s="376"/>
      <c r="K10" s="376"/>
      <c r="L10" s="376">
        <v>2</v>
      </c>
      <c r="M10" s="376" t="s">
        <v>753</v>
      </c>
      <c r="N10" s="376">
        <v>21</v>
      </c>
      <c r="O10" s="377" t="s">
        <v>1034</v>
      </c>
      <c r="P10" s="376"/>
      <c r="Q10" s="376"/>
      <c r="R10" s="376"/>
      <c r="S10" s="376"/>
      <c r="T10" s="376"/>
      <c r="U10" s="376"/>
      <c r="V10" s="355">
        <f t="shared" si="0"/>
        <v>23</v>
      </c>
      <c r="W10" s="365">
        <f t="shared" si="1"/>
        <v>7</v>
      </c>
      <c r="X10" s="361">
        <f t="shared" si="2"/>
        <v>56</v>
      </c>
      <c r="Y10" s="361">
        <f t="shared" si="3"/>
        <v>490</v>
      </c>
      <c r="Z10" s="1012">
        <f t="shared" si="4"/>
        <v>490</v>
      </c>
      <c r="AA10" s="363"/>
    </row>
    <row r="11" spans="1:35" s="160" customFormat="1" ht="30" customHeight="1">
      <c r="A11" s="825">
        <v>4</v>
      </c>
      <c r="B11" s="364" t="s">
        <v>319</v>
      </c>
      <c r="C11" s="364" t="s">
        <v>18</v>
      </c>
      <c r="D11" s="364" t="s">
        <v>847</v>
      </c>
      <c r="E11" s="365">
        <v>30</v>
      </c>
      <c r="F11" s="364">
        <v>240</v>
      </c>
      <c r="G11" s="364">
        <v>70</v>
      </c>
      <c r="H11" s="364">
        <f t="shared" si="6"/>
        <v>8.75</v>
      </c>
      <c r="I11" s="361">
        <f t="shared" si="5"/>
        <v>2100</v>
      </c>
      <c r="J11" s="376"/>
      <c r="K11" s="376"/>
      <c r="L11" s="376"/>
      <c r="M11" s="376"/>
      <c r="N11" s="376"/>
      <c r="O11" s="377"/>
      <c r="P11" s="376"/>
      <c r="Q11" s="376"/>
      <c r="R11" s="376"/>
      <c r="S11" s="376"/>
      <c r="T11" s="376"/>
      <c r="U11" s="376"/>
      <c r="V11" s="355">
        <f t="shared" si="0"/>
        <v>0</v>
      </c>
      <c r="W11" s="365">
        <f t="shared" si="1"/>
        <v>30</v>
      </c>
      <c r="X11" s="361">
        <f t="shared" si="2"/>
        <v>240</v>
      </c>
      <c r="Y11" s="361">
        <f t="shared" si="3"/>
        <v>2100</v>
      </c>
      <c r="Z11" s="1012">
        <f t="shared" si="4"/>
        <v>2100</v>
      </c>
      <c r="AA11" s="149"/>
    </row>
    <row r="12" spans="1:35" s="160" customFormat="1" ht="30" customHeight="1">
      <c r="A12" s="825">
        <v>5</v>
      </c>
      <c r="B12" s="1066" t="s">
        <v>320</v>
      </c>
      <c r="C12" s="364" t="s">
        <v>176</v>
      </c>
      <c r="D12" s="364" t="s">
        <v>98</v>
      </c>
      <c r="E12" s="365">
        <v>30</v>
      </c>
      <c r="F12" s="364">
        <v>240</v>
      </c>
      <c r="G12" s="364">
        <v>90</v>
      </c>
      <c r="H12" s="364">
        <f t="shared" si="6"/>
        <v>11.25</v>
      </c>
      <c r="I12" s="361">
        <f t="shared" si="5"/>
        <v>2700</v>
      </c>
      <c r="J12" s="417">
        <v>30</v>
      </c>
      <c r="K12" s="630" t="s">
        <v>568</v>
      </c>
      <c r="L12" s="376"/>
      <c r="M12" s="376"/>
      <c r="N12" s="376"/>
      <c r="O12" s="377"/>
      <c r="P12" s="376"/>
      <c r="Q12" s="376"/>
      <c r="R12" s="376"/>
      <c r="S12" s="376"/>
      <c r="T12" s="376"/>
      <c r="U12" s="376"/>
      <c r="V12" s="355">
        <f t="shared" si="0"/>
        <v>30</v>
      </c>
      <c r="W12" s="1074">
        <f t="shared" si="1"/>
        <v>0</v>
      </c>
      <c r="X12" s="361">
        <f t="shared" si="2"/>
        <v>0</v>
      </c>
      <c r="Y12" s="361">
        <f t="shared" si="3"/>
        <v>0</v>
      </c>
      <c r="Z12" s="1012">
        <f t="shared" si="4"/>
        <v>0</v>
      </c>
      <c r="AA12" s="363"/>
    </row>
    <row r="13" spans="1:35" s="160" customFormat="1" ht="30" customHeight="1">
      <c r="A13" s="825">
        <v>6</v>
      </c>
      <c r="B13" s="364" t="s">
        <v>472</v>
      </c>
      <c r="C13" s="364" t="s">
        <v>176</v>
      </c>
      <c r="D13" s="364" t="s">
        <v>470</v>
      </c>
      <c r="E13" s="365">
        <v>30</v>
      </c>
      <c r="F13" s="364">
        <v>240</v>
      </c>
      <c r="G13" s="364">
        <v>90</v>
      </c>
      <c r="H13" s="364">
        <f t="shared" si="6"/>
        <v>11.25</v>
      </c>
      <c r="I13" s="361">
        <f t="shared" si="5"/>
        <v>2700</v>
      </c>
      <c r="J13" s="376"/>
      <c r="K13" s="822"/>
      <c r="L13" s="376">
        <v>1</v>
      </c>
      <c r="M13" s="376">
        <v>1</v>
      </c>
      <c r="N13" s="376">
        <v>24</v>
      </c>
      <c r="O13" s="377" t="s">
        <v>566</v>
      </c>
      <c r="P13" s="376"/>
      <c r="Q13" s="376"/>
      <c r="R13" s="376"/>
      <c r="S13" s="959"/>
      <c r="T13" s="376"/>
      <c r="U13" s="376"/>
      <c r="V13" s="355">
        <f t="shared" si="0"/>
        <v>25</v>
      </c>
      <c r="W13" s="365">
        <f t="shared" si="1"/>
        <v>5</v>
      </c>
      <c r="X13" s="361">
        <f t="shared" si="2"/>
        <v>40</v>
      </c>
      <c r="Y13" s="361">
        <f t="shared" si="3"/>
        <v>450</v>
      </c>
      <c r="Z13" s="1012">
        <f t="shared" si="4"/>
        <v>450</v>
      </c>
      <c r="AA13" s="363"/>
    </row>
    <row r="14" spans="1:35" s="160" customFormat="1" ht="30" customHeight="1">
      <c r="A14" s="825">
        <v>7</v>
      </c>
      <c r="B14" s="364" t="s">
        <v>68</v>
      </c>
      <c r="C14" s="364" t="s">
        <v>18</v>
      </c>
      <c r="D14" s="367" t="s">
        <v>69</v>
      </c>
      <c r="E14" s="365">
        <v>30</v>
      </c>
      <c r="F14" s="364">
        <v>240</v>
      </c>
      <c r="G14" s="364">
        <v>70</v>
      </c>
      <c r="H14" s="364">
        <f t="shared" si="6"/>
        <v>8.75</v>
      </c>
      <c r="I14" s="361">
        <f t="shared" si="5"/>
        <v>2100</v>
      </c>
      <c r="J14" s="376"/>
      <c r="K14" s="376"/>
      <c r="L14" s="376">
        <v>1</v>
      </c>
      <c r="M14" s="376">
        <v>15</v>
      </c>
      <c r="N14" s="376"/>
      <c r="O14" s="376"/>
      <c r="P14" s="376"/>
      <c r="Q14" s="376"/>
      <c r="R14" s="376"/>
      <c r="S14" s="376"/>
      <c r="T14" s="376"/>
      <c r="U14" s="376"/>
      <c r="V14" s="355">
        <f t="shared" si="0"/>
        <v>1</v>
      </c>
      <c r="W14" s="365">
        <f t="shared" si="1"/>
        <v>29</v>
      </c>
      <c r="X14" s="361">
        <f t="shared" si="2"/>
        <v>232</v>
      </c>
      <c r="Y14" s="361">
        <f t="shared" si="3"/>
        <v>2030</v>
      </c>
      <c r="Z14" s="1012">
        <f t="shared" si="4"/>
        <v>2030</v>
      </c>
      <c r="AA14" s="363"/>
    </row>
    <row r="15" spans="1:35" s="160" customFormat="1" ht="30" customHeight="1">
      <c r="A15" s="825">
        <v>8</v>
      </c>
      <c r="B15" s="1073" t="s">
        <v>691</v>
      </c>
      <c r="C15" s="364" t="s">
        <v>176</v>
      </c>
      <c r="D15" s="364" t="s">
        <v>88</v>
      </c>
      <c r="E15" s="365">
        <v>30</v>
      </c>
      <c r="F15" s="364">
        <v>240</v>
      </c>
      <c r="G15" s="364">
        <v>90</v>
      </c>
      <c r="H15" s="364">
        <f t="shared" si="6"/>
        <v>11.25</v>
      </c>
      <c r="I15" s="361">
        <f t="shared" si="5"/>
        <v>2700</v>
      </c>
      <c r="J15" s="376"/>
      <c r="K15" s="376"/>
      <c r="L15" s="376"/>
      <c r="M15" s="376"/>
      <c r="N15" s="1079">
        <v>30</v>
      </c>
      <c r="O15" s="376"/>
      <c r="P15" s="376"/>
      <c r="Q15" s="376"/>
      <c r="R15" s="376"/>
      <c r="S15" s="819"/>
      <c r="T15" s="376"/>
      <c r="U15" s="376"/>
      <c r="V15" s="355">
        <f t="shared" si="0"/>
        <v>30</v>
      </c>
      <c r="W15" s="1080">
        <f t="shared" si="1"/>
        <v>0</v>
      </c>
      <c r="X15" s="361">
        <f t="shared" si="2"/>
        <v>0</v>
      </c>
      <c r="Y15" s="361">
        <f t="shared" si="3"/>
        <v>0</v>
      </c>
      <c r="Z15" s="1012">
        <f t="shared" si="4"/>
        <v>0</v>
      </c>
      <c r="AA15" s="363"/>
    </row>
    <row r="16" spans="1:35" s="160" customFormat="1" ht="30" customHeight="1">
      <c r="A16" s="825">
        <v>9</v>
      </c>
      <c r="B16" s="364" t="s">
        <v>321</v>
      </c>
      <c r="C16" s="364" t="s">
        <v>18</v>
      </c>
      <c r="D16" s="374" t="s">
        <v>38</v>
      </c>
      <c r="E16" s="365">
        <v>30</v>
      </c>
      <c r="F16" s="364">
        <v>240</v>
      </c>
      <c r="G16" s="364">
        <v>70</v>
      </c>
      <c r="H16" s="364">
        <f t="shared" si="6"/>
        <v>8.75</v>
      </c>
      <c r="I16" s="361">
        <f t="shared" si="5"/>
        <v>2100</v>
      </c>
      <c r="J16" s="376"/>
      <c r="K16" s="376"/>
      <c r="L16" s="376"/>
      <c r="M16" s="376"/>
      <c r="N16" s="376"/>
      <c r="O16" s="377"/>
      <c r="P16" s="376"/>
      <c r="Q16" s="376"/>
      <c r="R16" s="376"/>
      <c r="S16" s="376"/>
      <c r="T16" s="376"/>
      <c r="U16" s="376"/>
      <c r="V16" s="355">
        <f t="shared" si="0"/>
        <v>0</v>
      </c>
      <c r="W16" s="365">
        <f t="shared" si="1"/>
        <v>30</v>
      </c>
      <c r="X16" s="361">
        <f t="shared" si="2"/>
        <v>240</v>
      </c>
      <c r="Y16" s="361">
        <f t="shared" si="3"/>
        <v>2100</v>
      </c>
      <c r="Z16" s="1013">
        <f t="shared" si="4"/>
        <v>2100</v>
      </c>
      <c r="AA16" s="363"/>
    </row>
    <row r="17" spans="1:27" s="160" customFormat="1" ht="30" customHeight="1">
      <c r="A17" s="825">
        <v>10</v>
      </c>
      <c r="B17" s="364" t="s">
        <v>272</v>
      </c>
      <c r="C17" s="364" t="s">
        <v>176</v>
      </c>
      <c r="D17" s="364" t="s">
        <v>47</v>
      </c>
      <c r="E17" s="365">
        <v>30</v>
      </c>
      <c r="F17" s="364">
        <v>240</v>
      </c>
      <c r="G17" s="364">
        <v>90</v>
      </c>
      <c r="H17" s="364">
        <f t="shared" si="6"/>
        <v>11.25</v>
      </c>
      <c r="I17" s="361">
        <f t="shared" si="5"/>
        <v>2700</v>
      </c>
      <c r="J17" s="376"/>
      <c r="K17" s="376"/>
      <c r="L17" s="376">
        <v>5</v>
      </c>
      <c r="M17" s="376" t="s">
        <v>1011</v>
      </c>
      <c r="N17" s="376"/>
      <c r="O17" s="376"/>
      <c r="P17" s="376"/>
      <c r="Q17" s="376"/>
      <c r="R17" s="376"/>
      <c r="S17" s="376"/>
      <c r="T17" s="376"/>
      <c r="U17" s="376"/>
      <c r="V17" s="355">
        <f t="shared" si="0"/>
        <v>5</v>
      </c>
      <c r="W17" s="365">
        <f t="shared" si="1"/>
        <v>25</v>
      </c>
      <c r="X17" s="361">
        <f t="shared" si="2"/>
        <v>200</v>
      </c>
      <c r="Y17" s="361">
        <f t="shared" si="3"/>
        <v>2250</v>
      </c>
      <c r="Z17" s="1012">
        <f t="shared" si="4"/>
        <v>2250</v>
      </c>
      <c r="AA17" s="363"/>
    </row>
    <row r="18" spans="1:27" s="160" customFormat="1" ht="30" customHeight="1">
      <c r="A18" s="825">
        <v>11</v>
      </c>
      <c r="B18" s="364" t="s">
        <v>734</v>
      </c>
      <c r="C18" s="364" t="s">
        <v>18</v>
      </c>
      <c r="D18" s="374" t="s">
        <v>166</v>
      </c>
      <c r="E18" s="365">
        <v>30</v>
      </c>
      <c r="F18" s="364">
        <v>240</v>
      </c>
      <c r="G18" s="364">
        <v>70</v>
      </c>
      <c r="H18" s="364">
        <f t="shared" si="6"/>
        <v>8.75</v>
      </c>
      <c r="I18" s="361">
        <f t="shared" si="5"/>
        <v>2100</v>
      </c>
      <c r="J18" s="376"/>
      <c r="K18" s="819"/>
      <c r="L18" s="376">
        <v>5</v>
      </c>
      <c r="M18" s="376" t="s">
        <v>1011</v>
      </c>
      <c r="N18" s="376">
        <v>1</v>
      </c>
      <c r="O18" s="377" t="s">
        <v>268</v>
      </c>
      <c r="P18" s="376"/>
      <c r="Q18" s="376"/>
      <c r="R18" s="376">
        <v>4</v>
      </c>
      <c r="S18" s="376" t="s">
        <v>1025</v>
      </c>
      <c r="T18" s="376"/>
      <c r="U18" s="376"/>
      <c r="V18" s="355">
        <f t="shared" si="0"/>
        <v>10</v>
      </c>
      <c r="W18" s="365">
        <f t="shared" si="1"/>
        <v>20</v>
      </c>
      <c r="X18" s="361">
        <f t="shared" si="2"/>
        <v>160</v>
      </c>
      <c r="Y18" s="361">
        <f t="shared" si="3"/>
        <v>1400</v>
      </c>
      <c r="Z18" s="1012">
        <f t="shared" si="4"/>
        <v>1400</v>
      </c>
      <c r="AA18" s="363"/>
    </row>
    <row r="19" spans="1:27" s="160" customFormat="1" ht="30" customHeight="1">
      <c r="A19" s="825">
        <v>12</v>
      </c>
      <c r="B19" s="364" t="s">
        <v>169</v>
      </c>
      <c r="C19" s="364" t="s">
        <v>176</v>
      </c>
      <c r="D19" s="364" t="s">
        <v>83</v>
      </c>
      <c r="E19" s="365">
        <v>30</v>
      </c>
      <c r="F19" s="364">
        <v>240</v>
      </c>
      <c r="G19" s="364">
        <v>90</v>
      </c>
      <c r="H19" s="364">
        <f t="shared" si="6"/>
        <v>11.25</v>
      </c>
      <c r="I19" s="361">
        <f t="shared" si="5"/>
        <v>2700</v>
      </c>
      <c r="J19" s="376"/>
      <c r="K19" s="819"/>
      <c r="L19" s="376">
        <v>1</v>
      </c>
      <c r="M19" s="376">
        <v>1</v>
      </c>
      <c r="N19" s="376"/>
      <c r="O19" s="377"/>
      <c r="P19" s="376"/>
      <c r="Q19" s="376"/>
      <c r="R19" s="376"/>
      <c r="S19" s="377"/>
      <c r="T19" s="376"/>
      <c r="U19" s="376"/>
      <c r="V19" s="355">
        <f>J19+L19+N19+P19+R19+T19</f>
        <v>1</v>
      </c>
      <c r="W19" s="365">
        <f>E19-V19</f>
        <v>29</v>
      </c>
      <c r="X19" s="361">
        <f>W19*8</f>
        <v>232</v>
      </c>
      <c r="Y19" s="361">
        <f>X19*H19</f>
        <v>2610</v>
      </c>
      <c r="Z19" s="1012">
        <f t="shared" si="4"/>
        <v>2610</v>
      </c>
      <c r="AA19" s="363"/>
    </row>
    <row r="20" spans="1:27" s="160" customFormat="1" ht="30" customHeight="1">
      <c r="A20" s="825">
        <v>13</v>
      </c>
      <c r="B20" s="364" t="s">
        <v>124</v>
      </c>
      <c r="C20" s="364" t="s">
        <v>207</v>
      </c>
      <c r="D20" s="364" t="s">
        <v>142</v>
      </c>
      <c r="E20" s="365">
        <v>30</v>
      </c>
      <c r="F20" s="364">
        <v>240</v>
      </c>
      <c r="G20" s="364">
        <v>40</v>
      </c>
      <c r="H20" s="364">
        <f t="shared" si="6"/>
        <v>5</v>
      </c>
      <c r="I20" s="361">
        <f t="shared" si="5"/>
        <v>1200</v>
      </c>
      <c r="J20" s="376"/>
      <c r="K20" s="376"/>
      <c r="L20" s="376">
        <v>5</v>
      </c>
      <c r="M20" s="376" t="s">
        <v>1011</v>
      </c>
      <c r="N20" s="376"/>
      <c r="O20" s="377"/>
      <c r="P20" s="376"/>
      <c r="Q20" s="376"/>
      <c r="R20" s="376"/>
      <c r="S20" s="376"/>
      <c r="T20" s="376"/>
      <c r="U20" s="377"/>
      <c r="V20" s="355">
        <f t="shared" si="0"/>
        <v>5</v>
      </c>
      <c r="W20" s="365">
        <f t="shared" si="1"/>
        <v>25</v>
      </c>
      <c r="X20" s="361">
        <f t="shared" si="2"/>
        <v>200</v>
      </c>
      <c r="Y20" s="361">
        <f t="shared" si="3"/>
        <v>1000</v>
      </c>
      <c r="Z20" s="1012">
        <f t="shared" si="4"/>
        <v>1000</v>
      </c>
      <c r="AA20" s="363"/>
    </row>
    <row r="21" spans="1:27" s="160" customFormat="1" ht="30" customHeight="1">
      <c r="A21" s="825">
        <v>14</v>
      </c>
      <c r="B21" s="369" t="s">
        <v>283</v>
      </c>
      <c r="C21" s="364" t="s">
        <v>176</v>
      </c>
      <c r="D21" s="364" t="s">
        <v>242</v>
      </c>
      <c r="E21" s="365">
        <v>30</v>
      </c>
      <c r="F21" s="364">
        <v>240</v>
      </c>
      <c r="G21" s="364">
        <v>90</v>
      </c>
      <c r="H21" s="364">
        <f t="shared" si="6"/>
        <v>11.25</v>
      </c>
      <c r="I21" s="361">
        <f t="shared" si="5"/>
        <v>2700</v>
      </c>
      <c r="J21" s="417">
        <v>30</v>
      </c>
      <c r="K21" s="630" t="s">
        <v>568</v>
      </c>
      <c r="L21" s="376"/>
      <c r="M21" s="376"/>
      <c r="N21" s="376"/>
      <c r="O21" s="377"/>
      <c r="P21" s="376"/>
      <c r="Q21" s="376"/>
      <c r="R21" s="376"/>
      <c r="S21" s="376"/>
      <c r="T21" s="376"/>
      <c r="U21" s="819"/>
      <c r="V21" s="355">
        <f t="shared" si="0"/>
        <v>30</v>
      </c>
      <c r="W21" s="1074">
        <f t="shared" si="1"/>
        <v>0</v>
      </c>
      <c r="X21" s="361">
        <f t="shared" si="2"/>
        <v>0</v>
      </c>
      <c r="Y21" s="361">
        <f t="shared" si="3"/>
        <v>0</v>
      </c>
      <c r="Z21" s="1012">
        <f t="shared" si="4"/>
        <v>0</v>
      </c>
      <c r="AA21" s="363"/>
    </row>
    <row r="22" spans="1:27" s="160" customFormat="1" ht="30" customHeight="1">
      <c r="A22" s="825">
        <v>15</v>
      </c>
      <c r="B22" s="369" t="s">
        <v>284</v>
      </c>
      <c r="C22" s="364" t="s">
        <v>176</v>
      </c>
      <c r="D22" s="364" t="s">
        <v>56</v>
      </c>
      <c r="E22" s="365">
        <v>30</v>
      </c>
      <c r="F22" s="364">
        <v>240</v>
      </c>
      <c r="G22" s="364">
        <v>90</v>
      </c>
      <c r="H22" s="364">
        <f t="shared" si="6"/>
        <v>11.25</v>
      </c>
      <c r="I22" s="361">
        <f t="shared" si="5"/>
        <v>2700</v>
      </c>
      <c r="J22" s="417">
        <v>30</v>
      </c>
      <c r="K22" s="630" t="s">
        <v>568</v>
      </c>
      <c r="L22" s="376"/>
      <c r="M22" s="376"/>
      <c r="N22" s="376"/>
      <c r="O22" s="377"/>
      <c r="P22" s="376"/>
      <c r="Q22" s="376"/>
      <c r="R22" s="376"/>
      <c r="S22" s="376"/>
      <c r="T22" s="376"/>
      <c r="U22" s="376"/>
      <c r="V22" s="355">
        <f t="shared" si="0"/>
        <v>30</v>
      </c>
      <c r="W22" s="1074">
        <f t="shared" si="1"/>
        <v>0</v>
      </c>
      <c r="X22" s="361">
        <f t="shared" si="2"/>
        <v>0</v>
      </c>
      <c r="Y22" s="361">
        <f t="shared" si="3"/>
        <v>0</v>
      </c>
      <c r="Z22" s="1012">
        <f t="shared" si="4"/>
        <v>0</v>
      </c>
      <c r="AA22" s="363"/>
    </row>
    <row r="23" spans="1:27" s="463" customFormat="1" ht="34.5" customHeight="1">
      <c r="A23" s="825">
        <v>16</v>
      </c>
      <c r="B23" s="364" t="s">
        <v>863</v>
      </c>
      <c r="C23" s="364" t="s">
        <v>18</v>
      </c>
      <c r="D23" s="364" t="s">
        <v>109</v>
      </c>
      <c r="E23" s="365">
        <v>30</v>
      </c>
      <c r="F23" s="364">
        <v>240</v>
      </c>
      <c r="G23" s="364">
        <v>70</v>
      </c>
      <c r="H23" s="364">
        <f t="shared" si="6"/>
        <v>8.75</v>
      </c>
      <c r="I23" s="364">
        <f t="shared" si="5"/>
        <v>2100</v>
      </c>
      <c r="J23" s="376"/>
      <c r="K23" s="376"/>
      <c r="L23" s="376">
        <v>5</v>
      </c>
      <c r="M23" s="376" t="s">
        <v>1011</v>
      </c>
      <c r="N23" s="376"/>
      <c r="O23" s="377"/>
      <c r="P23" s="376"/>
      <c r="Q23" s="376"/>
      <c r="R23" s="376"/>
      <c r="S23" s="376"/>
      <c r="T23" s="376"/>
      <c r="U23" s="376"/>
      <c r="V23" s="365">
        <f t="shared" si="0"/>
        <v>5</v>
      </c>
      <c r="W23" s="365">
        <f t="shared" si="1"/>
        <v>25</v>
      </c>
      <c r="X23" s="364">
        <f t="shared" si="2"/>
        <v>200</v>
      </c>
      <c r="Y23" s="364">
        <f t="shared" si="3"/>
        <v>1750</v>
      </c>
      <c r="Z23" s="1014">
        <f t="shared" si="4"/>
        <v>1750</v>
      </c>
      <c r="AA23" s="997"/>
    </row>
    <row r="24" spans="1:27" s="160" customFormat="1" ht="30" customHeight="1">
      <c r="A24" s="825">
        <v>17</v>
      </c>
      <c r="B24" s="364" t="s">
        <v>1029</v>
      </c>
      <c r="C24" s="364" t="s">
        <v>267</v>
      </c>
      <c r="D24" s="364" t="s">
        <v>43</v>
      </c>
      <c r="E24" s="365">
        <v>30</v>
      </c>
      <c r="F24" s="364">
        <v>240</v>
      </c>
      <c r="G24" s="364">
        <v>75</v>
      </c>
      <c r="H24" s="364">
        <f t="shared" si="6"/>
        <v>9.375</v>
      </c>
      <c r="I24" s="361">
        <f t="shared" si="5"/>
        <v>2250</v>
      </c>
      <c r="J24" s="376"/>
      <c r="K24" s="376"/>
      <c r="L24" s="376">
        <v>3</v>
      </c>
      <c r="M24" s="376" t="s">
        <v>1030</v>
      </c>
      <c r="N24" s="376">
        <v>12</v>
      </c>
      <c r="O24" s="377" t="s">
        <v>493</v>
      </c>
      <c r="P24" s="376"/>
      <c r="Q24" s="376"/>
      <c r="R24" s="376"/>
      <c r="S24" s="376"/>
      <c r="T24" s="376"/>
      <c r="U24" s="376"/>
      <c r="V24" s="355">
        <f t="shared" si="0"/>
        <v>15</v>
      </c>
      <c r="W24" s="365">
        <f t="shared" si="1"/>
        <v>15</v>
      </c>
      <c r="X24" s="361">
        <f t="shared" si="2"/>
        <v>120</v>
      </c>
      <c r="Y24" s="361">
        <f t="shared" si="3"/>
        <v>1125</v>
      </c>
      <c r="Z24" s="1012">
        <f t="shared" si="4"/>
        <v>1125</v>
      </c>
      <c r="AA24" s="363"/>
    </row>
    <row r="25" spans="1:27" s="160" customFormat="1" ht="30" customHeight="1">
      <c r="A25" s="825">
        <v>18</v>
      </c>
      <c r="B25" s="364" t="s">
        <v>292</v>
      </c>
      <c r="C25" s="364" t="s">
        <v>176</v>
      </c>
      <c r="D25" s="367" t="s">
        <v>911</v>
      </c>
      <c r="E25" s="365">
        <v>30</v>
      </c>
      <c r="F25" s="364">
        <v>240</v>
      </c>
      <c r="G25" s="364">
        <v>90</v>
      </c>
      <c r="H25" s="364">
        <f t="shared" si="6"/>
        <v>11.25</v>
      </c>
      <c r="I25" s="361">
        <f t="shared" si="5"/>
        <v>2700</v>
      </c>
      <c r="J25" s="376"/>
      <c r="K25" s="376"/>
      <c r="L25" s="376">
        <v>5</v>
      </c>
      <c r="M25" s="376" t="s">
        <v>1011</v>
      </c>
      <c r="N25" s="376"/>
      <c r="O25" s="377"/>
      <c r="P25" s="376"/>
      <c r="Q25" s="376"/>
      <c r="R25" s="376"/>
      <c r="S25" s="376"/>
      <c r="T25" s="376"/>
      <c r="U25" s="376"/>
      <c r="V25" s="355">
        <f t="shared" si="0"/>
        <v>5</v>
      </c>
      <c r="W25" s="365">
        <f t="shared" si="1"/>
        <v>25</v>
      </c>
      <c r="X25" s="361">
        <f t="shared" si="2"/>
        <v>200</v>
      </c>
      <c r="Y25" s="361">
        <f t="shared" si="3"/>
        <v>2250</v>
      </c>
      <c r="Z25" s="1014">
        <f t="shared" si="4"/>
        <v>2250</v>
      </c>
      <c r="AA25" s="363"/>
    </row>
    <row r="26" spans="1:27" s="160" customFormat="1" ht="30" customHeight="1">
      <c r="A26" s="825">
        <v>19</v>
      </c>
      <c r="B26" s="364" t="s">
        <v>94</v>
      </c>
      <c r="C26" s="364" t="s">
        <v>176</v>
      </c>
      <c r="D26" s="364" t="s">
        <v>138</v>
      </c>
      <c r="E26" s="365">
        <v>30</v>
      </c>
      <c r="F26" s="364">
        <v>240</v>
      </c>
      <c r="G26" s="364">
        <v>90</v>
      </c>
      <c r="H26" s="364">
        <f t="shared" si="6"/>
        <v>11.25</v>
      </c>
      <c r="I26" s="361">
        <f t="shared" si="5"/>
        <v>2700</v>
      </c>
      <c r="J26" s="376"/>
      <c r="K26" s="376"/>
      <c r="L26" s="376">
        <v>1</v>
      </c>
      <c r="M26" s="376">
        <v>1</v>
      </c>
      <c r="N26" s="376">
        <v>18</v>
      </c>
      <c r="O26" s="377" t="s">
        <v>1036</v>
      </c>
      <c r="P26" s="376"/>
      <c r="Q26" s="376"/>
      <c r="R26" s="376"/>
      <c r="S26" s="376"/>
      <c r="T26" s="376"/>
      <c r="U26" s="376"/>
      <c r="V26" s="355">
        <f t="shared" si="0"/>
        <v>19</v>
      </c>
      <c r="W26" s="365">
        <f t="shared" si="1"/>
        <v>11</v>
      </c>
      <c r="X26" s="361">
        <f t="shared" si="2"/>
        <v>88</v>
      </c>
      <c r="Y26" s="361">
        <f t="shared" si="3"/>
        <v>990</v>
      </c>
      <c r="Z26" s="1014">
        <f t="shared" si="4"/>
        <v>990</v>
      </c>
      <c r="AA26" s="363"/>
    </row>
    <row r="27" spans="1:27" s="160" customFormat="1" ht="30" customHeight="1">
      <c r="A27" s="825">
        <v>20</v>
      </c>
      <c r="B27" s="364" t="s">
        <v>881</v>
      </c>
      <c r="C27" s="364" t="s">
        <v>18</v>
      </c>
      <c r="D27" s="414" t="s">
        <v>81</v>
      </c>
      <c r="E27" s="365">
        <v>30</v>
      </c>
      <c r="F27" s="364">
        <v>240</v>
      </c>
      <c r="G27" s="364">
        <v>70</v>
      </c>
      <c r="H27" s="364">
        <f t="shared" si="6"/>
        <v>8.75</v>
      </c>
      <c r="I27" s="361">
        <f t="shared" si="5"/>
        <v>2100</v>
      </c>
      <c r="J27" s="376"/>
      <c r="K27" s="376"/>
      <c r="L27" s="376"/>
      <c r="M27" s="376"/>
      <c r="N27" s="376"/>
      <c r="O27" s="377"/>
      <c r="P27" s="376"/>
      <c r="Q27" s="376"/>
      <c r="R27" s="376"/>
      <c r="S27" s="376"/>
      <c r="T27" s="376"/>
      <c r="U27" s="376"/>
      <c r="V27" s="355">
        <f t="shared" si="0"/>
        <v>0</v>
      </c>
      <c r="W27" s="365">
        <f t="shared" si="1"/>
        <v>30</v>
      </c>
      <c r="X27" s="361">
        <f t="shared" si="2"/>
        <v>240</v>
      </c>
      <c r="Y27" s="361">
        <f t="shared" si="3"/>
        <v>2100</v>
      </c>
      <c r="Z27" s="1014">
        <f t="shared" si="4"/>
        <v>2100</v>
      </c>
      <c r="AA27" s="363"/>
    </row>
    <row r="28" spans="1:27" s="160" customFormat="1" ht="30" customHeight="1">
      <c r="A28" s="825">
        <v>21</v>
      </c>
      <c r="B28" s="364" t="s">
        <v>794</v>
      </c>
      <c r="C28" s="364" t="s">
        <v>18</v>
      </c>
      <c r="D28" s="505" t="s">
        <v>19</v>
      </c>
      <c r="E28" s="365">
        <v>30</v>
      </c>
      <c r="F28" s="364">
        <v>240</v>
      </c>
      <c r="G28" s="364">
        <v>70</v>
      </c>
      <c r="H28" s="364">
        <f t="shared" si="6"/>
        <v>8.75</v>
      </c>
      <c r="I28" s="361">
        <f t="shared" si="5"/>
        <v>2100</v>
      </c>
      <c r="J28" s="376"/>
      <c r="K28" s="376"/>
      <c r="L28" s="376">
        <v>3</v>
      </c>
      <c r="M28" s="376" t="s">
        <v>740</v>
      </c>
      <c r="N28" s="376"/>
      <c r="O28" s="377"/>
      <c r="P28" s="376"/>
      <c r="Q28" s="376"/>
      <c r="R28" s="376"/>
      <c r="S28" s="376"/>
      <c r="T28" s="376"/>
      <c r="U28" s="376"/>
      <c r="V28" s="355">
        <f>J28+L28+N28+P28+R28+T28</f>
        <v>3</v>
      </c>
      <c r="W28" s="365">
        <f>E28-V28</f>
        <v>27</v>
      </c>
      <c r="X28" s="361">
        <f>W28*8</f>
        <v>216</v>
      </c>
      <c r="Y28" s="361">
        <f t="shared" si="3"/>
        <v>1890</v>
      </c>
      <c r="Z28" s="1014">
        <f t="shared" si="4"/>
        <v>1890</v>
      </c>
      <c r="AA28" s="363"/>
    </row>
    <row r="29" spans="1:27" s="160" customFormat="1" ht="30" customHeight="1">
      <c r="A29" s="825">
        <v>22</v>
      </c>
      <c r="B29" s="364" t="s">
        <v>275</v>
      </c>
      <c r="C29" s="364" t="s">
        <v>176</v>
      </c>
      <c r="D29" s="364" t="s">
        <v>78</v>
      </c>
      <c r="E29" s="365">
        <v>30</v>
      </c>
      <c r="F29" s="364">
        <v>240</v>
      </c>
      <c r="G29" s="364">
        <v>90</v>
      </c>
      <c r="H29" s="364">
        <f t="shared" si="6"/>
        <v>11.25</v>
      </c>
      <c r="I29" s="361">
        <f t="shared" si="5"/>
        <v>2700</v>
      </c>
      <c r="J29" s="376"/>
      <c r="K29" s="376"/>
      <c r="L29" s="376">
        <v>5</v>
      </c>
      <c r="M29" s="376" t="s">
        <v>1011</v>
      </c>
      <c r="N29" s="376">
        <v>3</v>
      </c>
      <c r="O29" s="377" t="s">
        <v>1033</v>
      </c>
      <c r="P29" s="376"/>
      <c r="Q29" s="376"/>
      <c r="R29" s="376"/>
      <c r="S29" s="376"/>
      <c r="T29" s="376"/>
      <c r="U29" s="376"/>
      <c r="V29" s="355">
        <f t="shared" si="0"/>
        <v>8</v>
      </c>
      <c r="W29" s="365">
        <f t="shared" si="1"/>
        <v>22</v>
      </c>
      <c r="X29" s="361">
        <f t="shared" si="2"/>
        <v>176</v>
      </c>
      <c r="Y29" s="361">
        <f t="shared" si="3"/>
        <v>1980</v>
      </c>
      <c r="Z29" s="1014">
        <f t="shared" si="4"/>
        <v>1980</v>
      </c>
      <c r="AA29" s="363"/>
    </row>
    <row r="30" spans="1:27" s="160" customFormat="1" ht="30" customHeight="1">
      <c r="A30" s="825">
        <v>23</v>
      </c>
      <c r="B30" s="364" t="s">
        <v>304</v>
      </c>
      <c r="C30" s="364" t="s">
        <v>176</v>
      </c>
      <c r="D30" s="364" t="s">
        <v>57</v>
      </c>
      <c r="E30" s="365">
        <v>30</v>
      </c>
      <c r="F30" s="364">
        <v>240</v>
      </c>
      <c r="G30" s="364">
        <v>90</v>
      </c>
      <c r="H30" s="364">
        <f t="shared" si="6"/>
        <v>11.25</v>
      </c>
      <c r="I30" s="361">
        <f t="shared" si="5"/>
        <v>2700</v>
      </c>
      <c r="J30" s="376"/>
      <c r="K30" s="376"/>
      <c r="L30" s="376">
        <v>2</v>
      </c>
      <c r="M30" s="376" t="s">
        <v>437</v>
      </c>
      <c r="N30" s="376">
        <v>17</v>
      </c>
      <c r="O30" s="377" t="s">
        <v>1021</v>
      </c>
      <c r="P30" s="376"/>
      <c r="Q30" s="376"/>
      <c r="R30" s="376"/>
      <c r="S30" s="376"/>
      <c r="T30" s="376"/>
      <c r="U30" s="376"/>
      <c r="V30" s="355">
        <f t="shared" si="0"/>
        <v>19</v>
      </c>
      <c r="W30" s="365">
        <f t="shared" si="1"/>
        <v>11</v>
      </c>
      <c r="X30" s="361">
        <f t="shared" si="2"/>
        <v>88</v>
      </c>
      <c r="Y30" s="361">
        <f t="shared" si="3"/>
        <v>990</v>
      </c>
      <c r="Z30" s="1012">
        <f t="shared" si="4"/>
        <v>990</v>
      </c>
      <c r="AA30" s="363"/>
    </row>
    <row r="31" spans="1:27" s="160" customFormat="1" ht="35.25" customHeight="1">
      <c r="A31" s="825">
        <v>24</v>
      </c>
      <c r="B31" s="364" t="s">
        <v>813</v>
      </c>
      <c r="C31" s="364" t="s">
        <v>176</v>
      </c>
      <c r="D31" s="364" t="s">
        <v>37</v>
      </c>
      <c r="E31" s="364">
        <v>30</v>
      </c>
      <c r="F31" s="364">
        <v>240</v>
      </c>
      <c r="G31" s="364">
        <v>90</v>
      </c>
      <c r="H31" s="364">
        <f t="shared" si="6"/>
        <v>11.25</v>
      </c>
      <c r="I31" s="361">
        <f t="shared" si="5"/>
        <v>2700</v>
      </c>
      <c r="J31" s="376"/>
      <c r="K31" s="376"/>
      <c r="L31" s="376">
        <v>3</v>
      </c>
      <c r="M31" s="376" t="s">
        <v>1018</v>
      </c>
      <c r="N31" s="376">
        <v>8</v>
      </c>
      <c r="O31" s="377" t="s">
        <v>1019</v>
      </c>
      <c r="P31" s="376"/>
      <c r="Q31" s="376"/>
      <c r="R31" s="376"/>
      <c r="S31" s="376"/>
      <c r="T31" s="376"/>
      <c r="U31" s="376"/>
      <c r="V31" s="361">
        <f t="shared" si="0"/>
        <v>11</v>
      </c>
      <c r="W31" s="364">
        <f t="shared" si="1"/>
        <v>19</v>
      </c>
      <c r="X31" s="361">
        <f t="shared" si="2"/>
        <v>152</v>
      </c>
      <c r="Y31" s="361">
        <f t="shared" si="3"/>
        <v>1710</v>
      </c>
      <c r="Z31" s="1012">
        <f t="shared" si="4"/>
        <v>1710</v>
      </c>
      <c r="AA31" s="363"/>
    </row>
    <row r="32" spans="1:27" s="463" customFormat="1" ht="35.1" customHeight="1">
      <c r="A32" s="825">
        <v>25</v>
      </c>
      <c r="B32" s="364" t="s">
        <v>246</v>
      </c>
      <c r="C32" s="364" t="s">
        <v>176</v>
      </c>
      <c r="D32" s="364" t="s">
        <v>971</v>
      </c>
      <c r="E32" s="365">
        <v>30</v>
      </c>
      <c r="F32" s="364">
        <v>240</v>
      </c>
      <c r="G32" s="364">
        <v>90</v>
      </c>
      <c r="H32" s="364">
        <f t="shared" si="6"/>
        <v>11.25</v>
      </c>
      <c r="I32" s="364">
        <f t="shared" si="5"/>
        <v>2700</v>
      </c>
      <c r="J32" s="376"/>
      <c r="K32" s="819"/>
      <c r="L32" s="376">
        <v>4</v>
      </c>
      <c r="M32" s="376" t="s">
        <v>420</v>
      </c>
      <c r="N32" s="376">
        <v>3</v>
      </c>
      <c r="O32" s="377" t="s">
        <v>1032</v>
      </c>
      <c r="P32" s="376"/>
      <c r="Q32" s="377"/>
      <c r="R32" s="376"/>
      <c r="S32" s="376"/>
      <c r="T32" s="376"/>
      <c r="U32" s="376"/>
      <c r="V32" s="365">
        <f>J32+L32+N32+P32+R32+T32</f>
        <v>7</v>
      </c>
      <c r="W32" s="365">
        <f>E32-V32</f>
        <v>23</v>
      </c>
      <c r="X32" s="364">
        <f t="shared" si="2"/>
        <v>184</v>
      </c>
      <c r="Y32" s="364">
        <f t="shared" si="3"/>
        <v>2070</v>
      </c>
      <c r="Z32" s="1014">
        <f t="shared" si="4"/>
        <v>2070</v>
      </c>
      <c r="AA32" s="997"/>
    </row>
    <row r="33" spans="1:27" s="160" customFormat="1" ht="30" customHeight="1">
      <c r="A33" s="825">
        <v>26</v>
      </c>
      <c r="B33" s="364" t="s">
        <v>990</v>
      </c>
      <c r="C33" s="364" t="s">
        <v>18</v>
      </c>
      <c r="D33" s="474" t="s">
        <v>42</v>
      </c>
      <c r="E33" s="365">
        <v>30</v>
      </c>
      <c r="F33" s="364">
        <v>240</v>
      </c>
      <c r="G33" s="364">
        <v>70</v>
      </c>
      <c r="H33" s="364">
        <f t="shared" si="6"/>
        <v>8.75</v>
      </c>
      <c r="I33" s="361">
        <f t="shared" si="5"/>
        <v>2100</v>
      </c>
      <c r="J33" s="376"/>
      <c r="K33" s="376"/>
      <c r="L33" s="376">
        <v>2</v>
      </c>
      <c r="M33" s="376" t="s">
        <v>749</v>
      </c>
      <c r="N33" s="376"/>
      <c r="O33" s="377"/>
      <c r="P33" s="376"/>
      <c r="Q33" s="376"/>
      <c r="R33" s="376"/>
      <c r="S33" s="376"/>
      <c r="T33" s="376"/>
      <c r="U33" s="376"/>
      <c r="V33" s="355">
        <f>J33+L33+N33+P33+R33+T33</f>
        <v>2</v>
      </c>
      <c r="W33" s="365">
        <f>E33-V33</f>
        <v>28</v>
      </c>
      <c r="X33" s="361">
        <f>W33*8</f>
        <v>224</v>
      </c>
      <c r="Y33" s="361">
        <f t="shared" si="3"/>
        <v>1960</v>
      </c>
      <c r="Z33" s="1012">
        <f t="shared" si="4"/>
        <v>1960</v>
      </c>
      <c r="AA33" s="363"/>
    </row>
    <row r="34" spans="1:27" s="160" customFormat="1" ht="34.5" customHeight="1">
      <c r="A34" s="825">
        <v>27</v>
      </c>
      <c r="B34" s="364" t="s">
        <v>882</v>
      </c>
      <c r="C34" s="364" t="s">
        <v>207</v>
      </c>
      <c r="D34" s="364" t="s">
        <v>120</v>
      </c>
      <c r="E34" s="365">
        <v>30</v>
      </c>
      <c r="F34" s="364">
        <v>240</v>
      </c>
      <c r="G34" s="364">
        <v>40</v>
      </c>
      <c r="H34" s="364">
        <f t="shared" si="6"/>
        <v>5</v>
      </c>
      <c r="I34" s="361">
        <f t="shared" si="5"/>
        <v>1200</v>
      </c>
      <c r="J34" s="376"/>
      <c r="K34" s="376"/>
      <c r="L34" s="376">
        <v>5</v>
      </c>
      <c r="M34" s="376" t="s">
        <v>1011</v>
      </c>
      <c r="N34" s="376"/>
      <c r="O34" s="377"/>
      <c r="P34" s="376"/>
      <c r="Q34" s="376"/>
      <c r="R34" s="376"/>
      <c r="S34" s="376"/>
      <c r="T34" s="376"/>
      <c r="U34" s="376"/>
      <c r="V34" s="355">
        <f>J34+L34+N34+P34+R34+T34</f>
        <v>5</v>
      </c>
      <c r="W34" s="365">
        <f>E34-V34</f>
        <v>25</v>
      </c>
      <c r="X34" s="361">
        <f>W34*8</f>
        <v>200</v>
      </c>
      <c r="Y34" s="361">
        <f t="shared" si="3"/>
        <v>1000</v>
      </c>
      <c r="Z34" s="1012">
        <f t="shared" si="4"/>
        <v>1000</v>
      </c>
      <c r="AA34" s="363"/>
    </row>
    <row r="35" spans="1:27" s="160" customFormat="1" ht="33" customHeight="1">
      <c r="A35" s="825">
        <v>28</v>
      </c>
      <c r="B35" s="409" t="s">
        <v>323</v>
      </c>
      <c r="C35" s="364" t="s">
        <v>18</v>
      </c>
      <c r="D35" s="414" t="s">
        <v>112</v>
      </c>
      <c r="E35" s="365">
        <v>30</v>
      </c>
      <c r="F35" s="364">
        <v>240</v>
      </c>
      <c r="G35" s="364">
        <v>70</v>
      </c>
      <c r="H35" s="364">
        <f t="shared" si="6"/>
        <v>8.75</v>
      </c>
      <c r="I35" s="361">
        <f t="shared" si="5"/>
        <v>2100</v>
      </c>
      <c r="J35" s="376"/>
      <c r="K35" s="376"/>
      <c r="L35" s="376">
        <v>5</v>
      </c>
      <c r="M35" s="376" t="s">
        <v>1011</v>
      </c>
      <c r="N35" s="376">
        <v>1</v>
      </c>
      <c r="O35" s="377" t="s">
        <v>366</v>
      </c>
      <c r="P35" s="376"/>
      <c r="Q35" s="376"/>
      <c r="R35" s="376"/>
      <c r="S35" s="376"/>
      <c r="T35" s="376"/>
      <c r="U35" s="376"/>
      <c r="V35" s="355">
        <f>J35+L35+N35+P35+R35+T35</f>
        <v>6</v>
      </c>
      <c r="W35" s="365">
        <f>E35-V35</f>
        <v>24</v>
      </c>
      <c r="X35" s="361">
        <f>W35*8</f>
        <v>192</v>
      </c>
      <c r="Y35" s="361">
        <f t="shared" si="3"/>
        <v>1680</v>
      </c>
      <c r="Z35" s="1012">
        <f t="shared" si="4"/>
        <v>1680</v>
      </c>
      <c r="AA35" s="363"/>
    </row>
    <row r="36" spans="1:27" s="160" customFormat="1" ht="33" customHeight="1">
      <c r="A36" s="825">
        <v>29</v>
      </c>
      <c r="B36" s="474" t="s">
        <v>473</v>
      </c>
      <c r="C36" s="364" t="s">
        <v>176</v>
      </c>
      <c r="D36" s="364" t="s">
        <v>239</v>
      </c>
      <c r="E36" s="365">
        <v>30</v>
      </c>
      <c r="F36" s="364">
        <v>240</v>
      </c>
      <c r="G36" s="364">
        <v>90</v>
      </c>
      <c r="H36" s="364">
        <f t="shared" si="6"/>
        <v>11.25</v>
      </c>
      <c r="I36" s="361">
        <f t="shared" si="5"/>
        <v>2700</v>
      </c>
      <c r="J36" s="376"/>
      <c r="K36" s="376"/>
      <c r="L36" s="376">
        <v>5</v>
      </c>
      <c r="M36" s="376" t="s">
        <v>1011</v>
      </c>
      <c r="N36" s="376">
        <v>2</v>
      </c>
      <c r="O36" s="377" t="s">
        <v>1023</v>
      </c>
      <c r="P36" s="376"/>
      <c r="Q36" s="376"/>
      <c r="R36" s="376"/>
      <c r="S36" s="376"/>
      <c r="T36" s="376"/>
      <c r="U36" s="376"/>
      <c r="V36" s="355">
        <f>J36+L36+N36+P36+R36+T36</f>
        <v>7</v>
      </c>
      <c r="W36" s="365">
        <f>E36-V36</f>
        <v>23</v>
      </c>
      <c r="X36" s="361">
        <f>W36*8</f>
        <v>184</v>
      </c>
      <c r="Y36" s="361">
        <f t="shared" si="3"/>
        <v>2070</v>
      </c>
      <c r="Z36" s="1012">
        <f t="shared" si="4"/>
        <v>2070</v>
      </c>
      <c r="AA36" s="363"/>
    </row>
    <row r="37" spans="1:27" s="463" customFormat="1" ht="30" customHeight="1">
      <c r="A37" s="825">
        <v>30</v>
      </c>
      <c r="B37" s="364" t="s">
        <v>97</v>
      </c>
      <c r="C37" s="364" t="s">
        <v>176</v>
      </c>
      <c r="D37" s="364" t="s">
        <v>160</v>
      </c>
      <c r="E37" s="365">
        <v>30</v>
      </c>
      <c r="F37" s="364">
        <v>240</v>
      </c>
      <c r="G37" s="364">
        <v>90</v>
      </c>
      <c r="H37" s="364">
        <f t="shared" si="6"/>
        <v>11.25</v>
      </c>
      <c r="I37" s="364">
        <f t="shared" si="5"/>
        <v>2700</v>
      </c>
      <c r="J37" s="376"/>
      <c r="K37" s="376"/>
      <c r="L37" s="376">
        <v>3</v>
      </c>
      <c r="M37" s="376" t="s">
        <v>744</v>
      </c>
      <c r="N37" s="376">
        <v>14</v>
      </c>
      <c r="O37" s="377" t="s">
        <v>877</v>
      </c>
      <c r="P37" s="376"/>
      <c r="Q37" s="376"/>
      <c r="R37" s="376"/>
      <c r="S37" s="376"/>
      <c r="T37" s="376"/>
      <c r="U37" s="376"/>
      <c r="V37" s="365">
        <f t="shared" si="0"/>
        <v>17</v>
      </c>
      <c r="W37" s="365">
        <f t="shared" si="1"/>
        <v>13</v>
      </c>
      <c r="X37" s="364">
        <f t="shared" si="2"/>
        <v>104</v>
      </c>
      <c r="Y37" s="364">
        <f t="shared" si="3"/>
        <v>1170</v>
      </c>
      <c r="Z37" s="1014">
        <f t="shared" si="4"/>
        <v>1170</v>
      </c>
      <c r="AA37" s="997"/>
    </row>
    <row r="38" spans="1:27" s="160" customFormat="1" ht="30" customHeight="1">
      <c r="A38" s="825">
        <v>31</v>
      </c>
      <c r="B38" s="364" t="s">
        <v>294</v>
      </c>
      <c r="C38" s="364" t="s">
        <v>267</v>
      </c>
      <c r="D38" s="364" t="s">
        <v>199</v>
      </c>
      <c r="E38" s="365">
        <v>30</v>
      </c>
      <c r="F38" s="364">
        <v>240</v>
      </c>
      <c r="G38" s="364">
        <v>75</v>
      </c>
      <c r="H38" s="364">
        <f t="shared" si="6"/>
        <v>9.375</v>
      </c>
      <c r="I38" s="361">
        <f t="shared" si="5"/>
        <v>2250</v>
      </c>
      <c r="J38" s="376"/>
      <c r="K38" s="376"/>
      <c r="L38" s="376">
        <v>1</v>
      </c>
      <c r="M38" s="376">
        <v>1</v>
      </c>
      <c r="N38" s="376"/>
      <c r="O38" s="377"/>
      <c r="P38" s="376"/>
      <c r="Q38" s="376"/>
      <c r="R38" s="376"/>
      <c r="S38" s="376"/>
      <c r="T38" s="376"/>
      <c r="U38" s="376"/>
      <c r="V38" s="355">
        <f t="shared" si="0"/>
        <v>1</v>
      </c>
      <c r="W38" s="365">
        <f t="shared" si="1"/>
        <v>29</v>
      </c>
      <c r="X38" s="361">
        <f t="shared" si="2"/>
        <v>232</v>
      </c>
      <c r="Y38" s="361">
        <f t="shared" si="3"/>
        <v>2175</v>
      </c>
      <c r="Z38" s="1012">
        <f t="shared" si="4"/>
        <v>2175</v>
      </c>
      <c r="AA38" s="363"/>
    </row>
    <row r="39" spans="1:27" s="160" customFormat="1" ht="30" customHeight="1">
      <c r="A39" s="825">
        <v>32</v>
      </c>
      <c r="B39" s="364" t="s">
        <v>905</v>
      </c>
      <c r="C39" s="364" t="s">
        <v>176</v>
      </c>
      <c r="D39" s="367" t="s">
        <v>117</v>
      </c>
      <c r="E39" s="365">
        <v>30</v>
      </c>
      <c r="F39" s="364">
        <v>240</v>
      </c>
      <c r="G39" s="364">
        <v>90</v>
      </c>
      <c r="H39" s="364">
        <f t="shared" si="6"/>
        <v>11.25</v>
      </c>
      <c r="I39" s="361">
        <f t="shared" si="5"/>
        <v>2700</v>
      </c>
      <c r="J39" s="376"/>
      <c r="K39" s="376"/>
      <c r="L39" s="376"/>
      <c r="M39" s="376"/>
      <c r="N39" s="376"/>
      <c r="O39" s="377"/>
      <c r="P39" s="376"/>
      <c r="Q39" s="376"/>
      <c r="R39" s="376"/>
      <c r="S39" s="376"/>
      <c r="T39" s="376"/>
      <c r="U39" s="376"/>
      <c r="V39" s="355">
        <f t="shared" si="0"/>
        <v>0</v>
      </c>
      <c r="W39" s="365">
        <f t="shared" si="1"/>
        <v>30</v>
      </c>
      <c r="X39" s="361">
        <f t="shared" si="2"/>
        <v>240</v>
      </c>
      <c r="Y39" s="361">
        <f t="shared" si="3"/>
        <v>2700</v>
      </c>
      <c r="Z39" s="1012">
        <f t="shared" si="4"/>
        <v>2700</v>
      </c>
      <c r="AA39" s="363"/>
    </row>
    <row r="40" spans="1:27" s="160" customFormat="1" ht="30" customHeight="1">
      <c r="A40" s="825">
        <v>33</v>
      </c>
      <c r="B40" s="364" t="s">
        <v>58</v>
      </c>
      <c r="C40" s="364" t="s">
        <v>176</v>
      </c>
      <c r="D40" s="364" t="s">
        <v>163</v>
      </c>
      <c r="E40" s="365">
        <v>30</v>
      </c>
      <c r="F40" s="364">
        <v>240</v>
      </c>
      <c r="G40" s="364">
        <v>90</v>
      </c>
      <c r="H40" s="364">
        <f t="shared" si="6"/>
        <v>11.25</v>
      </c>
      <c r="I40" s="361">
        <f t="shared" si="5"/>
        <v>2700</v>
      </c>
      <c r="J40" s="376"/>
      <c r="K40" s="376"/>
      <c r="L40" s="376">
        <v>5</v>
      </c>
      <c r="M40" s="376" t="s">
        <v>1011</v>
      </c>
      <c r="N40" s="376"/>
      <c r="O40" s="377"/>
      <c r="P40" s="376"/>
      <c r="Q40" s="376"/>
      <c r="R40" s="376"/>
      <c r="S40" s="376"/>
      <c r="T40" s="376"/>
      <c r="U40" s="376"/>
      <c r="V40" s="365">
        <f t="shared" si="0"/>
        <v>5</v>
      </c>
      <c r="W40" s="365">
        <f t="shared" si="1"/>
        <v>25</v>
      </c>
      <c r="X40" s="361">
        <f t="shared" si="2"/>
        <v>200</v>
      </c>
      <c r="Y40" s="361">
        <f t="shared" si="3"/>
        <v>2250</v>
      </c>
      <c r="Z40" s="1012">
        <f t="shared" si="4"/>
        <v>2250</v>
      </c>
      <c r="AA40" s="363"/>
    </row>
    <row r="41" spans="1:27" s="160" customFormat="1" ht="30" customHeight="1">
      <c r="A41" s="825">
        <v>34</v>
      </c>
      <c r="B41" s="364" t="s">
        <v>279</v>
      </c>
      <c r="C41" s="364" t="s">
        <v>176</v>
      </c>
      <c r="D41" s="364" t="s">
        <v>79</v>
      </c>
      <c r="E41" s="365">
        <v>30</v>
      </c>
      <c r="F41" s="364">
        <v>240</v>
      </c>
      <c r="G41" s="364">
        <v>90</v>
      </c>
      <c r="H41" s="364">
        <f t="shared" si="6"/>
        <v>11.25</v>
      </c>
      <c r="I41" s="361">
        <f t="shared" si="5"/>
        <v>2700</v>
      </c>
      <c r="J41" s="376"/>
      <c r="K41" s="376"/>
      <c r="L41" s="376">
        <v>5</v>
      </c>
      <c r="M41" s="376" t="s">
        <v>1011</v>
      </c>
      <c r="N41" s="376"/>
      <c r="O41" s="377"/>
      <c r="P41" s="376"/>
      <c r="Q41" s="376"/>
      <c r="R41" s="376"/>
      <c r="S41" s="376"/>
      <c r="T41" s="376"/>
      <c r="U41" s="376"/>
      <c r="V41" s="355">
        <f t="shared" si="0"/>
        <v>5</v>
      </c>
      <c r="W41" s="365">
        <f t="shared" si="1"/>
        <v>25</v>
      </c>
      <c r="X41" s="361">
        <f t="shared" si="2"/>
        <v>200</v>
      </c>
      <c r="Y41" s="361">
        <f>X41*H41</f>
        <v>2250</v>
      </c>
      <c r="Z41" s="1012">
        <f t="shared" si="4"/>
        <v>2250</v>
      </c>
      <c r="AA41" s="363"/>
    </row>
    <row r="42" spans="1:27" s="160" customFormat="1" ht="33.75" customHeight="1">
      <c r="A42" s="825">
        <v>35</v>
      </c>
      <c r="B42" s="364" t="s">
        <v>818</v>
      </c>
      <c r="C42" s="364" t="s">
        <v>176</v>
      </c>
      <c r="D42" s="364" t="s">
        <v>815</v>
      </c>
      <c r="E42" s="364">
        <v>30</v>
      </c>
      <c r="F42" s="364">
        <v>240</v>
      </c>
      <c r="G42" s="364">
        <v>90</v>
      </c>
      <c r="H42" s="364">
        <f t="shared" si="6"/>
        <v>11.25</v>
      </c>
      <c r="I42" s="361">
        <f t="shared" si="5"/>
        <v>2700</v>
      </c>
      <c r="J42" s="376"/>
      <c r="K42" s="376"/>
      <c r="L42" s="376">
        <v>5</v>
      </c>
      <c r="M42" s="376" t="s">
        <v>1011</v>
      </c>
      <c r="N42" s="376"/>
      <c r="O42" s="377"/>
      <c r="P42" s="376"/>
      <c r="Q42" s="376"/>
      <c r="R42" s="376"/>
      <c r="S42" s="376"/>
      <c r="T42" s="376"/>
      <c r="U42" s="376"/>
      <c r="V42" s="361">
        <f t="shared" si="0"/>
        <v>5</v>
      </c>
      <c r="W42" s="364">
        <f t="shared" si="1"/>
        <v>25</v>
      </c>
      <c r="X42" s="361">
        <f t="shared" si="2"/>
        <v>200</v>
      </c>
      <c r="Y42" s="361">
        <f t="shared" ref="Y42" si="7">X42*H42</f>
        <v>2250</v>
      </c>
      <c r="Z42" s="1012">
        <f t="shared" si="4"/>
        <v>2250</v>
      </c>
      <c r="AA42" s="363"/>
    </row>
    <row r="43" spans="1:27" s="160" customFormat="1" ht="30" customHeight="1">
      <c r="A43" s="825">
        <v>36</v>
      </c>
      <c r="B43" s="364" t="s">
        <v>309</v>
      </c>
      <c r="C43" s="364" t="s">
        <v>18</v>
      </c>
      <c r="D43" s="364" t="s">
        <v>165</v>
      </c>
      <c r="E43" s="365">
        <v>30</v>
      </c>
      <c r="F43" s="364">
        <v>240</v>
      </c>
      <c r="G43" s="364">
        <v>70</v>
      </c>
      <c r="H43" s="364">
        <f t="shared" si="6"/>
        <v>8.75</v>
      </c>
      <c r="I43" s="361">
        <f t="shared" si="5"/>
        <v>2100</v>
      </c>
      <c r="J43" s="376"/>
      <c r="K43" s="376"/>
      <c r="L43" s="376">
        <v>5</v>
      </c>
      <c r="M43" s="376" t="s">
        <v>1011</v>
      </c>
      <c r="N43" s="376"/>
      <c r="O43" s="377"/>
      <c r="P43" s="376"/>
      <c r="Q43" s="376"/>
      <c r="R43" s="376"/>
      <c r="S43" s="376"/>
      <c r="T43" s="376"/>
      <c r="U43" s="376"/>
      <c r="V43" s="355">
        <f t="shared" si="0"/>
        <v>5</v>
      </c>
      <c r="W43" s="365">
        <f t="shared" si="1"/>
        <v>25</v>
      </c>
      <c r="X43" s="361">
        <f t="shared" si="2"/>
        <v>200</v>
      </c>
      <c r="Y43" s="361">
        <f t="shared" si="3"/>
        <v>1750</v>
      </c>
      <c r="Z43" s="1012">
        <f t="shared" si="4"/>
        <v>1750</v>
      </c>
      <c r="AA43" s="363"/>
    </row>
    <row r="44" spans="1:27" s="160" customFormat="1" ht="39" customHeight="1">
      <c r="A44" s="462"/>
      <c r="B44" s="1427" t="s">
        <v>483</v>
      </c>
      <c r="C44" s="1427"/>
      <c r="D44" s="1427"/>
      <c r="E44" s="341"/>
      <c r="F44" s="341"/>
      <c r="G44" s="341"/>
      <c r="H44" s="341"/>
      <c r="I44" s="341"/>
      <c r="J44" s="1070"/>
      <c r="K44" s="1070"/>
      <c r="L44" s="1070"/>
      <c r="M44" s="1070"/>
      <c r="N44" s="1427" t="s">
        <v>484</v>
      </c>
      <c r="O44" s="1427"/>
      <c r="P44" s="1427"/>
      <c r="Q44" s="1427"/>
      <c r="R44" s="1427"/>
      <c r="S44" s="1070"/>
      <c r="T44" s="1070"/>
      <c r="U44" s="1070"/>
      <c r="V44" s="341"/>
      <c r="W44" s="776"/>
      <c r="X44" s="1433" t="s">
        <v>485</v>
      </c>
      <c r="Y44" s="1433"/>
      <c r="Z44" s="1433"/>
      <c r="AA44" s="1433"/>
    </row>
    <row r="45" spans="1:27" s="160" customFormat="1" ht="33.75" customHeight="1">
      <c r="A45" s="462"/>
      <c r="B45" s="1427" t="s">
        <v>482</v>
      </c>
      <c r="C45" s="1427"/>
      <c r="D45" s="1427"/>
      <c r="E45" s="341"/>
      <c r="F45" s="341"/>
      <c r="G45" s="341"/>
      <c r="H45" s="341"/>
      <c r="I45" s="341"/>
      <c r="J45" s="1070"/>
      <c r="K45" s="1070"/>
      <c r="L45" s="1070"/>
      <c r="M45" s="1070"/>
      <c r="N45" s="1427" t="s">
        <v>482</v>
      </c>
      <c r="O45" s="1427"/>
      <c r="P45" s="1427"/>
      <c r="Q45" s="1427"/>
      <c r="R45" s="1070"/>
      <c r="S45" s="1070"/>
      <c r="T45" s="1070"/>
      <c r="U45" s="1070"/>
      <c r="V45" s="341"/>
      <c r="W45" s="776"/>
      <c r="X45" s="1427" t="s">
        <v>482</v>
      </c>
      <c r="Y45" s="1427"/>
      <c r="Z45" s="1427"/>
      <c r="AA45" s="1427"/>
    </row>
    <row r="46" spans="1:27" s="160" customFormat="1" ht="21.75" customHeight="1">
      <c r="A46" s="462"/>
      <c r="B46" s="1427"/>
      <c r="C46" s="1427"/>
      <c r="D46" s="1427"/>
      <c r="E46" s="341"/>
      <c r="F46" s="341"/>
      <c r="G46" s="341"/>
      <c r="H46" s="341"/>
      <c r="I46" s="341"/>
      <c r="J46" s="1070"/>
      <c r="K46" s="1070"/>
      <c r="L46" s="1070"/>
      <c r="M46" s="1070"/>
      <c r="N46" s="1434"/>
      <c r="O46" s="1434"/>
      <c r="P46" s="1434"/>
      <c r="Q46" s="1434"/>
      <c r="R46" s="1070"/>
      <c r="S46" s="1070"/>
      <c r="T46" s="1070"/>
      <c r="U46" s="1070"/>
      <c r="V46" s="341"/>
      <c r="W46" s="776"/>
      <c r="X46" s="1427"/>
      <c r="Y46" s="1427"/>
      <c r="Z46" s="1427"/>
      <c r="AA46" s="1427"/>
    </row>
    <row r="47" spans="1:27" s="160" customFormat="1" ht="30" customHeight="1">
      <c r="A47" s="825">
        <v>37</v>
      </c>
      <c r="B47" s="364" t="s">
        <v>913</v>
      </c>
      <c r="C47" s="364" t="s">
        <v>176</v>
      </c>
      <c r="D47" s="364" t="s">
        <v>911</v>
      </c>
      <c r="E47" s="365">
        <v>30</v>
      </c>
      <c r="F47" s="364">
        <v>240</v>
      </c>
      <c r="G47" s="364">
        <v>90</v>
      </c>
      <c r="H47" s="364">
        <f t="shared" ref="H47:H82" si="8">G47/8</f>
        <v>11.25</v>
      </c>
      <c r="I47" s="361">
        <f t="shared" ref="I47:I82" si="9">G47*E47</f>
        <v>2700</v>
      </c>
      <c r="J47" s="376"/>
      <c r="K47" s="376"/>
      <c r="L47" s="376">
        <v>3</v>
      </c>
      <c r="M47" s="376" t="s">
        <v>415</v>
      </c>
      <c r="N47" s="376"/>
      <c r="O47" s="377"/>
      <c r="P47" s="376"/>
      <c r="Q47" s="376"/>
      <c r="R47" s="376"/>
      <c r="S47" s="376"/>
      <c r="T47" s="376"/>
      <c r="U47" s="376"/>
      <c r="V47" s="355">
        <f>J47+L47+N47+P47+R47+T47</f>
        <v>3</v>
      </c>
      <c r="W47" s="365">
        <f>E47-V47</f>
        <v>27</v>
      </c>
      <c r="X47" s="361">
        <f>W47*8</f>
        <v>216</v>
      </c>
      <c r="Y47" s="361">
        <f>X47*H47</f>
        <v>2430</v>
      </c>
      <c r="Z47" s="1014">
        <f>Y47</f>
        <v>2430</v>
      </c>
      <c r="AA47" s="363"/>
    </row>
    <row r="48" spans="1:27" s="160" customFormat="1" ht="30" customHeight="1">
      <c r="A48" s="825">
        <v>38</v>
      </c>
      <c r="B48" s="364" t="s">
        <v>951</v>
      </c>
      <c r="C48" s="364" t="s">
        <v>176</v>
      </c>
      <c r="D48" s="364" t="s">
        <v>35</v>
      </c>
      <c r="E48" s="365">
        <v>30</v>
      </c>
      <c r="F48" s="364">
        <v>240</v>
      </c>
      <c r="G48" s="364">
        <v>90</v>
      </c>
      <c r="H48" s="364">
        <f t="shared" si="8"/>
        <v>11.25</v>
      </c>
      <c r="I48" s="361">
        <f t="shared" si="9"/>
        <v>2700</v>
      </c>
      <c r="J48" s="376"/>
      <c r="K48" s="376"/>
      <c r="L48" s="376">
        <v>3</v>
      </c>
      <c r="M48" s="376" t="s">
        <v>1014</v>
      </c>
      <c r="N48" s="376"/>
      <c r="O48" s="377"/>
      <c r="P48" s="376"/>
      <c r="Q48" s="376"/>
      <c r="R48" s="376"/>
      <c r="S48" s="376"/>
      <c r="T48" s="376"/>
      <c r="U48" s="376"/>
      <c r="V48" s="355">
        <f>J48+L48+N48+P48+R48+T48</f>
        <v>3</v>
      </c>
      <c r="W48" s="365">
        <f>E48-V48</f>
        <v>27</v>
      </c>
      <c r="X48" s="361">
        <f>W48*8</f>
        <v>216</v>
      </c>
      <c r="Y48" s="361">
        <f>X48*H48</f>
        <v>2430</v>
      </c>
      <c r="Z48" s="1014">
        <f>Y48</f>
        <v>2430</v>
      </c>
      <c r="AA48" s="363"/>
    </row>
    <row r="49" spans="1:27" s="160" customFormat="1" ht="30" customHeight="1">
      <c r="A49" s="825">
        <v>39</v>
      </c>
      <c r="B49" s="369" t="s">
        <v>305</v>
      </c>
      <c r="C49" s="364" t="s">
        <v>176</v>
      </c>
      <c r="D49" s="364" t="s">
        <v>159</v>
      </c>
      <c r="E49" s="365">
        <v>30</v>
      </c>
      <c r="F49" s="364">
        <v>240</v>
      </c>
      <c r="G49" s="364">
        <v>90</v>
      </c>
      <c r="H49" s="364">
        <f t="shared" si="8"/>
        <v>11.25</v>
      </c>
      <c r="I49" s="361">
        <f t="shared" si="9"/>
        <v>2700</v>
      </c>
      <c r="J49" s="417">
        <v>30</v>
      </c>
      <c r="K49" s="630" t="s">
        <v>568</v>
      </c>
      <c r="L49" s="376"/>
      <c r="M49" s="376"/>
      <c r="N49" s="376"/>
      <c r="O49" s="377"/>
      <c r="P49" s="376"/>
      <c r="Q49" s="376"/>
      <c r="R49" s="376"/>
      <c r="S49" s="376"/>
      <c r="T49" s="376"/>
      <c r="U49" s="376"/>
      <c r="V49" s="355">
        <f>J49+L49+N49+P49+R49+T49</f>
        <v>30</v>
      </c>
      <c r="W49" s="1074">
        <f>E49-V49</f>
        <v>0</v>
      </c>
      <c r="X49" s="361">
        <f>W49*8</f>
        <v>0</v>
      </c>
      <c r="Y49" s="361">
        <f>X49*H49</f>
        <v>0</v>
      </c>
      <c r="Z49" s="1014">
        <f>Y49</f>
        <v>0</v>
      </c>
      <c r="AA49" s="363"/>
    </row>
    <row r="50" spans="1:27" s="463" customFormat="1" ht="34.5" customHeight="1">
      <c r="A50" s="825">
        <v>40</v>
      </c>
      <c r="B50" s="1073" t="s">
        <v>865</v>
      </c>
      <c r="C50" s="364" t="s">
        <v>18</v>
      </c>
      <c r="D50" s="505" t="s">
        <v>271</v>
      </c>
      <c r="E50" s="365">
        <v>30</v>
      </c>
      <c r="F50" s="364">
        <v>240</v>
      </c>
      <c r="G50" s="364">
        <v>70</v>
      </c>
      <c r="H50" s="364">
        <f t="shared" si="8"/>
        <v>8.75</v>
      </c>
      <c r="I50" s="364">
        <f t="shared" si="9"/>
        <v>2100</v>
      </c>
      <c r="J50" s="376"/>
      <c r="K50" s="376"/>
      <c r="L50" s="376"/>
      <c r="M50" s="376"/>
      <c r="N50" s="1079">
        <v>30</v>
      </c>
      <c r="O50" s="377"/>
      <c r="P50" s="376"/>
      <c r="Q50" s="376"/>
      <c r="R50" s="376"/>
      <c r="S50" s="1028"/>
      <c r="T50" s="376"/>
      <c r="U50" s="376"/>
      <c r="V50" s="365">
        <f t="shared" ref="V50" si="10">J50+L50+N50+P50+R50+T50</f>
        <v>30</v>
      </c>
      <c r="W50" s="1080">
        <f t="shared" ref="W50" si="11">E50-V50</f>
        <v>0</v>
      </c>
      <c r="X50" s="364">
        <f t="shared" ref="X50" si="12">W50*8</f>
        <v>0</v>
      </c>
      <c r="Y50" s="364">
        <f t="shared" ref="Y50" si="13">X50*H50</f>
        <v>0</v>
      </c>
      <c r="Z50" s="1014">
        <f t="shared" ref="Z50" si="14">Y50</f>
        <v>0</v>
      </c>
      <c r="AA50" s="997"/>
    </row>
    <row r="51" spans="1:27" s="160" customFormat="1" ht="27.75" customHeight="1">
      <c r="A51" s="825">
        <v>41</v>
      </c>
      <c r="B51" s="364" t="s">
        <v>360</v>
      </c>
      <c r="C51" s="364" t="s">
        <v>176</v>
      </c>
      <c r="D51" s="364" t="s">
        <v>151</v>
      </c>
      <c r="E51" s="365">
        <v>30</v>
      </c>
      <c r="F51" s="364">
        <v>240</v>
      </c>
      <c r="G51" s="364">
        <v>90</v>
      </c>
      <c r="H51" s="364">
        <f t="shared" si="8"/>
        <v>11.25</v>
      </c>
      <c r="I51" s="361">
        <f t="shared" si="9"/>
        <v>2700</v>
      </c>
      <c r="J51" s="376"/>
      <c r="K51" s="819"/>
      <c r="L51" s="376"/>
      <c r="M51" s="376"/>
      <c r="N51" s="376"/>
      <c r="O51" s="377"/>
      <c r="P51" s="376"/>
      <c r="Q51" s="376"/>
      <c r="R51" s="376"/>
      <c r="S51" s="376"/>
      <c r="T51" s="376"/>
      <c r="U51" s="376"/>
      <c r="V51" s="355">
        <f>J51+L51+N51+P51+R51+T51</f>
        <v>0</v>
      </c>
      <c r="W51" s="365">
        <f>E51-V51</f>
        <v>30</v>
      </c>
      <c r="X51" s="361">
        <f>W51*8</f>
        <v>240</v>
      </c>
      <c r="Y51" s="361">
        <f>X51*H51</f>
        <v>2700</v>
      </c>
      <c r="Z51" s="1014">
        <f>Y51</f>
        <v>2700</v>
      </c>
      <c r="AA51" s="363"/>
    </row>
    <row r="52" spans="1:27" s="160" customFormat="1" ht="30" customHeight="1">
      <c r="A52" s="825">
        <v>42</v>
      </c>
      <c r="B52" s="917" t="s">
        <v>285</v>
      </c>
      <c r="C52" s="365" t="s">
        <v>176</v>
      </c>
      <c r="D52" s="365" t="s">
        <v>796</v>
      </c>
      <c r="E52" s="365">
        <v>30</v>
      </c>
      <c r="F52" s="365">
        <v>240</v>
      </c>
      <c r="G52" s="365">
        <v>90</v>
      </c>
      <c r="H52" s="364">
        <f t="shared" si="8"/>
        <v>11.25</v>
      </c>
      <c r="I52" s="361">
        <f t="shared" si="9"/>
        <v>2700</v>
      </c>
      <c r="J52" s="818"/>
      <c r="K52" s="818"/>
      <c r="L52" s="376">
        <v>2</v>
      </c>
      <c r="M52" s="376" t="s">
        <v>226</v>
      </c>
      <c r="N52" s="376">
        <v>21</v>
      </c>
      <c r="O52" s="377" t="s">
        <v>790</v>
      </c>
      <c r="P52" s="376"/>
      <c r="Q52" s="376"/>
      <c r="R52" s="818"/>
      <c r="S52" s="818"/>
      <c r="T52" s="818"/>
      <c r="U52" s="818"/>
      <c r="V52" s="355">
        <f t="shared" si="0"/>
        <v>23</v>
      </c>
      <c r="W52" s="365">
        <f t="shared" si="1"/>
        <v>7</v>
      </c>
      <c r="X52" s="355">
        <f t="shared" si="2"/>
        <v>56</v>
      </c>
      <c r="Y52" s="355">
        <f t="shared" si="3"/>
        <v>630</v>
      </c>
      <c r="Z52" s="1063">
        <f t="shared" si="4"/>
        <v>630</v>
      </c>
      <c r="AA52" s="155"/>
    </row>
    <row r="53" spans="1:27" s="160" customFormat="1" ht="30" customHeight="1">
      <c r="A53" s="825">
        <v>43</v>
      </c>
      <c r="B53" s="365" t="s">
        <v>748</v>
      </c>
      <c r="C53" s="365" t="s">
        <v>176</v>
      </c>
      <c r="D53" s="364" t="s">
        <v>101</v>
      </c>
      <c r="E53" s="365">
        <v>30</v>
      </c>
      <c r="F53" s="365">
        <v>240</v>
      </c>
      <c r="G53" s="365">
        <v>90</v>
      </c>
      <c r="H53" s="364">
        <f t="shared" si="8"/>
        <v>11.25</v>
      </c>
      <c r="I53" s="361">
        <f t="shared" si="9"/>
        <v>2700</v>
      </c>
      <c r="J53" s="818"/>
      <c r="K53" s="818"/>
      <c r="L53" s="376">
        <v>3</v>
      </c>
      <c r="M53" s="376" t="s">
        <v>225</v>
      </c>
      <c r="N53" s="376"/>
      <c r="O53" s="377"/>
      <c r="P53" s="376"/>
      <c r="Q53" s="376"/>
      <c r="R53" s="818"/>
      <c r="S53" s="818"/>
      <c r="T53" s="818"/>
      <c r="U53" s="818"/>
      <c r="V53" s="355">
        <f t="shared" si="0"/>
        <v>3</v>
      </c>
      <c r="W53" s="365">
        <f t="shared" si="1"/>
        <v>27</v>
      </c>
      <c r="X53" s="355">
        <f t="shared" si="2"/>
        <v>216</v>
      </c>
      <c r="Y53" s="355">
        <f t="shared" si="3"/>
        <v>2430</v>
      </c>
      <c r="Z53" s="1063">
        <f t="shared" si="4"/>
        <v>2430</v>
      </c>
      <c r="AA53" s="155"/>
    </row>
    <row r="54" spans="1:27" s="160" customFormat="1" ht="30" customHeight="1">
      <c r="A54" s="825">
        <v>44</v>
      </c>
      <c r="B54" s="364" t="s">
        <v>28</v>
      </c>
      <c r="C54" s="364" t="s">
        <v>176</v>
      </c>
      <c r="D54" s="448" t="s">
        <v>241</v>
      </c>
      <c r="E54" s="365">
        <v>30</v>
      </c>
      <c r="F54" s="364">
        <v>240</v>
      </c>
      <c r="G54" s="364">
        <v>90</v>
      </c>
      <c r="H54" s="364">
        <f t="shared" si="8"/>
        <v>11.25</v>
      </c>
      <c r="I54" s="361">
        <f t="shared" si="9"/>
        <v>2700</v>
      </c>
      <c r="J54" s="376"/>
      <c r="K54" s="376"/>
      <c r="L54" s="376">
        <v>5</v>
      </c>
      <c r="M54" s="376" t="s">
        <v>1011</v>
      </c>
      <c r="N54" s="376">
        <v>3</v>
      </c>
      <c r="O54" s="377" t="s">
        <v>1022</v>
      </c>
      <c r="P54" s="376"/>
      <c r="Q54" s="376"/>
      <c r="R54" s="376"/>
      <c r="S54" s="376"/>
      <c r="T54" s="376"/>
      <c r="U54" s="376"/>
      <c r="V54" s="355">
        <f t="shared" si="0"/>
        <v>8</v>
      </c>
      <c r="W54" s="365">
        <f t="shared" si="1"/>
        <v>22</v>
      </c>
      <c r="X54" s="361">
        <f t="shared" si="2"/>
        <v>176</v>
      </c>
      <c r="Y54" s="361">
        <f t="shared" si="3"/>
        <v>1980</v>
      </c>
      <c r="Z54" s="1014">
        <f t="shared" si="4"/>
        <v>1980</v>
      </c>
      <c r="AA54" s="149"/>
    </row>
    <row r="55" spans="1:27" s="160" customFormat="1" ht="30" customHeight="1">
      <c r="A55" s="825">
        <v>45</v>
      </c>
      <c r="B55" s="364" t="s">
        <v>838</v>
      </c>
      <c r="C55" s="364" t="s">
        <v>176</v>
      </c>
      <c r="D55" s="364" t="s">
        <v>100</v>
      </c>
      <c r="E55" s="365">
        <v>30</v>
      </c>
      <c r="F55" s="364">
        <v>240</v>
      </c>
      <c r="G55" s="364">
        <v>90</v>
      </c>
      <c r="H55" s="364">
        <f t="shared" si="8"/>
        <v>11.25</v>
      </c>
      <c r="I55" s="361">
        <f t="shared" si="9"/>
        <v>2700</v>
      </c>
      <c r="J55" s="376"/>
      <c r="K55" s="376"/>
      <c r="L55" s="376"/>
      <c r="M55" s="376"/>
      <c r="N55" s="376">
        <v>30</v>
      </c>
      <c r="O55" s="377" t="s">
        <v>568</v>
      </c>
      <c r="P55" s="376"/>
      <c r="Q55" s="376"/>
      <c r="R55" s="376"/>
      <c r="S55" s="376"/>
      <c r="T55" s="376"/>
      <c r="U55" s="376"/>
      <c r="V55" s="355">
        <f t="shared" si="0"/>
        <v>30</v>
      </c>
      <c r="W55" s="365">
        <f t="shared" si="1"/>
        <v>0</v>
      </c>
      <c r="X55" s="361">
        <f t="shared" si="2"/>
        <v>0</v>
      </c>
      <c r="Y55" s="361">
        <f t="shared" si="3"/>
        <v>0</v>
      </c>
      <c r="Z55" s="1014">
        <f t="shared" si="4"/>
        <v>0</v>
      </c>
      <c r="AA55" s="149"/>
    </row>
    <row r="56" spans="1:27" s="160" customFormat="1" ht="30" customHeight="1">
      <c r="A56" s="825">
        <v>46</v>
      </c>
      <c r="B56" s="364" t="s">
        <v>300</v>
      </c>
      <c r="C56" s="364" t="s">
        <v>176</v>
      </c>
      <c r="D56" s="364" t="s">
        <v>62</v>
      </c>
      <c r="E56" s="365">
        <v>30</v>
      </c>
      <c r="F56" s="364">
        <v>240</v>
      </c>
      <c r="G56" s="364">
        <v>90</v>
      </c>
      <c r="H56" s="364">
        <f t="shared" si="8"/>
        <v>11.25</v>
      </c>
      <c r="I56" s="361">
        <f t="shared" si="9"/>
        <v>2700</v>
      </c>
      <c r="J56" s="376"/>
      <c r="K56" s="376"/>
      <c r="L56" s="376">
        <v>5</v>
      </c>
      <c r="M56" s="376" t="s">
        <v>1011</v>
      </c>
      <c r="N56" s="376">
        <v>1</v>
      </c>
      <c r="O56" s="377" t="s">
        <v>148</v>
      </c>
      <c r="P56" s="376"/>
      <c r="Q56" s="376"/>
      <c r="R56" s="376"/>
      <c r="S56" s="376"/>
      <c r="T56" s="376"/>
      <c r="U56" s="376"/>
      <c r="V56" s="365">
        <f t="shared" si="0"/>
        <v>6</v>
      </c>
      <c r="W56" s="365">
        <f t="shared" si="1"/>
        <v>24</v>
      </c>
      <c r="X56" s="364">
        <f t="shared" si="2"/>
        <v>192</v>
      </c>
      <c r="Y56" s="364">
        <f t="shared" si="3"/>
        <v>2160</v>
      </c>
      <c r="Z56" s="1014">
        <f t="shared" si="4"/>
        <v>2160</v>
      </c>
      <c r="AA56" s="245"/>
    </row>
    <row r="57" spans="1:27" s="160" customFormat="1" ht="30" customHeight="1">
      <c r="A57" s="825">
        <v>47</v>
      </c>
      <c r="B57" s="364" t="s">
        <v>87</v>
      </c>
      <c r="C57" s="364" t="s">
        <v>176</v>
      </c>
      <c r="D57" s="364" t="s">
        <v>34</v>
      </c>
      <c r="E57" s="365">
        <v>30</v>
      </c>
      <c r="F57" s="364">
        <v>240</v>
      </c>
      <c r="G57" s="364">
        <v>90</v>
      </c>
      <c r="H57" s="364">
        <f t="shared" si="8"/>
        <v>11.25</v>
      </c>
      <c r="I57" s="361">
        <f t="shared" si="9"/>
        <v>2700</v>
      </c>
      <c r="J57" s="376"/>
      <c r="K57" s="376"/>
      <c r="L57" s="376">
        <v>1</v>
      </c>
      <c r="M57" s="376">
        <v>29</v>
      </c>
      <c r="N57" s="376">
        <v>23</v>
      </c>
      <c r="O57" s="377" t="s">
        <v>699</v>
      </c>
      <c r="P57" s="376"/>
      <c r="Q57" s="376"/>
      <c r="R57" s="376"/>
      <c r="S57" s="376"/>
      <c r="T57" s="376"/>
      <c r="U57" s="376"/>
      <c r="V57" s="355">
        <f t="shared" si="0"/>
        <v>24</v>
      </c>
      <c r="W57" s="365">
        <f t="shared" si="1"/>
        <v>6</v>
      </c>
      <c r="X57" s="361">
        <f t="shared" si="2"/>
        <v>48</v>
      </c>
      <c r="Y57" s="361">
        <f t="shared" si="3"/>
        <v>540</v>
      </c>
      <c r="Z57" s="1014">
        <f t="shared" si="4"/>
        <v>540</v>
      </c>
      <c r="AA57" s="149"/>
    </row>
    <row r="58" spans="1:27" s="160" customFormat="1" ht="33.75" customHeight="1">
      <c r="A58" s="825">
        <v>48</v>
      </c>
      <c r="B58" s="364" t="s">
        <v>71</v>
      </c>
      <c r="C58" s="364" t="s">
        <v>267</v>
      </c>
      <c r="D58" s="364" t="s">
        <v>72</v>
      </c>
      <c r="E58" s="365">
        <v>30</v>
      </c>
      <c r="F58" s="364">
        <v>240</v>
      </c>
      <c r="G58" s="364">
        <v>75</v>
      </c>
      <c r="H58" s="364">
        <f t="shared" si="8"/>
        <v>9.375</v>
      </c>
      <c r="I58" s="361">
        <f t="shared" si="9"/>
        <v>2250</v>
      </c>
      <c r="J58" s="376"/>
      <c r="K58" s="376"/>
      <c r="L58" s="376">
        <v>2</v>
      </c>
      <c r="M58" s="376" t="s">
        <v>749</v>
      </c>
      <c r="N58" s="376">
        <v>1</v>
      </c>
      <c r="O58" s="377" t="s">
        <v>366</v>
      </c>
      <c r="P58" s="376"/>
      <c r="Q58" s="376"/>
      <c r="R58" s="376"/>
      <c r="S58" s="376"/>
      <c r="T58" s="376"/>
      <c r="U58" s="376"/>
      <c r="V58" s="355">
        <f t="shared" si="0"/>
        <v>3</v>
      </c>
      <c r="W58" s="365">
        <f t="shared" si="1"/>
        <v>27</v>
      </c>
      <c r="X58" s="361">
        <f t="shared" si="2"/>
        <v>216</v>
      </c>
      <c r="Y58" s="361">
        <f t="shared" si="3"/>
        <v>2025</v>
      </c>
      <c r="Z58" s="1014">
        <f t="shared" si="4"/>
        <v>2025</v>
      </c>
      <c r="AA58" s="149"/>
    </row>
    <row r="59" spans="1:27" s="160" customFormat="1" ht="36" customHeight="1">
      <c r="A59" s="825">
        <v>49</v>
      </c>
      <c r="B59" s="364" t="s">
        <v>800</v>
      </c>
      <c r="C59" s="364" t="s">
        <v>18</v>
      </c>
      <c r="D59" s="415" t="s">
        <v>44</v>
      </c>
      <c r="E59" s="365">
        <v>30</v>
      </c>
      <c r="F59" s="364">
        <v>240</v>
      </c>
      <c r="G59" s="364">
        <v>70</v>
      </c>
      <c r="H59" s="364">
        <f t="shared" si="8"/>
        <v>8.75</v>
      </c>
      <c r="I59" s="361">
        <f t="shared" si="9"/>
        <v>2100</v>
      </c>
      <c r="J59" s="376"/>
      <c r="K59" s="376"/>
      <c r="L59" s="376"/>
      <c r="M59" s="376"/>
      <c r="N59" s="376"/>
      <c r="O59" s="377"/>
      <c r="P59" s="376"/>
      <c r="Q59" s="376"/>
      <c r="R59" s="376"/>
      <c r="S59" s="376"/>
      <c r="T59" s="376"/>
      <c r="U59" s="376"/>
      <c r="V59" s="355">
        <f t="shared" si="0"/>
        <v>0</v>
      </c>
      <c r="W59" s="365">
        <f t="shared" si="1"/>
        <v>30</v>
      </c>
      <c r="X59" s="361">
        <f t="shared" si="2"/>
        <v>240</v>
      </c>
      <c r="Y59" s="361">
        <f t="shared" si="3"/>
        <v>2100</v>
      </c>
      <c r="Z59" s="1012">
        <f t="shared" si="4"/>
        <v>2100</v>
      </c>
      <c r="AA59" s="149"/>
    </row>
    <row r="60" spans="1:27" s="160" customFormat="1" ht="36" customHeight="1">
      <c r="A60" s="825">
        <v>50</v>
      </c>
      <c r="B60" s="364" t="s">
        <v>454</v>
      </c>
      <c r="C60" s="364" t="s">
        <v>207</v>
      </c>
      <c r="D60" s="364" t="s">
        <v>174</v>
      </c>
      <c r="E60" s="365">
        <v>30</v>
      </c>
      <c r="F60" s="364">
        <v>240</v>
      </c>
      <c r="G60" s="364">
        <v>40</v>
      </c>
      <c r="H60" s="364">
        <f t="shared" si="8"/>
        <v>5</v>
      </c>
      <c r="I60" s="361">
        <f t="shared" si="9"/>
        <v>1200</v>
      </c>
      <c r="J60" s="376"/>
      <c r="K60" s="376"/>
      <c r="L60" s="376">
        <v>5</v>
      </c>
      <c r="M60" s="376" t="s">
        <v>1011</v>
      </c>
      <c r="N60" s="376"/>
      <c r="O60" s="377"/>
      <c r="P60" s="376"/>
      <c r="Q60" s="376"/>
      <c r="R60" s="376"/>
      <c r="S60" s="376"/>
      <c r="T60" s="376"/>
      <c r="U60" s="376"/>
      <c r="V60" s="355">
        <f>J60+L60+N60+P60+R60+T60</f>
        <v>5</v>
      </c>
      <c r="W60" s="365">
        <f>E60-V60</f>
        <v>25</v>
      </c>
      <c r="X60" s="361">
        <f>W60*8</f>
        <v>200</v>
      </c>
      <c r="Y60" s="361">
        <f>X60*H60</f>
        <v>1000</v>
      </c>
      <c r="Z60" s="1012">
        <f t="shared" si="4"/>
        <v>1000</v>
      </c>
      <c r="AA60" s="149"/>
    </row>
    <row r="61" spans="1:27" s="160" customFormat="1" ht="30" customHeight="1">
      <c r="A61" s="825">
        <v>51</v>
      </c>
      <c r="B61" s="379" t="s">
        <v>198</v>
      </c>
      <c r="C61" s="364" t="s">
        <v>176</v>
      </c>
      <c r="D61" s="364" t="s">
        <v>181</v>
      </c>
      <c r="E61" s="365">
        <v>30</v>
      </c>
      <c r="F61" s="364">
        <v>240</v>
      </c>
      <c r="G61" s="364">
        <v>90</v>
      </c>
      <c r="H61" s="364">
        <f t="shared" si="8"/>
        <v>11.25</v>
      </c>
      <c r="I61" s="361">
        <f t="shared" si="9"/>
        <v>2700</v>
      </c>
      <c r="J61" s="376"/>
      <c r="K61" s="376"/>
      <c r="L61" s="376">
        <v>5</v>
      </c>
      <c r="M61" s="376" t="s">
        <v>1011</v>
      </c>
      <c r="N61" s="376">
        <v>7</v>
      </c>
      <c r="O61" s="377" t="s">
        <v>580</v>
      </c>
      <c r="P61" s="376"/>
      <c r="Q61" s="376"/>
      <c r="R61" s="376"/>
      <c r="S61" s="377"/>
      <c r="T61" s="376"/>
      <c r="U61" s="376"/>
      <c r="V61" s="355">
        <f t="shared" si="0"/>
        <v>12</v>
      </c>
      <c r="W61" s="365">
        <f t="shared" si="1"/>
        <v>18</v>
      </c>
      <c r="X61" s="361">
        <f t="shared" si="2"/>
        <v>144</v>
      </c>
      <c r="Y61" s="361">
        <f t="shared" si="3"/>
        <v>1620</v>
      </c>
      <c r="Z61" s="1012">
        <f t="shared" si="4"/>
        <v>1620</v>
      </c>
      <c r="AA61" s="149"/>
    </row>
    <row r="62" spans="1:27" s="160" customFormat="1" ht="30" customHeight="1">
      <c r="A62" s="825">
        <v>52</v>
      </c>
      <c r="B62" s="369" t="s">
        <v>262</v>
      </c>
      <c r="C62" s="364" t="s">
        <v>176</v>
      </c>
      <c r="D62" s="364" t="s">
        <v>241</v>
      </c>
      <c r="E62" s="365">
        <v>30</v>
      </c>
      <c r="F62" s="364">
        <v>240</v>
      </c>
      <c r="G62" s="364">
        <v>90</v>
      </c>
      <c r="H62" s="364">
        <f t="shared" si="8"/>
        <v>11.25</v>
      </c>
      <c r="I62" s="361">
        <f t="shared" si="9"/>
        <v>2700</v>
      </c>
      <c r="J62" s="417">
        <v>26</v>
      </c>
      <c r="K62" s="417" t="s">
        <v>645</v>
      </c>
      <c r="L62" s="376">
        <v>1</v>
      </c>
      <c r="M62" s="376">
        <v>1</v>
      </c>
      <c r="N62" s="376"/>
      <c r="O62" s="377"/>
      <c r="P62" s="376"/>
      <c r="Q62" s="376"/>
      <c r="R62" s="376"/>
      <c r="S62" s="376"/>
      <c r="T62" s="376"/>
      <c r="U62" s="376"/>
      <c r="V62" s="355">
        <f t="shared" si="0"/>
        <v>27</v>
      </c>
      <c r="W62" s="1074">
        <f t="shared" si="1"/>
        <v>3</v>
      </c>
      <c r="X62" s="361">
        <f t="shared" si="2"/>
        <v>24</v>
      </c>
      <c r="Y62" s="361">
        <f t="shared" si="3"/>
        <v>270</v>
      </c>
      <c r="Z62" s="1012">
        <f t="shared" si="4"/>
        <v>270</v>
      </c>
      <c r="AA62" s="149"/>
    </row>
    <row r="63" spans="1:27" s="160" customFormat="1" ht="30" customHeight="1">
      <c r="A63" s="825">
        <v>53</v>
      </c>
      <c r="B63" s="364" t="s">
        <v>906</v>
      </c>
      <c r="C63" s="364" t="s">
        <v>176</v>
      </c>
      <c r="D63" s="364" t="s">
        <v>855</v>
      </c>
      <c r="E63" s="365">
        <v>30</v>
      </c>
      <c r="F63" s="364">
        <v>240</v>
      </c>
      <c r="G63" s="364">
        <v>90</v>
      </c>
      <c r="H63" s="364">
        <f t="shared" si="8"/>
        <v>11.25</v>
      </c>
      <c r="I63" s="361">
        <f t="shared" si="9"/>
        <v>2700</v>
      </c>
      <c r="J63" s="376"/>
      <c r="K63" s="376"/>
      <c r="L63" s="376"/>
      <c r="M63" s="376"/>
      <c r="N63" s="376"/>
      <c r="O63" s="377"/>
      <c r="P63" s="376"/>
      <c r="Q63" s="376"/>
      <c r="R63" s="376"/>
      <c r="S63" s="376"/>
      <c r="T63" s="376"/>
      <c r="U63" s="376"/>
      <c r="V63" s="355">
        <f t="shared" si="0"/>
        <v>0</v>
      </c>
      <c r="W63" s="365">
        <f t="shared" si="1"/>
        <v>30</v>
      </c>
      <c r="X63" s="361">
        <f t="shared" si="2"/>
        <v>240</v>
      </c>
      <c r="Y63" s="361">
        <f t="shared" si="3"/>
        <v>2700</v>
      </c>
      <c r="Z63" s="1012">
        <f t="shared" si="4"/>
        <v>2700</v>
      </c>
      <c r="AA63" s="149"/>
    </row>
    <row r="64" spans="1:27" s="160" customFormat="1" ht="30" customHeight="1">
      <c r="A64" s="825">
        <v>54</v>
      </c>
      <c r="B64" s="364" t="s">
        <v>921</v>
      </c>
      <c r="C64" s="364" t="s">
        <v>18</v>
      </c>
      <c r="D64" s="364" t="s">
        <v>76</v>
      </c>
      <c r="E64" s="365">
        <v>30</v>
      </c>
      <c r="F64" s="364">
        <v>240</v>
      </c>
      <c r="G64" s="364">
        <v>70</v>
      </c>
      <c r="H64" s="364">
        <f t="shared" si="8"/>
        <v>8.75</v>
      </c>
      <c r="I64" s="361">
        <f t="shared" si="9"/>
        <v>2100</v>
      </c>
      <c r="J64" s="376"/>
      <c r="K64" s="376"/>
      <c r="L64" s="376">
        <v>3</v>
      </c>
      <c r="M64" s="376" t="s">
        <v>225</v>
      </c>
      <c r="N64" s="376"/>
      <c r="O64" s="377"/>
      <c r="P64" s="376"/>
      <c r="Q64" s="376"/>
      <c r="R64" s="376">
        <v>6</v>
      </c>
      <c r="S64" s="376" t="s">
        <v>1013</v>
      </c>
      <c r="T64" s="376"/>
      <c r="U64" s="376"/>
      <c r="V64" s="355">
        <f t="shared" si="0"/>
        <v>9</v>
      </c>
      <c r="W64" s="365">
        <f t="shared" si="1"/>
        <v>21</v>
      </c>
      <c r="X64" s="361">
        <f t="shared" si="2"/>
        <v>168</v>
      </c>
      <c r="Y64" s="361">
        <f t="shared" si="3"/>
        <v>1470</v>
      </c>
      <c r="Z64" s="1012">
        <f t="shared" si="4"/>
        <v>1470</v>
      </c>
      <c r="AA64" s="149"/>
    </row>
    <row r="65" spans="1:27" s="463" customFormat="1" ht="35.1" customHeight="1">
      <c r="A65" s="825">
        <v>55</v>
      </c>
      <c r="B65" s="364" t="s">
        <v>861</v>
      </c>
      <c r="C65" s="364" t="s">
        <v>18</v>
      </c>
      <c r="D65" s="364" t="s">
        <v>107</v>
      </c>
      <c r="E65" s="365">
        <v>30</v>
      </c>
      <c r="F65" s="364">
        <v>240</v>
      </c>
      <c r="G65" s="364">
        <v>70</v>
      </c>
      <c r="H65" s="364">
        <f t="shared" si="8"/>
        <v>8.75</v>
      </c>
      <c r="I65" s="364">
        <f t="shared" si="9"/>
        <v>2100</v>
      </c>
      <c r="J65" s="376"/>
      <c r="K65" s="376"/>
      <c r="L65" s="376">
        <v>2</v>
      </c>
      <c r="M65" s="376" t="s">
        <v>437</v>
      </c>
      <c r="N65" s="376">
        <v>1</v>
      </c>
      <c r="O65" s="377" t="s">
        <v>158</v>
      </c>
      <c r="P65" s="376"/>
      <c r="Q65" s="377"/>
      <c r="R65" s="376"/>
      <c r="S65" s="376"/>
      <c r="T65" s="376"/>
      <c r="U65" s="376"/>
      <c r="V65" s="365">
        <f t="shared" si="0"/>
        <v>3</v>
      </c>
      <c r="W65" s="365">
        <f t="shared" si="1"/>
        <v>27</v>
      </c>
      <c r="X65" s="364">
        <f t="shared" si="2"/>
        <v>216</v>
      </c>
      <c r="Y65" s="364">
        <f t="shared" si="3"/>
        <v>1890</v>
      </c>
      <c r="Z65" s="1014">
        <f t="shared" si="4"/>
        <v>1890</v>
      </c>
      <c r="AA65" s="997"/>
    </row>
    <row r="66" spans="1:27" s="160" customFormat="1" ht="30" customHeight="1">
      <c r="A66" s="825">
        <v>56</v>
      </c>
      <c r="B66" s="364" t="s">
        <v>21</v>
      </c>
      <c r="C66" s="364" t="s">
        <v>176</v>
      </c>
      <c r="D66" s="379" t="s">
        <v>238</v>
      </c>
      <c r="E66" s="365">
        <v>30</v>
      </c>
      <c r="F66" s="364">
        <v>240</v>
      </c>
      <c r="G66" s="364">
        <v>90</v>
      </c>
      <c r="H66" s="364">
        <f t="shared" si="8"/>
        <v>11.25</v>
      </c>
      <c r="I66" s="361">
        <f t="shared" si="9"/>
        <v>2700</v>
      </c>
      <c r="J66" s="376"/>
      <c r="K66" s="376"/>
      <c r="L66" s="376">
        <v>2</v>
      </c>
      <c r="M66" s="376" t="s">
        <v>753</v>
      </c>
      <c r="N66" s="376">
        <v>21</v>
      </c>
      <c r="O66" s="377" t="s">
        <v>603</v>
      </c>
      <c r="P66" s="376"/>
      <c r="Q66" s="376"/>
      <c r="R66" s="376"/>
      <c r="S66" s="376"/>
      <c r="T66" s="376"/>
      <c r="U66" s="819"/>
      <c r="V66" s="355">
        <f t="shared" si="0"/>
        <v>23</v>
      </c>
      <c r="W66" s="365">
        <f t="shared" si="1"/>
        <v>7</v>
      </c>
      <c r="X66" s="361">
        <f t="shared" si="2"/>
        <v>56</v>
      </c>
      <c r="Y66" s="361">
        <f t="shared" si="3"/>
        <v>630</v>
      </c>
      <c r="Z66" s="1012">
        <f t="shared" si="4"/>
        <v>630</v>
      </c>
      <c r="AA66" s="149"/>
    </row>
    <row r="67" spans="1:27" s="160" customFormat="1" ht="33" customHeight="1">
      <c r="A67" s="825">
        <v>57</v>
      </c>
      <c r="B67" s="364" t="s">
        <v>250</v>
      </c>
      <c r="C67" s="364" t="s">
        <v>176</v>
      </c>
      <c r="D67" s="364" t="s">
        <v>898</v>
      </c>
      <c r="E67" s="365">
        <v>30</v>
      </c>
      <c r="F67" s="364">
        <v>240</v>
      </c>
      <c r="G67" s="364">
        <v>90</v>
      </c>
      <c r="H67" s="364">
        <f t="shared" si="8"/>
        <v>11.25</v>
      </c>
      <c r="I67" s="361">
        <f t="shared" si="9"/>
        <v>2700</v>
      </c>
      <c r="J67" s="376"/>
      <c r="K67" s="376"/>
      <c r="L67" s="376"/>
      <c r="M67" s="376"/>
      <c r="N67" s="376">
        <v>30</v>
      </c>
      <c r="O67" s="377" t="s">
        <v>568</v>
      </c>
      <c r="P67" s="376"/>
      <c r="Q67" s="376"/>
      <c r="R67" s="376"/>
      <c r="S67" s="376"/>
      <c r="T67" s="376"/>
      <c r="U67" s="819"/>
      <c r="V67" s="355">
        <f t="shared" si="0"/>
        <v>30</v>
      </c>
      <c r="W67" s="365">
        <f t="shared" si="1"/>
        <v>0</v>
      </c>
      <c r="X67" s="361">
        <f t="shared" si="2"/>
        <v>0</v>
      </c>
      <c r="Y67" s="361">
        <f t="shared" si="3"/>
        <v>0</v>
      </c>
      <c r="Z67" s="1014">
        <f t="shared" si="4"/>
        <v>0</v>
      </c>
      <c r="AA67" s="149"/>
    </row>
    <row r="68" spans="1:27" s="160" customFormat="1" ht="30" customHeight="1">
      <c r="A68" s="825">
        <v>58</v>
      </c>
      <c r="B68" s="364" t="s">
        <v>893</v>
      </c>
      <c r="C68" s="364" t="s">
        <v>176</v>
      </c>
      <c r="D68" s="364" t="s">
        <v>54</v>
      </c>
      <c r="E68" s="365">
        <v>30</v>
      </c>
      <c r="F68" s="364">
        <v>240</v>
      </c>
      <c r="G68" s="364">
        <v>90</v>
      </c>
      <c r="H68" s="364">
        <f t="shared" si="8"/>
        <v>11.25</v>
      </c>
      <c r="I68" s="361">
        <f t="shared" si="9"/>
        <v>2700</v>
      </c>
      <c r="J68" s="376"/>
      <c r="K68" s="376"/>
      <c r="L68" s="376">
        <v>4</v>
      </c>
      <c r="M68" s="376" t="s">
        <v>420</v>
      </c>
      <c r="N68" s="376"/>
      <c r="O68" s="377"/>
      <c r="P68" s="376"/>
      <c r="Q68" s="376"/>
      <c r="R68" s="376"/>
      <c r="S68" s="376"/>
      <c r="T68" s="376"/>
      <c r="U68" s="819"/>
      <c r="V68" s="355">
        <f t="shared" si="0"/>
        <v>4</v>
      </c>
      <c r="W68" s="365">
        <f t="shared" si="1"/>
        <v>26</v>
      </c>
      <c r="X68" s="361">
        <f t="shared" si="2"/>
        <v>208</v>
      </c>
      <c r="Y68" s="361">
        <f t="shared" si="3"/>
        <v>2340</v>
      </c>
      <c r="Z68" s="1012">
        <f t="shared" si="4"/>
        <v>2340</v>
      </c>
      <c r="AA68" s="149"/>
    </row>
    <row r="69" spans="1:27" s="160" customFormat="1" ht="30" customHeight="1">
      <c r="A69" s="825">
        <v>59</v>
      </c>
      <c r="B69" s="118" t="s">
        <v>892</v>
      </c>
      <c r="C69" s="364" t="s">
        <v>18</v>
      </c>
      <c r="D69" s="364" t="s">
        <v>846</v>
      </c>
      <c r="E69" s="365">
        <v>30</v>
      </c>
      <c r="F69" s="364">
        <v>240</v>
      </c>
      <c r="G69" s="364">
        <v>70</v>
      </c>
      <c r="H69" s="364">
        <f t="shared" si="8"/>
        <v>8.75</v>
      </c>
      <c r="I69" s="361">
        <f t="shared" si="9"/>
        <v>2100</v>
      </c>
      <c r="J69" s="376"/>
      <c r="K69" s="376"/>
      <c r="L69" s="376"/>
      <c r="M69" s="376"/>
      <c r="N69" s="376"/>
      <c r="O69" s="377"/>
      <c r="P69" s="376"/>
      <c r="Q69" s="376"/>
      <c r="R69" s="376"/>
      <c r="S69" s="376"/>
      <c r="T69" s="376"/>
      <c r="U69" s="376"/>
      <c r="V69" s="355">
        <f t="shared" si="0"/>
        <v>0</v>
      </c>
      <c r="W69" s="365">
        <f t="shared" si="1"/>
        <v>30</v>
      </c>
      <c r="X69" s="361">
        <f t="shared" si="2"/>
        <v>240</v>
      </c>
      <c r="Y69" s="361">
        <f t="shared" si="3"/>
        <v>2100</v>
      </c>
      <c r="Z69" s="1012">
        <f t="shared" si="4"/>
        <v>2100</v>
      </c>
      <c r="AA69" s="149"/>
    </row>
    <row r="70" spans="1:27" s="160" customFormat="1" ht="30" customHeight="1">
      <c r="A70" s="825">
        <v>60</v>
      </c>
      <c r="B70" s="415" t="s">
        <v>24</v>
      </c>
      <c r="C70" s="364" t="s">
        <v>176</v>
      </c>
      <c r="D70" s="364" t="s">
        <v>41</v>
      </c>
      <c r="E70" s="365">
        <v>30</v>
      </c>
      <c r="F70" s="364">
        <v>240</v>
      </c>
      <c r="G70" s="364">
        <v>90</v>
      </c>
      <c r="H70" s="364">
        <f t="shared" si="8"/>
        <v>11.25</v>
      </c>
      <c r="I70" s="361">
        <f t="shared" si="9"/>
        <v>2700</v>
      </c>
      <c r="J70" s="376"/>
      <c r="K70" s="376"/>
      <c r="L70" s="376">
        <v>3</v>
      </c>
      <c r="M70" s="376" t="s">
        <v>1015</v>
      </c>
      <c r="N70" s="376"/>
      <c r="O70" s="377"/>
      <c r="P70" s="376"/>
      <c r="Q70" s="376"/>
      <c r="R70" s="376"/>
      <c r="S70" s="376"/>
      <c r="T70" s="376"/>
      <c r="U70" s="376"/>
      <c r="V70" s="355">
        <f t="shared" si="0"/>
        <v>3</v>
      </c>
      <c r="W70" s="365">
        <f t="shared" si="1"/>
        <v>27</v>
      </c>
      <c r="X70" s="361">
        <f t="shared" si="2"/>
        <v>216</v>
      </c>
      <c r="Y70" s="361">
        <f t="shared" si="3"/>
        <v>2430</v>
      </c>
      <c r="Z70" s="1012">
        <f t="shared" si="4"/>
        <v>2430</v>
      </c>
      <c r="AA70" s="149"/>
    </row>
    <row r="71" spans="1:27" s="160" customFormat="1" ht="30" customHeight="1">
      <c r="A71" s="825">
        <v>61</v>
      </c>
      <c r="B71" s="415" t="s">
        <v>774</v>
      </c>
      <c r="C71" s="364" t="s">
        <v>176</v>
      </c>
      <c r="D71" s="364" t="s">
        <v>816</v>
      </c>
      <c r="E71" s="365">
        <v>30</v>
      </c>
      <c r="F71" s="364">
        <v>240</v>
      </c>
      <c r="G71" s="364">
        <v>90</v>
      </c>
      <c r="H71" s="364">
        <f t="shared" si="8"/>
        <v>11.25</v>
      </c>
      <c r="I71" s="361">
        <f t="shared" si="9"/>
        <v>2700</v>
      </c>
      <c r="J71" s="376"/>
      <c r="K71" s="376"/>
      <c r="L71" s="376">
        <v>2</v>
      </c>
      <c r="M71" s="376" t="s">
        <v>749</v>
      </c>
      <c r="N71" s="376">
        <v>11</v>
      </c>
      <c r="O71" s="376" t="s">
        <v>1041</v>
      </c>
      <c r="P71" s="376"/>
      <c r="Q71" s="376"/>
      <c r="R71" s="376"/>
      <c r="S71" s="376"/>
      <c r="T71" s="376"/>
      <c r="U71" s="376"/>
      <c r="V71" s="355">
        <f t="shared" si="0"/>
        <v>13</v>
      </c>
      <c r="W71" s="365">
        <f t="shared" si="1"/>
        <v>17</v>
      </c>
      <c r="X71" s="361">
        <f t="shared" si="2"/>
        <v>136</v>
      </c>
      <c r="Y71" s="361">
        <f t="shared" si="3"/>
        <v>1530</v>
      </c>
      <c r="Z71" s="1012">
        <f t="shared" si="4"/>
        <v>1530</v>
      </c>
      <c r="AA71" s="149"/>
    </row>
    <row r="72" spans="1:27" s="160" customFormat="1" ht="30" customHeight="1">
      <c r="A72" s="825">
        <v>62</v>
      </c>
      <c r="B72" s="364" t="s">
        <v>548</v>
      </c>
      <c r="C72" s="364" t="s">
        <v>18</v>
      </c>
      <c r="D72" s="364" t="s">
        <v>73</v>
      </c>
      <c r="E72" s="365">
        <v>30</v>
      </c>
      <c r="F72" s="364">
        <v>240</v>
      </c>
      <c r="G72" s="364">
        <v>70</v>
      </c>
      <c r="H72" s="364">
        <f t="shared" si="8"/>
        <v>8.75</v>
      </c>
      <c r="I72" s="361">
        <f t="shared" si="9"/>
        <v>2100</v>
      </c>
      <c r="J72" s="376"/>
      <c r="K72" s="376"/>
      <c r="L72" s="376"/>
      <c r="M72" s="376"/>
      <c r="N72" s="376"/>
      <c r="O72" s="377"/>
      <c r="P72" s="376"/>
      <c r="Q72" s="376"/>
      <c r="R72" s="376"/>
      <c r="S72" s="376"/>
      <c r="T72" s="376"/>
      <c r="U72" s="376"/>
      <c r="V72" s="355">
        <f>J72+L72+N72+P72+R72+T72</f>
        <v>0</v>
      </c>
      <c r="W72" s="365">
        <f t="shared" si="1"/>
        <v>30</v>
      </c>
      <c r="X72" s="361">
        <f t="shared" si="2"/>
        <v>240</v>
      </c>
      <c r="Y72" s="361">
        <f t="shared" si="3"/>
        <v>2100</v>
      </c>
      <c r="Z72" s="1012">
        <f t="shared" si="4"/>
        <v>2100</v>
      </c>
      <c r="AA72" s="149"/>
    </row>
    <row r="73" spans="1:27" s="160" customFormat="1" ht="30" customHeight="1">
      <c r="A73" s="825">
        <v>63</v>
      </c>
      <c r="B73" s="364" t="s">
        <v>802</v>
      </c>
      <c r="C73" s="364" t="s">
        <v>18</v>
      </c>
      <c r="D73" s="923" t="s">
        <v>77</v>
      </c>
      <c r="E73" s="365">
        <v>30</v>
      </c>
      <c r="F73" s="364">
        <v>240</v>
      </c>
      <c r="G73" s="364">
        <v>70</v>
      </c>
      <c r="H73" s="364">
        <f t="shared" si="8"/>
        <v>8.75</v>
      </c>
      <c r="I73" s="361">
        <f t="shared" si="9"/>
        <v>2100</v>
      </c>
      <c r="J73" s="376"/>
      <c r="K73" s="376"/>
      <c r="L73" s="376">
        <v>5</v>
      </c>
      <c r="M73" s="376" t="s">
        <v>1011</v>
      </c>
      <c r="N73" s="376"/>
      <c r="O73" s="377"/>
      <c r="P73" s="376"/>
      <c r="Q73" s="376"/>
      <c r="R73" s="376"/>
      <c r="S73" s="376"/>
      <c r="T73" s="376"/>
      <c r="U73" s="376"/>
      <c r="V73" s="355">
        <f>J73+L73+N73+P73+R73+T73</f>
        <v>5</v>
      </c>
      <c r="W73" s="365">
        <f t="shared" si="1"/>
        <v>25</v>
      </c>
      <c r="X73" s="361">
        <f t="shared" si="2"/>
        <v>200</v>
      </c>
      <c r="Y73" s="361">
        <f t="shared" si="3"/>
        <v>1750</v>
      </c>
      <c r="Z73" s="1012">
        <f t="shared" si="4"/>
        <v>1750</v>
      </c>
      <c r="AA73" s="149"/>
    </row>
    <row r="74" spans="1:27" s="160" customFormat="1" ht="35.1" customHeight="1">
      <c r="A74" s="825">
        <v>64</v>
      </c>
      <c r="B74" s="364" t="s">
        <v>591</v>
      </c>
      <c r="C74" s="361" t="s">
        <v>18</v>
      </c>
      <c r="D74" s="367" t="s">
        <v>843</v>
      </c>
      <c r="E74" s="365">
        <v>30</v>
      </c>
      <c r="F74" s="364">
        <v>240</v>
      </c>
      <c r="G74" s="364">
        <v>70</v>
      </c>
      <c r="H74" s="364">
        <f t="shared" si="8"/>
        <v>8.75</v>
      </c>
      <c r="I74" s="361">
        <f t="shared" si="9"/>
        <v>2100</v>
      </c>
      <c r="J74" s="376"/>
      <c r="K74" s="376"/>
      <c r="L74" s="376"/>
      <c r="M74" s="376"/>
      <c r="N74" s="376"/>
      <c r="O74" s="377"/>
      <c r="P74" s="376"/>
      <c r="Q74" s="376"/>
      <c r="R74" s="376"/>
      <c r="S74" s="376"/>
      <c r="T74" s="376"/>
      <c r="U74" s="376"/>
      <c r="V74" s="361">
        <f t="shared" ref="V74" si="15">J74+L74+N74+P74+R74+T74</f>
        <v>0</v>
      </c>
      <c r="W74" s="364">
        <f t="shared" si="1"/>
        <v>30</v>
      </c>
      <c r="X74" s="361">
        <f t="shared" si="2"/>
        <v>240</v>
      </c>
      <c r="Y74" s="361">
        <f t="shared" si="3"/>
        <v>2100</v>
      </c>
      <c r="Z74" s="1012">
        <f t="shared" si="4"/>
        <v>2100</v>
      </c>
      <c r="AA74" s="363"/>
    </row>
    <row r="75" spans="1:27" s="160" customFormat="1" ht="30" customHeight="1">
      <c r="A75" s="825">
        <v>65</v>
      </c>
      <c r="B75" s="364" t="s">
        <v>40</v>
      </c>
      <c r="C75" s="364" t="s">
        <v>176</v>
      </c>
      <c r="D75" s="364" t="s">
        <v>161</v>
      </c>
      <c r="E75" s="365">
        <v>30</v>
      </c>
      <c r="F75" s="364">
        <v>240</v>
      </c>
      <c r="G75" s="364">
        <v>90</v>
      </c>
      <c r="H75" s="364">
        <f t="shared" si="8"/>
        <v>11.25</v>
      </c>
      <c r="I75" s="361">
        <f t="shared" si="9"/>
        <v>2700</v>
      </c>
      <c r="J75" s="376"/>
      <c r="K75" s="376"/>
      <c r="L75" s="376">
        <v>4</v>
      </c>
      <c r="M75" s="376" t="s">
        <v>420</v>
      </c>
      <c r="N75" s="376"/>
      <c r="O75" s="377"/>
      <c r="P75" s="376"/>
      <c r="Q75" s="376"/>
      <c r="R75" s="376"/>
      <c r="S75" s="376"/>
      <c r="T75" s="376"/>
      <c r="U75" s="376"/>
      <c r="V75" s="355">
        <f t="shared" si="0"/>
        <v>4</v>
      </c>
      <c r="W75" s="365">
        <f t="shared" si="1"/>
        <v>26</v>
      </c>
      <c r="X75" s="361">
        <f t="shared" si="2"/>
        <v>208</v>
      </c>
      <c r="Y75" s="361">
        <f t="shared" si="3"/>
        <v>2340</v>
      </c>
      <c r="Z75" s="1012">
        <f t="shared" si="4"/>
        <v>2340</v>
      </c>
      <c r="AA75" s="149"/>
    </row>
    <row r="76" spans="1:27" s="463" customFormat="1" ht="34.5" customHeight="1">
      <c r="A76" s="825">
        <v>66</v>
      </c>
      <c r="B76" s="364" t="s">
        <v>587</v>
      </c>
      <c r="C76" s="364" t="s">
        <v>18</v>
      </c>
      <c r="D76" s="364" t="s">
        <v>237</v>
      </c>
      <c r="E76" s="365">
        <v>30</v>
      </c>
      <c r="F76" s="364">
        <v>240</v>
      </c>
      <c r="G76" s="364">
        <v>70</v>
      </c>
      <c r="H76" s="364">
        <f t="shared" si="8"/>
        <v>8.75</v>
      </c>
      <c r="I76" s="364">
        <f t="shared" si="9"/>
        <v>2100</v>
      </c>
      <c r="J76" s="376"/>
      <c r="K76" s="376"/>
      <c r="L76" s="376">
        <v>5</v>
      </c>
      <c r="M76" s="376" t="s">
        <v>1011</v>
      </c>
      <c r="N76" s="376"/>
      <c r="O76" s="377"/>
      <c r="P76" s="376"/>
      <c r="Q76" s="376"/>
      <c r="R76" s="376">
        <v>3</v>
      </c>
      <c r="S76" s="819" t="s">
        <v>1016</v>
      </c>
      <c r="T76" s="376"/>
      <c r="U76" s="376"/>
      <c r="V76" s="365">
        <f t="shared" si="0"/>
        <v>8</v>
      </c>
      <c r="W76" s="365">
        <f t="shared" si="1"/>
        <v>22</v>
      </c>
      <c r="X76" s="364">
        <f t="shared" si="2"/>
        <v>176</v>
      </c>
      <c r="Y76" s="364">
        <f t="shared" si="3"/>
        <v>1540</v>
      </c>
      <c r="Z76" s="1012">
        <f t="shared" si="4"/>
        <v>1540</v>
      </c>
      <c r="AA76" s="1064"/>
    </row>
    <row r="77" spans="1:27" s="160" customFormat="1" ht="30" customHeight="1">
      <c r="A77" s="825">
        <v>67</v>
      </c>
      <c r="B77" s="364" t="s">
        <v>303</v>
      </c>
      <c r="C77" s="364" t="s">
        <v>176</v>
      </c>
      <c r="D77" s="364" t="s">
        <v>162</v>
      </c>
      <c r="E77" s="365">
        <v>30</v>
      </c>
      <c r="F77" s="364">
        <v>240</v>
      </c>
      <c r="G77" s="364">
        <v>90</v>
      </c>
      <c r="H77" s="364">
        <f t="shared" si="8"/>
        <v>11.25</v>
      </c>
      <c r="I77" s="361">
        <f t="shared" si="9"/>
        <v>2700</v>
      </c>
      <c r="J77" s="376"/>
      <c r="K77" s="376"/>
      <c r="L77" s="376">
        <v>1</v>
      </c>
      <c r="M77" s="376">
        <v>1</v>
      </c>
      <c r="N77" s="376">
        <v>6</v>
      </c>
      <c r="O77" s="377" t="s">
        <v>573</v>
      </c>
      <c r="P77" s="376"/>
      <c r="Q77" s="376"/>
      <c r="R77" s="376"/>
      <c r="S77" s="376"/>
      <c r="T77" s="376">
        <v>4</v>
      </c>
      <c r="U77" s="376" t="s">
        <v>998</v>
      </c>
      <c r="V77" s="355">
        <f t="shared" si="0"/>
        <v>11</v>
      </c>
      <c r="W77" s="365">
        <f t="shared" si="1"/>
        <v>19</v>
      </c>
      <c r="X77" s="361">
        <f t="shared" si="2"/>
        <v>152</v>
      </c>
      <c r="Y77" s="361">
        <f t="shared" si="3"/>
        <v>1710</v>
      </c>
      <c r="Z77" s="1012">
        <f t="shared" si="4"/>
        <v>1710</v>
      </c>
      <c r="AA77" s="149"/>
    </row>
    <row r="78" spans="1:27" s="160" customFormat="1" ht="30" customHeight="1">
      <c r="A78" s="825">
        <v>68</v>
      </c>
      <c r="B78" s="364" t="s">
        <v>277</v>
      </c>
      <c r="C78" s="364" t="s">
        <v>176</v>
      </c>
      <c r="D78" s="364" t="s">
        <v>52</v>
      </c>
      <c r="E78" s="365">
        <v>30</v>
      </c>
      <c r="F78" s="364">
        <v>240</v>
      </c>
      <c r="G78" s="364">
        <v>90</v>
      </c>
      <c r="H78" s="364">
        <f t="shared" si="8"/>
        <v>11.25</v>
      </c>
      <c r="I78" s="361">
        <f t="shared" si="9"/>
        <v>2700</v>
      </c>
      <c r="J78" s="376"/>
      <c r="K78" s="376"/>
      <c r="L78" s="376">
        <v>5</v>
      </c>
      <c r="M78" s="376" t="s">
        <v>1011</v>
      </c>
      <c r="N78" s="376"/>
      <c r="O78" s="377"/>
      <c r="P78" s="376"/>
      <c r="Q78" s="376"/>
      <c r="R78" s="376"/>
      <c r="S78" s="819"/>
      <c r="T78" s="376">
        <v>2</v>
      </c>
      <c r="U78" s="376" t="s">
        <v>1037</v>
      </c>
      <c r="V78" s="355">
        <f t="shared" si="0"/>
        <v>7</v>
      </c>
      <c r="W78" s="365">
        <f t="shared" si="1"/>
        <v>23</v>
      </c>
      <c r="X78" s="361">
        <f t="shared" si="2"/>
        <v>184</v>
      </c>
      <c r="Y78" s="361">
        <f t="shared" si="3"/>
        <v>2070</v>
      </c>
      <c r="Z78" s="1012">
        <f t="shared" si="4"/>
        <v>2070</v>
      </c>
      <c r="AA78" s="149"/>
    </row>
    <row r="79" spans="1:27" s="160" customFormat="1" ht="30" customHeight="1">
      <c r="A79" s="825">
        <v>69</v>
      </c>
      <c r="B79" s="364" t="s">
        <v>306</v>
      </c>
      <c r="C79" s="364" t="s">
        <v>176</v>
      </c>
      <c r="D79" s="632" t="s">
        <v>62</v>
      </c>
      <c r="E79" s="365">
        <v>30</v>
      </c>
      <c r="F79" s="364">
        <v>240</v>
      </c>
      <c r="G79" s="364">
        <v>90</v>
      </c>
      <c r="H79" s="364">
        <f t="shared" si="8"/>
        <v>11.25</v>
      </c>
      <c r="I79" s="361">
        <f t="shared" si="9"/>
        <v>2700</v>
      </c>
      <c r="J79" s="376"/>
      <c r="K79" s="376"/>
      <c r="L79" s="376">
        <v>5</v>
      </c>
      <c r="M79" s="376" t="s">
        <v>1011</v>
      </c>
      <c r="N79" s="376">
        <v>4</v>
      </c>
      <c r="O79" s="377" t="s">
        <v>927</v>
      </c>
      <c r="P79" s="376"/>
      <c r="Q79" s="376"/>
      <c r="R79" s="376"/>
      <c r="S79" s="376"/>
      <c r="T79" s="376"/>
      <c r="U79" s="376"/>
      <c r="V79" s="355">
        <f>J79+L79+N79+P79+R79+T79</f>
        <v>9</v>
      </c>
      <c r="W79" s="365">
        <f>E79-V79</f>
        <v>21</v>
      </c>
      <c r="X79" s="361">
        <f>W79*8</f>
        <v>168</v>
      </c>
      <c r="Y79" s="361">
        <f>X79*H79</f>
        <v>1890</v>
      </c>
      <c r="Z79" s="1012">
        <f t="shared" si="4"/>
        <v>1890</v>
      </c>
      <c r="AA79" s="149"/>
    </row>
    <row r="80" spans="1:27" s="160" customFormat="1" ht="30" customHeight="1">
      <c r="A80" s="825">
        <v>70</v>
      </c>
      <c r="B80" s="364" t="s">
        <v>684</v>
      </c>
      <c r="C80" s="364" t="s">
        <v>18</v>
      </c>
      <c r="D80" s="364" t="s">
        <v>70</v>
      </c>
      <c r="E80" s="365">
        <v>30</v>
      </c>
      <c r="F80" s="364">
        <v>240</v>
      </c>
      <c r="G80" s="364">
        <v>70</v>
      </c>
      <c r="H80" s="364">
        <f t="shared" si="8"/>
        <v>8.75</v>
      </c>
      <c r="I80" s="361">
        <f t="shared" si="9"/>
        <v>2100</v>
      </c>
      <c r="J80" s="376"/>
      <c r="K80" s="376"/>
      <c r="L80" s="376">
        <v>2</v>
      </c>
      <c r="M80" s="376" t="s">
        <v>1010</v>
      </c>
      <c r="N80" s="376"/>
      <c r="O80" s="377"/>
      <c r="P80" s="376"/>
      <c r="Q80" s="376"/>
      <c r="R80" s="376"/>
      <c r="S80" s="819"/>
      <c r="T80" s="376"/>
      <c r="U80" s="376"/>
      <c r="V80" s="355">
        <f>J80+L80+N80+P80+R80+T80</f>
        <v>2</v>
      </c>
      <c r="W80" s="365">
        <f>E80-V80</f>
        <v>28</v>
      </c>
      <c r="X80" s="361">
        <f>W80*8</f>
        <v>224</v>
      </c>
      <c r="Y80" s="361">
        <f>X80*H80</f>
        <v>1960</v>
      </c>
      <c r="Z80" s="1035">
        <f>Y80-1274</f>
        <v>686</v>
      </c>
      <c r="AA80" s="149"/>
    </row>
    <row r="81" spans="1:30" s="160" customFormat="1" ht="30" customHeight="1">
      <c r="A81" s="825">
        <v>71</v>
      </c>
      <c r="B81" s="364" t="s">
        <v>280</v>
      </c>
      <c r="C81" s="364" t="s">
        <v>176</v>
      </c>
      <c r="D81" s="364" t="s">
        <v>49</v>
      </c>
      <c r="E81" s="365">
        <v>30</v>
      </c>
      <c r="F81" s="364">
        <v>240</v>
      </c>
      <c r="G81" s="364">
        <v>90</v>
      </c>
      <c r="H81" s="364">
        <f t="shared" si="8"/>
        <v>11.25</v>
      </c>
      <c r="I81" s="361">
        <f t="shared" si="9"/>
        <v>2700</v>
      </c>
      <c r="J81" s="376"/>
      <c r="K81" s="376"/>
      <c r="L81" s="376">
        <v>2</v>
      </c>
      <c r="M81" s="376" t="s">
        <v>437</v>
      </c>
      <c r="N81" s="376">
        <v>19</v>
      </c>
      <c r="O81" s="377" t="s">
        <v>1043</v>
      </c>
      <c r="P81" s="376"/>
      <c r="Q81" s="376"/>
      <c r="R81" s="376"/>
      <c r="S81" s="376"/>
      <c r="T81" s="376"/>
      <c r="U81" s="376"/>
      <c r="V81" s="355">
        <f t="shared" si="0"/>
        <v>21</v>
      </c>
      <c r="W81" s="365">
        <f t="shared" si="1"/>
        <v>9</v>
      </c>
      <c r="X81" s="361">
        <f t="shared" si="2"/>
        <v>72</v>
      </c>
      <c r="Y81" s="361">
        <f t="shared" si="3"/>
        <v>810</v>
      </c>
      <c r="Z81" s="1012">
        <f t="shared" si="4"/>
        <v>810</v>
      </c>
      <c r="AA81" s="149"/>
    </row>
    <row r="82" spans="1:30" s="160" customFormat="1" ht="36.75" customHeight="1">
      <c r="A82" s="825">
        <v>72</v>
      </c>
      <c r="B82" s="364" t="s">
        <v>726</v>
      </c>
      <c r="C82" s="364" t="s">
        <v>18</v>
      </c>
      <c r="D82" s="1072" t="s">
        <v>271</v>
      </c>
      <c r="E82" s="365">
        <v>30</v>
      </c>
      <c r="F82" s="364">
        <v>240</v>
      </c>
      <c r="G82" s="364">
        <v>70</v>
      </c>
      <c r="H82" s="364">
        <f t="shared" si="8"/>
        <v>8.75</v>
      </c>
      <c r="I82" s="361">
        <f t="shared" si="9"/>
        <v>2100</v>
      </c>
      <c r="J82" s="376"/>
      <c r="K82" s="819"/>
      <c r="L82" s="376">
        <v>4</v>
      </c>
      <c r="M82" s="376" t="s">
        <v>1026</v>
      </c>
      <c r="N82" s="376"/>
      <c r="O82" s="377"/>
      <c r="P82" s="376"/>
      <c r="Q82" s="376"/>
      <c r="R82" s="376">
        <v>8</v>
      </c>
      <c r="S82" s="376" t="s">
        <v>1012</v>
      </c>
      <c r="T82" s="376"/>
      <c r="U82" s="376"/>
      <c r="V82" s="365">
        <f t="shared" ref="V82" si="16">J82+L82+N82+P82+R82+T82</f>
        <v>12</v>
      </c>
      <c r="W82" s="365">
        <f t="shared" ref="W82" si="17">E82-V82</f>
        <v>18</v>
      </c>
      <c r="X82" s="361">
        <f t="shared" ref="X82" si="18">W82*8</f>
        <v>144</v>
      </c>
      <c r="Y82" s="361">
        <f t="shared" ref="Y82" si="19">X82*H82</f>
        <v>1260</v>
      </c>
      <c r="Z82" s="1012">
        <f t="shared" ref="Z82" si="20">Y82</f>
        <v>1260</v>
      </c>
      <c r="AA82" s="149"/>
    </row>
    <row r="83" spans="1:30" s="160" customFormat="1" ht="35.25" customHeight="1">
      <c r="A83" s="462"/>
      <c r="B83" s="1427" t="s">
        <v>483</v>
      </c>
      <c r="C83" s="1427"/>
      <c r="D83" s="1427"/>
      <c r="E83" s="341"/>
      <c r="F83" s="341"/>
      <c r="G83" s="341"/>
      <c r="H83" s="341"/>
      <c r="I83" s="341"/>
      <c r="J83" s="1070"/>
      <c r="K83" s="1070"/>
      <c r="L83" s="1070"/>
      <c r="M83" s="1070"/>
      <c r="N83" s="1427" t="s">
        <v>484</v>
      </c>
      <c r="O83" s="1427"/>
      <c r="P83" s="1427"/>
      <c r="Q83" s="1427"/>
      <c r="R83" s="1427"/>
      <c r="S83" s="1070"/>
      <c r="T83" s="1070"/>
      <c r="U83" s="1070"/>
      <c r="V83" s="341"/>
      <c r="W83" s="1427" t="s">
        <v>485</v>
      </c>
      <c r="X83" s="1427"/>
      <c r="Y83" s="1427"/>
      <c r="Z83" s="1427"/>
      <c r="AA83" s="1427"/>
    </row>
    <row r="84" spans="1:30" s="160" customFormat="1" ht="36" customHeight="1">
      <c r="A84" s="462"/>
      <c r="B84" s="1427" t="s">
        <v>482</v>
      </c>
      <c r="C84" s="1427"/>
      <c r="D84" s="1427"/>
      <c r="E84" s="341"/>
      <c r="F84" s="341"/>
      <c r="G84" s="341"/>
      <c r="H84" s="341"/>
      <c r="I84" s="341"/>
      <c r="J84" s="1070"/>
      <c r="K84" s="1070"/>
      <c r="L84" s="1070"/>
      <c r="M84" s="1070"/>
      <c r="N84" s="1427" t="s">
        <v>482</v>
      </c>
      <c r="O84" s="1427"/>
      <c r="P84" s="1427"/>
      <c r="Q84" s="1427"/>
      <c r="R84" s="1070"/>
      <c r="S84" s="1070"/>
      <c r="T84" s="1070"/>
      <c r="U84" s="1070"/>
      <c r="V84" s="1070"/>
      <c r="W84" s="1070"/>
      <c r="X84" s="1427" t="s">
        <v>482</v>
      </c>
      <c r="Y84" s="1427"/>
      <c r="Z84" s="1427"/>
      <c r="AA84" s="1427"/>
    </row>
    <row r="85" spans="1:30" s="160" customFormat="1" ht="22.5" customHeight="1">
      <c r="A85" s="462"/>
      <c r="B85" s="462"/>
      <c r="C85" s="250"/>
      <c r="D85" s="250"/>
      <c r="E85" s="250"/>
      <c r="F85" s="250"/>
      <c r="G85" s="250"/>
      <c r="H85" s="250"/>
      <c r="I85" s="250"/>
      <c r="J85" s="338"/>
      <c r="K85" s="338"/>
      <c r="L85" s="338"/>
      <c r="M85" s="338"/>
      <c r="N85" s="1427">
        <v>2</v>
      </c>
      <c r="O85" s="1427"/>
      <c r="P85" s="1427"/>
      <c r="Q85" s="1427"/>
      <c r="R85" s="338"/>
      <c r="S85" s="338"/>
      <c r="T85" s="338"/>
      <c r="U85" s="338"/>
      <c r="V85" s="250"/>
      <c r="W85" s="462"/>
      <c r="X85" s="250"/>
      <c r="Y85" s="250"/>
      <c r="Z85" s="1017"/>
      <c r="AA85" s="340"/>
      <c r="AD85" s="160">
        <f>60*27</f>
        <v>1620</v>
      </c>
    </row>
    <row r="86" spans="1:30" s="160" customFormat="1" ht="30" customHeight="1">
      <c r="A86" s="825">
        <v>73</v>
      </c>
      <c r="B86" s="118" t="s">
        <v>808</v>
      </c>
      <c r="C86" s="364" t="s">
        <v>18</v>
      </c>
      <c r="D86" s="474" t="s">
        <v>368</v>
      </c>
      <c r="E86" s="365">
        <v>30</v>
      </c>
      <c r="F86" s="364">
        <v>240</v>
      </c>
      <c r="G86" s="364">
        <v>70</v>
      </c>
      <c r="H86" s="364">
        <f t="shared" ref="H86:H119" si="21">G86/8</f>
        <v>8.75</v>
      </c>
      <c r="I86" s="361">
        <f t="shared" ref="I86:I119" si="22">G86*E86</f>
        <v>2100</v>
      </c>
      <c r="J86" s="376"/>
      <c r="K86" s="819"/>
      <c r="L86" s="376">
        <v>1</v>
      </c>
      <c r="M86" s="376">
        <v>1</v>
      </c>
      <c r="N86" s="376">
        <v>1</v>
      </c>
      <c r="O86" s="377" t="s">
        <v>268</v>
      </c>
      <c r="P86" s="376"/>
      <c r="Q86" s="376"/>
      <c r="R86" s="376"/>
      <c r="S86" s="376"/>
      <c r="T86" s="376"/>
      <c r="U86" s="376"/>
      <c r="V86" s="355">
        <f>J86+L86+N86+P86+R86+T86</f>
        <v>2</v>
      </c>
      <c r="W86" s="365">
        <f t="shared" ref="W86:W95" si="23">E86-V86</f>
        <v>28</v>
      </c>
      <c r="X86" s="361">
        <f t="shared" ref="X86:X119" si="24">W86*8</f>
        <v>224</v>
      </c>
      <c r="Y86" s="361">
        <f t="shared" ref="Y86:Y119" si="25">X86*H86</f>
        <v>1960</v>
      </c>
      <c r="Z86" s="1012">
        <f t="shared" ref="Z86:Z104" si="26">Y86</f>
        <v>1960</v>
      </c>
      <c r="AA86" s="149"/>
    </row>
    <row r="87" spans="1:30" s="160" customFormat="1" ht="30" customHeight="1">
      <c r="A87" s="825">
        <v>74</v>
      </c>
      <c r="B87" s="364" t="s">
        <v>64</v>
      </c>
      <c r="C87" s="364" t="s">
        <v>176</v>
      </c>
      <c r="D87" s="364" t="s">
        <v>65</v>
      </c>
      <c r="E87" s="365">
        <v>30</v>
      </c>
      <c r="F87" s="364">
        <v>240</v>
      </c>
      <c r="G87" s="364">
        <v>90</v>
      </c>
      <c r="H87" s="364">
        <f t="shared" si="21"/>
        <v>11.25</v>
      </c>
      <c r="I87" s="361">
        <f t="shared" si="22"/>
        <v>2700</v>
      </c>
      <c r="J87" s="376"/>
      <c r="K87" s="819"/>
      <c r="L87" s="376">
        <v>5</v>
      </c>
      <c r="M87" s="376" t="s">
        <v>1011</v>
      </c>
      <c r="N87" s="376"/>
      <c r="O87" s="377"/>
      <c r="P87" s="376"/>
      <c r="Q87" s="376"/>
      <c r="R87" s="376"/>
      <c r="S87" s="376"/>
      <c r="T87" s="376"/>
      <c r="U87" s="376"/>
      <c r="V87" s="355">
        <f>J87+L87+N87+P87+R87+T87</f>
        <v>5</v>
      </c>
      <c r="W87" s="365">
        <f t="shared" si="23"/>
        <v>25</v>
      </c>
      <c r="X87" s="361">
        <f t="shared" si="24"/>
        <v>200</v>
      </c>
      <c r="Y87" s="361">
        <f t="shared" si="25"/>
        <v>2250</v>
      </c>
      <c r="Z87" s="1012">
        <f t="shared" si="26"/>
        <v>2250</v>
      </c>
      <c r="AA87" s="149"/>
    </row>
    <row r="88" spans="1:30" s="160" customFormat="1" ht="35.25" customHeight="1">
      <c r="A88" s="825">
        <v>75</v>
      </c>
      <c r="B88" s="364" t="s">
        <v>817</v>
      </c>
      <c r="C88" s="364" t="s">
        <v>176</v>
      </c>
      <c r="D88" s="364" t="s">
        <v>101</v>
      </c>
      <c r="E88" s="364">
        <v>30</v>
      </c>
      <c r="F88" s="364">
        <v>240</v>
      </c>
      <c r="G88" s="364">
        <v>90</v>
      </c>
      <c r="H88" s="364">
        <f t="shared" si="21"/>
        <v>11.25</v>
      </c>
      <c r="I88" s="361">
        <f t="shared" si="22"/>
        <v>2700</v>
      </c>
      <c r="J88" s="376"/>
      <c r="K88" s="819"/>
      <c r="L88" s="376">
        <v>5</v>
      </c>
      <c r="M88" s="376" t="s">
        <v>1011</v>
      </c>
      <c r="N88" s="376">
        <v>4</v>
      </c>
      <c r="O88" s="377" t="s">
        <v>1044</v>
      </c>
      <c r="P88" s="376"/>
      <c r="Q88" s="376"/>
      <c r="R88" s="376"/>
      <c r="S88" s="376"/>
      <c r="T88" s="376"/>
      <c r="U88" s="376"/>
      <c r="V88" s="361">
        <f t="shared" ref="V88" si="27">J88+L88+N88+P88+R88+T88</f>
        <v>9</v>
      </c>
      <c r="W88" s="364">
        <f t="shared" si="23"/>
        <v>21</v>
      </c>
      <c r="X88" s="361">
        <f t="shared" si="24"/>
        <v>168</v>
      </c>
      <c r="Y88" s="361">
        <f t="shared" si="25"/>
        <v>1890</v>
      </c>
      <c r="Z88" s="1012">
        <f t="shared" si="26"/>
        <v>1890</v>
      </c>
      <c r="AA88" s="363"/>
    </row>
    <row r="89" spans="1:30" s="160" customFormat="1" ht="30" customHeight="1">
      <c r="A89" s="825">
        <v>76</v>
      </c>
      <c r="B89" s="364" t="s">
        <v>188</v>
      </c>
      <c r="C89" s="364" t="s">
        <v>176</v>
      </c>
      <c r="D89" s="364" t="s">
        <v>30</v>
      </c>
      <c r="E89" s="365">
        <v>30</v>
      </c>
      <c r="F89" s="364">
        <v>240</v>
      </c>
      <c r="G89" s="364">
        <v>90</v>
      </c>
      <c r="H89" s="364">
        <f t="shared" si="21"/>
        <v>11.25</v>
      </c>
      <c r="I89" s="361">
        <f t="shared" si="22"/>
        <v>2700</v>
      </c>
      <c r="J89" s="376"/>
      <c r="K89" s="376"/>
      <c r="L89" s="376">
        <v>1</v>
      </c>
      <c r="M89" s="376">
        <v>1</v>
      </c>
      <c r="N89" s="376">
        <v>19</v>
      </c>
      <c r="O89" s="377" t="s">
        <v>870</v>
      </c>
      <c r="P89" s="376"/>
      <c r="Q89" s="376"/>
      <c r="R89" s="376"/>
      <c r="S89" s="376"/>
      <c r="T89" s="376"/>
      <c r="U89" s="376"/>
      <c r="V89" s="355">
        <f>J89+L89+N89+P89+R89+T89</f>
        <v>20</v>
      </c>
      <c r="W89" s="365">
        <f t="shared" si="23"/>
        <v>10</v>
      </c>
      <c r="X89" s="361">
        <f t="shared" si="24"/>
        <v>80</v>
      </c>
      <c r="Y89" s="361">
        <f t="shared" si="25"/>
        <v>900</v>
      </c>
      <c r="Z89" s="1012">
        <f t="shared" si="26"/>
        <v>900</v>
      </c>
      <c r="AA89" s="149"/>
    </row>
    <row r="90" spans="1:30" s="160" customFormat="1" ht="30" customHeight="1">
      <c r="A90" s="825">
        <v>77</v>
      </c>
      <c r="B90" s="364" t="s">
        <v>328</v>
      </c>
      <c r="C90" s="364" t="s">
        <v>18</v>
      </c>
      <c r="D90" s="505" t="s">
        <v>271</v>
      </c>
      <c r="E90" s="365">
        <v>30</v>
      </c>
      <c r="F90" s="364">
        <v>240</v>
      </c>
      <c r="G90" s="364">
        <v>70</v>
      </c>
      <c r="H90" s="364">
        <f t="shared" si="21"/>
        <v>8.75</v>
      </c>
      <c r="I90" s="361">
        <f t="shared" si="22"/>
        <v>2100</v>
      </c>
      <c r="J90" s="376"/>
      <c r="K90" s="376"/>
      <c r="L90" s="376">
        <v>3</v>
      </c>
      <c r="M90" s="376" t="s">
        <v>225</v>
      </c>
      <c r="N90" s="376">
        <v>11</v>
      </c>
      <c r="O90" s="377" t="s">
        <v>652</v>
      </c>
      <c r="P90" s="376"/>
      <c r="Q90" s="376"/>
      <c r="R90" s="376">
        <v>5</v>
      </c>
      <c r="S90" s="819" t="s">
        <v>1028</v>
      </c>
      <c r="T90" s="376"/>
      <c r="U90" s="376"/>
      <c r="V90" s="355">
        <f>J90+L90+N90+P90+R90+T90</f>
        <v>19</v>
      </c>
      <c r="W90" s="365">
        <f t="shared" si="23"/>
        <v>11</v>
      </c>
      <c r="X90" s="361">
        <f t="shared" si="24"/>
        <v>88</v>
      </c>
      <c r="Y90" s="361">
        <f t="shared" si="25"/>
        <v>770</v>
      </c>
      <c r="Z90" s="1012">
        <f t="shared" si="26"/>
        <v>770</v>
      </c>
      <c r="AA90" s="149"/>
    </row>
    <row r="91" spans="1:30" s="160" customFormat="1" ht="30" customHeight="1">
      <c r="A91" s="825">
        <v>78</v>
      </c>
      <c r="B91" s="364" t="s">
        <v>920</v>
      </c>
      <c r="C91" s="364" t="s">
        <v>18</v>
      </c>
      <c r="D91" s="364" t="s">
        <v>86</v>
      </c>
      <c r="E91" s="365">
        <v>30</v>
      </c>
      <c r="F91" s="364">
        <v>240</v>
      </c>
      <c r="G91" s="364">
        <v>70</v>
      </c>
      <c r="H91" s="364">
        <f t="shared" si="21"/>
        <v>8.75</v>
      </c>
      <c r="I91" s="361">
        <f t="shared" si="22"/>
        <v>2100</v>
      </c>
      <c r="J91" s="376"/>
      <c r="K91" s="376"/>
      <c r="L91" s="376"/>
      <c r="M91" s="376"/>
      <c r="N91" s="376"/>
      <c r="O91" s="377"/>
      <c r="P91" s="376"/>
      <c r="Q91" s="376"/>
      <c r="R91" s="376"/>
      <c r="S91" s="819"/>
      <c r="T91" s="376"/>
      <c r="U91" s="376"/>
      <c r="V91" s="355">
        <f>J91+L91+N91+P91+R91+T91</f>
        <v>0</v>
      </c>
      <c r="W91" s="365">
        <f t="shared" si="23"/>
        <v>30</v>
      </c>
      <c r="X91" s="361">
        <f t="shared" si="24"/>
        <v>240</v>
      </c>
      <c r="Y91" s="361">
        <f t="shared" si="25"/>
        <v>2100</v>
      </c>
      <c r="Z91" s="1012">
        <f t="shared" si="26"/>
        <v>2100</v>
      </c>
      <c r="AA91" s="149"/>
    </row>
    <row r="92" spans="1:30" s="160" customFormat="1" ht="30" customHeight="1">
      <c r="A92" s="825">
        <v>79</v>
      </c>
      <c r="B92" s="364" t="s">
        <v>206</v>
      </c>
      <c r="C92" s="364" t="s">
        <v>176</v>
      </c>
      <c r="D92" s="364" t="s">
        <v>240</v>
      </c>
      <c r="E92" s="365">
        <v>30</v>
      </c>
      <c r="F92" s="364">
        <v>240</v>
      </c>
      <c r="G92" s="364">
        <v>90</v>
      </c>
      <c r="H92" s="364">
        <f t="shared" si="21"/>
        <v>11.25</v>
      </c>
      <c r="I92" s="361">
        <f t="shared" si="22"/>
        <v>2700</v>
      </c>
      <c r="J92" s="376"/>
      <c r="K92" s="376"/>
      <c r="L92" s="376">
        <v>3</v>
      </c>
      <c r="M92" s="376" t="s">
        <v>1020</v>
      </c>
      <c r="N92" s="376">
        <v>17</v>
      </c>
      <c r="O92" s="377" t="s">
        <v>1021</v>
      </c>
      <c r="P92" s="376"/>
      <c r="Q92" s="376"/>
      <c r="R92" s="376"/>
      <c r="S92" s="376"/>
      <c r="T92" s="376"/>
      <c r="U92" s="376"/>
      <c r="V92" s="355">
        <f t="shared" ref="V92:V95" si="28">J92+L92+N92+P92+R92+T92</f>
        <v>20</v>
      </c>
      <c r="W92" s="365">
        <f t="shared" si="23"/>
        <v>10</v>
      </c>
      <c r="X92" s="361">
        <f t="shared" si="24"/>
        <v>80</v>
      </c>
      <c r="Y92" s="361">
        <f t="shared" si="25"/>
        <v>900</v>
      </c>
      <c r="Z92" s="1012">
        <f t="shared" si="26"/>
        <v>900</v>
      </c>
      <c r="AA92" s="149"/>
    </row>
    <row r="93" spans="1:30" s="160" customFormat="1" ht="35.1" customHeight="1">
      <c r="A93" s="825">
        <v>80</v>
      </c>
      <c r="B93" s="364" t="s">
        <v>251</v>
      </c>
      <c r="C93" s="361" t="s">
        <v>176</v>
      </c>
      <c r="D93" s="361" t="s">
        <v>103</v>
      </c>
      <c r="E93" s="365">
        <v>30</v>
      </c>
      <c r="F93" s="364">
        <v>240</v>
      </c>
      <c r="G93" s="364">
        <v>90</v>
      </c>
      <c r="H93" s="364">
        <f t="shared" si="21"/>
        <v>11.25</v>
      </c>
      <c r="I93" s="361">
        <f t="shared" si="22"/>
        <v>2700</v>
      </c>
      <c r="J93" s="376"/>
      <c r="K93" s="376"/>
      <c r="L93" s="376">
        <v>3</v>
      </c>
      <c r="M93" s="376" t="s">
        <v>225</v>
      </c>
      <c r="N93" s="376">
        <v>14</v>
      </c>
      <c r="O93" s="377" t="s">
        <v>538</v>
      </c>
      <c r="P93" s="376"/>
      <c r="Q93" s="376"/>
      <c r="R93" s="376"/>
      <c r="S93" s="376"/>
      <c r="T93" s="376"/>
      <c r="U93" s="376"/>
      <c r="V93" s="355">
        <f t="shared" si="28"/>
        <v>17</v>
      </c>
      <c r="W93" s="365">
        <f t="shared" si="23"/>
        <v>13</v>
      </c>
      <c r="X93" s="361">
        <f t="shared" si="24"/>
        <v>104</v>
      </c>
      <c r="Y93" s="361">
        <f t="shared" si="25"/>
        <v>1170</v>
      </c>
      <c r="Z93" s="1012">
        <f t="shared" si="26"/>
        <v>1170</v>
      </c>
      <c r="AA93" s="363"/>
    </row>
    <row r="94" spans="1:30" s="463" customFormat="1" ht="35.1" customHeight="1">
      <c r="A94" s="825">
        <v>81</v>
      </c>
      <c r="B94" s="364" t="s">
        <v>252</v>
      </c>
      <c r="C94" s="364" t="s">
        <v>18</v>
      </c>
      <c r="D94" s="364" t="s">
        <v>76</v>
      </c>
      <c r="E94" s="365">
        <v>30</v>
      </c>
      <c r="F94" s="364">
        <v>240</v>
      </c>
      <c r="G94" s="364">
        <v>70</v>
      </c>
      <c r="H94" s="364">
        <f t="shared" si="21"/>
        <v>8.75</v>
      </c>
      <c r="I94" s="364">
        <f t="shared" si="22"/>
        <v>2100</v>
      </c>
      <c r="J94" s="376"/>
      <c r="K94" s="376"/>
      <c r="L94" s="376">
        <v>1</v>
      </c>
      <c r="M94" s="376">
        <v>8</v>
      </c>
      <c r="N94" s="376">
        <v>15</v>
      </c>
      <c r="O94" s="377" t="s">
        <v>565</v>
      </c>
      <c r="P94" s="376"/>
      <c r="Q94" s="376"/>
      <c r="R94" s="376"/>
      <c r="S94" s="376"/>
      <c r="T94" s="376"/>
      <c r="U94" s="376"/>
      <c r="V94" s="365">
        <f t="shared" si="28"/>
        <v>16</v>
      </c>
      <c r="W94" s="365">
        <f t="shared" si="23"/>
        <v>14</v>
      </c>
      <c r="X94" s="364">
        <f t="shared" si="24"/>
        <v>112</v>
      </c>
      <c r="Y94" s="364">
        <f t="shared" si="25"/>
        <v>980</v>
      </c>
      <c r="Z94" s="1012">
        <f t="shared" si="26"/>
        <v>980</v>
      </c>
      <c r="AA94" s="997"/>
    </row>
    <row r="95" spans="1:30" s="160" customFormat="1" ht="30" customHeight="1">
      <c r="A95" s="825">
        <v>82</v>
      </c>
      <c r="B95" s="772" t="s">
        <v>826</v>
      </c>
      <c r="C95" s="364" t="s">
        <v>176</v>
      </c>
      <c r="D95" s="364" t="s">
        <v>20</v>
      </c>
      <c r="E95" s="365">
        <v>30</v>
      </c>
      <c r="F95" s="364">
        <v>240</v>
      </c>
      <c r="G95" s="364">
        <v>90</v>
      </c>
      <c r="H95" s="364">
        <f t="shared" si="21"/>
        <v>11.25</v>
      </c>
      <c r="I95" s="361">
        <f t="shared" si="22"/>
        <v>2700</v>
      </c>
      <c r="J95" s="376"/>
      <c r="K95" s="376"/>
      <c r="L95" s="376">
        <v>4</v>
      </c>
      <c r="M95" s="376" t="s">
        <v>752</v>
      </c>
      <c r="N95" s="376"/>
      <c r="O95" s="377"/>
      <c r="P95" s="376"/>
      <c r="Q95" s="376"/>
      <c r="R95" s="376"/>
      <c r="S95" s="376"/>
      <c r="T95" s="376">
        <v>7</v>
      </c>
      <c r="U95" s="376" t="s">
        <v>577</v>
      </c>
      <c r="V95" s="355">
        <f t="shared" si="28"/>
        <v>11</v>
      </c>
      <c r="W95" s="365">
        <f t="shared" si="23"/>
        <v>19</v>
      </c>
      <c r="X95" s="361">
        <f t="shared" si="24"/>
        <v>152</v>
      </c>
      <c r="Y95" s="361">
        <f t="shared" si="25"/>
        <v>1710</v>
      </c>
      <c r="Z95" s="1012">
        <f t="shared" si="26"/>
        <v>1710</v>
      </c>
      <c r="AA95" s="149"/>
    </row>
    <row r="96" spans="1:30" s="160" customFormat="1" ht="30" customHeight="1">
      <c r="A96" s="825">
        <v>83</v>
      </c>
      <c r="B96" s="623" t="s">
        <v>369</v>
      </c>
      <c r="C96" s="364" t="s">
        <v>18</v>
      </c>
      <c r="D96" s="921" t="s">
        <v>27</v>
      </c>
      <c r="E96" s="364">
        <v>30</v>
      </c>
      <c r="F96" s="364">
        <v>240</v>
      </c>
      <c r="G96" s="364">
        <v>70</v>
      </c>
      <c r="H96" s="364">
        <f t="shared" si="21"/>
        <v>8.75</v>
      </c>
      <c r="I96" s="361">
        <f t="shared" si="22"/>
        <v>2100</v>
      </c>
      <c r="J96" s="376"/>
      <c r="K96" s="376"/>
      <c r="L96" s="376">
        <v>2</v>
      </c>
      <c r="M96" s="376" t="s">
        <v>173</v>
      </c>
      <c r="N96" s="376"/>
      <c r="O96" s="377"/>
      <c r="P96" s="376"/>
      <c r="Q96" s="376"/>
      <c r="R96" s="376"/>
      <c r="S96" s="376"/>
      <c r="T96" s="376">
        <v>3</v>
      </c>
      <c r="U96" s="376" t="s">
        <v>545</v>
      </c>
      <c r="V96" s="355">
        <f>J96+L96+N96+P96+R96+T96</f>
        <v>5</v>
      </c>
      <c r="W96" s="365">
        <f>E96-V96</f>
        <v>25</v>
      </c>
      <c r="X96" s="361">
        <f t="shared" si="24"/>
        <v>200</v>
      </c>
      <c r="Y96" s="361">
        <f t="shared" si="25"/>
        <v>1750</v>
      </c>
      <c r="Z96" s="1012">
        <f t="shared" si="26"/>
        <v>1750</v>
      </c>
      <c r="AA96" s="149"/>
    </row>
    <row r="97" spans="1:27" s="160" customFormat="1" ht="30" customHeight="1">
      <c r="A97" s="825">
        <v>84</v>
      </c>
      <c r="B97" s="624" t="s">
        <v>552</v>
      </c>
      <c r="C97" s="365" t="s">
        <v>18</v>
      </c>
      <c r="D97" s="922" t="s">
        <v>75</v>
      </c>
      <c r="E97" s="365">
        <v>30</v>
      </c>
      <c r="F97" s="365">
        <v>240</v>
      </c>
      <c r="G97" s="364">
        <v>70</v>
      </c>
      <c r="H97" s="364">
        <f t="shared" si="21"/>
        <v>8.75</v>
      </c>
      <c r="I97" s="361">
        <f t="shared" si="22"/>
        <v>2100</v>
      </c>
      <c r="J97" s="376"/>
      <c r="K97" s="376"/>
      <c r="L97" s="376">
        <v>5</v>
      </c>
      <c r="M97" s="376" t="s">
        <v>1011</v>
      </c>
      <c r="N97" s="376"/>
      <c r="O97" s="377"/>
      <c r="P97" s="376"/>
      <c r="Q97" s="376"/>
      <c r="R97" s="376"/>
      <c r="S97" s="376"/>
      <c r="T97" s="376"/>
      <c r="U97" s="376"/>
      <c r="V97" s="355">
        <f>J97+L97+N97+P97+R97+T97</f>
        <v>5</v>
      </c>
      <c r="W97" s="365">
        <f>E97-V97</f>
        <v>25</v>
      </c>
      <c r="X97" s="361">
        <f t="shared" si="24"/>
        <v>200</v>
      </c>
      <c r="Y97" s="361">
        <f t="shared" si="25"/>
        <v>1750</v>
      </c>
      <c r="Z97" s="1012">
        <f t="shared" si="26"/>
        <v>1750</v>
      </c>
      <c r="AA97" s="149"/>
    </row>
    <row r="98" spans="1:27" s="160" customFormat="1" ht="30" customHeight="1">
      <c r="A98" s="825">
        <v>85</v>
      </c>
      <c r="B98" s="364" t="s">
        <v>118</v>
      </c>
      <c r="C98" s="364" t="s">
        <v>176</v>
      </c>
      <c r="D98" s="364" t="s">
        <v>59</v>
      </c>
      <c r="E98" s="365">
        <v>30</v>
      </c>
      <c r="F98" s="364">
        <v>240</v>
      </c>
      <c r="G98" s="364">
        <v>90</v>
      </c>
      <c r="H98" s="364">
        <f t="shared" si="21"/>
        <v>11.25</v>
      </c>
      <c r="I98" s="361">
        <f t="shared" si="22"/>
        <v>2700</v>
      </c>
      <c r="J98" s="376"/>
      <c r="K98" s="376"/>
      <c r="L98" s="376">
        <v>5</v>
      </c>
      <c r="M98" s="376" t="s">
        <v>1011</v>
      </c>
      <c r="N98" s="376">
        <v>1</v>
      </c>
      <c r="O98" s="377" t="s">
        <v>158</v>
      </c>
      <c r="P98" s="376"/>
      <c r="Q98" s="376"/>
      <c r="R98" s="376"/>
      <c r="S98" s="376"/>
      <c r="T98" s="376"/>
      <c r="U98" s="376"/>
      <c r="V98" s="355">
        <f>J98+L98+N98+P98+R98+T98</f>
        <v>6</v>
      </c>
      <c r="W98" s="365">
        <f>E98-V98</f>
        <v>24</v>
      </c>
      <c r="X98" s="361">
        <f t="shared" si="24"/>
        <v>192</v>
      </c>
      <c r="Y98" s="361">
        <f t="shared" si="25"/>
        <v>2160</v>
      </c>
      <c r="Z98" s="1012">
        <f t="shared" si="26"/>
        <v>2160</v>
      </c>
      <c r="AA98" s="149"/>
    </row>
    <row r="99" spans="1:27" s="160" customFormat="1" ht="30" customHeight="1">
      <c r="A99" s="825">
        <v>86</v>
      </c>
      <c r="B99" s="364" t="s">
        <v>444</v>
      </c>
      <c r="C99" s="364" t="s">
        <v>18</v>
      </c>
      <c r="D99" s="364" t="s">
        <v>334</v>
      </c>
      <c r="E99" s="364">
        <v>30</v>
      </c>
      <c r="F99" s="364">
        <v>240</v>
      </c>
      <c r="G99" s="364">
        <v>70</v>
      </c>
      <c r="H99" s="364">
        <f t="shared" si="21"/>
        <v>8.75</v>
      </c>
      <c r="I99" s="361">
        <f t="shared" si="22"/>
        <v>2100</v>
      </c>
      <c r="J99" s="376"/>
      <c r="K99" s="376"/>
      <c r="L99" s="376"/>
      <c r="M99" s="376"/>
      <c r="N99" s="376"/>
      <c r="O99" s="377"/>
      <c r="P99" s="376"/>
      <c r="Q99" s="376"/>
      <c r="R99" s="376"/>
      <c r="S99" s="376"/>
      <c r="T99" s="376"/>
      <c r="U99" s="376"/>
      <c r="V99" s="361">
        <f t="shared" ref="V99:V119" si="29">J99+L99+N99+P99+R99+T99</f>
        <v>0</v>
      </c>
      <c r="W99" s="364">
        <f t="shared" ref="W99:W119" si="30">E99-V99</f>
        <v>30</v>
      </c>
      <c r="X99" s="361">
        <f t="shared" si="24"/>
        <v>240</v>
      </c>
      <c r="Y99" s="361">
        <f t="shared" si="25"/>
        <v>2100</v>
      </c>
      <c r="Z99" s="1012">
        <f t="shared" si="26"/>
        <v>2100</v>
      </c>
      <c r="AA99" s="149"/>
    </row>
    <row r="100" spans="1:27" s="160" customFormat="1" ht="30" customHeight="1">
      <c r="A100" s="825">
        <v>87</v>
      </c>
      <c r="B100" s="624" t="s">
        <v>880</v>
      </c>
      <c r="C100" s="364" t="s">
        <v>18</v>
      </c>
      <c r="D100" s="920" t="s">
        <v>105</v>
      </c>
      <c r="E100" s="364">
        <v>30</v>
      </c>
      <c r="F100" s="364">
        <v>240</v>
      </c>
      <c r="G100" s="364">
        <v>70</v>
      </c>
      <c r="H100" s="364">
        <f t="shared" si="21"/>
        <v>8.75</v>
      </c>
      <c r="I100" s="361">
        <f t="shared" si="22"/>
        <v>2100</v>
      </c>
      <c r="J100" s="376"/>
      <c r="K100" s="376"/>
      <c r="L100" s="376">
        <v>5</v>
      </c>
      <c r="M100" s="376" t="s">
        <v>1011</v>
      </c>
      <c r="N100" s="376"/>
      <c r="O100" s="377"/>
      <c r="P100" s="376"/>
      <c r="Q100" s="376"/>
      <c r="R100" s="376"/>
      <c r="S100" s="376"/>
      <c r="T100" s="376"/>
      <c r="U100" s="820"/>
      <c r="V100" s="361">
        <f t="shared" si="29"/>
        <v>5</v>
      </c>
      <c r="W100" s="364">
        <f t="shared" si="30"/>
        <v>25</v>
      </c>
      <c r="X100" s="361">
        <f t="shared" si="24"/>
        <v>200</v>
      </c>
      <c r="Y100" s="361">
        <f t="shared" si="25"/>
        <v>1750</v>
      </c>
      <c r="Z100" s="1012">
        <f t="shared" si="26"/>
        <v>1750</v>
      </c>
      <c r="AA100" s="149"/>
    </row>
    <row r="101" spans="1:27" s="160" customFormat="1" ht="30" customHeight="1">
      <c r="A101" s="825">
        <v>88</v>
      </c>
      <c r="B101" s="364" t="s">
        <v>26</v>
      </c>
      <c r="C101" s="365" t="s">
        <v>31</v>
      </c>
      <c r="D101" s="364" t="s">
        <v>37</v>
      </c>
      <c r="E101" s="365">
        <v>30</v>
      </c>
      <c r="F101" s="364">
        <v>240</v>
      </c>
      <c r="G101" s="364">
        <v>75</v>
      </c>
      <c r="H101" s="364">
        <f t="shared" si="21"/>
        <v>9.375</v>
      </c>
      <c r="I101" s="361">
        <f t="shared" si="22"/>
        <v>2250</v>
      </c>
      <c r="J101" s="376"/>
      <c r="K101" s="376"/>
      <c r="L101" s="376">
        <v>2</v>
      </c>
      <c r="M101" s="376" t="s">
        <v>1038</v>
      </c>
      <c r="N101" s="376">
        <v>17</v>
      </c>
      <c r="O101" s="377" t="s">
        <v>1017</v>
      </c>
      <c r="P101" s="376"/>
      <c r="Q101" s="376"/>
      <c r="R101" s="376"/>
      <c r="S101" s="820"/>
      <c r="T101" s="376"/>
      <c r="U101" s="376"/>
      <c r="V101" s="355">
        <f t="shared" si="29"/>
        <v>19</v>
      </c>
      <c r="W101" s="365">
        <f t="shared" si="30"/>
        <v>11</v>
      </c>
      <c r="X101" s="361">
        <f t="shared" si="24"/>
        <v>88</v>
      </c>
      <c r="Y101" s="361">
        <f t="shared" si="25"/>
        <v>825</v>
      </c>
      <c r="Z101" s="1012">
        <f t="shared" si="26"/>
        <v>825</v>
      </c>
      <c r="AA101" s="149"/>
    </row>
    <row r="102" spans="1:27" s="463" customFormat="1" ht="30" customHeight="1">
      <c r="A102" s="825">
        <v>89</v>
      </c>
      <c r="B102" s="364" t="s">
        <v>867</v>
      </c>
      <c r="C102" s="364" t="s">
        <v>18</v>
      </c>
      <c r="D102" s="364" t="s">
        <v>506</v>
      </c>
      <c r="E102" s="365">
        <v>30</v>
      </c>
      <c r="F102" s="364">
        <v>240</v>
      </c>
      <c r="G102" s="364">
        <v>70</v>
      </c>
      <c r="H102" s="364">
        <f t="shared" si="21"/>
        <v>8.75</v>
      </c>
      <c r="I102" s="364">
        <f t="shared" si="22"/>
        <v>2100</v>
      </c>
      <c r="J102" s="376"/>
      <c r="K102" s="376"/>
      <c r="L102" s="376">
        <v>4</v>
      </c>
      <c r="M102" s="376" t="s">
        <v>420</v>
      </c>
      <c r="N102" s="376"/>
      <c r="O102" s="377"/>
      <c r="P102" s="376"/>
      <c r="Q102" s="376"/>
      <c r="R102" s="376"/>
      <c r="S102" s="820"/>
      <c r="T102" s="376"/>
      <c r="U102" s="376"/>
      <c r="V102" s="365">
        <f t="shared" si="29"/>
        <v>4</v>
      </c>
      <c r="W102" s="365">
        <f t="shared" si="30"/>
        <v>26</v>
      </c>
      <c r="X102" s="364">
        <f t="shared" si="24"/>
        <v>208</v>
      </c>
      <c r="Y102" s="364">
        <f t="shared" si="25"/>
        <v>1820</v>
      </c>
      <c r="Z102" s="1012">
        <f t="shared" si="26"/>
        <v>1820</v>
      </c>
      <c r="AA102" s="245"/>
    </row>
    <row r="103" spans="1:27" s="160" customFormat="1" ht="30" customHeight="1">
      <c r="A103" s="825">
        <v>90</v>
      </c>
      <c r="B103" s="364" t="s">
        <v>140</v>
      </c>
      <c r="C103" s="364" t="s">
        <v>176</v>
      </c>
      <c r="D103" s="364" t="s">
        <v>144</v>
      </c>
      <c r="E103" s="365">
        <v>30</v>
      </c>
      <c r="F103" s="364">
        <v>240</v>
      </c>
      <c r="G103" s="364">
        <v>90</v>
      </c>
      <c r="H103" s="364">
        <f t="shared" si="21"/>
        <v>11.25</v>
      </c>
      <c r="I103" s="361">
        <f t="shared" si="22"/>
        <v>2700</v>
      </c>
      <c r="J103" s="376"/>
      <c r="K103" s="376"/>
      <c r="L103" s="376">
        <v>2</v>
      </c>
      <c r="M103" s="376" t="s">
        <v>753</v>
      </c>
      <c r="N103" s="376">
        <v>18</v>
      </c>
      <c r="O103" s="377" t="s">
        <v>1039</v>
      </c>
      <c r="P103" s="376"/>
      <c r="Q103" s="376"/>
      <c r="R103" s="376"/>
      <c r="S103" s="376"/>
      <c r="T103" s="376"/>
      <c r="U103" s="376"/>
      <c r="V103" s="355">
        <f t="shared" si="29"/>
        <v>20</v>
      </c>
      <c r="W103" s="365">
        <f t="shared" si="30"/>
        <v>10</v>
      </c>
      <c r="X103" s="361">
        <f t="shared" si="24"/>
        <v>80</v>
      </c>
      <c r="Y103" s="361">
        <f t="shared" si="25"/>
        <v>900</v>
      </c>
      <c r="Z103" s="1012">
        <f t="shared" si="26"/>
        <v>900</v>
      </c>
      <c r="AA103" s="149"/>
    </row>
    <row r="104" spans="1:27" s="160" customFormat="1" ht="30" customHeight="1">
      <c r="A104" s="825">
        <v>91</v>
      </c>
      <c r="B104" s="364" t="s">
        <v>51</v>
      </c>
      <c r="C104" s="364" t="s">
        <v>176</v>
      </c>
      <c r="D104" s="364" t="s">
        <v>52</v>
      </c>
      <c r="E104" s="365">
        <v>30</v>
      </c>
      <c r="F104" s="364">
        <v>240</v>
      </c>
      <c r="G104" s="364">
        <v>90</v>
      </c>
      <c r="H104" s="364">
        <f t="shared" si="21"/>
        <v>11.25</v>
      </c>
      <c r="I104" s="361">
        <f t="shared" si="22"/>
        <v>2700</v>
      </c>
      <c r="J104" s="376"/>
      <c r="K104" s="376"/>
      <c r="L104" s="376">
        <v>2</v>
      </c>
      <c r="M104" s="376" t="s">
        <v>753</v>
      </c>
      <c r="N104" s="376">
        <v>21</v>
      </c>
      <c r="O104" s="377" t="s">
        <v>603</v>
      </c>
      <c r="P104" s="376"/>
      <c r="Q104" s="376"/>
      <c r="R104" s="376"/>
      <c r="S104" s="376"/>
      <c r="T104" s="376"/>
      <c r="U104" s="376"/>
      <c r="V104" s="355">
        <f t="shared" si="29"/>
        <v>23</v>
      </c>
      <c r="W104" s="365">
        <f t="shared" si="30"/>
        <v>7</v>
      </c>
      <c r="X104" s="361">
        <f t="shared" si="24"/>
        <v>56</v>
      </c>
      <c r="Y104" s="361">
        <f t="shared" si="25"/>
        <v>630</v>
      </c>
      <c r="Z104" s="1012">
        <f t="shared" si="26"/>
        <v>630</v>
      </c>
      <c r="AA104" s="149"/>
    </row>
    <row r="105" spans="1:27" s="160" customFormat="1" ht="30" customHeight="1">
      <c r="A105" s="825">
        <v>92</v>
      </c>
      <c r="B105" s="364" t="s">
        <v>302</v>
      </c>
      <c r="C105" s="364" t="s">
        <v>176</v>
      </c>
      <c r="D105" s="364" t="s">
        <v>55</v>
      </c>
      <c r="E105" s="365">
        <v>30</v>
      </c>
      <c r="F105" s="364">
        <v>240</v>
      </c>
      <c r="G105" s="364">
        <v>90</v>
      </c>
      <c r="H105" s="364">
        <f t="shared" si="21"/>
        <v>11.25</v>
      </c>
      <c r="I105" s="361">
        <f t="shared" si="22"/>
        <v>2700</v>
      </c>
      <c r="J105" s="376"/>
      <c r="K105" s="376"/>
      <c r="L105" s="376">
        <v>4</v>
      </c>
      <c r="M105" s="376" t="s">
        <v>420</v>
      </c>
      <c r="N105" s="376"/>
      <c r="O105" s="377"/>
      <c r="P105" s="376"/>
      <c r="Q105" s="376"/>
      <c r="R105" s="376"/>
      <c r="S105" s="376"/>
      <c r="T105" s="376"/>
      <c r="U105" s="376"/>
      <c r="V105" s="355">
        <f t="shared" si="29"/>
        <v>4</v>
      </c>
      <c r="W105" s="365">
        <f t="shared" si="30"/>
        <v>26</v>
      </c>
      <c r="X105" s="361">
        <f t="shared" si="24"/>
        <v>208</v>
      </c>
      <c r="Y105" s="361">
        <f t="shared" si="25"/>
        <v>2340</v>
      </c>
      <c r="Z105" s="1012">
        <f t="shared" ref="Z105:Z119" si="31">Y105</f>
        <v>2340</v>
      </c>
      <c r="AA105" s="149"/>
    </row>
    <row r="106" spans="1:27" s="160" customFormat="1" ht="30" customHeight="1">
      <c r="A106" s="825">
        <v>93</v>
      </c>
      <c r="B106" s="364" t="s">
        <v>281</v>
      </c>
      <c r="C106" s="364" t="s">
        <v>176</v>
      </c>
      <c r="D106" s="364" t="s">
        <v>162</v>
      </c>
      <c r="E106" s="365">
        <v>30</v>
      </c>
      <c r="F106" s="364">
        <v>240</v>
      </c>
      <c r="G106" s="364">
        <v>90</v>
      </c>
      <c r="H106" s="364">
        <f t="shared" si="21"/>
        <v>11.25</v>
      </c>
      <c r="I106" s="361">
        <f t="shared" si="22"/>
        <v>2700</v>
      </c>
      <c r="J106" s="376"/>
      <c r="K106" s="376"/>
      <c r="L106" s="376">
        <v>3</v>
      </c>
      <c r="M106" s="376" t="s">
        <v>415</v>
      </c>
      <c r="N106" s="376"/>
      <c r="O106" s="377"/>
      <c r="P106" s="376"/>
      <c r="Q106" s="376"/>
      <c r="R106" s="376"/>
      <c r="S106" s="376"/>
      <c r="T106" s="376"/>
      <c r="U106" s="376"/>
      <c r="V106" s="355">
        <f t="shared" si="29"/>
        <v>3</v>
      </c>
      <c r="W106" s="365">
        <f t="shared" si="30"/>
        <v>27</v>
      </c>
      <c r="X106" s="361">
        <f t="shared" si="24"/>
        <v>216</v>
      </c>
      <c r="Y106" s="361">
        <f t="shared" si="25"/>
        <v>2430</v>
      </c>
      <c r="Z106" s="1012">
        <f t="shared" si="31"/>
        <v>2430</v>
      </c>
      <c r="AA106" s="149"/>
    </row>
    <row r="107" spans="1:27" s="160" customFormat="1" ht="30" customHeight="1">
      <c r="A107" s="825">
        <v>94</v>
      </c>
      <c r="B107" s="364" t="s">
        <v>944</v>
      </c>
      <c r="C107" s="364" t="s">
        <v>267</v>
      </c>
      <c r="D107" s="364" t="s">
        <v>45</v>
      </c>
      <c r="E107" s="365">
        <v>30</v>
      </c>
      <c r="F107" s="364">
        <v>240</v>
      </c>
      <c r="G107" s="364">
        <v>75</v>
      </c>
      <c r="H107" s="364">
        <f t="shared" si="21"/>
        <v>9.375</v>
      </c>
      <c r="I107" s="361">
        <f t="shared" si="22"/>
        <v>2250</v>
      </c>
      <c r="J107" s="376"/>
      <c r="K107" s="376"/>
      <c r="L107" s="376">
        <v>2</v>
      </c>
      <c r="M107" s="376" t="s">
        <v>753</v>
      </c>
      <c r="N107" s="376"/>
      <c r="O107" s="377"/>
      <c r="P107" s="376"/>
      <c r="Q107" s="376"/>
      <c r="R107" s="376"/>
      <c r="S107" s="376"/>
      <c r="T107" s="376"/>
      <c r="U107" s="376"/>
      <c r="V107" s="355">
        <f t="shared" si="29"/>
        <v>2</v>
      </c>
      <c r="W107" s="365">
        <f t="shared" si="30"/>
        <v>28</v>
      </c>
      <c r="X107" s="361">
        <f>W107*8</f>
        <v>224</v>
      </c>
      <c r="Y107" s="361">
        <f>X107*H107</f>
        <v>2100</v>
      </c>
      <c r="Z107" s="1012">
        <f>Y107</f>
        <v>2100</v>
      </c>
      <c r="AA107" s="149"/>
    </row>
    <row r="108" spans="1:27" s="463" customFormat="1" ht="35.1" customHeight="1">
      <c r="A108" s="825">
        <v>95</v>
      </c>
      <c r="B108" s="364" t="s">
        <v>866</v>
      </c>
      <c r="C108" s="364" t="s">
        <v>18</v>
      </c>
      <c r="D108" s="364" t="s">
        <v>115</v>
      </c>
      <c r="E108" s="365">
        <v>30</v>
      </c>
      <c r="F108" s="364">
        <v>240</v>
      </c>
      <c r="G108" s="364">
        <v>70</v>
      </c>
      <c r="H108" s="364">
        <f t="shared" si="21"/>
        <v>8.75</v>
      </c>
      <c r="I108" s="364">
        <f t="shared" si="22"/>
        <v>2100</v>
      </c>
      <c r="J108" s="376"/>
      <c r="K108" s="376"/>
      <c r="L108" s="376"/>
      <c r="M108" s="376"/>
      <c r="N108" s="376"/>
      <c r="O108" s="377"/>
      <c r="P108" s="376"/>
      <c r="Q108" s="376"/>
      <c r="R108" s="376"/>
      <c r="S108" s="376"/>
      <c r="T108" s="376"/>
      <c r="U108" s="376"/>
      <c r="V108" s="365">
        <f t="shared" si="29"/>
        <v>0</v>
      </c>
      <c r="W108" s="365">
        <f t="shared" si="30"/>
        <v>30</v>
      </c>
      <c r="X108" s="364">
        <f t="shared" ref="X108" si="32">W108*8</f>
        <v>240</v>
      </c>
      <c r="Y108" s="364">
        <f t="shared" ref="Y108" si="33">X108*H108</f>
        <v>2100</v>
      </c>
      <c r="Z108" s="1014">
        <f t="shared" ref="Z108" si="34">Y108</f>
        <v>2100</v>
      </c>
      <c r="AA108" s="997"/>
    </row>
    <row r="109" spans="1:27" s="160" customFormat="1" ht="33.75" customHeight="1">
      <c r="A109" s="825">
        <v>96</v>
      </c>
      <c r="B109" s="364" t="s">
        <v>102</v>
      </c>
      <c r="C109" s="364" t="s">
        <v>176</v>
      </c>
      <c r="D109" s="364" t="s">
        <v>154</v>
      </c>
      <c r="E109" s="365">
        <v>30</v>
      </c>
      <c r="F109" s="364">
        <v>240</v>
      </c>
      <c r="G109" s="364">
        <v>90</v>
      </c>
      <c r="H109" s="364">
        <f t="shared" si="21"/>
        <v>11.25</v>
      </c>
      <c r="I109" s="361">
        <f t="shared" si="22"/>
        <v>2700</v>
      </c>
      <c r="J109" s="376"/>
      <c r="K109" s="376"/>
      <c r="L109" s="376">
        <v>3</v>
      </c>
      <c r="M109" s="376" t="s">
        <v>171</v>
      </c>
      <c r="N109" s="376">
        <v>7</v>
      </c>
      <c r="O109" s="377" t="s">
        <v>1040</v>
      </c>
      <c r="P109" s="376"/>
      <c r="Q109" s="376"/>
      <c r="R109" s="376"/>
      <c r="S109" s="821"/>
      <c r="T109" s="376"/>
      <c r="U109" s="376"/>
      <c r="V109" s="355">
        <f t="shared" si="29"/>
        <v>10</v>
      </c>
      <c r="W109" s="365">
        <f t="shared" si="30"/>
        <v>20</v>
      </c>
      <c r="X109" s="361">
        <f t="shared" si="24"/>
        <v>160</v>
      </c>
      <c r="Y109" s="361">
        <f t="shared" si="25"/>
        <v>1800</v>
      </c>
      <c r="Z109" s="1012">
        <f t="shared" si="31"/>
        <v>1800</v>
      </c>
      <c r="AA109" s="149"/>
    </row>
    <row r="110" spans="1:27" s="160" customFormat="1" ht="30" customHeight="1">
      <c r="A110" s="825">
        <v>97</v>
      </c>
      <c r="B110" s="364" t="s">
        <v>724</v>
      </c>
      <c r="C110" s="364" t="s">
        <v>18</v>
      </c>
      <c r="D110" s="364" t="s">
        <v>175</v>
      </c>
      <c r="E110" s="365">
        <v>30</v>
      </c>
      <c r="F110" s="364">
        <v>240</v>
      </c>
      <c r="G110" s="364">
        <v>70</v>
      </c>
      <c r="H110" s="364">
        <f t="shared" si="21"/>
        <v>8.75</v>
      </c>
      <c r="I110" s="361">
        <f t="shared" si="22"/>
        <v>2100</v>
      </c>
      <c r="J110" s="376"/>
      <c r="K110" s="376"/>
      <c r="L110" s="376"/>
      <c r="M110" s="376"/>
      <c r="N110" s="376"/>
      <c r="O110" s="377"/>
      <c r="P110" s="376"/>
      <c r="Q110" s="376"/>
      <c r="R110" s="376"/>
      <c r="S110" s="376"/>
      <c r="T110" s="376"/>
      <c r="U110" s="376"/>
      <c r="V110" s="355">
        <f t="shared" si="29"/>
        <v>0</v>
      </c>
      <c r="W110" s="365">
        <f t="shared" si="30"/>
        <v>30</v>
      </c>
      <c r="X110" s="361">
        <f>W110*8</f>
        <v>240</v>
      </c>
      <c r="Y110" s="361">
        <f>X110*H110</f>
        <v>2100</v>
      </c>
      <c r="Z110" s="1012">
        <f>Y110</f>
        <v>2100</v>
      </c>
      <c r="AA110" s="149"/>
    </row>
    <row r="111" spans="1:27" s="160" customFormat="1" ht="31.5" customHeight="1">
      <c r="A111" s="825">
        <v>98</v>
      </c>
      <c r="B111" s="364" t="s">
        <v>263</v>
      </c>
      <c r="C111" s="364" t="s">
        <v>18</v>
      </c>
      <c r="D111" s="364" t="s">
        <v>848</v>
      </c>
      <c r="E111" s="365">
        <v>30</v>
      </c>
      <c r="F111" s="364">
        <v>240</v>
      </c>
      <c r="G111" s="364">
        <v>70</v>
      </c>
      <c r="H111" s="364">
        <f t="shared" si="21"/>
        <v>8.75</v>
      </c>
      <c r="I111" s="361">
        <f t="shared" si="22"/>
        <v>2100</v>
      </c>
      <c r="J111" s="376"/>
      <c r="K111" s="376"/>
      <c r="L111" s="376"/>
      <c r="M111" s="376"/>
      <c r="N111" s="376"/>
      <c r="O111" s="377"/>
      <c r="P111" s="376"/>
      <c r="Q111" s="376"/>
      <c r="R111" s="376"/>
      <c r="S111" s="376"/>
      <c r="T111" s="376"/>
      <c r="U111" s="947"/>
      <c r="V111" s="355">
        <f t="shared" si="29"/>
        <v>0</v>
      </c>
      <c r="W111" s="365">
        <f t="shared" si="30"/>
        <v>30</v>
      </c>
      <c r="X111" s="361">
        <f>W111*8</f>
        <v>240</v>
      </c>
      <c r="Y111" s="361">
        <f>X111*H111</f>
        <v>2100</v>
      </c>
      <c r="Z111" s="1012">
        <f>Y111</f>
        <v>2100</v>
      </c>
      <c r="AA111" s="149"/>
    </row>
    <row r="112" spans="1:27" s="160" customFormat="1" ht="31.5" customHeight="1">
      <c r="A112" s="825">
        <v>99</v>
      </c>
      <c r="B112" s="369" t="s">
        <v>937</v>
      </c>
      <c r="C112" s="364" t="s">
        <v>176</v>
      </c>
      <c r="D112" s="364" t="s">
        <v>23</v>
      </c>
      <c r="E112" s="365">
        <v>30</v>
      </c>
      <c r="F112" s="364">
        <v>240</v>
      </c>
      <c r="G112" s="364">
        <v>90</v>
      </c>
      <c r="H112" s="364">
        <f t="shared" si="21"/>
        <v>11.25</v>
      </c>
      <c r="I112" s="361">
        <f t="shared" si="22"/>
        <v>2700</v>
      </c>
      <c r="J112" s="417">
        <v>30</v>
      </c>
      <c r="K112" s="630" t="s">
        <v>568</v>
      </c>
      <c r="L112" s="376"/>
      <c r="M112" s="376"/>
      <c r="N112" s="376"/>
      <c r="O112" s="377"/>
      <c r="P112" s="376"/>
      <c r="Q112" s="376"/>
      <c r="R112" s="376"/>
      <c r="S112" s="376"/>
      <c r="T112" s="376"/>
      <c r="U112" s="947"/>
      <c r="V112" s="355">
        <f t="shared" si="29"/>
        <v>30</v>
      </c>
      <c r="W112" s="1074">
        <f t="shared" si="30"/>
        <v>0</v>
      </c>
      <c r="X112" s="361">
        <f>W112*8</f>
        <v>0</v>
      </c>
      <c r="Y112" s="361">
        <f>X112*H112</f>
        <v>0</v>
      </c>
      <c r="Z112" s="1012">
        <f>Y112</f>
        <v>0</v>
      </c>
      <c r="AA112" s="149"/>
    </row>
    <row r="113" spans="1:35" s="463" customFormat="1" ht="35.1" customHeight="1">
      <c r="A113" s="825">
        <v>100</v>
      </c>
      <c r="B113" s="364" t="s">
        <v>264</v>
      </c>
      <c r="C113" s="364" t="s">
        <v>18</v>
      </c>
      <c r="D113" s="364" t="s">
        <v>113</v>
      </c>
      <c r="E113" s="365">
        <v>30</v>
      </c>
      <c r="F113" s="364">
        <v>240</v>
      </c>
      <c r="G113" s="364">
        <v>70</v>
      </c>
      <c r="H113" s="364">
        <f t="shared" si="21"/>
        <v>8.75</v>
      </c>
      <c r="I113" s="364">
        <f t="shared" si="22"/>
        <v>2100</v>
      </c>
      <c r="J113" s="376"/>
      <c r="K113" s="376"/>
      <c r="L113" s="376"/>
      <c r="M113" s="376"/>
      <c r="N113" s="376"/>
      <c r="O113" s="377"/>
      <c r="P113" s="376"/>
      <c r="Q113" s="376"/>
      <c r="R113" s="376"/>
      <c r="S113" s="376"/>
      <c r="T113" s="376"/>
      <c r="U113" s="376"/>
      <c r="V113" s="365">
        <f t="shared" si="29"/>
        <v>0</v>
      </c>
      <c r="W113" s="365">
        <f t="shared" si="30"/>
        <v>30</v>
      </c>
      <c r="X113" s="364">
        <f t="shared" ref="X113" si="35">W113*8</f>
        <v>240</v>
      </c>
      <c r="Y113" s="364">
        <f t="shared" ref="Y113" si="36">X113*H113</f>
        <v>2100</v>
      </c>
      <c r="Z113" s="1014">
        <f t="shared" ref="Z113" si="37">Y113</f>
        <v>2100</v>
      </c>
      <c r="AA113" s="997"/>
    </row>
    <row r="114" spans="1:35" s="160" customFormat="1" ht="30" customHeight="1">
      <c r="A114" s="825">
        <v>101</v>
      </c>
      <c r="B114" s="364" t="s">
        <v>278</v>
      </c>
      <c r="C114" s="364" t="s">
        <v>176</v>
      </c>
      <c r="D114" s="474" t="s">
        <v>50</v>
      </c>
      <c r="E114" s="365">
        <v>30</v>
      </c>
      <c r="F114" s="364">
        <v>240</v>
      </c>
      <c r="G114" s="364">
        <v>90</v>
      </c>
      <c r="H114" s="364">
        <f t="shared" si="21"/>
        <v>11.25</v>
      </c>
      <c r="I114" s="361">
        <f t="shared" si="22"/>
        <v>2700</v>
      </c>
      <c r="J114" s="376"/>
      <c r="K114" s="376"/>
      <c r="L114" s="376">
        <v>3</v>
      </c>
      <c r="M114" s="376" t="s">
        <v>415</v>
      </c>
      <c r="N114" s="376">
        <v>2</v>
      </c>
      <c r="O114" s="377" t="s">
        <v>650</v>
      </c>
      <c r="P114" s="376"/>
      <c r="Q114" s="376"/>
      <c r="R114" s="376"/>
      <c r="S114" s="376"/>
      <c r="T114" s="376"/>
      <c r="U114" s="376"/>
      <c r="V114" s="355">
        <f t="shared" si="29"/>
        <v>5</v>
      </c>
      <c r="W114" s="365">
        <f t="shared" si="30"/>
        <v>25</v>
      </c>
      <c r="X114" s="361">
        <f t="shared" si="24"/>
        <v>200</v>
      </c>
      <c r="Y114" s="361">
        <f t="shared" si="25"/>
        <v>2250</v>
      </c>
      <c r="Z114" s="1012">
        <f t="shared" si="31"/>
        <v>2250</v>
      </c>
      <c r="AA114" s="245"/>
    </row>
    <row r="115" spans="1:35" s="160" customFormat="1" ht="30" customHeight="1">
      <c r="A115" s="825">
        <v>102</v>
      </c>
      <c r="B115" s="474" t="s">
        <v>588</v>
      </c>
      <c r="C115" s="364" t="s">
        <v>18</v>
      </c>
      <c r="D115" s="474" t="s">
        <v>475</v>
      </c>
      <c r="E115" s="364">
        <v>30</v>
      </c>
      <c r="F115" s="364">
        <v>240</v>
      </c>
      <c r="G115" s="364">
        <v>70</v>
      </c>
      <c r="H115" s="364">
        <f t="shared" si="21"/>
        <v>8.75</v>
      </c>
      <c r="I115" s="361">
        <f t="shared" si="22"/>
        <v>2100</v>
      </c>
      <c r="J115" s="376"/>
      <c r="K115" s="819"/>
      <c r="L115" s="376">
        <v>5</v>
      </c>
      <c r="M115" s="376" t="s">
        <v>1011</v>
      </c>
      <c r="N115" s="376">
        <v>9</v>
      </c>
      <c r="O115" s="377" t="s">
        <v>1042</v>
      </c>
      <c r="P115" s="376"/>
      <c r="Q115" s="376"/>
      <c r="R115" s="376"/>
      <c r="S115" s="376"/>
      <c r="T115" s="376"/>
      <c r="U115" s="376"/>
      <c r="V115" s="361">
        <f t="shared" si="29"/>
        <v>14</v>
      </c>
      <c r="W115" s="364">
        <f t="shared" si="30"/>
        <v>16</v>
      </c>
      <c r="X115" s="361">
        <f t="shared" si="24"/>
        <v>128</v>
      </c>
      <c r="Y115" s="361">
        <f t="shared" si="25"/>
        <v>1120</v>
      </c>
      <c r="Z115" s="1012">
        <f t="shared" si="31"/>
        <v>1120</v>
      </c>
      <c r="AA115" s="681"/>
    </row>
    <row r="116" spans="1:35" s="160" customFormat="1" ht="30" customHeight="1">
      <c r="A116" s="825">
        <v>103</v>
      </c>
      <c r="B116" s="364" t="s">
        <v>352</v>
      </c>
      <c r="C116" s="364" t="s">
        <v>18</v>
      </c>
      <c r="D116" s="1065" t="s">
        <v>236</v>
      </c>
      <c r="E116" s="365">
        <v>30</v>
      </c>
      <c r="F116" s="364">
        <v>240</v>
      </c>
      <c r="G116" s="364">
        <v>70</v>
      </c>
      <c r="H116" s="364">
        <f t="shared" si="21"/>
        <v>8.75</v>
      </c>
      <c r="I116" s="361">
        <f t="shared" si="22"/>
        <v>2100</v>
      </c>
      <c r="J116" s="376"/>
      <c r="K116" s="376"/>
      <c r="L116" s="376"/>
      <c r="M116" s="376"/>
      <c r="N116" s="376"/>
      <c r="O116" s="377"/>
      <c r="P116" s="376"/>
      <c r="Q116" s="376"/>
      <c r="R116" s="376"/>
      <c r="S116" s="376"/>
      <c r="T116" s="376"/>
      <c r="U116" s="376"/>
      <c r="V116" s="355">
        <f t="shared" si="29"/>
        <v>0</v>
      </c>
      <c r="W116" s="365">
        <f t="shared" si="30"/>
        <v>30</v>
      </c>
      <c r="X116" s="361">
        <f t="shared" si="24"/>
        <v>240</v>
      </c>
      <c r="Y116" s="361">
        <f t="shared" si="25"/>
        <v>2100</v>
      </c>
      <c r="Z116" s="1012">
        <f t="shared" si="31"/>
        <v>2100</v>
      </c>
      <c r="AA116" s="149"/>
    </row>
    <row r="117" spans="1:35" s="160" customFormat="1" ht="30" customHeight="1">
      <c r="A117" s="825">
        <v>104</v>
      </c>
      <c r="B117" s="364" t="s">
        <v>664</v>
      </c>
      <c r="C117" s="364" t="s">
        <v>267</v>
      </c>
      <c r="D117" s="364" t="s">
        <v>82</v>
      </c>
      <c r="E117" s="355">
        <v>30</v>
      </c>
      <c r="F117" s="361">
        <v>240</v>
      </c>
      <c r="G117" s="361">
        <v>75</v>
      </c>
      <c r="H117" s="364">
        <f t="shared" si="21"/>
        <v>9.375</v>
      </c>
      <c r="I117" s="361">
        <f t="shared" si="22"/>
        <v>2250</v>
      </c>
      <c r="J117" s="376"/>
      <c r="K117" s="376"/>
      <c r="L117" s="376">
        <v>4</v>
      </c>
      <c r="M117" s="376" t="s">
        <v>1031</v>
      </c>
      <c r="N117" s="376">
        <v>2</v>
      </c>
      <c r="O117" s="377" t="s">
        <v>1027</v>
      </c>
      <c r="P117" s="376"/>
      <c r="Q117" s="376"/>
      <c r="R117" s="376"/>
      <c r="S117" s="376"/>
      <c r="T117" s="376"/>
      <c r="U117" s="376"/>
      <c r="V117" s="355">
        <f t="shared" si="29"/>
        <v>6</v>
      </c>
      <c r="W117" s="365">
        <f t="shared" si="30"/>
        <v>24</v>
      </c>
      <c r="X117" s="361">
        <f>W117*8</f>
        <v>192</v>
      </c>
      <c r="Y117" s="361">
        <f>X117*H117</f>
        <v>1800</v>
      </c>
      <c r="Z117" s="1012">
        <f>Y117</f>
        <v>1800</v>
      </c>
      <c r="AA117" s="149"/>
    </row>
    <row r="118" spans="1:35" s="160" customFormat="1" ht="30" customHeight="1">
      <c r="A118" s="825">
        <v>105</v>
      </c>
      <c r="B118" s="1067" t="s">
        <v>884</v>
      </c>
      <c r="C118" s="364" t="s">
        <v>176</v>
      </c>
      <c r="D118" s="364" t="s">
        <v>66</v>
      </c>
      <c r="E118" s="355">
        <v>30</v>
      </c>
      <c r="F118" s="361">
        <v>240</v>
      </c>
      <c r="G118" s="361">
        <v>90</v>
      </c>
      <c r="H118" s="364">
        <f t="shared" si="21"/>
        <v>11.25</v>
      </c>
      <c r="I118" s="361">
        <f t="shared" si="22"/>
        <v>2700</v>
      </c>
      <c r="J118" s="417">
        <v>30</v>
      </c>
      <c r="K118" s="630" t="s">
        <v>568</v>
      </c>
      <c r="L118" s="376"/>
      <c r="M118" s="376"/>
      <c r="N118" s="376"/>
      <c r="O118" s="377"/>
      <c r="P118" s="376"/>
      <c r="Q118" s="376"/>
      <c r="R118" s="376"/>
      <c r="S118" s="376"/>
      <c r="T118" s="376"/>
      <c r="U118" s="376"/>
      <c r="V118" s="355">
        <f t="shared" si="29"/>
        <v>30</v>
      </c>
      <c r="W118" s="1067">
        <f t="shared" si="30"/>
        <v>0</v>
      </c>
      <c r="X118" s="382">
        <f t="shared" ref="X118" si="38">W118*8</f>
        <v>0</v>
      </c>
      <c r="Y118" s="382">
        <f t="shared" ref="Y118" si="39">X118*H118</f>
        <v>0</v>
      </c>
      <c r="Z118" s="1018">
        <f t="shared" ref="Z118" si="40">Y118</f>
        <v>0</v>
      </c>
      <c r="AA118" s="155"/>
    </row>
    <row r="119" spans="1:35" s="160" customFormat="1" ht="30" customHeight="1">
      <c r="A119" s="825">
        <v>106</v>
      </c>
      <c r="B119" s="365" t="s">
        <v>695</v>
      </c>
      <c r="C119" s="364" t="s">
        <v>18</v>
      </c>
      <c r="D119" s="361" t="s">
        <v>853</v>
      </c>
      <c r="E119" s="355">
        <v>30</v>
      </c>
      <c r="F119" s="361">
        <v>240</v>
      </c>
      <c r="G119" s="361">
        <v>70</v>
      </c>
      <c r="H119" s="364">
        <f t="shared" si="21"/>
        <v>8.75</v>
      </c>
      <c r="I119" s="361">
        <f t="shared" si="22"/>
        <v>2100</v>
      </c>
      <c r="J119" s="376"/>
      <c r="K119" s="376"/>
      <c r="L119" s="376">
        <v>2</v>
      </c>
      <c r="M119" s="376" t="s">
        <v>226</v>
      </c>
      <c r="N119" s="376">
        <v>3</v>
      </c>
      <c r="O119" s="377" t="s">
        <v>1024</v>
      </c>
      <c r="P119" s="376"/>
      <c r="Q119" s="376"/>
      <c r="R119" s="376"/>
      <c r="S119" s="376"/>
      <c r="T119" s="376"/>
      <c r="U119" s="376"/>
      <c r="V119" s="355">
        <f t="shared" si="29"/>
        <v>5</v>
      </c>
      <c r="W119" s="365">
        <f t="shared" si="30"/>
        <v>25</v>
      </c>
      <c r="X119" s="361">
        <f t="shared" si="24"/>
        <v>200</v>
      </c>
      <c r="Y119" s="361">
        <f t="shared" si="25"/>
        <v>1750</v>
      </c>
      <c r="Z119" s="1012">
        <f t="shared" si="31"/>
        <v>1750</v>
      </c>
      <c r="AA119" s="155"/>
    </row>
    <row r="120" spans="1:35" ht="47.25" customHeight="1" thickBot="1">
      <c r="A120" s="1039"/>
      <c r="B120" s="416"/>
      <c r="C120" s="384"/>
      <c r="D120" s="384"/>
      <c r="E120" s="384"/>
      <c r="F120" s="384"/>
      <c r="G120" s="384"/>
      <c r="H120" s="384"/>
      <c r="I120" s="384"/>
      <c r="J120" s="385"/>
      <c r="K120" s="385"/>
      <c r="L120" s="385"/>
      <c r="M120" s="385"/>
      <c r="N120" s="385"/>
      <c r="O120" s="385"/>
      <c r="P120" s="385"/>
      <c r="Q120" s="385"/>
      <c r="R120" s="385"/>
      <c r="S120" s="385"/>
      <c r="T120" s="385"/>
      <c r="U120" s="385"/>
      <c r="V120" s="384"/>
      <c r="W120" s="416"/>
      <c r="X120" s="1436" t="s">
        <v>208</v>
      </c>
      <c r="Y120" s="1437"/>
      <c r="Z120" s="1019">
        <f>SUM(Z8:Z119)</f>
        <v>166156</v>
      </c>
      <c r="AA120" s="159"/>
      <c r="AB120" s="150"/>
      <c r="AC120" s="150"/>
      <c r="AD120" s="352"/>
      <c r="AE120" s="150"/>
      <c r="AF120" s="150"/>
      <c r="AG120" s="150"/>
      <c r="AH120" s="150"/>
      <c r="AI120" s="150"/>
    </row>
    <row r="121" spans="1:35" ht="30.75" customHeight="1" thickBot="1">
      <c r="A121" s="1039"/>
      <c r="B121" s="416" t="s">
        <v>342</v>
      </c>
      <c r="C121" s="119"/>
      <c r="D121" s="384"/>
      <c r="E121" s="384"/>
      <c r="F121" s="384"/>
      <c r="G121" s="384"/>
      <c r="H121" s="384"/>
      <c r="I121" s="384"/>
      <c r="J121" s="385"/>
      <c r="K121" s="385"/>
      <c r="L121" s="385"/>
      <c r="M121" s="385"/>
      <c r="N121" s="385"/>
      <c r="O121" s="385"/>
      <c r="P121" s="385"/>
      <c r="Q121" s="385"/>
      <c r="R121" s="385"/>
      <c r="S121" s="385"/>
      <c r="T121" s="385"/>
      <c r="U121" s="385"/>
      <c r="V121" s="384"/>
      <c r="W121" s="416"/>
      <c r="X121" s="384"/>
      <c r="Y121" s="384"/>
      <c r="Z121" s="1020"/>
      <c r="AA121" s="159"/>
      <c r="AB121" s="150"/>
      <c r="AC121" s="150"/>
      <c r="AD121" s="160"/>
      <c r="AE121" s="150"/>
      <c r="AF121" s="150"/>
      <c r="AG121" s="150"/>
      <c r="AH121" s="150"/>
      <c r="AI121" s="150"/>
    </row>
    <row r="122" spans="1:35" s="160" customFormat="1" ht="44.25" customHeight="1">
      <c r="A122" s="462"/>
      <c r="B122" s="1427" t="s">
        <v>483</v>
      </c>
      <c r="C122" s="1427"/>
      <c r="D122" s="1427"/>
      <c r="E122" s="341"/>
      <c r="F122" s="341"/>
      <c r="G122" s="341"/>
      <c r="H122" s="341"/>
      <c r="I122" s="341"/>
      <c r="J122" s="1070"/>
      <c r="K122" s="1070"/>
      <c r="L122" s="1070"/>
      <c r="M122" s="1070"/>
      <c r="N122" s="1427" t="s">
        <v>484</v>
      </c>
      <c r="O122" s="1427"/>
      <c r="P122" s="1427"/>
      <c r="Q122" s="1427"/>
      <c r="R122" s="1427"/>
      <c r="S122" s="1070"/>
      <c r="T122" s="1070"/>
      <c r="U122" s="1070"/>
      <c r="V122" s="341"/>
      <c r="W122" s="1598" t="s">
        <v>485</v>
      </c>
      <c r="X122" s="1598"/>
      <c r="Y122" s="1598"/>
      <c r="Z122" s="1598"/>
      <c r="AA122" s="1598"/>
    </row>
    <row r="123" spans="1:35" s="160" customFormat="1" ht="42.75" customHeight="1">
      <c r="A123" s="462"/>
      <c r="B123" s="1427" t="s">
        <v>482</v>
      </c>
      <c r="C123" s="1427"/>
      <c r="D123" s="1427"/>
      <c r="E123" s="341"/>
      <c r="F123" s="341"/>
      <c r="G123" s="341"/>
      <c r="H123" s="341"/>
      <c r="I123" s="341"/>
      <c r="J123" s="1070"/>
      <c r="K123" s="1070"/>
      <c r="L123" s="1070"/>
      <c r="M123" s="1070"/>
      <c r="N123" s="1427" t="s">
        <v>482</v>
      </c>
      <c r="O123" s="1427"/>
      <c r="P123" s="1427"/>
      <c r="Q123" s="1427"/>
      <c r="R123" s="1070"/>
      <c r="S123" s="1070"/>
      <c r="T123" s="1070"/>
      <c r="U123" s="1070"/>
      <c r="V123" s="341"/>
      <c r="W123" s="776"/>
      <c r="X123" s="1427" t="s">
        <v>482</v>
      </c>
      <c r="Y123" s="1427"/>
      <c r="Z123" s="1427"/>
      <c r="AA123" s="1427"/>
    </row>
    <row r="124" spans="1:35" s="160" customFormat="1" ht="27.75" customHeight="1">
      <c r="A124" s="462"/>
      <c r="B124" s="462"/>
      <c r="C124" s="250"/>
      <c r="D124" s="250"/>
      <c r="E124" s="250"/>
      <c r="F124" s="250"/>
      <c r="G124" s="250"/>
      <c r="H124" s="250"/>
      <c r="I124" s="250"/>
      <c r="J124" s="338"/>
      <c r="K124" s="338"/>
      <c r="L124" s="338"/>
      <c r="M124" s="338"/>
      <c r="N124" s="1597">
        <v>3</v>
      </c>
      <c r="O124" s="1597"/>
      <c r="P124" s="1597"/>
      <c r="Q124" s="1597"/>
      <c r="R124" s="338"/>
      <c r="S124" s="338"/>
      <c r="T124" s="338"/>
      <c r="U124" s="338"/>
      <c r="V124" s="250"/>
      <c r="W124" s="462"/>
      <c r="X124" s="250"/>
      <c r="Y124" s="250"/>
      <c r="Z124" s="1017"/>
      <c r="AA124" s="340"/>
    </row>
    <row r="125" spans="1:35" s="160" customFormat="1" ht="27.75" customHeight="1">
      <c r="A125" s="462"/>
      <c r="B125" s="462"/>
      <c r="C125" s="250"/>
      <c r="D125" s="250"/>
      <c r="E125" s="250"/>
      <c r="F125" s="250"/>
      <c r="G125" s="250"/>
      <c r="H125" s="250"/>
      <c r="I125" s="250"/>
      <c r="J125" s="338"/>
      <c r="K125" s="338"/>
      <c r="L125" s="338"/>
      <c r="M125" s="338"/>
      <c r="N125" s="338"/>
      <c r="O125" s="339"/>
      <c r="P125" s="338"/>
      <c r="Q125" s="338"/>
      <c r="R125" s="338"/>
      <c r="S125" s="338"/>
      <c r="T125" s="338"/>
      <c r="U125" s="338"/>
      <c r="V125" s="250"/>
      <c r="W125" s="462"/>
      <c r="X125" s="250"/>
      <c r="Y125" s="250"/>
      <c r="Z125" s="1017"/>
      <c r="AA125" s="340"/>
    </row>
    <row r="126" spans="1:35" s="160" customFormat="1" ht="27.75" customHeight="1">
      <c r="A126" s="462"/>
      <c r="B126" s="462"/>
      <c r="C126" s="250"/>
      <c r="D126" s="250"/>
      <c r="E126" s="250"/>
      <c r="F126" s="250"/>
      <c r="G126" s="250"/>
      <c r="H126" s="250"/>
      <c r="I126" s="250"/>
      <c r="J126" s="338"/>
      <c r="K126" s="338"/>
      <c r="L126" s="338"/>
      <c r="M126" s="338"/>
      <c r="N126" s="338"/>
      <c r="O126" s="339"/>
      <c r="P126" s="338"/>
      <c r="Q126" s="338"/>
      <c r="R126" s="338"/>
      <c r="S126" s="338"/>
      <c r="T126" s="338"/>
      <c r="U126" s="338"/>
      <c r="V126" s="250"/>
      <c r="W126" s="462"/>
      <c r="X126" s="250"/>
      <c r="Y126" s="250"/>
      <c r="Z126" s="1017"/>
      <c r="AA126" s="340"/>
    </row>
    <row r="127" spans="1:35" s="168" customFormat="1" ht="45" customHeight="1">
      <c r="A127" s="463"/>
      <c r="B127" s="463"/>
      <c r="C127" s="114"/>
      <c r="D127" s="114"/>
      <c r="E127" s="114"/>
      <c r="F127" s="114"/>
      <c r="G127" s="114"/>
      <c r="H127" s="114"/>
      <c r="I127" s="114"/>
      <c r="N127" s="1597"/>
      <c r="O127" s="1597"/>
      <c r="P127" s="1597"/>
      <c r="Q127" s="1597"/>
      <c r="V127" s="114"/>
      <c r="W127" s="463"/>
      <c r="X127" s="114"/>
      <c r="Y127" s="114"/>
      <c r="Z127" s="1021"/>
      <c r="AA127" s="115"/>
      <c r="AB127" s="114"/>
      <c r="AC127" s="114"/>
      <c r="AD127" s="114"/>
      <c r="AE127" s="114"/>
      <c r="AF127" s="114"/>
      <c r="AG127" s="114"/>
      <c r="AH127" s="114"/>
      <c r="AI127" s="114"/>
    </row>
    <row r="148" spans="3:35" s="463" customFormat="1" ht="30" customHeight="1">
      <c r="C148" s="114"/>
      <c r="D148" s="114"/>
      <c r="E148" s="114"/>
      <c r="F148" s="114"/>
      <c r="G148" s="114"/>
      <c r="H148" s="114"/>
      <c r="I148" s="114"/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14"/>
      <c r="X148" s="114"/>
      <c r="Y148" s="114"/>
      <c r="Z148" s="1021"/>
      <c r="AA148" s="115"/>
      <c r="AB148" s="114"/>
      <c r="AC148" s="114"/>
      <c r="AD148" s="114"/>
      <c r="AE148" s="114"/>
      <c r="AF148" s="114"/>
      <c r="AG148" s="114"/>
      <c r="AH148" s="114"/>
      <c r="AI148" s="114"/>
    </row>
    <row r="149" spans="3:35" s="463" customFormat="1" ht="30" customHeight="1">
      <c r="C149" s="114"/>
      <c r="D149" s="114"/>
      <c r="E149" s="114"/>
      <c r="F149" s="114"/>
      <c r="G149" s="114"/>
      <c r="H149" s="114"/>
      <c r="I149" s="114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14"/>
      <c r="X149" s="114"/>
      <c r="Y149" s="114"/>
      <c r="Z149" s="1021"/>
      <c r="AA149" s="115"/>
      <c r="AB149" s="114"/>
      <c r="AC149" s="114"/>
      <c r="AD149" s="114"/>
      <c r="AE149" s="114"/>
      <c r="AF149" s="114"/>
      <c r="AG149" s="114"/>
      <c r="AH149" s="114"/>
      <c r="AI149" s="114"/>
    </row>
  </sheetData>
  <mergeCells count="46">
    <mergeCell ref="A5:A7"/>
    <mergeCell ref="B5:B7"/>
    <mergeCell ref="C5:C7"/>
    <mergeCell ref="D5:D7"/>
    <mergeCell ref="E5:I6"/>
    <mergeCell ref="A1:AI1"/>
    <mergeCell ref="A2:AI2"/>
    <mergeCell ref="A3:C3"/>
    <mergeCell ref="AF3:AF4"/>
    <mergeCell ref="A4:C4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B44:D44"/>
    <mergeCell ref="N44:R44"/>
    <mergeCell ref="X44:AA44"/>
    <mergeCell ref="B45:D45"/>
    <mergeCell ref="N45:Q45"/>
    <mergeCell ref="X45:AA45"/>
    <mergeCell ref="B122:D122"/>
    <mergeCell ref="N122:R122"/>
    <mergeCell ref="W122:AA122"/>
    <mergeCell ref="B46:D46"/>
    <mergeCell ref="N46:Q46"/>
    <mergeCell ref="X46:AA46"/>
    <mergeCell ref="B83:D83"/>
    <mergeCell ref="N83:R83"/>
    <mergeCell ref="W83:AA83"/>
    <mergeCell ref="B84:D84"/>
    <mergeCell ref="N84:Q84"/>
    <mergeCell ref="X84:AA84"/>
    <mergeCell ref="N85:Q85"/>
    <mergeCell ref="X120:Y120"/>
    <mergeCell ref="B123:D123"/>
    <mergeCell ref="N123:Q123"/>
    <mergeCell ref="X123:AA123"/>
    <mergeCell ref="N124:Q124"/>
    <mergeCell ref="N127:Q127"/>
  </mergeCells>
  <conditionalFormatting sqref="B1:C4">
    <cfRule type="duplicateValues" dxfId="88" priority="6"/>
  </conditionalFormatting>
  <conditionalFormatting sqref="B96:B97">
    <cfRule type="duplicateValues" dxfId="87" priority="5"/>
  </conditionalFormatting>
  <conditionalFormatting sqref="B35">
    <cfRule type="duplicateValues" dxfId="86" priority="4"/>
  </conditionalFormatting>
  <conditionalFormatting sqref="B86">
    <cfRule type="duplicateValues" dxfId="85" priority="3"/>
  </conditionalFormatting>
  <conditionalFormatting sqref="B100">
    <cfRule type="duplicateValues" dxfId="84" priority="2"/>
  </conditionalFormatting>
  <conditionalFormatting sqref="B69:B71">
    <cfRule type="duplicateValues" dxfId="83" priority="1"/>
  </conditionalFormatting>
  <printOptions horizontalCentered="1" verticalCentered="1"/>
  <pageMargins left="0" right="0" top="0" bottom="0" header="0.23" footer="0"/>
  <pageSetup paperSize="9" scale="35" orientation="landscape" r:id="rId1"/>
  <rowBreaks count="2" manualBreakCount="2">
    <brk id="46" max="26" man="1"/>
    <brk id="85" max="26" man="1"/>
  </rowBreaks>
</worksheet>
</file>

<file path=xl/worksheets/sheet51.xml><?xml version="1.0" encoding="utf-8"?>
<worksheet xmlns="http://schemas.openxmlformats.org/spreadsheetml/2006/main" xmlns:r="http://schemas.openxmlformats.org/officeDocument/2006/relationships">
  <sheetPr>
    <tabColor rgb="FF00FF99"/>
  </sheetPr>
  <dimension ref="A1:AI140"/>
  <sheetViews>
    <sheetView view="pageBreakPreview" zoomScale="45" zoomScaleNormal="55" zoomScaleSheetLayoutView="45" workbookViewId="0">
      <pane ySplit="7" topLeftCell="A62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463" customWidth="1"/>
    <col min="2" max="2" width="43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5.710937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6.140625" style="168" customWidth="1"/>
    <col min="18" max="18" width="12.42578125" style="168" customWidth="1"/>
    <col min="19" max="19" width="20.140625" style="168" customWidth="1"/>
    <col min="20" max="20" width="11.42578125" style="168" customWidth="1"/>
    <col min="21" max="21" width="15.8554687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3.28515625" style="1021" customWidth="1"/>
    <col min="27" max="27" width="23.2851562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5" t="s">
        <v>243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5"/>
      <c r="O1" s="1395"/>
      <c r="P1" s="1395"/>
      <c r="Q1" s="1395"/>
      <c r="R1" s="1395"/>
      <c r="S1" s="1395"/>
      <c r="T1" s="1395"/>
      <c r="U1" s="1395"/>
      <c r="V1" s="1395"/>
      <c r="W1" s="1395"/>
      <c r="X1" s="1395"/>
      <c r="Y1" s="1395"/>
      <c r="Z1" s="1395"/>
      <c r="AA1" s="1395"/>
      <c r="AB1" s="1395"/>
      <c r="AC1" s="1395"/>
      <c r="AD1" s="1395"/>
      <c r="AE1" s="1395"/>
      <c r="AF1" s="1395"/>
      <c r="AG1" s="1395"/>
      <c r="AH1" s="1395"/>
      <c r="AI1" s="1395"/>
    </row>
    <row r="2" spans="1:35" s="120" customFormat="1" ht="38.25" customHeight="1" thickBot="1">
      <c r="A2" s="1396" t="s">
        <v>259</v>
      </c>
      <c r="B2" s="1396"/>
      <c r="C2" s="1396"/>
      <c r="D2" s="1396"/>
      <c r="E2" s="1396"/>
      <c r="F2" s="1396"/>
      <c r="G2" s="1396"/>
      <c r="H2" s="1396"/>
      <c r="I2" s="1396"/>
      <c r="J2" s="1396"/>
      <c r="K2" s="1396"/>
      <c r="L2" s="1396"/>
      <c r="M2" s="1396"/>
      <c r="N2" s="1396"/>
      <c r="O2" s="1396"/>
      <c r="P2" s="1396"/>
      <c r="Q2" s="1396"/>
      <c r="R2" s="1396"/>
      <c r="S2" s="1396"/>
      <c r="T2" s="1396"/>
      <c r="U2" s="1396"/>
      <c r="V2" s="1396"/>
      <c r="W2" s="1396"/>
      <c r="X2" s="1396"/>
      <c r="Y2" s="1396"/>
      <c r="Z2" s="1396"/>
      <c r="AA2" s="1396"/>
      <c r="AB2" s="1396"/>
      <c r="AC2" s="1396"/>
      <c r="AD2" s="1396"/>
      <c r="AE2" s="1396"/>
      <c r="AF2" s="1396"/>
      <c r="AG2" s="1396"/>
      <c r="AH2" s="1396"/>
      <c r="AI2" s="1396"/>
    </row>
    <row r="3" spans="1:35" s="120" customFormat="1" ht="33" customHeight="1">
      <c r="A3" s="1395" t="s">
        <v>343</v>
      </c>
      <c r="B3" s="1395"/>
      <c r="C3" s="1395"/>
      <c r="D3" s="1075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009"/>
      <c r="AA3" s="121"/>
      <c r="AB3" s="121"/>
      <c r="AC3" s="121"/>
      <c r="AD3" s="121"/>
      <c r="AE3" s="121"/>
      <c r="AF3" s="1397"/>
      <c r="AG3" s="121"/>
      <c r="AH3" s="122"/>
      <c r="AI3" s="122"/>
    </row>
    <row r="4" spans="1:35" s="120" customFormat="1" ht="35.25" customHeight="1" thickBot="1">
      <c r="A4" s="1432" t="s">
        <v>1009</v>
      </c>
      <c r="B4" s="1432"/>
      <c r="C4" s="1432"/>
      <c r="D4" s="1078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1"/>
      <c r="Q4" s="121"/>
      <c r="R4" s="121"/>
      <c r="S4" s="121"/>
      <c r="T4" s="123"/>
      <c r="U4" s="121"/>
      <c r="V4" s="121"/>
      <c r="W4" s="121"/>
      <c r="X4" s="121"/>
      <c r="Y4" s="121"/>
      <c r="Z4" s="1010"/>
      <c r="AA4" s="123"/>
      <c r="AB4" s="124"/>
      <c r="AC4" s="124"/>
      <c r="AD4" s="124"/>
      <c r="AE4" s="124"/>
      <c r="AF4" s="1398"/>
      <c r="AG4" s="124"/>
      <c r="AH4" s="125"/>
      <c r="AI4" s="125"/>
    </row>
    <row r="5" spans="1:35" ht="28.5" customHeight="1">
      <c r="A5" s="1602" t="s">
        <v>261</v>
      </c>
      <c r="B5" s="1402" t="s">
        <v>244</v>
      </c>
      <c r="C5" s="1405" t="s">
        <v>0</v>
      </c>
      <c r="D5" s="1405" t="s">
        <v>245</v>
      </c>
      <c r="E5" s="1408" t="s">
        <v>1</v>
      </c>
      <c r="F5" s="1409"/>
      <c r="G5" s="1409"/>
      <c r="H5" s="1409"/>
      <c r="I5" s="1410"/>
      <c r="J5" s="1414" t="s">
        <v>2</v>
      </c>
      <c r="K5" s="1414"/>
      <c r="L5" s="1414"/>
      <c r="M5" s="1414"/>
      <c r="N5" s="1414"/>
      <c r="O5" s="1414"/>
      <c r="P5" s="1414"/>
      <c r="Q5" s="1414"/>
      <c r="R5" s="1414"/>
      <c r="S5" s="1414"/>
      <c r="T5" s="1414"/>
      <c r="U5" s="1414"/>
      <c r="V5" s="1415" t="s">
        <v>8</v>
      </c>
      <c r="W5" s="1414" t="s">
        <v>4</v>
      </c>
      <c r="X5" s="1414"/>
      <c r="Y5" s="1414"/>
      <c r="Z5" s="1599" t="s">
        <v>338</v>
      </c>
      <c r="AA5" s="1419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74.25" customHeight="1">
      <c r="A6" s="1603"/>
      <c r="B6" s="1403"/>
      <c r="C6" s="1406"/>
      <c r="D6" s="1406"/>
      <c r="E6" s="1411"/>
      <c r="F6" s="1412"/>
      <c r="G6" s="1412"/>
      <c r="H6" s="1412"/>
      <c r="I6" s="1413"/>
      <c r="J6" s="1422" t="s">
        <v>227</v>
      </c>
      <c r="K6" s="1423"/>
      <c r="L6" s="1418" t="s">
        <v>5</v>
      </c>
      <c r="M6" s="1418"/>
      <c r="N6" s="1424" t="s">
        <v>223</v>
      </c>
      <c r="O6" s="1425"/>
      <c r="P6" s="1418" t="s">
        <v>6</v>
      </c>
      <c r="Q6" s="1418"/>
      <c r="R6" s="1418" t="s">
        <v>7</v>
      </c>
      <c r="S6" s="1418"/>
      <c r="T6" s="1418" t="s">
        <v>219</v>
      </c>
      <c r="U6" s="1418"/>
      <c r="V6" s="1416"/>
      <c r="W6" s="1418"/>
      <c r="X6" s="1418"/>
      <c r="Y6" s="1418"/>
      <c r="Z6" s="1600"/>
      <c r="AA6" s="1420"/>
      <c r="AB6" s="150"/>
      <c r="AC6" s="150"/>
      <c r="AD6" s="150"/>
      <c r="AE6" s="150"/>
      <c r="AF6" s="150"/>
      <c r="AG6" s="150"/>
      <c r="AH6" s="150"/>
      <c r="AI6" s="150"/>
    </row>
    <row r="7" spans="1:35" ht="84" customHeight="1" thickBot="1">
      <c r="A7" s="1604"/>
      <c r="B7" s="1404"/>
      <c r="C7" s="1407"/>
      <c r="D7" s="1407"/>
      <c r="E7" s="240" t="s">
        <v>9</v>
      </c>
      <c r="F7" s="240" t="s">
        <v>10</v>
      </c>
      <c r="G7" s="1076" t="s">
        <v>11</v>
      </c>
      <c r="H7" s="1076" t="s">
        <v>12</v>
      </c>
      <c r="I7" s="1076" t="s">
        <v>13</v>
      </c>
      <c r="J7" s="1076" t="s">
        <v>14</v>
      </c>
      <c r="K7" s="1076" t="s">
        <v>15</v>
      </c>
      <c r="L7" s="1076" t="s">
        <v>14</v>
      </c>
      <c r="M7" s="1076" t="s">
        <v>16</v>
      </c>
      <c r="N7" s="1076" t="s">
        <v>14</v>
      </c>
      <c r="O7" s="1076" t="s">
        <v>16</v>
      </c>
      <c r="P7" s="1076" t="s">
        <v>14</v>
      </c>
      <c r="Q7" s="1076" t="s">
        <v>16</v>
      </c>
      <c r="R7" s="1076" t="s">
        <v>14</v>
      </c>
      <c r="S7" s="1076" t="s">
        <v>220</v>
      </c>
      <c r="T7" s="1076" t="s">
        <v>221</v>
      </c>
      <c r="U7" s="1076" t="s">
        <v>3</v>
      </c>
      <c r="V7" s="1417"/>
      <c r="W7" s="775" t="s">
        <v>17</v>
      </c>
      <c r="X7" s="153" t="s">
        <v>218</v>
      </c>
      <c r="Y7" s="153" t="s">
        <v>13</v>
      </c>
      <c r="Z7" s="1601"/>
      <c r="AA7" s="1421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1023">
        <v>1</v>
      </c>
      <c r="B8" s="364" t="s">
        <v>33</v>
      </c>
      <c r="C8" s="364" t="s">
        <v>176</v>
      </c>
      <c r="D8" s="364" t="s">
        <v>56</v>
      </c>
      <c r="E8" s="365">
        <v>30</v>
      </c>
      <c r="F8" s="364">
        <v>240</v>
      </c>
      <c r="G8" s="364">
        <v>90</v>
      </c>
      <c r="H8" s="361">
        <f>90/8</f>
        <v>11.25</v>
      </c>
      <c r="I8" s="361">
        <f>G8*E8</f>
        <v>2700</v>
      </c>
      <c r="J8" s="376"/>
      <c r="K8" s="376"/>
      <c r="L8" s="376">
        <v>5</v>
      </c>
      <c r="M8" s="376" t="s">
        <v>1011</v>
      </c>
      <c r="N8" s="376">
        <v>5</v>
      </c>
      <c r="O8" s="377" t="s">
        <v>1035</v>
      </c>
      <c r="P8" s="376"/>
      <c r="Q8" s="376"/>
      <c r="R8" s="376"/>
      <c r="S8" s="376"/>
      <c r="T8" s="376"/>
      <c r="U8" s="376"/>
      <c r="V8" s="355">
        <f t="shared" ref="V8:V74" si="0">J8+L8+N8+P8+R8+T8</f>
        <v>10</v>
      </c>
      <c r="W8" s="365">
        <f t="shared" ref="W8:W74" si="1">E8-V8</f>
        <v>20</v>
      </c>
      <c r="X8" s="361">
        <f t="shared" ref="X8:X74" si="2">W8*8</f>
        <v>160</v>
      </c>
      <c r="Y8" s="361">
        <f t="shared" ref="Y8:Y74" si="3">X8*H8</f>
        <v>1800</v>
      </c>
      <c r="Z8" s="1011">
        <f t="shared" ref="Z8:Z74" si="4">Y8</f>
        <v>1800</v>
      </c>
      <c r="AA8" s="916"/>
    </row>
    <row r="9" spans="1:35" s="160" customFormat="1" ht="30" customHeight="1">
      <c r="A9" s="825">
        <v>2</v>
      </c>
      <c r="B9" s="364" t="s">
        <v>777</v>
      </c>
      <c r="C9" s="364" t="s">
        <v>18</v>
      </c>
      <c r="D9" s="364" t="s">
        <v>373</v>
      </c>
      <c r="E9" s="365">
        <v>30</v>
      </c>
      <c r="F9" s="364">
        <v>240</v>
      </c>
      <c r="G9" s="364">
        <v>70</v>
      </c>
      <c r="H9" s="364">
        <f>G9/8</f>
        <v>8.75</v>
      </c>
      <c r="I9" s="361">
        <f t="shared" ref="I9:I39" si="5">G9*E9</f>
        <v>2100</v>
      </c>
      <c r="J9" s="376"/>
      <c r="K9" s="376"/>
      <c r="L9" s="376">
        <v>5</v>
      </c>
      <c r="M9" s="376" t="s">
        <v>1011</v>
      </c>
      <c r="N9" s="376"/>
      <c r="O9" s="377"/>
      <c r="P9" s="376"/>
      <c r="Q9" s="376"/>
      <c r="R9" s="376"/>
      <c r="S9" s="376"/>
      <c r="T9" s="376"/>
      <c r="U9" s="376"/>
      <c r="V9" s="355">
        <f t="shared" si="0"/>
        <v>5</v>
      </c>
      <c r="W9" s="365">
        <f t="shared" si="1"/>
        <v>25</v>
      </c>
      <c r="X9" s="361">
        <f t="shared" si="2"/>
        <v>200</v>
      </c>
      <c r="Y9" s="361">
        <f t="shared" si="3"/>
        <v>1750</v>
      </c>
      <c r="Z9" s="1012">
        <f t="shared" si="4"/>
        <v>1750</v>
      </c>
      <c r="AA9" s="363"/>
    </row>
    <row r="10" spans="1:35" s="160" customFormat="1" ht="30" customHeight="1">
      <c r="A10" s="825">
        <v>3</v>
      </c>
      <c r="B10" s="364" t="s">
        <v>479</v>
      </c>
      <c r="C10" s="364" t="s">
        <v>18</v>
      </c>
      <c r="D10" s="364" t="s">
        <v>111</v>
      </c>
      <c r="E10" s="365">
        <v>30</v>
      </c>
      <c r="F10" s="364">
        <v>240</v>
      </c>
      <c r="G10" s="364">
        <v>70</v>
      </c>
      <c r="H10" s="364">
        <f t="shared" ref="H10:H39" si="6">G10/8</f>
        <v>8.75</v>
      </c>
      <c r="I10" s="361">
        <f t="shared" si="5"/>
        <v>2100</v>
      </c>
      <c r="J10" s="376"/>
      <c r="K10" s="376"/>
      <c r="L10" s="376">
        <v>2</v>
      </c>
      <c r="M10" s="376" t="s">
        <v>753</v>
      </c>
      <c r="N10" s="376">
        <v>21</v>
      </c>
      <c r="O10" s="377" t="s">
        <v>1034</v>
      </c>
      <c r="P10" s="376"/>
      <c r="Q10" s="376"/>
      <c r="R10" s="376"/>
      <c r="S10" s="376"/>
      <c r="T10" s="376"/>
      <c r="U10" s="376"/>
      <c r="V10" s="355">
        <f t="shared" si="0"/>
        <v>23</v>
      </c>
      <c r="W10" s="365">
        <f t="shared" si="1"/>
        <v>7</v>
      </c>
      <c r="X10" s="361">
        <f t="shared" si="2"/>
        <v>56</v>
      </c>
      <c r="Y10" s="361">
        <f t="shared" si="3"/>
        <v>490</v>
      </c>
      <c r="Z10" s="1012">
        <f t="shared" si="4"/>
        <v>490</v>
      </c>
      <c r="AA10" s="363"/>
    </row>
    <row r="11" spans="1:35" s="160" customFormat="1" ht="30" customHeight="1">
      <c r="A11" s="825">
        <v>4</v>
      </c>
      <c r="B11" s="364" t="s">
        <v>319</v>
      </c>
      <c r="C11" s="364" t="s">
        <v>18</v>
      </c>
      <c r="D11" s="364" t="s">
        <v>847</v>
      </c>
      <c r="E11" s="365">
        <v>30</v>
      </c>
      <c r="F11" s="364">
        <v>240</v>
      </c>
      <c r="G11" s="364">
        <v>70</v>
      </c>
      <c r="H11" s="364">
        <f t="shared" si="6"/>
        <v>8.75</v>
      </c>
      <c r="I11" s="361">
        <f t="shared" si="5"/>
        <v>2100</v>
      </c>
      <c r="J11" s="376"/>
      <c r="K11" s="376"/>
      <c r="L11" s="376"/>
      <c r="M11" s="376"/>
      <c r="N11" s="376"/>
      <c r="O11" s="377"/>
      <c r="P11" s="376"/>
      <c r="Q11" s="376"/>
      <c r="R11" s="376"/>
      <c r="S11" s="376"/>
      <c r="T11" s="376"/>
      <c r="U11" s="376"/>
      <c r="V11" s="355">
        <f t="shared" si="0"/>
        <v>0</v>
      </c>
      <c r="W11" s="365">
        <f t="shared" si="1"/>
        <v>30</v>
      </c>
      <c r="X11" s="361">
        <f t="shared" si="2"/>
        <v>240</v>
      </c>
      <c r="Y11" s="361">
        <f t="shared" si="3"/>
        <v>2100</v>
      </c>
      <c r="Z11" s="1012">
        <f t="shared" si="4"/>
        <v>2100</v>
      </c>
      <c r="AA11" s="149"/>
    </row>
    <row r="12" spans="1:35" s="160" customFormat="1" ht="30" customHeight="1">
      <c r="A12" s="825">
        <v>5</v>
      </c>
      <c r="B12" s="364" t="s">
        <v>472</v>
      </c>
      <c r="C12" s="364" t="s">
        <v>176</v>
      </c>
      <c r="D12" s="364" t="s">
        <v>470</v>
      </c>
      <c r="E12" s="365">
        <v>30</v>
      </c>
      <c r="F12" s="364">
        <v>240</v>
      </c>
      <c r="G12" s="364">
        <v>90</v>
      </c>
      <c r="H12" s="364">
        <f t="shared" si="6"/>
        <v>11.25</v>
      </c>
      <c r="I12" s="361">
        <f t="shared" si="5"/>
        <v>2700</v>
      </c>
      <c r="J12" s="376"/>
      <c r="K12" s="822"/>
      <c r="L12" s="376">
        <v>1</v>
      </c>
      <c r="M12" s="376">
        <v>1</v>
      </c>
      <c r="N12" s="376">
        <v>24</v>
      </c>
      <c r="O12" s="377" t="s">
        <v>566</v>
      </c>
      <c r="P12" s="376"/>
      <c r="Q12" s="376"/>
      <c r="R12" s="376"/>
      <c r="S12" s="959"/>
      <c r="T12" s="376"/>
      <c r="U12" s="376"/>
      <c r="V12" s="355">
        <f t="shared" si="0"/>
        <v>25</v>
      </c>
      <c r="W12" s="365">
        <f t="shared" si="1"/>
        <v>5</v>
      </c>
      <c r="X12" s="361">
        <f t="shared" si="2"/>
        <v>40</v>
      </c>
      <c r="Y12" s="361">
        <f t="shared" si="3"/>
        <v>450</v>
      </c>
      <c r="Z12" s="1012">
        <f t="shared" si="4"/>
        <v>450</v>
      </c>
      <c r="AA12" s="363"/>
    </row>
    <row r="13" spans="1:35" s="160" customFormat="1" ht="30" customHeight="1">
      <c r="A13" s="825">
        <v>6</v>
      </c>
      <c r="B13" s="364" t="s">
        <v>68</v>
      </c>
      <c r="C13" s="364" t="s">
        <v>18</v>
      </c>
      <c r="D13" s="367" t="s">
        <v>69</v>
      </c>
      <c r="E13" s="365">
        <v>30</v>
      </c>
      <c r="F13" s="364">
        <v>240</v>
      </c>
      <c r="G13" s="364">
        <v>70</v>
      </c>
      <c r="H13" s="364">
        <f t="shared" si="6"/>
        <v>8.75</v>
      </c>
      <c r="I13" s="361">
        <f t="shared" si="5"/>
        <v>2100</v>
      </c>
      <c r="J13" s="376"/>
      <c r="K13" s="376"/>
      <c r="L13" s="376">
        <v>1</v>
      </c>
      <c r="M13" s="376">
        <v>15</v>
      </c>
      <c r="N13" s="376"/>
      <c r="O13" s="376"/>
      <c r="P13" s="376"/>
      <c r="Q13" s="376"/>
      <c r="R13" s="376"/>
      <c r="S13" s="376"/>
      <c r="T13" s="376"/>
      <c r="U13" s="376"/>
      <c r="V13" s="355">
        <f t="shared" si="0"/>
        <v>1</v>
      </c>
      <c r="W13" s="365">
        <f t="shared" si="1"/>
        <v>29</v>
      </c>
      <c r="X13" s="361">
        <f t="shared" si="2"/>
        <v>232</v>
      </c>
      <c r="Y13" s="361">
        <f t="shared" si="3"/>
        <v>2030</v>
      </c>
      <c r="Z13" s="1012">
        <f t="shared" si="4"/>
        <v>2030</v>
      </c>
      <c r="AA13" s="363"/>
    </row>
    <row r="14" spans="1:35" s="160" customFormat="1" ht="30" customHeight="1">
      <c r="A14" s="825">
        <v>7</v>
      </c>
      <c r="B14" s="364" t="s">
        <v>321</v>
      </c>
      <c r="C14" s="364" t="s">
        <v>18</v>
      </c>
      <c r="D14" s="374" t="s">
        <v>38</v>
      </c>
      <c r="E14" s="365">
        <v>30</v>
      </c>
      <c r="F14" s="364">
        <v>240</v>
      </c>
      <c r="G14" s="364">
        <v>70</v>
      </c>
      <c r="H14" s="364">
        <f t="shared" si="6"/>
        <v>8.75</v>
      </c>
      <c r="I14" s="361">
        <f t="shared" si="5"/>
        <v>2100</v>
      </c>
      <c r="J14" s="376"/>
      <c r="K14" s="376"/>
      <c r="L14" s="376"/>
      <c r="M14" s="376"/>
      <c r="N14" s="376"/>
      <c r="O14" s="377"/>
      <c r="P14" s="376"/>
      <c r="Q14" s="376"/>
      <c r="R14" s="376"/>
      <c r="S14" s="376"/>
      <c r="T14" s="376"/>
      <c r="U14" s="376"/>
      <c r="V14" s="355">
        <f t="shared" si="0"/>
        <v>0</v>
      </c>
      <c r="W14" s="365">
        <f t="shared" si="1"/>
        <v>30</v>
      </c>
      <c r="X14" s="361">
        <f t="shared" si="2"/>
        <v>240</v>
      </c>
      <c r="Y14" s="361">
        <f t="shared" si="3"/>
        <v>2100</v>
      </c>
      <c r="Z14" s="1013">
        <f t="shared" si="4"/>
        <v>2100</v>
      </c>
      <c r="AA14" s="363"/>
    </row>
    <row r="15" spans="1:35" s="160" customFormat="1" ht="30" customHeight="1">
      <c r="A15" s="825">
        <v>8</v>
      </c>
      <c r="B15" s="364" t="s">
        <v>272</v>
      </c>
      <c r="C15" s="364" t="s">
        <v>176</v>
      </c>
      <c r="D15" s="364" t="s">
        <v>47</v>
      </c>
      <c r="E15" s="365">
        <v>30</v>
      </c>
      <c r="F15" s="364">
        <v>240</v>
      </c>
      <c r="G15" s="364">
        <v>90</v>
      </c>
      <c r="H15" s="364">
        <f t="shared" si="6"/>
        <v>11.25</v>
      </c>
      <c r="I15" s="361">
        <f t="shared" si="5"/>
        <v>2700</v>
      </c>
      <c r="J15" s="376"/>
      <c r="K15" s="376"/>
      <c r="L15" s="376">
        <v>5</v>
      </c>
      <c r="M15" s="376" t="s">
        <v>1011</v>
      </c>
      <c r="N15" s="376"/>
      <c r="O15" s="376"/>
      <c r="P15" s="376"/>
      <c r="Q15" s="376"/>
      <c r="R15" s="376"/>
      <c r="S15" s="376"/>
      <c r="T15" s="376"/>
      <c r="U15" s="376"/>
      <c r="V15" s="355">
        <f t="shared" si="0"/>
        <v>5</v>
      </c>
      <c r="W15" s="365">
        <f t="shared" si="1"/>
        <v>25</v>
      </c>
      <c r="X15" s="364">
        <f t="shared" si="2"/>
        <v>200</v>
      </c>
      <c r="Y15" s="364">
        <f t="shared" si="3"/>
        <v>2250</v>
      </c>
      <c r="Z15" s="1014">
        <f t="shared" si="4"/>
        <v>2250</v>
      </c>
      <c r="AA15" s="363"/>
    </row>
    <row r="16" spans="1:35" s="160" customFormat="1" ht="30" customHeight="1">
      <c r="A16" s="825">
        <v>9</v>
      </c>
      <c r="B16" s="364" t="s">
        <v>734</v>
      </c>
      <c r="C16" s="364" t="s">
        <v>18</v>
      </c>
      <c r="D16" s="374" t="s">
        <v>166</v>
      </c>
      <c r="E16" s="365">
        <v>30</v>
      </c>
      <c r="F16" s="364">
        <v>240</v>
      </c>
      <c r="G16" s="364">
        <v>70</v>
      </c>
      <c r="H16" s="364">
        <f t="shared" si="6"/>
        <v>8.75</v>
      </c>
      <c r="I16" s="361">
        <f t="shared" si="5"/>
        <v>2100</v>
      </c>
      <c r="J16" s="376"/>
      <c r="K16" s="819"/>
      <c r="L16" s="376">
        <v>5</v>
      </c>
      <c r="M16" s="376" t="s">
        <v>1011</v>
      </c>
      <c r="N16" s="376">
        <v>1</v>
      </c>
      <c r="O16" s="377" t="s">
        <v>268</v>
      </c>
      <c r="P16" s="376"/>
      <c r="Q16" s="376"/>
      <c r="R16" s="376">
        <v>4</v>
      </c>
      <c r="S16" s="376" t="s">
        <v>1025</v>
      </c>
      <c r="T16" s="376"/>
      <c r="U16" s="376"/>
      <c r="V16" s="355">
        <f t="shared" si="0"/>
        <v>10</v>
      </c>
      <c r="W16" s="365">
        <f t="shared" si="1"/>
        <v>20</v>
      </c>
      <c r="X16" s="364">
        <f t="shared" si="2"/>
        <v>160</v>
      </c>
      <c r="Y16" s="364">
        <f t="shared" si="3"/>
        <v>1400</v>
      </c>
      <c r="Z16" s="1014">
        <f t="shared" si="4"/>
        <v>1400</v>
      </c>
      <c r="AA16" s="363"/>
    </row>
    <row r="17" spans="1:27" s="160" customFormat="1" ht="30" customHeight="1">
      <c r="A17" s="825">
        <v>10</v>
      </c>
      <c r="B17" s="364" t="s">
        <v>169</v>
      </c>
      <c r="C17" s="364" t="s">
        <v>176</v>
      </c>
      <c r="D17" s="364" t="s">
        <v>83</v>
      </c>
      <c r="E17" s="365">
        <v>30</v>
      </c>
      <c r="F17" s="364">
        <v>240</v>
      </c>
      <c r="G17" s="364">
        <v>90</v>
      </c>
      <c r="H17" s="364">
        <f t="shared" si="6"/>
        <v>11.25</v>
      </c>
      <c r="I17" s="361">
        <f t="shared" si="5"/>
        <v>2700</v>
      </c>
      <c r="J17" s="376"/>
      <c r="K17" s="819"/>
      <c r="L17" s="376">
        <v>1</v>
      </c>
      <c r="M17" s="376">
        <v>1</v>
      </c>
      <c r="N17" s="376"/>
      <c r="O17" s="377"/>
      <c r="P17" s="376"/>
      <c r="Q17" s="376"/>
      <c r="R17" s="376"/>
      <c r="S17" s="377"/>
      <c r="T17" s="376"/>
      <c r="U17" s="376"/>
      <c r="V17" s="355">
        <f>J17+L17+N17+P17+R17+T17</f>
        <v>1</v>
      </c>
      <c r="W17" s="365">
        <f>E17-V17</f>
        <v>29</v>
      </c>
      <c r="X17" s="364">
        <f>W17*8</f>
        <v>232</v>
      </c>
      <c r="Y17" s="364">
        <f>X17*H17</f>
        <v>2610</v>
      </c>
      <c r="Z17" s="1014">
        <f t="shared" si="4"/>
        <v>2610</v>
      </c>
      <c r="AA17" s="363"/>
    </row>
    <row r="18" spans="1:27" s="160" customFormat="1" ht="30" customHeight="1">
      <c r="A18" s="825">
        <v>11</v>
      </c>
      <c r="B18" s="364" t="s">
        <v>124</v>
      </c>
      <c r="C18" s="364" t="s">
        <v>207</v>
      </c>
      <c r="D18" s="364" t="s">
        <v>142</v>
      </c>
      <c r="E18" s="365">
        <v>30</v>
      </c>
      <c r="F18" s="364">
        <v>240</v>
      </c>
      <c r="G18" s="364">
        <v>40</v>
      </c>
      <c r="H18" s="364">
        <f t="shared" si="6"/>
        <v>5</v>
      </c>
      <c r="I18" s="361">
        <f t="shared" si="5"/>
        <v>1200</v>
      </c>
      <c r="J18" s="376"/>
      <c r="K18" s="376"/>
      <c r="L18" s="376">
        <v>5</v>
      </c>
      <c r="M18" s="376" t="s">
        <v>1011</v>
      </c>
      <c r="N18" s="376"/>
      <c r="O18" s="377"/>
      <c r="P18" s="376"/>
      <c r="Q18" s="376"/>
      <c r="R18" s="376"/>
      <c r="S18" s="376"/>
      <c r="T18" s="376"/>
      <c r="U18" s="377"/>
      <c r="V18" s="355">
        <f t="shared" si="0"/>
        <v>5</v>
      </c>
      <c r="W18" s="365">
        <f t="shared" si="1"/>
        <v>25</v>
      </c>
      <c r="X18" s="361">
        <f t="shared" si="2"/>
        <v>200</v>
      </c>
      <c r="Y18" s="361">
        <f t="shared" si="3"/>
        <v>1000</v>
      </c>
      <c r="Z18" s="1012">
        <f t="shared" si="4"/>
        <v>1000</v>
      </c>
      <c r="AA18" s="363"/>
    </row>
    <row r="19" spans="1:27" s="463" customFormat="1" ht="33" customHeight="1">
      <c r="A19" s="825">
        <v>12</v>
      </c>
      <c r="B19" s="364" t="s">
        <v>863</v>
      </c>
      <c r="C19" s="364" t="s">
        <v>18</v>
      </c>
      <c r="D19" s="364" t="s">
        <v>109</v>
      </c>
      <c r="E19" s="365">
        <v>30</v>
      </c>
      <c r="F19" s="364">
        <v>240</v>
      </c>
      <c r="G19" s="364">
        <v>70</v>
      </c>
      <c r="H19" s="364">
        <f t="shared" si="6"/>
        <v>8.75</v>
      </c>
      <c r="I19" s="364">
        <f t="shared" si="5"/>
        <v>2100</v>
      </c>
      <c r="J19" s="376"/>
      <c r="K19" s="376"/>
      <c r="L19" s="376">
        <v>5</v>
      </c>
      <c r="M19" s="376" t="s">
        <v>1011</v>
      </c>
      <c r="N19" s="376"/>
      <c r="O19" s="377"/>
      <c r="P19" s="376"/>
      <c r="Q19" s="376"/>
      <c r="R19" s="376"/>
      <c r="S19" s="376"/>
      <c r="T19" s="376"/>
      <c r="U19" s="376"/>
      <c r="V19" s="365">
        <f t="shared" si="0"/>
        <v>5</v>
      </c>
      <c r="W19" s="365">
        <f t="shared" si="1"/>
        <v>25</v>
      </c>
      <c r="X19" s="364">
        <f t="shared" si="2"/>
        <v>200</v>
      </c>
      <c r="Y19" s="364">
        <f t="shared" si="3"/>
        <v>1750</v>
      </c>
      <c r="Z19" s="1014">
        <f t="shared" si="4"/>
        <v>1750</v>
      </c>
      <c r="AA19" s="997"/>
    </row>
    <row r="20" spans="1:27" s="160" customFormat="1" ht="30" customHeight="1">
      <c r="A20" s="825">
        <v>13</v>
      </c>
      <c r="B20" s="364" t="s">
        <v>1029</v>
      </c>
      <c r="C20" s="364" t="s">
        <v>267</v>
      </c>
      <c r="D20" s="364" t="s">
        <v>43</v>
      </c>
      <c r="E20" s="365">
        <v>30</v>
      </c>
      <c r="F20" s="364">
        <v>240</v>
      </c>
      <c r="G20" s="364">
        <v>75</v>
      </c>
      <c r="H20" s="364">
        <f t="shared" si="6"/>
        <v>9.375</v>
      </c>
      <c r="I20" s="361">
        <f t="shared" si="5"/>
        <v>2250</v>
      </c>
      <c r="J20" s="376"/>
      <c r="K20" s="376"/>
      <c r="L20" s="376">
        <v>3</v>
      </c>
      <c r="M20" s="376" t="s">
        <v>1030</v>
      </c>
      <c r="N20" s="376">
        <v>12</v>
      </c>
      <c r="O20" s="377" t="s">
        <v>493</v>
      </c>
      <c r="P20" s="376"/>
      <c r="Q20" s="376"/>
      <c r="R20" s="376"/>
      <c r="S20" s="376"/>
      <c r="T20" s="376"/>
      <c r="U20" s="376"/>
      <c r="V20" s="355">
        <f t="shared" si="0"/>
        <v>15</v>
      </c>
      <c r="W20" s="365">
        <f t="shared" si="1"/>
        <v>15</v>
      </c>
      <c r="X20" s="361">
        <f t="shared" si="2"/>
        <v>120</v>
      </c>
      <c r="Y20" s="361">
        <f t="shared" si="3"/>
        <v>1125</v>
      </c>
      <c r="Z20" s="1012">
        <f t="shared" si="4"/>
        <v>1125</v>
      </c>
      <c r="AA20" s="363"/>
    </row>
    <row r="21" spans="1:27" s="160" customFormat="1" ht="30" customHeight="1">
      <c r="A21" s="825">
        <v>14</v>
      </c>
      <c r="B21" s="364" t="s">
        <v>292</v>
      </c>
      <c r="C21" s="364" t="s">
        <v>176</v>
      </c>
      <c r="D21" s="367" t="s">
        <v>911</v>
      </c>
      <c r="E21" s="365">
        <v>30</v>
      </c>
      <c r="F21" s="364">
        <v>240</v>
      </c>
      <c r="G21" s="364">
        <v>90</v>
      </c>
      <c r="H21" s="364">
        <f t="shared" si="6"/>
        <v>11.25</v>
      </c>
      <c r="I21" s="361">
        <f t="shared" si="5"/>
        <v>2700</v>
      </c>
      <c r="J21" s="376"/>
      <c r="K21" s="376"/>
      <c r="L21" s="376">
        <v>5</v>
      </c>
      <c r="M21" s="376" t="s">
        <v>1011</v>
      </c>
      <c r="N21" s="376"/>
      <c r="O21" s="377"/>
      <c r="P21" s="376"/>
      <c r="Q21" s="376"/>
      <c r="R21" s="376"/>
      <c r="S21" s="376"/>
      <c r="T21" s="376"/>
      <c r="U21" s="376"/>
      <c r="V21" s="355">
        <f t="shared" si="0"/>
        <v>5</v>
      </c>
      <c r="W21" s="365">
        <f t="shared" si="1"/>
        <v>25</v>
      </c>
      <c r="X21" s="361">
        <f t="shared" si="2"/>
        <v>200</v>
      </c>
      <c r="Y21" s="361">
        <f t="shared" si="3"/>
        <v>2250</v>
      </c>
      <c r="Z21" s="1014">
        <f t="shared" si="4"/>
        <v>2250</v>
      </c>
      <c r="AA21" s="363"/>
    </row>
    <row r="22" spans="1:27" s="160" customFormat="1" ht="30" customHeight="1">
      <c r="A22" s="825">
        <v>15</v>
      </c>
      <c r="B22" s="364" t="s">
        <v>94</v>
      </c>
      <c r="C22" s="364" t="s">
        <v>176</v>
      </c>
      <c r="D22" s="364" t="s">
        <v>138</v>
      </c>
      <c r="E22" s="365">
        <v>30</v>
      </c>
      <c r="F22" s="364">
        <v>240</v>
      </c>
      <c r="G22" s="364">
        <v>90</v>
      </c>
      <c r="H22" s="364">
        <f t="shared" si="6"/>
        <v>11.25</v>
      </c>
      <c r="I22" s="361">
        <f t="shared" si="5"/>
        <v>2700</v>
      </c>
      <c r="J22" s="376"/>
      <c r="K22" s="376"/>
      <c r="L22" s="376">
        <v>1</v>
      </c>
      <c r="M22" s="376">
        <v>1</v>
      </c>
      <c r="N22" s="376">
        <v>18</v>
      </c>
      <c r="O22" s="377" t="s">
        <v>1036</v>
      </c>
      <c r="P22" s="376"/>
      <c r="Q22" s="376"/>
      <c r="R22" s="376"/>
      <c r="S22" s="376"/>
      <c r="T22" s="376"/>
      <c r="U22" s="376"/>
      <c r="V22" s="355">
        <f t="shared" si="0"/>
        <v>19</v>
      </c>
      <c r="W22" s="365">
        <f t="shared" si="1"/>
        <v>11</v>
      </c>
      <c r="X22" s="361">
        <f t="shared" si="2"/>
        <v>88</v>
      </c>
      <c r="Y22" s="361">
        <f t="shared" si="3"/>
        <v>990</v>
      </c>
      <c r="Z22" s="1014">
        <f t="shared" si="4"/>
        <v>990</v>
      </c>
      <c r="AA22" s="363"/>
    </row>
    <row r="23" spans="1:27" s="160" customFormat="1" ht="30" customHeight="1">
      <c r="A23" s="825">
        <v>16</v>
      </c>
      <c r="B23" s="364" t="s">
        <v>881</v>
      </c>
      <c r="C23" s="364" t="s">
        <v>18</v>
      </c>
      <c r="D23" s="414" t="s">
        <v>81</v>
      </c>
      <c r="E23" s="365">
        <v>30</v>
      </c>
      <c r="F23" s="364">
        <v>240</v>
      </c>
      <c r="G23" s="364">
        <v>70</v>
      </c>
      <c r="H23" s="364">
        <f t="shared" si="6"/>
        <v>8.75</v>
      </c>
      <c r="I23" s="361">
        <f t="shared" si="5"/>
        <v>2100</v>
      </c>
      <c r="J23" s="376"/>
      <c r="K23" s="376"/>
      <c r="L23" s="376"/>
      <c r="M23" s="376"/>
      <c r="N23" s="376"/>
      <c r="O23" s="377"/>
      <c r="P23" s="376"/>
      <c r="Q23" s="376"/>
      <c r="R23" s="376"/>
      <c r="S23" s="376"/>
      <c r="T23" s="376"/>
      <c r="U23" s="376"/>
      <c r="V23" s="355">
        <f t="shared" si="0"/>
        <v>0</v>
      </c>
      <c r="W23" s="365">
        <f t="shared" si="1"/>
        <v>30</v>
      </c>
      <c r="X23" s="361">
        <f t="shared" si="2"/>
        <v>240</v>
      </c>
      <c r="Y23" s="361">
        <f t="shared" si="3"/>
        <v>2100</v>
      </c>
      <c r="Z23" s="1014">
        <f t="shared" si="4"/>
        <v>2100</v>
      </c>
      <c r="AA23" s="363"/>
    </row>
    <row r="24" spans="1:27" s="160" customFormat="1" ht="30" customHeight="1">
      <c r="A24" s="825">
        <v>17</v>
      </c>
      <c r="B24" s="364" t="s">
        <v>794</v>
      </c>
      <c r="C24" s="364" t="s">
        <v>18</v>
      </c>
      <c r="D24" s="505" t="s">
        <v>19</v>
      </c>
      <c r="E24" s="365">
        <v>30</v>
      </c>
      <c r="F24" s="364">
        <v>240</v>
      </c>
      <c r="G24" s="364">
        <v>70</v>
      </c>
      <c r="H24" s="364">
        <f t="shared" si="6"/>
        <v>8.75</v>
      </c>
      <c r="I24" s="361">
        <f t="shared" si="5"/>
        <v>2100</v>
      </c>
      <c r="J24" s="376"/>
      <c r="K24" s="376"/>
      <c r="L24" s="376">
        <v>3</v>
      </c>
      <c r="M24" s="376" t="s">
        <v>740</v>
      </c>
      <c r="N24" s="376"/>
      <c r="O24" s="377"/>
      <c r="P24" s="376"/>
      <c r="Q24" s="376"/>
      <c r="R24" s="376"/>
      <c r="S24" s="376"/>
      <c r="T24" s="376"/>
      <c r="U24" s="376"/>
      <c r="V24" s="355">
        <f>J24+L24+N24+P24+R24+T24</f>
        <v>3</v>
      </c>
      <c r="W24" s="365">
        <f>E24-V24</f>
        <v>27</v>
      </c>
      <c r="X24" s="361">
        <f>W24*8</f>
        <v>216</v>
      </c>
      <c r="Y24" s="361">
        <f t="shared" si="3"/>
        <v>1890</v>
      </c>
      <c r="Z24" s="1014">
        <f t="shared" si="4"/>
        <v>1890</v>
      </c>
      <c r="AA24" s="363"/>
    </row>
    <row r="25" spans="1:27" s="160" customFormat="1" ht="30" customHeight="1">
      <c r="A25" s="825">
        <v>18</v>
      </c>
      <c r="B25" s="364" t="s">
        <v>275</v>
      </c>
      <c r="C25" s="364" t="s">
        <v>176</v>
      </c>
      <c r="D25" s="364" t="s">
        <v>78</v>
      </c>
      <c r="E25" s="365">
        <v>30</v>
      </c>
      <c r="F25" s="364">
        <v>240</v>
      </c>
      <c r="G25" s="364">
        <v>90</v>
      </c>
      <c r="H25" s="364">
        <f t="shared" si="6"/>
        <v>11.25</v>
      </c>
      <c r="I25" s="361">
        <f t="shared" si="5"/>
        <v>2700</v>
      </c>
      <c r="J25" s="376"/>
      <c r="K25" s="376"/>
      <c r="L25" s="376">
        <v>5</v>
      </c>
      <c r="M25" s="376" t="s">
        <v>1011</v>
      </c>
      <c r="N25" s="376">
        <v>3</v>
      </c>
      <c r="O25" s="377" t="s">
        <v>1033</v>
      </c>
      <c r="P25" s="376"/>
      <c r="Q25" s="376"/>
      <c r="R25" s="376"/>
      <c r="S25" s="376"/>
      <c r="T25" s="376"/>
      <c r="U25" s="376"/>
      <c r="V25" s="355">
        <f t="shared" si="0"/>
        <v>8</v>
      </c>
      <c r="W25" s="365">
        <f t="shared" si="1"/>
        <v>22</v>
      </c>
      <c r="X25" s="361">
        <f t="shared" si="2"/>
        <v>176</v>
      </c>
      <c r="Y25" s="361">
        <f t="shared" si="3"/>
        <v>1980</v>
      </c>
      <c r="Z25" s="1014">
        <f t="shared" si="4"/>
        <v>1980</v>
      </c>
      <c r="AA25" s="363"/>
    </row>
    <row r="26" spans="1:27" s="160" customFormat="1" ht="30" customHeight="1">
      <c r="A26" s="825">
        <v>19</v>
      </c>
      <c r="B26" s="364" t="s">
        <v>304</v>
      </c>
      <c r="C26" s="364" t="s">
        <v>176</v>
      </c>
      <c r="D26" s="364" t="s">
        <v>57</v>
      </c>
      <c r="E26" s="365">
        <v>30</v>
      </c>
      <c r="F26" s="364">
        <v>240</v>
      </c>
      <c r="G26" s="364">
        <v>90</v>
      </c>
      <c r="H26" s="364">
        <f t="shared" si="6"/>
        <v>11.25</v>
      </c>
      <c r="I26" s="361">
        <f t="shared" si="5"/>
        <v>2700</v>
      </c>
      <c r="J26" s="376"/>
      <c r="K26" s="376"/>
      <c r="L26" s="376">
        <v>2</v>
      </c>
      <c r="M26" s="376" t="s">
        <v>437</v>
      </c>
      <c r="N26" s="376">
        <v>17</v>
      </c>
      <c r="O26" s="377" t="s">
        <v>1021</v>
      </c>
      <c r="P26" s="376"/>
      <c r="Q26" s="376"/>
      <c r="R26" s="376"/>
      <c r="S26" s="376"/>
      <c r="T26" s="376"/>
      <c r="U26" s="376"/>
      <c r="V26" s="355">
        <f t="shared" si="0"/>
        <v>19</v>
      </c>
      <c r="W26" s="365">
        <f t="shared" si="1"/>
        <v>11</v>
      </c>
      <c r="X26" s="361">
        <f t="shared" si="2"/>
        <v>88</v>
      </c>
      <c r="Y26" s="361">
        <f t="shared" si="3"/>
        <v>990</v>
      </c>
      <c r="Z26" s="1012">
        <f t="shared" si="4"/>
        <v>990</v>
      </c>
      <c r="AA26" s="363"/>
    </row>
    <row r="27" spans="1:27" s="160" customFormat="1" ht="35.25" customHeight="1">
      <c r="A27" s="825">
        <v>20</v>
      </c>
      <c r="B27" s="364" t="s">
        <v>813</v>
      </c>
      <c r="C27" s="364" t="s">
        <v>176</v>
      </c>
      <c r="D27" s="364" t="s">
        <v>37</v>
      </c>
      <c r="E27" s="364">
        <v>30</v>
      </c>
      <c r="F27" s="364">
        <v>240</v>
      </c>
      <c r="G27" s="364">
        <v>90</v>
      </c>
      <c r="H27" s="364">
        <f t="shared" si="6"/>
        <v>11.25</v>
      </c>
      <c r="I27" s="361">
        <f t="shared" si="5"/>
        <v>2700</v>
      </c>
      <c r="J27" s="376"/>
      <c r="K27" s="376"/>
      <c r="L27" s="376">
        <v>3</v>
      </c>
      <c r="M27" s="376" t="s">
        <v>1018</v>
      </c>
      <c r="N27" s="376">
        <v>8</v>
      </c>
      <c r="O27" s="377" t="s">
        <v>1019</v>
      </c>
      <c r="P27" s="376"/>
      <c r="Q27" s="376"/>
      <c r="R27" s="376"/>
      <c r="S27" s="376"/>
      <c r="T27" s="376"/>
      <c r="U27" s="376"/>
      <c r="V27" s="361">
        <f t="shared" si="0"/>
        <v>11</v>
      </c>
      <c r="W27" s="364">
        <f t="shared" si="1"/>
        <v>19</v>
      </c>
      <c r="X27" s="361">
        <f t="shared" si="2"/>
        <v>152</v>
      </c>
      <c r="Y27" s="361">
        <f t="shared" si="3"/>
        <v>1710</v>
      </c>
      <c r="Z27" s="1012">
        <f t="shared" si="4"/>
        <v>1710</v>
      </c>
      <c r="AA27" s="363"/>
    </row>
    <row r="28" spans="1:27" s="463" customFormat="1" ht="35.1" customHeight="1">
      <c r="A28" s="825">
        <v>21</v>
      </c>
      <c r="B28" s="364" t="s">
        <v>246</v>
      </c>
      <c r="C28" s="364" t="s">
        <v>176</v>
      </c>
      <c r="D28" s="364" t="s">
        <v>971</v>
      </c>
      <c r="E28" s="365">
        <v>30</v>
      </c>
      <c r="F28" s="364">
        <v>240</v>
      </c>
      <c r="G28" s="364">
        <v>90</v>
      </c>
      <c r="H28" s="364">
        <f t="shared" si="6"/>
        <v>11.25</v>
      </c>
      <c r="I28" s="364">
        <f t="shared" si="5"/>
        <v>2700</v>
      </c>
      <c r="J28" s="376"/>
      <c r="K28" s="819"/>
      <c r="L28" s="376">
        <v>4</v>
      </c>
      <c r="M28" s="376" t="s">
        <v>420</v>
      </c>
      <c r="N28" s="376">
        <v>3</v>
      </c>
      <c r="O28" s="377" t="s">
        <v>1032</v>
      </c>
      <c r="P28" s="376"/>
      <c r="Q28" s="377"/>
      <c r="R28" s="376"/>
      <c r="S28" s="376"/>
      <c r="T28" s="376"/>
      <c r="U28" s="376"/>
      <c r="V28" s="365">
        <f>J28+L28+N28+P28+R28+T28</f>
        <v>7</v>
      </c>
      <c r="W28" s="365">
        <f>E28-V28</f>
        <v>23</v>
      </c>
      <c r="X28" s="364">
        <f t="shared" si="2"/>
        <v>184</v>
      </c>
      <c r="Y28" s="364">
        <f t="shared" si="3"/>
        <v>2070</v>
      </c>
      <c r="Z28" s="1014">
        <f t="shared" si="4"/>
        <v>2070</v>
      </c>
      <c r="AA28" s="997"/>
    </row>
    <row r="29" spans="1:27" s="160" customFormat="1" ht="30" customHeight="1">
      <c r="A29" s="825">
        <v>22</v>
      </c>
      <c r="B29" s="364" t="s">
        <v>990</v>
      </c>
      <c r="C29" s="364" t="s">
        <v>18</v>
      </c>
      <c r="D29" s="474" t="s">
        <v>42</v>
      </c>
      <c r="E29" s="365">
        <v>30</v>
      </c>
      <c r="F29" s="364">
        <v>240</v>
      </c>
      <c r="G29" s="364">
        <v>70</v>
      </c>
      <c r="H29" s="364">
        <f t="shared" si="6"/>
        <v>8.75</v>
      </c>
      <c r="I29" s="361">
        <f t="shared" si="5"/>
        <v>2100</v>
      </c>
      <c r="J29" s="376"/>
      <c r="K29" s="376"/>
      <c r="L29" s="376">
        <v>2</v>
      </c>
      <c r="M29" s="376" t="s">
        <v>749</v>
      </c>
      <c r="N29" s="376"/>
      <c r="O29" s="377"/>
      <c r="P29" s="376"/>
      <c r="Q29" s="376"/>
      <c r="R29" s="376"/>
      <c r="S29" s="376"/>
      <c r="T29" s="376"/>
      <c r="U29" s="376"/>
      <c r="V29" s="355">
        <f>J29+L29+N29+P29+R29+T29</f>
        <v>2</v>
      </c>
      <c r="W29" s="365">
        <f>E29-V29</f>
        <v>28</v>
      </c>
      <c r="X29" s="361">
        <f>W29*8</f>
        <v>224</v>
      </c>
      <c r="Y29" s="361">
        <f t="shared" si="3"/>
        <v>1960</v>
      </c>
      <c r="Z29" s="1012">
        <f t="shared" si="4"/>
        <v>1960</v>
      </c>
      <c r="AA29" s="363"/>
    </row>
    <row r="30" spans="1:27" s="160" customFormat="1" ht="34.5" customHeight="1">
      <c r="A30" s="825">
        <v>23</v>
      </c>
      <c r="B30" s="364" t="s">
        <v>882</v>
      </c>
      <c r="C30" s="364" t="s">
        <v>207</v>
      </c>
      <c r="D30" s="364" t="s">
        <v>120</v>
      </c>
      <c r="E30" s="365">
        <v>30</v>
      </c>
      <c r="F30" s="364">
        <v>240</v>
      </c>
      <c r="G30" s="364">
        <v>40</v>
      </c>
      <c r="H30" s="364">
        <f t="shared" si="6"/>
        <v>5</v>
      </c>
      <c r="I30" s="361">
        <f t="shared" si="5"/>
        <v>1200</v>
      </c>
      <c r="J30" s="376"/>
      <c r="K30" s="376"/>
      <c r="L30" s="376">
        <v>5</v>
      </c>
      <c r="M30" s="376" t="s">
        <v>1011</v>
      </c>
      <c r="N30" s="376"/>
      <c r="O30" s="377"/>
      <c r="P30" s="376"/>
      <c r="Q30" s="376"/>
      <c r="R30" s="376"/>
      <c r="S30" s="376"/>
      <c r="T30" s="376"/>
      <c r="U30" s="376"/>
      <c r="V30" s="355">
        <f>J30+L30+N30+P30+R30+T30</f>
        <v>5</v>
      </c>
      <c r="W30" s="365">
        <f>E30-V30</f>
        <v>25</v>
      </c>
      <c r="X30" s="361">
        <f>W30*8</f>
        <v>200</v>
      </c>
      <c r="Y30" s="361">
        <f t="shared" si="3"/>
        <v>1000</v>
      </c>
      <c r="Z30" s="1012">
        <f t="shared" si="4"/>
        <v>1000</v>
      </c>
      <c r="AA30" s="363"/>
    </row>
    <row r="31" spans="1:27" s="160" customFormat="1" ht="33" customHeight="1">
      <c r="A31" s="825">
        <v>24</v>
      </c>
      <c r="B31" s="409" t="s">
        <v>323</v>
      </c>
      <c r="C31" s="364" t="s">
        <v>18</v>
      </c>
      <c r="D31" s="414" t="s">
        <v>112</v>
      </c>
      <c r="E31" s="365">
        <v>30</v>
      </c>
      <c r="F31" s="364">
        <v>240</v>
      </c>
      <c r="G31" s="364">
        <v>70</v>
      </c>
      <c r="H31" s="364">
        <f t="shared" si="6"/>
        <v>8.75</v>
      </c>
      <c r="I31" s="361">
        <f t="shared" si="5"/>
        <v>2100</v>
      </c>
      <c r="J31" s="376"/>
      <c r="K31" s="376"/>
      <c r="L31" s="376">
        <v>5</v>
      </c>
      <c r="M31" s="376" t="s">
        <v>1011</v>
      </c>
      <c r="N31" s="376">
        <v>1</v>
      </c>
      <c r="O31" s="377" t="s">
        <v>366</v>
      </c>
      <c r="P31" s="376"/>
      <c r="Q31" s="376"/>
      <c r="R31" s="376"/>
      <c r="S31" s="376"/>
      <c r="T31" s="376"/>
      <c r="U31" s="376"/>
      <c r="V31" s="355">
        <f>J31+L31+N31+P31+R31+T31</f>
        <v>6</v>
      </c>
      <c r="W31" s="365">
        <f>E31-V31</f>
        <v>24</v>
      </c>
      <c r="X31" s="361">
        <f>W31*8</f>
        <v>192</v>
      </c>
      <c r="Y31" s="361">
        <f t="shared" si="3"/>
        <v>1680</v>
      </c>
      <c r="Z31" s="1012">
        <f t="shared" si="4"/>
        <v>1680</v>
      </c>
      <c r="AA31" s="363"/>
    </row>
    <row r="32" spans="1:27" s="160" customFormat="1" ht="33" customHeight="1">
      <c r="A32" s="825">
        <v>25</v>
      </c>
      <c r="B32" s="474" t="s">
        <v>473</v>
      </c>
      <c r="C32" s="364" t="s">
        <v>176</v>
      </c>
      <c r="D32" s="364" t="s">
        <v>239</v>
      </c>
      <c r="E32" s="365">
        <v>30</v>
      </c>
      <c r="F32" s="364">
        <v>240</v>
      </c>
      <c r="G32" s="364">
        <v>90</v>
      </c>
      <c r="H32" s="364">
        <f t="shared" si="6"/>
        <v>11.25</v>
      </c>
      <c r="I32" s="361">
        <f t="shared" si="5"/>
        <v>2700</v>
      </c>
      <c r="J32" s="376"/>
      <c r="K32" s="376"/>
      <c r="L32" s="376">
        <v>5</v>
      </c>
      <c r="M32" s="376" t="s">
        <v>1011</v>
      </c>
      <c r="N32" s="376">
        <v>2</v>
      </c>
      <c r="O32" s="377" t="s">
        <v>1023</v>
      </c>
      <c r="P32" s="376"/>
      <c r="Q32" s="376"/>
      <c r="R32" s="376"/>
      <c r="S32" s="376"/>
      <c r="T32" s="376"/>
      <c r="U32" s="376"/>
      <c r="V32" s="355">
        <f>J32+L32+N32+P32+R32+T32</f>
        <v>7</v>
      </c>
      <c r="W32" s="365">
        <f>E32-V32</f>
        <v>23</v>
      </c>
      <c r="X32" s="361">
        <f>W32*8</f>
        <v>184</v>
      </c>
      <c r="Y32" s="361">
        <f t="shared" si="3"/>
        <v>2070</v>
      </c>
      <c r="Z32" s="1012">
        <f t="shared" si="4"/>
        <v>2070</v>
      </c>
      <c r="AA32" s="363"/>
    </row>
    <row r="33" spans="1:27" s="463" customFormat="1" ht="30" customHeight="1">
      <c r="A33" s="825">
        <v>26</v>
      </c>
      <c r="B33" s="364" t="s">
        <v>97</v>
      </c>
      <c r="C33" s="364" t="s">
        <v>176</v>
      </c>
      <c r="D33" s="364" t="s">
        <v>160</v>
      </c>
      <c r="E33" s="365">
        <v>30</v>
      </c>
      <c r="F33" s="364">
        <v>240</v>
      </c>
      <c r="G33" s="364">
        <v>90</v>
      </c>
      <c r="H33" s="364">
        <f t="shared" si="6"/>
        <v>11.25</v>
      </c>
      <c r="I33" s="364">
        <f t="shared" si="5"/>
        <v>2700</v>
      </c>
      <c r="J33" s="376"/>
      <c r="K33" s="376"/>
      <c r="L33" s="376">
        <v>3</v>
      </c>
      <c r="M33" s="376" t="s">
        <v>744</v>
      </c>
      <c r="N33" s="376">
        <v>14</v>
      </c>
      <c r="O33" s="377" t="s">
        <v>877</v>
      </c>
      <c r="P33" s="376"/>
      <c r="Q33" s="376"/>
      <c r="R33" s="376"/>
      <c r="S33" s="376"/>
      <c r="T33" s="376"/>
      <c r="U33" s="376"/>
      <c r="V33" s="365">
        <f t="shared" si="0"/>
        <v>17</v>
      </c>
      <c r="W33" s="365">
        <f t="shared" si="1"/>
        <v>13</v>
      </c>
      <c r="X33" s="364">
        <f t="shared" si="2"/>
        <v>104</v>
      </c>
      <c r="Y33" s="364">
        <f t="shared" si="3"/>
        <v>1170</v>
      </c>
      <c r="Z33" s="1014">
        <f t="shared" si="4"/>
        <v>1170</v>
      </c>
      <c r="AA33" s="997"/>
    </row>
    <row r="34" spans="1:27" s="160" customFormat="1" ht="30" customHeight="1">
      <c r="A34" s="825">
        <v>27</v>
      </c>
      <c r="B34" s="364" t="s">
        <v>294</v>
      </c>
      <c r="C34" s="364" t="s">
        <v>267</v>
      </c>
      <c r="D34" s="364" t="s">
        <v>199</v>
      </c>
      <c r="E34" s="365">
        <v>30</v>
      </c>
      <c r="F34" s="364">
        <v>240</v>
      </c>
      <c r="G34" s="364">
        <v>75</v>
      </c>
      <c r="H34" s="364">
        <f t="shared" si="6"/>
        <v>9.375</v>
      </c>
      <c r="I34" s="361">
        <f t="shared" si="5"/>
        <v>2250</v>
      </c>
      <c r="J34" s="376"/>
      <c r="K34" s="376"/>
      <c r="L34" s="376">
        <v>1</v>
      </c>
      <c r="M34" s="376">
        <v>1</v>
      </c>
      <c r="N34" s="376"/>
      <c r="O34" s="377"/>
      <c r="P34" s="376"/>
      <c r="Q34" s="376"/>
      <c r="R34" s="376"/>
      <c r="S34" s="376"/>
      <c r="T34" s="376"/>
      <c r="U34" s="376"/>
      <c r="V34" s="355">
        <f t="shared" si="0"/>
        <v>1</v>
      </c>
      <c r="W34" s="365">
        <f t="shared" si="1"/>
        <v>29</v>
      </c>
      <c r="X34" s="361">
        <f t="shared" si="2"/>
        <v>232</v>
      </c>
      <c r="Y34" s="361">
        <f t="shared" si="3"/>
        <v>2175</v>
      </c>
      <c r="Z34" s="1012">
        <f t="shared" si="4"/>
        <v>2175</v>
      </c>
      <c r="AA34" s="363"/>
    </row>
    <row r="35" spans="1:27" s="160" customFormat="1" ht="30" customHeight="1">
      <c r="A35" s="825">
        <v>28</v>
      </c>
      <c r="B35" s="364" t="s">
        <v>905</v>
      </c>
      <c r="C35" s="364" t="s">
        <v>176</v>
      </c>
      <c r="D35" s="367" t="s">
        <v>117</v>
      </c>
      <c r="E35" s="365">
        <v>30</v>
      </c>
      <c r="F35" s="364">
        <v>240</v>
      </c>
      <c r="G35" s="364">
        <v>90</v>
      </c>
      <c r="H35" s="364">
        <f t="shared" si="6"/>
        <v>11.25</v>
      </c>
      <c r="I35" s="361">
        <f t="shared" si="5"/>
        <v>2700</v>
      </c>
      <c r="J35" s="376"/>
      <c r="K35" s="376"/>
      <c r="L35" s="376"/>
      <c r="M35" s="376"/>
      <c r="N35" s="376"/>
      <c r="O35" s="377"/>
      <c r="P35" s="376"/>
      <c r="Q35" s="376"/>
      <c r="R35" s="376"/>
      <c r="S35" s="376"/>
      <c r="T35" s="376"/>
      <c r="U35" s="376"/>
      <c r="V35" s="355">
        <f t="shared" si="0"/>
        <v>0</v>
      </c>
      <c r="W35" s="365">
        <f t="shared" si="1"/>
        <v>30</v>
      </c>
      <c r="X35" s="361">
        <f t="shared" si="2"/>
        <v>240</v>
      </c>
      <c r="Y35" s="361">
        <f t="shared" si="3"/>
        <v>2700</v>
      </c>
      <c r="Z35" s="1012">
        <f t="shared" si="4"/>
        <v>2700</v>
      </c>
      <c r="AA35" s="363"/>
    </row>
    <row r="36" spans="1:27" s="160" customFormat="1" ht="30" customHeight="1">
      <c r="A36" s="825">
        <v>29</v>
      </c>
      <c r="B36" s="364" t="s">
        <v>58</v>
      </c>
      <c r="C36" s="364" t="s">
        <v>176</v>
      </c>
      <c r="D36" s="364" t="s">
        <v>163</v>
      </c>
      <c r="E36" s="365">
        <v>30</v>
      </c>
      <c r="F36" s="364">
        <v>240</v>
      </c>
      <c r="G36" s="364">
        <v>90</v>
      </c>
      <c r="H36" s="364">
        <f t="shared" si="6"/>
        <v>11.25</v>
      </c>
      <c r="I36" s="361">
        <f t="shared" si="5"/>
        <v>2700</v>
      </c>
      <c r="J36" s="376"/>
      <c r="K36" s="376"/>
      <c r="L36" s="376">
        <v>5</v>
      </c>
      <c r="M36" s="376" t="s">
        <v>1011</v>
      </c>
      <c r="N36" s="376"/>
      <c r="O36" s="377"/>
      <c r="P36" s="376"/>
      <c r="Q36" s="376"/>
      <c r="R36" s="376"/>
      <c r="S36" s="376"/>
      <c r="T36" s="376"/>
      <c r="U36" s="376"/>
      <c r="V36" s="365">
        <f t="shared" si="0"/>
        <v>5</v>
      </c>
      <c r="W36" s="365">
        <f t="shared" si="1"/>
        <v>25</v>
      </c>
      <c r="X36" s="361">
        <f t="shared" si="2"/>
        <v>200</v>
      </c>
      <c r="Y36" s="361">
        <f t="shared" si="3"/>
        <v>2250</v>
      </c>
      <c r="Z36" s="1012">
        <f t="shared" si="4"/>
        <v>2250</v>
      </c>
      <c r="AA36" s="363"/>
    </row>
    <row r="37" spans="1:27" s="160" customFormat="1" ht="30" customHeight="1">
      <c r="A37" s="825">
        <v>30</v>
      </c>
      <c r="B37" s="364" t="s">
        <v>279</v>
      </c>
      <c r="C37" s="364" t="s">
        <v>176</v>
      </c>
      <c r="D37" s="364" t="s">
        <v>79</v>
      </c>
      <c r="E37" s="365">
        <v>30</v>
      </c>
      <c r="F37" s="364">
        <v>240</v>
      </c>
      <c r="G37" s="364">
        <v>90</v>
      </c>
      <c r="H37" s="364">
        <f t="shared" si="6"/>
        <v>11.25</v>
      </c>
      <c r="I37" s="361">
        <f t="shared" si="5"/>
        <v>2700</v>
      </c>
      <c r="J37" s="376"/>
      <c r="K37" s="376"/>
      <c r="L37" s="376">
        <v>5</v>
      </c>
      <c r="M37" s="376" t="s">
        <v>1011</v>
      </c>
      <c r="N37" s="376"/>
      <c r="O37" s="377"/>
      <c r="P37" s="376"/>
      <c r="Q37" s="376"/>
      <c r="R37" s="376"/>
      <c r="S37" s="376"/>
      <c r="T37" s="376"/>
      <c r="U37" s="376"/>
      <c r="V37" s="355">
        <f t="shared" si="0"/>
        <v>5</v>
      </c>
      <c r="W37" s="365">
        <f t="shared" si="1"/>
        <v>25</v>
      </c>
      <c r="X37" s="361">
        <f t="shared" si="2"/>
        <v>200</v>
      </c>
      <c r="Y37" s="361">
        <f>X37*H37</f>
        <v>2250</v>
      </c>
      <c r="Z37" s="1012">
        <f t="shared" si="4"/>
        <v>2250</v>
      </c>
      <c r="AA37" s="363"/>
    </row>
    <row r="38" spans="1:27" s="160" customFormat="1" ht="33.75" customHeight="1">
      <c r="A38" s="825">
        <v>31</v>
      </c>
      <c r="B38" s="364" t="s">
        <v>818</v>
      </c>
      <c r="C38" s="364" t="s">
        <v>176</v>
      </c>
      <c r="D38" s="364" t="s">
        <v>815</v>
      </c>
      <c r="E38" s="364">
        <v>30</v>
      </c>
      <c r="F38" s="364">
        <v>240</v>
      </c>
      <c r="G38" s="364">
        <v>90</v>
      </c>
      <c r="H38" s="364">
        <f t="shared" si="6"/>
        <v>11.25</v>
      </c>
      <c r="I38" s="361">
        <f t="shared" si="5"/>
        <v>2700</v>
      </c>
      <c r="J38" s="376"/>
      <c r="K38" s="376"/>
      <c r="L38" s="376">
        <v>5</v>
      </c>
      <c r="M38" s="376" t="s">
        <v>1011</v>
      </c>
      <c r="N38" s="376"/>
      <c r="O38" s="377"/>
      <c r="P38" s="376"/>
      <c r="Q38" s="376"/>
      <c r="R38" s="376"/>
      <c r="S38" s="376"/>
      <c r="T38" s="376"/>
      <c r="U38" s="376"/>
      <c r="V38" s="361">
        <f t="shared" si="0"/>
        <v>5</v>
      </c>
      <c r="W38" s="364">
        <f t="shared" si="1"/>
        <v>25</v>
      </c>
      <c r="X38" s="361">
        <f t="shared" si="2"/>
        <v>200</v>
      </c>
      <c r="Y38" s="361">
        <f t="shared" ref="Y38" si="7">X38*H38</f>
        <v>2250</v>
      </c>
      <c r="Z38" s="1012">
        <f t="shared" si="4"/>
        <v>2250</v>
      </c>
      <c r="AA38" s="363"/>
    </row>
    <row r="39" spans="1:27" s="160" customFormat="1" ht="30" customHeight="1">
      <c r="A39" s="825">
        <v>32</v>
      </c>
      <c r="B39" s="364" t="s">
        <v>309</v>
      </c>
      <c r="C39" s="364" t="s">
        <v>18</v>
      </c>
      <c r="D39" s="364" t="s">
        <v>165</v>
      </c>
      <c r="E39" s="365">
        <v>30</v>
      </c>
      <c r="F39" s="364">
        <v>240</v>
      </c>
      <c r="G39" s="364">
        <v>70</v>
      </c>
      <c r="H39" s="364">
        <f t="shared" si="6"/>
        <v>8.75</v>
      </c>
      <c r="I39" s="361">
        <f t="shared" si="5"/>
        <v>2100</v>
      </c>
      <c r="J39" s="376"/>
      <c r="K39" s="376"/>
      <c r="L39" s="376">
        <v>5</v>
      </c>
      <c r="M39" s="376" t="s">
        <v>1011</v>
      </c>
      <c r="N39" s="376"/>
      <c r="O39" s="377"/>
      <c r="P39" s="376"/>
      <c r="Q39" s="376"/>
      <c r="R39" s="376"/>
      <c r="S39" s="376"/>
      <c r="T39" s="376"/>
      <c r="U39" s="376"/>
      <c r="V39" s="355">
        <f t="shared" si="0"/>
        <v>5</v>
      </c>
      <c r="W39" s="365">
        <f t="shared" si="1"/>
        <v>25</v>
      </c>
      <c r="X39" s="361">
        <f t="shared" si="2"/>
        <v>200</v>
      </c>
      <c r="Y39" s="361">
        <f t="shared" si="3"/>
        <v>1750</v>
      </c>
      <c r="Z39" s="1012">
        <f t="shared" si="4"/>
        <v>1750</v>
      </c>
      <c r="AA39" s="363"/>
    </row>
    <row r="40" spans="1:27" s="160" customFormat="1" ht="39" customHeight="1">
      <c r="A40" s="462"/>
      <c r="B40" s="1427" t="s">
        <v>483</v>
      </c>
      <c r="C40" s="1427"/>
      <c r="D40" s="1427"/>
      <c r="E40" s="341"/>
      <c r="F40" s="341"/>
      <c r="G40" s="341"/>
      <c r="H40" s="341"/>
      <c r="I40" s="341"/>
      <c r="J40" s="1077"/>
      <c r="K40" s="1077"/>
      <c r="L40" s="1077"/>
      <c r="M40" s="1077"/>
      <c r="N40" s="1427" t="s">
        <v>484</v>
      </c>
      <c r="O40" s="1427"/>
      <c r="P40" s="1427"/>
      <c r="Q40" s="1427"/>
      <c r="R40" s="1427"/>
      <c r="S40" s="1077"/>
      <c r="T40" s="1077"/>
      <c r="U40" s="1077"/>
      <c r="V40" s="341"/>
      <c r="W40" s="776"/>
      <c r="X40" s="1433" t="s">
        <v>485</v>
      </c>
      <c r="Y40" s="1433"/>
      <c r="Z40" s="1433"/>
      <c r="AA40" s="1433"/>
    </row>
    <row r="41" spans="1:27" s="160" customFormat="1" ht="33.75" customHeight="1">
      <c r="A41" s="462"/>
      <c r="B41" s="1427" t="s">
        <v>482</v>
      </c>
      <c r="C41" s="1427"/>
      <c r="D41" s="1427"/>
      <c r="E41" s="341"/>
      <c r="F41" s="341"/>
      <c r="G41" s="341"/>
      <c r="H41" s="341"/>
      <c r="I41" s="341"/>
      <c r="J41" s="1077"/>
      <c r="K41" s="1077"/>
      <c r="L41" s="1077"/>
      <c r="M41" s="1077"/>
      <c r="N41" s="1427" t="s">
        <v>482</v>
      </c>
      <c r="O41" s="1427"/>
      <c r="P41" s="1427"/>
      <c r="Q41" s="1427"/>
      <c r="R41" s="1077"/>
      <c r="S41" s="1077"/>
      <c r="T41" s="1077"/>
      <c r="U41" s="1077"/>
      <c r="V41" s="341"/>
      <c r="W41" s="776"/>
      <c r="X41" s="1427" t="s">
        <v>482</v>
      </c>
      <c r="Y41" s="1427"/>
      <c r="Z41" s="1427"/>
      <c r="AA41" s="1427"/>
    </row>
    <row r="42" spans="1:27" s="160" customFormat="1" ht="21.75" customHeight="1">
      <c r="A42" s="462"/>
      <c r="B42" s="1427"/>
      <c r="C42" s="1427"/>
      <c r="D42" s="1427"/>
      <c r="E42" s="341"/>
      <c r="F42" s="341"/>
      <c r="G42" s="341"/>
      <c r="H42" s="341"/>
      <c r="I42" s="341"/>
      <c r="J42" s="1077"/>
      <c r="K42" s="1077"/>
      <c r="L42" s="1077"/>
      <c r="M42" s="1077"/>
      <c r="N42" s="1434"/>
      <c r="O42" s="1434"/>
      <c r="P42" s="1434"/>
      <c r="Q42" s="1434"/>
      <c r="R42" s="1077"/>
      <c r="S42" s="1077"/>
      <c r="T42" s="1077"/>
      <c r="U42" s="1077"/>
      <c r="V42" s="341"/>
      <c r="W42" s="776"/>
      <c r="X42" s="1427"/>
      <c r="Y42" s="1427"/>
      <c r="Z42" s="1427"/>
      <c r="AA42" s="1427"/>
    </row>
    <row r="43" spans="1:27" s="160" customFormat="1" ht="30" customHeight="1">
      <c r="A43" s="825">
        <v>33</v>
      </c>
      <c r="B43" s="364" t="s">
        <v>913</v>
      </c>
      <c r="C43" s="364" t="s">
        <v>176</v>
      </c>
      <c r="D43" s="364" t="s">
        <v>911</v>
      </c>
      <c r="E43" s="365">
        <v>30</v>
      </c>
      <c r="F43" s="364">
        <v>240</v>
      </c>
      <c r="G43" s="364">
        <v>90</v>
      </c>
      <c r="H43" s="364">
        <f t="shared" ref="H43:H75" si="8">G43/8</f>
        <v>11.25</v>
      </c>
      <c r="I43" s="361">
        <f t="shared" ref="I43:I75" si="9">G43*E43</f>
        <v>2700</v>
      </c>
      <c r="J43" s="376"/>
      <c r="K43" s="376"/>
      <c r="L43" s="376">
        <v>3</v>
      </c>
      <c r="M43" s="376" t="s">
        <v>415</v>
      </c>
      <c r="N43" s="376"/>
      <c r="O43" s="377"/>
      <c r="P43" s="376"/>
      <c r="Q43" s="376"/>
      <c r="R43" s="376"/>
      <c r="S43" s="376"/>
      <c r="T43" s="376"/>
      <c r="U43" s="376"/>
      <c r="V43" s="355">
        <f>J43+L43+N43+P43+R43+T43</f>
        <v>3</v>
      </c>
      <c r="W43" s="365">
        <f>E43-V43</f>
        <v>27</v>
      </c>
      <c r="X43" s="361">
        <f>W43*8</f>
        <v>216</v>
      </c>
      <c r="Y43" s="361">
        <f>X43*H43</f>
        <v>2430</v>
      </c>
      <c r="Z43" s="1014">
        <f>Y43</f>
        <v>2430</v>
      </c>
      <c r="AA43" s="363"/>
    </row>
    <row r="44" spans="1:27" s="160" customFormat="1" ht="30" customHeight="1">
      <c r="A44" s="825">
        <v>34</v>
      </c>
      <c r="B44" s="364" t="s">
        <v>951</v>
      </c>
      <c r="C44" s="364" t="s">
        <v>176</v>
      </c>
      <c r="D44" s="364" t="s">
        <v>35</v>
      </c>
      <c r="E44" s="365">
        <v>30</v>
      </c>
      <c r="F44" s="364">
        <v>240</v>
      </c>
      <c r="G44" s="364">
        <v>90</v>
      </c>
      <c r="H44" s="364">
        <f t="shared" si="8"/>
        <v>11.25</v>
      </c>
      <c r="I44" s="361">
        <f t="shared" si="9"/>
        <v>2700</v>
      </c>
      <c r="J44" s="376"/>
      <c r="K44" s="376"/>
      <c r="L44" s="376">
        <v>3</v>
      </c>
      <c r="M44" s="376" t="s">
        <v>1014</v>
      </c>
      <c r="N44" s="376"/>
      <c r="O44" s="377"/>
      <c r="P44" s="376"/>
      <c r="Q44" s="376"/>
      <c r="R44" s="376"/>
      <c r="S44" s="376"/>
      <c r="T44" s="376"/>
      <c r="U44" s="376"/>
      <c r="V44" s="355">
        <f>J44+L44+N44+P44+R44+T44</f>
        <v>3</v>
      </c>
      <c r="W44" s="365">
        <f>E44-V44</f>
        <v>27</v>
      </c>
      <c r="X44" s="361">
        <f>W44*8</f>
        <v>216</v>
      </c>
      <c r="Y44" s="361">
        <f>X44*H44</f>
        <v>2430</v>
      </c>
      <c r="Z44" s="1014">
        <f>Y44</f>
        <v>2430</v>
      </c>
      <c r="AA44" s="363"/>
    </row>
    <row r="45" spans="1:27" s="160" customFormat="1" ht="27.75" customHeight="1">
      <c r="A45" s="825">
        <v>35</v>
      </c>
      <c r="B45" s="364" t="s">
        <v>360</v>
      </c>
      <c r="C45" s="364" t="s">
        <v>176</v>
      </c>
      <c r="D45" s="364" t="s">
        <v>151</v>
      </c>
      <c r="E45" s="365">
        <v>30</v>
      </c>
      <c r="F45" s="364">
        <v>240</v>
      </c>
      <c r="G45" s="364">
        <v>90</v>
      </c>
      <c r="H45" s="364">
        <f t="shared" si="8"/>
        <v>11.25</v>
      </c>
      <c r="I45" s="361">
        <f t="shared" si="9"/>
        <v>2700</v>
      </c>
      <c r="J45" s="376"/>
      <c r="K45" s="819"/>
      <c r="L45" s="376"/>
      <c r="M45" s="376"/>
      <c r="N45" s="376"/>
      <c r="O45" s="377"/>
      <c r="P45" s="376"/>
      <c r="Q45" s="376"/>
      <c r="R45" s="376"/>
      <c r="S45" s="376"/>
      <c r="T45" s="376"/>
      <c r="U45" s="376"/>
      <c r="V45" s="355">
        <f>J45+L45+N45+P45+R45+T45</f>
        <v>0</v>
      </c>
      <c r="W45" s="365">
        <f>E45-V45</f>
        <v>30</v>
      </c>
      <c r="X45" s="361">
        <f>W45*8</f>
        <v>240</v>
      </c>
      <c r="Y45" s="361">
        <f>X45*H45</f>
        <v>2700</v>
      </c>
      <c r="Z45" s="1014">
        <f>Y45</f>
        <v>2700</v>
      </c>
      <c r="AA45" s="363"/>
    </row>
    <row r="46" spans="1:27" s="160" customFormat="1" ht="30" customHeight="1">
      <c r="A46" s="825">
        <v>36</v>
      </c>
      <c r="B46" s="917" t="s">
        <v>285</v>
      </c>
      <c r="C46" s="365" t="s">
        <v>176</v>
      </c>
      <c r="D46" s="365" t="s">
        <v>796</v>
      </c>
      <c r="E46" s="365">
        <v>30</v>
      </c>
      <c r="F46" s="365">
        <v>240</v>
      </c>
      <c r="G46" s="365">
        <v>90</v>
      </c>
      <c r="H46" s="364">
        <f t="shared" si="8"/>
        <v>11.25</v>
      </c>
      <c r="I46" s="361">
        <f t="shared" si="9"/>
        <v>2700</v>
      </c>
      <c r="J46" s="818"/>
      <c r="K46" s="818"/>
      <c r="L46" s="376">
        <v>2</v>
      </c>
      <c r="M46" s="376" t="s">
        <v>226</v>
      </c>
      <c r="N46" s="376">
        <v>21</v>
      </c>
      <c r="O46" s="377" t="s">
        <v>790</v>
      </c>
      <c r="P46" s="376"/>
      <c r="Q46" s="376"/>
      <c r="R46" s="818"/>
      <c r="S46" s="818"/>
      <c r="T46" s="818"/>
      <c r="U46" s="818"/>
      <c r="V46" s="355">
        <f t="shared" si="0"/>
        <v>23</v>
      </c>
      <c r="W46" s="365">
        <f t="shared" si="1"/>
        <v>7</v>
      </c>
      <c r="X46" s="355">
        <f t="shared" si="2"/>
        <v>56</v>
      </c>
      <c r="Y46" s="355">
        <f t="shared" si="3"/>
        <v>630</v>
      </c>
      <c r="Z46" s="1063">
        <f t="shared" si="4"/>
        <v>630</v>
      </c>
      <c r="AA46" s="155"/>
    </row>
    <row r="47" spans="1:27" s="160" customFormat="1" ht="30" customHeight="1">
      <c r="A47" s="825">
        <v>37</v>
      </c>
      <c r="B47" s="365" t="s">
        <v>748</v>
      </c>
      <c r="C47" s="365" t="s">
        <v>176</v>
      </c>
      <c r="D47" s="364" t="s">
        <v>101</v>
      </c>
      <c r="E47" s="365">
        <v>30</v>
      </c>
      <c r="F47" s="365">
        <v>240</v>
      </c>
      <c r="G47" s="365">
        <v>90</v>
      </c>
      <c r="H47" s="364">
        <f t="shared" si="8"/>
        <v>11.25</v>
      </c>
      <c r="I47" s="361">
        <f t="shared" si="9"/>
        <v>2700</v>
      </c>
      <c r="J47" s="818"/>
      <c r="K47" s="818"/>
      <c r="L47" s="376">
        <v>3</v>
      </c>
      <c r="M47" s="376" t="s">
        <v>225</v>
      </c>
      <c r="N47" s="376"/>
      <c r="O47" s="377"/>
      <c r="P47" s="376"/>
      <c r="Q47" s="376"/>
      <c r="R47" s="818"/>
      <c r="S47" s="818"/>
      <c r="T47" s="818"/>
      <c r="U47" s="818"/>
      <c r="V47" s="355">
        <f t="shared" si="0"/>
        <v>3</v>
      </c>
      <c r="W47" s="365">
        <f t="shared" si="1"/>
        <v>27</v>
      </c>
      <c r="X47" s="355">
        <f t="shared" si="2"/>
        <v>216</v>
      </c>
      <c r="Y47" s="355">
        <f t="shared" si="3"/>
        <v>2430</v>
      </c>
      <c r="Z47" s="1063">
        <f t="shared" si="4"/>
        <v>2430</v>
      </c>
      <c r="AA47" s="155"/>
    </row>
    <row r="48" spans="1:27" s="160" customFormat="1" ht="30" customHeight="1">
      <c r="A48" s="825">
        <v>38</v>
      </c>
      <c r="B48" s="364" t="s">
        <v>28</v>
      </c>
      <c r="C48" s="364" t="s">
        <v>176</v>
      </c>
      <c r="D48" s="448" t="s">
        <v>241</v>
      </c>
      <c r="E48" s="365">
        <v>30</v>
      </c>
      <c r="F48" s="364">
        <v>240</v>
      </c>
      <c r="G48" s="364">
        <v>90</v>
      </c>
      <c r="H48" s="364">
        <f t="shared" si="8"/>
        <v>11.25</v>
      </c>
      <c r="I48" s="361">
        <f t="shared" si="9"/>
        <v>2700</v>
      </c>
      <c r="J48" s="376"/>
      <c r="K48" s="376"/>
      <c r="L48" s="376">
        <v>5</v>
      </c>
      <c r="M48" s="376" t="s">
        <v>1011</v>
      </c>
      <c r="N48" s="376">
        <v>3</v>
      </c>
      <c r="O48" s="377" t="s">
        <v>1022</v>
      </c>
      <c r="P48" s="376"/>
      <c r="Q48" s="376"/>
      <c r="R48" s="376"/>
      <c r="S48" s="376"/>
      <c r="T48" s="376"/>
      <c r="U48" s="376"/>
      <c r="V48" s="355">
        <f t="shared" si="0"/>
        <v>8</v>
      </c>
      <c r="W48" s="365">
        <f t="shared" si="1"/>
        <v>22</v>
      </c>
      <c r="X48" s="361">
        <f t="shared" si="2"/>
        <v>176</v>
      </c>
      <c r="Y48" s="361">
        <f t="shared" si="3"/>
        <v>1980</v>
      </c>
      <c r="Z48" s="1014">
        <f t="shared" si="4"/>
        <v>1980</v>
      </c>
      <c r="AA48" s="149"/>
    </row>
    <row r="49" spans="1:27" s="160" customFormat="1" ht="30" customHeight="1">
      <c r="A49" s="825">
        <v>39</v>
      </c>
      <c r="B49" s="364" t="s">
        <v>838</v>
      </c>
      <c r="C49" s="364" t="s">
        <v>176</v>
      </c>
      <c r="D49" s="364" t="s">
        <v>100</v>
      </c>
      <c r="E49" s="365">
        <v>30</v>
      </c>
      <c r="F49" s="364">
        <v>240</v>
      </c>
      <c r="G49" s="364">
        <v>90</v>
      </c>
      <c r="H49" s="364">
        <f t="shared" si="8"/>
        <v>11.25</v>
      </c>
      <c r="I49" s="361">
        <f t="shared" si="9"/>
        <v>2700</v>
      </c>
      <c r="J49" s="376"/>
      <c r="K49" s="376"/>
      <c r="L49" s="376"/>
      <c r="M49" s="376"/>
      <c r="N49" s="376">
        <v>30</v>
      </c>
      <c r="O49" s="377" t="s">
        <v>568</v>
      </c>
      <c r="P49" s="376"/>
      <c r="Q49" s="376"/>
      <c r="R49" s="376"/>
      <c r="S49" s="376"/>
      <c r="T49" s="376"/>
      <c r="U49" s="376"/>
      <c r="V49" s="355">
        <f t="shared" si="0"/>
        <v>30</v>
      </c>
      <c r="W49" s="365">
        <f t="shared" si="1"/>
        <v>0</v>
      </c>
      <c r="X49" s="361">
        <f t="shared" si="2"/>
        <v>0</v>
      </c>
      <c r="Y49" s="361">
        <f t="shared" si="3"/>
        <v>0</v>
      </c>
      <c r="Z49" s="1014">
        <f t="shared" si="4"/>
        <v>0</v>
      </c>
      <c r="AA49" s="149"/>
    </row>
    <row r="50" spans="1:27" s="160" customFormat="1" ht="30" customHeight="1">
      <c r="A50" s="825">
        <v>40</v>
      </c>
      <c r="B50" s="364" t="s">
        <v>300</v>
      </c>
      <c r="C50" s="364" t="s">
        <v>176</v>
      </c>
      <c r="D50" s="364" t="s">
        <v>62</v>
      </c>
      <c r="E50" s="365">
        <v>30</v>
      </c>
      <c r="F50" s="364">
        <v>240</v>
      </c>
      <c r="G50" s="364">
        <v>90</v>
      </c>
      <c r="H50" s="364">
        <f t="shared" si="8"/>
        <v>11.25</v>
      </c>
      <c r="I50" s="361">
        <f t="shared" si="9"/>
        <v>2700</v>
      </c>
      <c r="J50" s="376"/>
      <c r="K50" s="376"/>
      <c r="L50" s="376">
        <v>5</v>
      </c>
      <c r="M50" s="376" t="s">
        <v>1011</v>
      </c>
      <c r="N50" s="376">
        <v>1</v>
      </c>
      <c r="O50" s="377" t="s">
        <v>148</v>
      </c>
      <c r="P50" s="376"/>
      <c r="Q50" s="376"/>
      <c r="R50" s="376"/>
      <c r="S50" s="376"/>
      <c r="T50" s="376"/>
      <c r="U50" s="376"/>
      <c r="V50" s="365">
        <f t="shared" si="0"/>
        <v>6</v>
      </c>
      <c r="W50" s="365">
        <f t="shared" si="1"/>
        <v>24</v>
      </c>
      <c r="X50" s="364">
        <f t="shared" si="2"/>
        <v>192</v>
      </c>
      <c r="Y50" s="364">
        <f t="shared" si="3"/>
        <v>2160</v>
      </c>
      <c r="Z50" s="1014">
        <f t="shared" si="4"/>
        <v>2160</v>
      </c>
      <c r="AA50" s="245"/>
    </row>
    <row r="51" spans="1:27" s="160" customFormat="1" ht="30" customHeight="1">
      <c r="A51" s="825">
        <v>41</v>
      </c>
      <c r="B51" s="364" t="s">
        <v>87</v>
      </c>
      <c r="C51" s="364" t="s">
        <v>176</v>
      </c>
      <c r="D51" s="364" t="s">
        <v>34</v>
      </c>
      <c r="E51" s="365">
        <v>30</v>
      </c>
      <c r="F51" s="364">
        <v>240</v>
      </c>
      <c r="G51" s="364">
        <v>90</v>
      </c>
      <c r="H51" s="364">
        <f t="shared" si="8"/>
        <v>11.25</v>
      </c>
      <c r="I51" s="361">
        <f t="shared" si="9"/>
        <v>2700</v>
      </c>
      <c r="J51" s="376"/>
      <c r="K51" s="376"/>
      <c r="L51" s="376">
        <v>1</v>
      </c>
      <c r="M51" s="376">
        <v>29</v>
      </c>
      <c r="N51" s="376">
        <v>23</v>
      </c>
      <c r="O51" s="377" t="s">
        <v>699</v>
      </c>
      <c r="P51" s="376"/>
      <c r="Q51" s="376"/>
      <c r="R51" s="376"/>
      <c r="S51" s="376"/>
      <c r="T51" s="376"/>
      <c r="U51" s="376"/>
      <c r="V51" s="355">
        <f t="shared" si="0"/>
        <v>24</v>
      </c>
      <c r="W51" s="365">
        <f t="shared" si="1"/>
        <v>6</v>
      </c>
      <c r="X51" s="361">
        <f t="shared" si="2"/>
        <v>48</v>
      </c>
      <c r="Y51" s="361">
        <f t="shared" si="3"/>
        <v>540</v>
      </c>
      <c r="Z51" s="1014">
        <f t="shared" si="4"/>
        <v>540</v>
      </c>
      <c r="AA51" s="149"/>
    </row>
    <row r="52" spans="1:27" s="160" customFormat="1" ht="33.75" customHeight="1">
      <c r="A52" s="825">
        <v>42</v>
      </c>
      <c r="B52" s="364" t="s">
        <v>71</v>
      </c>
      <c r="C52" s="364" t="s">
        <v>267</v>
      </c>
      <c r="D52" s="364" t="s">
        <v>72</v>
      </c>
      <c r="E52" s="365">
        <v>30</v>
      </c>
      <c r="F52" s="364">
        <v>240</v>
      </c>
      <c r="G52" s="364">
        <v>75</v>
      </c>
      <c r="H52" s="364">
        <f t="shared" si="8"/>
        <v>9.375</v>
      </c>
      <c r="I52" s="361">
        <f t="shared" si="9"/>
        <v>2250</v>
      </c>
      <c r="J52" s="376"/>
      <c r="K52" s="376"/>
      <c r="L52" s="376">
        <v>2</v>
      </c>
      <c r="M52" s="376" t="s">
        <v>749</v>
      </c>
      <c r="N52" s="376">
        <v>1</v>
      </c>
      <c r="O52" s="377" t="s">
        <v>366</v>
      </c>
      <c r="P52" s="376"/>
      <c r="Q52" s="376"/>
      <c r="R52" s="376"/>
      <c r="S52" s="376"/>
      <c r="T52" s="376"/>
      <c r="U52" s="376"/>
      <c r="V52" s="355">
        <f t="shared" si="0"/>
        <v>3</v>
      </c>
      <c r="W52" s="365">
        <f t="shared" si="1"/>
        <v>27</v>
      </c>
      <c r="X52" s="361">
        <f t="shared" si="2"/>
        <v>216</v>
      </c>
      <c r="Y52" s="361">
        <f t="shared" si="3"/>
        <v>2025</v>
      </c>
      <c r="Z52" s="1014">
        <f t="shared" si="4"/>
        <v>2025</v>
      </c>
      <c r="AA52" s="149"/>
    </row>
    <row r="53" spans="1:27" s="160" customFormat="1" ht="36" customHeight="1">
      <c r="A53" s="825">
        <v>43</v>
      </c>
      <c r="B53" s="364" t="s">
        <v>800</v>
      </c>
      <c r="C53" s="364" t="s">
        <v>18</v>
      </c>
      <c r="D53" s="415" t="s">
        <v>44</v>
      </c>
      <c r="E53" s="365">
        <v>30</v>
      </c>
      <c r="F53" s="364">
        <v>240</v>
      </c>
      <c r="G53" s="364">
        <v>70</v>
      </c>
      <c r="H53" s="364">
        <f t="shared" si="8"/>
        <v>8.75</v>
      </c>
      <c r="I53" s="361">
        <f t="shared" si="9"/>
        <v>2100</v>
      </c>
      <c r="J53" s="376"/>
      <c r="K53" s="376"/>
      <c r="L53" s="376"/>
      <c r="M53" s="376"/>
      <c r="N53" s="376"/>
      <c r="O53" s="377"/>
      <c r="P53" s="376"/>
      <c r="Q53" s="376"/>
      <c r="R53" s="376"/>
      <c r="S53" s="376"/>
      <c r="T53" s="376"/>
      <c r="U53" s="376"/>
      <c r="V53" s="355">
        <f t="shared" si="0"/>
        <v>0</v>
      </c>
      <c r="W53" s="365">
        <f t="shared" si="1"/>
        <v>30</v>
      </c>
      <c r="X53" s="361">
        <f t="shared" si="2"/>
        <v>240</v>
      </c>
      <c r="Y53" s="361">
        <f t="shared" si="3"/>
        <v>2100</v>
      </c>
      <c r="Z53" s="1012">
        <f t="shared" si="4"/>
        <v>2100</v>
      </c>
      <c r="AA53" s="149"/>
    </row>
    <row r="54" spans="1:27" s="160" customFormat="1" ht="36" customHeight="1">
      <c r="A54" s="825">
        <v>44</v>
      </c>
      <c r="B54" s="364" t="s">
        <v>454</v>
      </c>
      <c r="C54" s="364" t="s">
        <v>207</v>
      </c>
      <c r="D54" s="364" t="s">
        <v>174</v>
      </c>
      <c r="E54" s="365">
        <v>30</v>
      </c>
      <c r="F54" s="364">
        <v>240</v>
      </c>
      <c r="G54" s="364">
        <v>40</v>
      </c>
      <c r="H54" s="364">
        <f t="shared" si="8"/>
        <v>5</v>
      </c>
      <c r="I54" s="361">
        <f t="shared" si="9"/>
        <v>1200</v>
      </c>
      <c r="J54" s="376"/>
      <c r="K54" s="376"/>
      <c r="L54" s="376">
        <v>5</v>
      </c>
      <c r="M54" s="376" t="s">
        <v>1011</v>
      </c>
      <c r="N54" s="376"/>
      <c r="O54" s="377"/>
      <c r="P54" s="376"/>
      <c r="Q54" s="376"/>
      <c r="R54" s="376"/>
      <c r="S54" s="376"/>
      <c r="T54" s="376"/>
      <c r="U54" s="376"/>
      <c r="V54" s="355">
        <f>J54+L54+N54+P54+R54+T54</f>
        <v>5</v>
      </c>
      <c r="W54" s="365">
        <f>E54-V54</f>
        <v>25</v>
      </c>
      <c r="X54" s="361">
        <f>W54*8</f>
        <v>200</v>
      </c>
      <c r="Y54" s="361">
        <f>X54*H54</f>
        <v>1000</v>
      </c>
      <c r="Z54" s="1012">
        <f t="shared" si="4"/>
        <v>1000</v>
      </c>
      <c r="AA54" s="149"/>
    </row>
    <row r="55" spans="1:27" s="160" customFormat="1" ht="30" customHeight="1">
      <c r="A55" s="825">
        <v>45</v>
      </c>
      <c r="B55" s="379" t="s">
        <v>198</v>
      </c>
      <c r="C55" s="364" t="s">
        <v>176</v>
      </c>
      <c r="D55" s="364" t="s">
        <v>181</v>
      </c>
      <c r="E55" s="365">
        <v>30</v>
      </c>
      <c r="F55" s="364">
        <v>240</v>
      </c>
      <c r="G55" s="364">
        <v>90</v>
      </c>
      <c r="H55" s="364">
        <f t="shared" si="8"/>
        <v>11.25</v>
      </c>
      <c r="I55" s="361">
        <f t="shared" si="9"/>
        <v>2700</v>
      </c>
      <c r="J55" s="376"/>
      <c r="K55" s="376"/>
      <c r="L55" s="376">
        <v>5</v>
      </c>
      <c r="M55" s="376" t="s">
        <v>1011</v>
      </c>
      <c r="N55" s="376">
        <v>7</v>
      </c>
      <c r="O55" s="377" t="s">
        <v>580</v>
      </c>
      <c r="P55" s="376"/>
      <c r="Q55" s="376"/>
      <c r="R55" s="376"/>
      <c r="S55" s="377"/>
      <c r="T55" s="376"/>
      <c r="U55" s="376"/>
      <c r="V55" s="355">
        <f t="shared" si="0"/>
        <v>12</v>
      </c>
      <c r="W55" s="365">
        <f t="shared" si="1"/>
        <v>18</v>
      </c>
      <c r="X55" s="361">
        <f t="shared" si="2"/>
        <v>144</v>
      </c>
      <c r="Y55" s="361">
        <f t="shared" si="3"/>
        <v>1620</v>
      </c>
      <c r="Z55" s="1012">
        <f t="shared" si="4"/>
        <v>1620</v>
      </c>
      <c r="AA55" s="149"/>
    </row>
    <row r="56" spans="1:27" s="160" customFormat="1" ht="30" customHeight="1">
      <c r="A56" s="825">
        <v>46</v>
      </c>
      <c r="B56" s="364" t="s">
        <v>906</v>
      </c>
      <c r="C56" s="364" t="s">
        <v>176</v>
      </c>
      <c r="D56" s="364" t="s">
        <v>855</v>
      </c>
      <c r="E56" s="365">
        <v>30</v>
      </c>
      <c r="F56" s="364">
        <v>240</v>
      </c>
      <c r="G56" s="364">
        <v>90</v>
      </c>
      <c r="H56" s="364">
        <f t="shared" si="8"/>
        <v>11.25</v>
      </c>
      <c r="I56" s="361">
        <f t="shared" si="9"/>
        <v>2700</v>
      </c>
      <c r="J56" s="376"/>
      <c r="K56" s="376"/>
      <c r="L56" s="376"/>
      <c r="M56" s="376"/>
      <c r="N56" s="376"/>
      <c r="O56" s="377"/>
      <c r="P56" s="376"/>
      <c r="Q56" s="376"/>
      <c r="R56" s="376"/>
      <c r="S56" s="376"/>
      <c r="T56" s="376"/>
      <c r="U56" s="376"/>
      <c r="V56" s="355">
        <f t="shared" si="0"/>
        <v>0</v>
      </c>
      <c r="W56" s="365">
        <f t="shared" si="1"/>
        <v>30</v>
      </c>
      <c r="X56" s="361">
        <f t="shared" si="2"/>
        <v>240</v>
      </c>
      <c r="Y56" s="361">
        <f t="shared" si="3"/>
        <v>2700</v>
      </c>
      <c r="Z56" s="1012">
        <f t="shared" si="4"/>
        <v>2700</v>
      </c>
      <c r="AA56" s="149"/>
    </row>
    <row r="57" spans="1:27" s="160" customFormat="1" ht="30" customHeight="1">
      <c r="A57" s="825">
        <v>47</v>
      </c>
      <c r="B57" s="364" t="s">
        <v>921</v>
      </c>
      <c r="C57" s="364" t="s">
        <v>18</v>
      </c>
      <c r="D57" s="364" t="s">
        <v>76</v>
      </c>
      <c r="E57" s="365">
        <v>30</v>
      </c>
      <c r="F57" s="364">
        <v>240</v>
      </c>
      <c r="G57" s="364">
        <v>70</v>
      </c>
      <c r="H57" s="364">
        <f t="shared" si="8"/>
        <v>8.75</v>
      </c>
      <c r="I57" s="361">
        <f t="shared" si="9"/>
        <v>2100</v>
      </c>
      <c r="J57" s="376"/>
      <c r="K57" s="376"/>
      <c r="L57" s="376">
        <v>3</v>
      </c>
      <c r="M57" s="376" t="s">
        <v>225</v>
      </c>
      <c r="N57" s="376"/>
      <c r="O57" s="377"/>
      <c r="P57" s="376"/>
      <c r="Q57" s="376"/>
      <c r="R57" s="376">
        <v>6</v>
      </c>
      <c r="S57" s="376" t="s">
        <v>1013</v>
      </c>
      <c r="T57" s="376"/>
      <c r="U57" s="376"/>
      <c r="V57" s="355">
        <f t="shared" si="0"/>
        <v>9</v>
      </c>
      <c r="W57" s="365">
        <f t="shared" si="1"/>
        <v>21</v>
      </c>
      <c r="X57" s="361">
        <f t="shared" si="2"/>
        <v>168</v>
      </c>
      <c r="Y57" s="361">
        <f t="shared" si="3"/>
        <v>1470</v>
      </c>
      <c r="Z57" s="1012">
        <f t="shared" si="4"/>
        <v>1470</v>
      </c>
      <c r="AA57" s="149"/>
    </row>
    <row r="58" spans="1:27" s="463" customFormat="1" ht="35.1" customHeight="1">
      <c r="A58" s="825">
        <v>48</v>
      </c>
      <c r="B58" s="364" t="s">
        <v>861</v>
      </c>
      <c r="C58" s="364" t="s">
        <v>18</v>
      </c>
      <c r="D58" s="364" t="s">
        <v>107</v>
      </c>
      <c r="E58" s="365">
        <v>30</v>
      </c>
      <c r="F58" s="364">
        <v>240</v>
      </c>
      <c r="G58" s="364">
        <v>70</v>
      </c>
      <c r="H58" s="364">
        <f t="shared" si="8"/>
        <v>8.75</v>
      </c>
      <c r="I58" s="364">
        <f t="shared" si="9"/>
        <v>2100</v>
      </c>
      <c r="J58" s="376"/>
      <c r="K58" s="376"/>
      <c r="L58" s="376">
        <v>2</v>
      </c>
      <c r="M58" s="376" t="s">
        <v>437</v>
      </c>
      <c r="N58" s="376">
        <v>1</v>
      </c>
      <c r="O58" s="377" t="s">
        <v>158</v>
      </c>
      <c r="P58" s="376"/>
      <c r="Q58" s="377"/>
      <c r="R58" s="376"/>
      <c r="S58" s="376"/>
      <c r="T58" s="376"/>
      <c r="U58" s="376"/>
      <c r="V58" s="365">
        <f t="shared" si="0"/>
        <v>3</v>
      </c>
      <c r="W58" s="365">
        <f t="shared" si="1"/>
        <v>27</v>
      </c>
      <c r="X58" s="364">
        <f t="shared" si="2"/>
        <v>216</v>
      </c>
      <c r="Y58" s="364">
        <f t="shared" si="3"/>
        <v>1890</v>
      </c>
      <c r="Z58" s="1014">
        <f t="shared" si="4"/>
        <v>1890</v>
      </c>
      <c r="AA58" s="997"/>
    </row>
    <row r="59" spans="1:27" s="160" customFormat="1" ht="30" customHeight="1">
      <c r="A59" s="825">
        <v>49</v>
      </c>
      <c r="B59" s="364" t="s">
        <v>21</v>
      </c>
      <c r="C59" s="364" t="s">
        <v>176</v>
      </c>
      <c r="D59" s="379" t="s">
        <v>238</v>
      </c>
      <c r="E59" s="365">
        <v>30</v>
      </c>
      <c r="F59" s="364">
        <v>240</v>
      </c>
      <c r="G59" s="364">
        <v>90</v>
      </c>
      <c r="H59" s="364">
        <f t="shared" si="8"/>
        <v>11.25</v>
      </c>
      <c r="I59" s="361">
        <f t="shared" si="9"/>
        <v>2700</v>
      </c>
      <c r="J59" s="376"/>
      <c r="K59" s="376"/>
      <c r="L59" s="376">
        <v>2</v>
      </c>
      <c r="M59" s="376" t="s">
        <v>753</v>
      </c>
      <c r="N59" s="376">
        <v>21</v>
      </c>
      <c r="O59" s="377" t="s">
        <v>603</v>
      </c>
      <c r="P59" s="376"/>
      <c r="Q59" s="376"/>
      <c r="R59" s="376"/>
      <c r="S59" s="376"/>
      <c r="T59" s="376"/>
      <c r="U59" s="819"/>
      <c r="V59" s="355">
        <f t="shared" si="0"/>
        <v>23</v>
      </c>
      <c r="W59" s="365">
        <f t="shared" si="1"/>
        <v>7</v>
      </c>
      <c r="X59" s="361">
        <f t="shared" si="2"/>
        <v>56</v>
      </c>
      <c r="Y59" s="361">
        <f t="shared" si="3"/>
        <v>630</v>
      </c>
      <c r="Z59" s="1012">
        <f t="shared" si="4"/>
        <v>630</v>
      </c>
      <c r="AA59" s="149"/>
    </row>
    <row r="60" spans="1:27" s="160" customFormat="1" ht="33" customHeight="1">
      <c r="A60" s="825">
        <v>50</v>
      </c>
      <c r="B60" s="364" t="s">
        <v>250</v>
      </c>
      <c r="C60" s="364" t="s">
        <v>176</v>
      </c>
      <c r="D60" s="364" t="s">
        <v>898</v>
      </c>
      <c r="E60" s="365">
        <v>30</v>
      </c>
      <c r="F60" s="364">
        <v>240</v>
      </c>
      <c r="G60" s="364">
        <v>90</v>
      </c>
      <c r="H60" s="364">
        <f t="shared" si="8"/>
        <v>11.25</v>
      </c>
      <c r="I60" s="361">
        <f t="shared" si="9"/>
        <v>2700</v>
      </c>
      <c r="J60" s="376"/>
      <c r="K60" s="376"/>
      <c r="L60" s="376"/>
      <c r="M60" s="376"/>
      <c r="N60" s="376">
        <v>30</v>
      </c>
      <c r="O60" s="377" t="s">
        <v>568</v>
      </c>
      <c r="P60" s="376"/>
      <c r="Q60" s="376"/>
      <c r="R60" s="376"/>
      <c r="S60" s="376"/>
      <c r="T60" s="376"/>
      <c r="U60" s="819"/>
      <c r="V60" s="355">
        <f t="shared" si="0"/>
        <v>30</v>
      </c>
      <c r="W60" s="365">
        <f t="shared" si="1"/>
        <v>0</v>
      </c>
      <c r="X60" s="361">
        <f t="shared" si="2"/>
        <v>0</v>
      </c>
      <c r="Y60" s="361">
        <f t="shared" si="3"/>
        <v>0</v>
      </c>
      <c r="Z60" s="1014">
        <f t="shared" si="4"/>
        <v>0</v>
      </c>
      <c r="AA60" s="149"/>
    </row>
    <row r="61" spans="1:27" s="160" customFormat="1" ht="30" customHeight="1">
      <c r="A61" s="825">
        <v>51</v>
      </c>
      <c r="B61" s="364" t="s">
        <v>893</v>
      </c>
      <c r="C61" s="364" t="s">
        <v>176</v>
      </c>
      <c r="D61" s="364" t="s">
        <v>54</v>
      </c>
      <c r="E61" s="365">
        <v>30</v>
      </c>
      <c r="F61" s="364">
        <v>240</v>
      </c>
      <c r="G61" s="364">
        <v>90</v>
      </c>
      <c r="H61" s="364">
        <f t="shared" si="8"/>
        <v>11.25</v>
      </c>
      <c r="I61" s="361">
        <f t="shared" si="9"/>
        <v>2700</v>
      </c>
      <c r="J61" s="376"/>
      <c r="K61" s="376"/>
      <c r="L61" s="376">
        <v>4</v>
      </c>
      <c r="M61" s="376" t="s">
        <v>420</v>
      </c>
      <c r="N61" s="376"/>
      <c r="O61" s="377"/>
      <c r="P61" s="376"/>
      <c r="Q61" s="376"/>
      <c r="R61" s="376"/>
      <c r="S61" s="376"/>
      <c r="T61" s="376"/>
      <c r="U61" s="819"/>
      <c r="V61" s="355">
        <f t="shared" si="0"/>
        <v>4</v>
      </c>
      <c r="W61" s="365">
        <f t="shared" si="1"/>
        <v>26</v>
      </c>
      <c r="X61" s="361">
        <f t="shared" si="2"/>
        <v>208</v>
      </c>
      <c r="Y61" s="361">
        <f t="shared" si="3"/>
        <v>2340</v>
      </c>
      <c r="Z61" s="1012">
        <f t="shared" si="4"/>
        <v>2340</v>
      </c>
      <c r="AA61" s="149"/>
    </row>
    <row r="62" spans="1:27" s="160" customFormat="1" ht="30" customHeight="1">
      <c r="A62" s="825">
        <v>52</v>
      </c>
      <c r="B62" s="118" t="s">
        <v>892</v>
      </c>
      <c r="C62" s="364" t="s">
        <v>18</v>
      </c>
      <c r="D62" s="364" t="s">
        <v>846</v>
      </c>
      <c r="E62" s="365">
        <v>30</v>
      </c>
      <c r="F62" s="364">
        <v>240</v>
      </c>
      <c r="G62" s="364">
        <v>70</v>
      </c>
      <c r="H62" s="364">
        <f t="shared" si="8"/>
        <v>8.75</v>
      </c>
      <c r="I62" s="361">
        <f t="shared" si="9"/>
        <v>2100</v>
      </c>
      <c r="J62" s="376"/>
      <c r="K62" s="376"/>
      <c r="L62" s="376"/>
      <c r="M62" s="376"/>
      <c r="N62" s="376"/>
      <c r="O62" s="377"/>
      <c r="P62" s="376"/>
      <c r="Q62" s="376"/>
      <c r="R62" s="376"/>
      <c r="S62" s="376"/>
      <c r="T62" s="376"/>
      <c r="U62" s="376"/>
      <c r="V62" s="355">
        <f t="shared" si="0"/>
        <v>0</v>
      </c>
      <c r="W62" s="365">
        <f t="shared" si="1"/>
        <v>30</v>
      </c>
      <c r="X62" s="361">
        <f t="shared" si="2"/>
        <v>240</v>
      </c>
      <c r="Y62" s="361">
        <f t="shared" si="3"/>
        <v>2100</v>
      </c>
      <c r="Z62" s="1012">
        <f t="shared" si="4"/>
        <v>2100</v>
      </c>
      <c r="AA62" s="149"/>
    </row>
    <row r="63" spans="1:27" s="160" customFormat="1" ht="30" customHeight="1">
      <c r="A63" s="825">
        <v>53</v>
      </c>
      <c r="B63" s="415" t="s">
        <v>24</v>
      </c>
      <c r="C63" s="364" t="s">
        <v>176</v>
      </c>
      <c r="D63" s="364" t="s">
        <v>41</v>
      </c>
      <c r="E63" s="365">
        <v>30</v>
      </c>
      <c r="F63" s="364">
        <v>240</v>
      </c>
      <c r="G63" s="364">
        <v>90</v>
      </c>
      <c r="H63" s="364">
        <f t="shared" si="8"/>
        <v>11.25</v>
      </c>
      <c r="I63" s="361">
        <f t="shared" si="9"/>
        <v>2700</v>
      </c>
      <c r="J63" s="376"/>
      <c r="K63" s="376"/>
      <c r="L63" s="376">
        <v>3</v>
      </c>
      <c r="M63" s="376" t="s">
        <v>1015</v>
      </c>
      <c r="N63" s="376"/>
      <c r="O63" s="377"/>
      <c r="P63" s="376"/>
      <c r="Q63" s="376"/>
      <c r="R63" s="376"/>
      <c r="S63" s="376"/>
      <c r="T63" s="376"/>
      <c r="U63" s="376"/>
      <c r="V63" s="355">
        <f t="shared" si="0"/>
        <v>3</v>
      </c>
      <c r="W63" s="365">
        <f t="shared" si="1"/>
        <v>27</v>
      </c>
      <c r="X63" s="361">
        <f t="shared" si="2"/>
        <v>216</v>
      </c>
      <c r="Y63" s="361">
        <f t="shared" si="3"/>
        <v>2430</v>
      </c>
      <c r="Z63" s="1012">
        <f t="shared" si="4"/>
        <v>2430</v>
      </c>
      <c r="AA63" s="149"/>
    </row>
    <row r="64" spans="1:27" s="160" customFormat="1" ht="30" customHeight="1">
      <c r="A64" s="825">
        <v>54</v>
      </c>
      <c r="B64" s="415" t="s">
        <v>774</v>
      </c>
      <c r="C64" s="364" t="s">
        <v>176</v>
      </c>
      <c r="D64" s="364" t="s">
        <v>816</v>
      </c>
      <c r="E64" s="365">
        <v>30</v>
      </c>
      <c r="F64" s="364">
        <v>240</v>
      </c>
      <c r="G64" s="364">
        <v>90</v>
      </c>
      <c r="H64" s="364">
        <f t="shared" si="8"/>
        <v>11.25</v>
      </c>
      <c r="I64" s="361">
        <f t="shared" si="9"/>
        <v>2700</v>
      </c>
      <c r="J64" s="376"/>
      <c r="K64" s="376"/>
      <c r="L64" s="376">
        <v>2</v>
      </c>
      <c r="M64" s="376" t="s">
        <v>749</v>
      </c>
      <c r="N64" s="376">
        <v>11</v>
      </c>
      <c r="O64" s="376" t="s">
        <v>1041</v>
      </c>
      <c r="P64" s="376"/>
      <c r="Q64" s="376"/>
      <c r="R64" s="376"/>
      <c r="S64" s="376"/>
      <c r="T64" s="376"/>
      <c r="U64" s="376"/>
      <c r="V64" s="355">
        <f t="shared" si="0"/>
        <v>13</v>
      </c>
      <c r="W64" s="365">
        <f t="shared" si="1"/>
        <v>17</v>
      </c>
      <c r="X64" s="361">
        <f t="shared" si="2"/>
        <v>136</v>
      </c>
      <c r="Y64" s="361">
        <f t="shared" si="3"/>
        <v>1530</v>
      </c>
      <c r="Z64" s="1012">
        <f t="shared" si="4"/>
        <v>1530</v>
      </c>
      <c r="AA64" s="149"/>
    </row>
    <row r="65" spans="1:30" s="160" customFormat="1" ht="30" customHeight="1">
      <c r="A65" s="825">
        <v>55</v>
      </c>
      <c r="B65" s="364" t="s">
        <v>548</v>
      </c>
      <c r="C65" s="364" t="s">
        <v>18</v>
      </c>
      <c r="D65" s="364" t="s">
        <v>73</v>
      </c>
      <c r="E65" s="365">
        <v>30</v>
      </c>
      <c r="F65" s="364">
        <v>240</v>
      </c>
      <c r="G65" s="364">
        <v>70</v>
      </c>
      <c r="H65" s="364">
        <f t="shared" si="8"/>
        <v>8.75</v>
      </c>
      <c r="I65" s="361">
        <f t="shared" si="9"/>
        <v>2100</v>
      </c>
      <c r="J65" s="376"/>
      <c r="K65" s="376"/>
      <c r="L65" s="376"/>
      <c r="M65" s="376"/>
      <c r="N65" s="376"/>
      <c r="O65" s="377"/>
      <c r="P65" s="376"/>
      <c r="Q65" s="376"/>
      <c r="R65" s="376"/>
      <c r="S65" s="376"/>
      <c r="T65" s="376"/>
      <c r="U65" s="376"/>
      <c r="V65" s="355">
        <f>J65+L65+N65+P65+R65+T65</f>
        <v>0</v>
      </c>
      <c r="W65" s="365">
        <f t="shared" si="1"/>
        <v>30</v>
      </c>
      <c r="X65" s="361">
        <f t="shared" si="2"/>
        <v>240</v>
      </c>
      <c r="Y65" s="361">
        <f t="shared" si="3"/>
        <v>2100</v>
      </c>
      <c r="Z65" s="1012">
        <f t="shared" si="4"/>
        <v>2100</v>
      </c>
      <c r="AA65" s="149"/>
    </row>
    <row r="66" spans="1:30" s="160" customFormat="1" ht="30" customHeight="1">
      <c r="A66" s="825">
        <v>56</v>
      </c>
      <c r="B66" s="364" t="s">
        <v>802</v>
      </c>
      <c r="C66" s="364" t="s">
        <v>18</v>
      </c>
      <c r="D66" s="923" t="s">
        <v>77</v>
      </c>
      <c r="E66" s="365">
        <v>30</v>
      </c>
      <c r="F66" s="364">
        <v>240</v>
      </c>
      <c r="G66" s="364">
        <v>70</v>
      </c>
      <c r="H66" s="364">
        <f t="shared" si="8"/>
        <v>8.75</v>
      </c>
      <c r="I66" s="361">
        <f t="shared" si="9"/>
        <v>2100</v>
      </c>
      <c r="J66" s="376"/>
      <c r="K66" s="376"/>
      <c r="L66" s="376">
        <v>5</v>
      </c>
      <c r="M66" s="376" t="s">
        <v>1011</v>
      </c>
      <c r="N66" s="376"/>
      <c r="O66" s="377"/>
      <c r="P66" s="376"/>
      <c r="Q66" s="376"/>
      <c r="R66" s="376"/>
      <c r="S66" s="376"/>
      <c r="T66" s="376"/>
      <c r="U66" s="376"/>
      <c r="V66" s="355">
        <f>J66+L66+N66+P66+R66+T66</f>
        <v>5</v>
      </c>
      <c r="W66" s="365">
        <f t="shared" si="1"/>
        <v>25</v>
      </c>
      <c r="X66" s="361">
        <f t="shared" si="2"/>
        <v>200</v>
      </c>
      <c r="Y66" s="361">
        <f t="shared" si="3"/>
        <v>1750</v>
      </c>
      <c r="Z66" s="1012">
        <f t="shared" si="4"/>
        <v>1750</v>
      </c>
      <c r="AA66" s="149"/>
    </row>
    <row r="67" spans="1:30" s="160" customFormat="1" ht="35.1" customHeight="1">
      <c r="A67" s="825">
        <v>57</v>
      </c>
      <c r="B67" s="364" t="s">
        <v>591</v>
      </c>
      <c r="C67" s="361" t="s">
        <v>18</v>
      </c>
      <c r="D67" s="367" t="s">
        <v>843</v>
      </c>
      <c r="E67" s="365">
        <v>30</v>
      </c>
      <c r="F67" s="364">
        <v>240</v>
      </c>
      <c r="G67" s="364">
        <v>70</v>
      </c>
      <c r="H67" s="364">
        <f t="shared" si="8"/>
        <v>8.75</v>
      </c>
      <c r="I67" s="361">
        <f t="shared" si="9"/>
        <v>2100</v>
      </c>
      <c r="J67" s="376"/>
      <c r="K67" s="376"/>
      <c r="L67" s="376"/>
      <c r="M67" s="376"/>
      <c r="N67" s="376"/>
      <c r="O67" s="377"/>
      <c r="P67" s="376"/>
      <c r="Q67" s="376"/>
      <c r="R67" s="376"/>
      <c r="S67" s="376"/>
      <c r="T67" s="376"/>
      <c r="U67" s="376"/>
      <c r="V67" s="361">
        <f t="shared" ref="V67" si="10">J67+L67+N67+P67+R67+T67</f>
        <v>0</v>
      </c>
      <c r="W67" s="364">
        <f t="shared" si="1"/>
        <v>30</v>
      </c>
      <c r="X67" s="361">
        <f t="shared" si="2"/>
        <v>240</v>
      </c>
      <c r="Y67" s="361">
        <f t="shared" si="3"/>
        <v>2100</v>
      </c>
      <c r="Z67" s="1012">
        <f t="shared" si="4"/>
        <v>2100</v>
      </c>
      <c r="AA67" s="363"/>
    </row>
    <row r="68" spans="1:30" s="160" customFormat="1" ht="30" customHeight="1">
      <c r="A68" s="825">
        <v>58</v>
      </c>
      <c r="B68" s="364" t="s">
        <v>40</v>
      </c>
      <c r="C68" s="364" t="s">
        <v>176</v>
      </c>
      <c r="D68" s="364" t="s">
        <v>161</v>
      </c>
      <c r="E68" s="365">
        <v>30</v>
      </c>
      <c r="F68" s="364">
        <v>240</v>
      </c>
      <c r="G68" s="364">
        <v>90</v>
      </c>
      <c r="H68" s="364">
        <f t="shared" si="8"/>
        <v>11.25</v>
      </c>
      <c r="I68" s="361">
        <f t="shared" si="9"/>
        <v>2700</v>
      </c>
      <c r="J68" s="376"/>
      <c r="K68" s="376"/>
      <c r="L68" s="376">
        <v>4</v>
      </c>
      <c r="M68" s="376" t="s">
        <v>420</v>
      </c>
      <c r="N68" s="376"/>
      <c r="O68" s="377"/>
      <c r="P68" s="376"/>
      <c r="Q68" s="376"/>
      <c r="R68" s="376"/>
      <c r="S68" s="376"/>
      <c r="T68" s="376"/>
      <c r="U68" s="376"/>
      <c r="V68" s="355">
        <f t="shared" si="0"/>
        <v>4</v>
      </c>
      <c r="W68" s="365">
        <f t="shared" si="1"/>
        <v>26</v>
      </c>
      <c r="X68" s="361">
        <f t="shared" si="2"/>
        <v>208</v>
      </c>
      <c r="Y68" s="361">
        <f t="shared" si="3"/>
        <v>2340</v>
      </c>
      <c r="Z68" s="1012">
        <f t="shared" si="4"/>
        <v>2340</v>
      </c>
      <c r="AA68" s="149"/>
    </row>
    <row r="69" spans="1:30" s="463" customFormat="1" ht="34.5" customHeight="1">
      <c r="A69" s="825">
        <v>59</v>
      </c>
      <c r="B69" s="364" t="s">
        <v>587</v>
      </c>
      <c r="C69" s="364" t="s">
        <v>18</v>
      </c>
      <c r="D69" s="364" t="s">
        <v>237</v>
      </c>
      <c r="E69" s="365">
        <v>30</v>
      </c>
      <c r="F69" s="364">
        <v>240</v>
      </c>
      <c r="G69" s="364">
        <v>70</v>
      </c>
      <c r="H69" s="364">
        <f t="shared" si="8"/>
        <v>8.75</v>
      </c>
      <c r="I69" s="364">
        <f t="shared" si="9"/>
        <v>2100</v>
      </c>
      <c r="J69" s="376"/>
      <c r="K69" s="376"/>
      <c r="L69" s="376">
        <v>5</v>
      </c>
      <c r="M69" s="376" t="s">
        <v>1011</v>
      </c>
      <c r="N69" s="376"/>
      <c r="O69" s="377"/>
      <c r="P69" s="376"/>
      <c r="Q69" s="376"/>
      <c r="R69" s="376">
        <v>3</v>
      </c>
      <c r="S69" s="819" t="s">
        <v>1016</v>
      </c>
      <c r="T69" s="376"/>
      <c r="U69" s="376"/>
      <c r="V69" s="365">
        <f t="shared" si="0"/>
        <v>8</v>
      </c>
      <c r="W69" s="365">
        <f t="shared" si="1"/>
        <v>22</v>
      </c>
      <c r="X69" s="364">
        <f t="shared" si="2"/>
        <v>176</v>
      </c>
      <c r="Y69" s="364">
        <f t="shared" si="3"/>
        <v>1540</v>
      </c>
      <c r="Z69" s="1012">
        <f t="shared" si="4"/>
        <v>1540</v>
      </c>
      <c r="AA69" s="1064"/>
    </row>
    <row r="70" spans="1:30" s="160" customFormat="1" ht="30" customHeight="1">
      <c r="A70" s="825">
        <v>60</v>
      </c>
      <c r="B70" s="364" t="s">
        <v>303</v>
      </c>
      <c r="C70" s="364" t="s">
        <v>176</v>
      </c>
      <c r="D70" s="364" t="s">
        <v>162</v>
      </c>
      <c r="E70" s="365">
        <v>30</v>
      </c>
      <c r="F70" s="364">
        <v>240</v>
      </c>
      <c r="G70" s="364">
        <v>90</v>
      </c>
      <c r="H70" s="364">
        <f t="shared" si="8"/>
        <v>11.25</v>
      </c>
      <c r="I70" s="361">
        <f t="shared" si="9"/>
        <v>2700</v>
      </c>
      <c r="J70" s="376"/>
      <c r="K70" s="376"/>
      <c r="L70" s="376">
        <v>1</v>
      </c>
      <c r="M70" s="376">
        <v>1</v>
      </c>
      <c r="N70" s="376">
        <v>6</v>
      </c>
      <c r="O70" s="377" t="s">
        <v>573</v>
      </c>
      <c r="P70" s="376"/>
      <c r="Q70" s="376"/>
      <c r="R70" s="376"/>
      <c r="S70" s="376"/>
      <c r="T70" s="376">
        <v>4</v>
      </c>
      <c r="U70" s="376" t="s">
        <v>998</v>
      </c>
      <c r="V70" s="355">
        <f t="shared" si="0"/>
        <v>11</v>
      </c>
      <c r="W70" s="365">
        <f t="shared" si="1"/>
        <v>19</v>
      </c>
      <c r="X70" s="361">
        <f t="shared" si="2"/>
        <v>152</v>
      </c>
      <c r="Y70" s="361">
        <f t="shared" si="3"/>
        <v>1710</v>
      </c>
      <c r="Z70" s="1012">
        <f t="shared" si="4"/>
        <v>1710</v>
      </c>
      <c r="AA70" s="149"/>
    </row>
    <row r="71" spans="1:30" s="160" customFormat="1" ht="30" customHeight="1">
      <c r="A71" s="825">
        <v>61</v>
      </c>
      <c r="B71" s="364" t="s">
        <v>277</v>
      </c>
      <c r="C71" s="364" t="s">
        <v>176</v>
      </c>
      <c r="D71" s="364" t="s">
        <v>52</v>
      </c>
      <c r="E71" s="365">
        <v>30</v>
      </c>
      <c r="F71" s="364">
        <v>240</v>
      </c>
      <c r="G71" s="364">
        <v>90</v>
      </c>
      <c r="H71" s="364">
        <f t="shared" si="8"/>
        <v>11.25</v>
      </c>
      <c r="I71" s="361">
        <f t="shared" si="9"/>
        <v>2700</v>
      </c>
      <c r="J71" s="376"/>
      <c r="K71" s="376"/>
      <c r="L71" s="376">
        <v>5</v>
      </c>
      <c r="M71" s="376" t="s">
        <v>1011</v>
      </c>
      <c r="N71" s="376"/>
      <c r="O71" s="377"/>
      <c r="P71" s="376"/>
      <c r="Q71" s="376"/>
      <c r="R71" s="376"/>
      <c r="S71" s="819"/>
      <c r="T71" s="376">
        <v>2</v>
      </c>
      <c r="U71" s="376" t="s">
        <v>1037</v>
      </c>
      <c r="V71" s="355">
        <f t="shared" si="0"/>
        <v>7</v>
      </c>
      <c r="W71" s="365">
        <f t="shared" si="1"/>
        <v>23</v>
      </c>
      <c r="X71" s="361">
        <f t="shared" si="2"/>
        <v>184</v>
      </c>
      <c r="Y71" s="361">
        <f t="shared" si="3"/>
        <v>2070</v>
      </c>
      <c r="Z71" s="1012">
        <f t="shared" si="4"/>
        <v>2070</v>
      </c>
      <c r="AA71" s="149"/>
    </row>
    <row r="72" spans="1:30" s="160" customFormat="1" ht="30" customHeight="1">
      <c r="A72" s="825">
        <v>62</v>
      </c>
      <c r="B72" s="364" t="s">
        <v>306</v>
      </c>
      <c r="C72" s="364" t="s">
        <v>176</v>
      </c>
      <c r="D72" s="632" t="s">
        <v>62</v>
      </c>
      <c r="E72" s="365">
        <v>30</v>
      </c>
      <c r="F72" s="364">
        <v>240</v>
      </c>
      <c r="G72" s="364">
        <v>90</v>
      </c>
      <c r="H72" s="364">
        <f t="shared" si="8"/>
        <v>11.25</v>
      </c>
      <c r="I72" s="361">
        <f t="shared" si="9"/>
        <v>2700</v>
      </c>
      <c r="J72" s="376"/>
      <c r="K72" s="376"/>
      <c r="L72" s="376">
        <v>5</v>
      </c>
      <c r="M72" s="376" t="s">
        <v>1011</v>
      </c>
      <c r="N72" s="376">
        <v>4</v>
      </c>
      <c r="O72" s="377" t="s">
        <v>927</v>
      </c>
      <c r="P72" s="376"/>
      <c r="Q72" s="376"/>
      <c r="R72" s="376"/>
      <c r="S72" s="376"/>
      <c r="T72" s="376"/>
      <c r="U72" s="376"/>
      <c r="V72" s="355">
        <f>J72+L72+N72+P72+R72+T72</f>
        <v>9</v>
      </c>
      <c r="W72" s="365">
        <f>E72-V72</f>
        <v>21</v>
      </c>
      <c r="X72" s="361">
        <f>W72*8</f>
        <v>168</v>
      </c>
      <c r="Y72" s="361">
        <f>X72*H72</f>
        <v>1890</v>
      </c>
      <c r="Z72" s="1012">
        <f t="shared" si="4"/>
        <v>1890</v>
      </c>
      <c r="AA72" s="149"/>
    </row>
    <row r="73" spans="1:30" s="160" customFormat="1" ht="30" customHeight="1">
      <c r="A73" s="825">
        <v>63</v>
      </c>
      <c r="B73" s="364" t="s">
        <v>684</v>
      </c>
      <c r="C73" s="364" t="s">
        <v>18</v>
      </c>
      <c r="D73" s="364" t="s">
        <v>70</v>
      </c>
      <c r="E73" s="365">
        <v>30</v>
      </c>
      <c r="F73" s="364">
        <v>240</v>
      </c>
      <c r="G73" s="364">
        <v>70</v>
      </c>
      <c r="H73" s="364">
        <f t="shared" si="8"/>
        <v>8.75</v>
      </c>
      <c r="I73" s="361">
        <f t="shared" si="9"/>
        <v>2100</v>
      </c>
      <c r="J73" s="376"/>
      <c r="K73" s="376"/>
      <c r="L73" s="376">
        <v>2</v>
      </c>
      <c r="M73" s="376" t="s">
        <v>1010</v>
      </c>
      <c r="N73" s="376"/>
      <c r="O73" s="377"/>
      <c r="P73" s="376"/>
      <c r="Q73" s="376"/>
      <c r="R73" s="376"/>
      <c r="S73" s="819"/>
      <c r="T73" s="376"/>
      <c r="U73" s="376"/>
      <c r="V73" s="355">
        <f>J73+L73+N73+P73+R73+T73</f>
        <v>2</v>
      </c>
      <c r="W73" s="365">
        <f>E73-V73</f>
        <v>28</v>
      </c>
      <c r="X73" s="361">
        <f>W73*8</f>
        <v>224</v>
      </c>
      <c r="Y73" s="361">
        <f>X73*H73</f>
        <v>1960</v>
      </c>
      <c r="Z73" s="1035">
        <f>Y73-1274</f>
        <v>686</v>
      </c>
      <c r="AA73" s="1081">
        <f>Y73-Z73</f>
        <v>1274</v>
      </c>
    </row>
    <row r="74" spans="1:30" s="160" customFormat="1" ht="30" customHeight="1">
      <c r="A74" s="825">
        <v>64</v>
      </c>
      <c r="B74" s="364" t="s">
        <v>280</v>
      </c>
      <c r="C74" s="364" t="s">
        <v>176</v>
      </c>
      <c r="D74" s="364" t="s">
        <v>49</v>
      </c>
      <c r="E74" s="365">
        <v>30</v>
      </c>
      <c r="F74" s="364">
        <v>240</v>
      </c>
      <c r="G74" s="364">
        <v>90</v>
      </c>
      <c r="H74" s="364">
        <f t="shared" si="8"/>
        <v>11.25</v>
      </c>
      <c r="I74" s="361">
        <f t="shared" si="9"/>
        <v>2700</v>
      </c>
      <c r="J74" s="376"/>
      <c r="K74" s="376"/>
      <c r="L74" s="376">
        <v>2</v>
      </c>
      <c r="M74" s="376" t="s">
        <v>437</v>
      </c>
      <c r="N74" s="376">
        <v>19</v>
      </c>
      <c r="O74" s="377" t="s">
        <v>1043</v>
      </c>
      <c r="P74" s="376"/>
      <c r="Q74" s="376"/>
      <c r="R74" s="376"/>
      <c r="S74" s="376"/>
      <c r="T74" s="376"/>
      <c r="U74" s="376"/>
      <c r="V74" s="355">
        <f t="shared" si="0"/>
        <v>21</v>
      </c>
      <c r="W74" s="365">
        <f t="shared" si="1"/>
        <v>9</v>
      </c>
      <c r="X74" s="361">
        <f t="shared" si="2"/>
        <v>72</v>
      </c>
      <c r="Y74" s="361">
        <f t="shared" si="3"/>
        <v>810</v>
      </c>
      <c r="Z74" s="1012">
        <f t="shared" si="4"/>
        <v>810</v>
      </c>
      <c r="AA74" s="149"/>
    </row>
    <row r="75" spans="1:30" s="160" customFormat="1" ht="36.75" customHeight="1">
      <c r="A75" s="825">
        <v>65</v>
      </c>
      <c r="B75" s="364" t="s">
        <v>726</v>
      </c>
      <c r="C75" s="364" t="s">
        <v>18</v>
      </c>
      <c r="D75" s="1072" t="s">
        <v>271</v>
      </c>
      <c r="E75" s="365">
        <v>30</v>
      </c>
      <c r="F75" s="364">
        <v>240</v>
      </c>
      <c r="G75" s="364">
        <v>70</v>
      </c>
      <c r="H75" s="364">
        <f t="shared" si="8"/>
        <v>8.75</v>
      </c>
      <c r="I75" s="361">
        <f t="shared" si="9"/>
        <v>2100</v>
      </c>
      <c r="J75" s="376"/>
      <c r="K75" s="819"/>
      <c r="L75" s="376">
        <v>4</v>
      </c>
      <c r="M75" s="376" t="s">
        <v>1026</v>
      </c>
      <c r="N75" s="376"/>
      <c r="O75" s="377"/>
      <c r="P75" s="376"/>
      <c r="Q75" s="376"/>
      <c r="R75" s="376">
        <v>8</v>
      </c>
      <c r="S75" s="376" t="s">
        <v>1012</v>
      </c>
      <c r="T75" s="376"/>
      <c r="U75" s="376"/>
      <c r="V75" s="365">
        <f t="shared" ref="V75" si="11">J75+L75+N75+P75+R75+T75</f>
        <v>12</v>
      </c>
      <c r="W75" s="365">
        <f t="shared" ref="W75" si="12">E75-V75</f>
        <v>18</v>
      </c>
      <c r="X75" s="361">
        <f t="shared" ref="X75" si="13">W75*8</f>
        <v>144</v>
      </c>
      <c r="Y75" s="361">
        <f t="shared" ref="Y75" si="14">X75*H75</f>
        <v>1260</v>
      </c>
      <c r="Z75" s="1012">
        <f t="shared" ref="Z75" si="15">Y75</f>
        <v>1260</v>
      </c>
      <c r="AA75" s="149"/>
    </row>
    <row r="76" spans="1:30" s="160" customFormat="1" ht="35.25" customHeight="1">
      <c r="A76" s="462"/>
      <c r="B76" s="1427" t="s">
        <v>483</v>
      </c>
      <c r="C76" s="1427"/>
      <c r="D76" s="1427"/>
      <c r="E76" s="341"/>
      <c r="F76" s="341"/>
      <c r="G76" s="341"/>
      <c r="H76" s="341"/>
      <c r="I76" s="341"/>
      <c r="J76" s="1077"/>
      <c r="K76" s="1077"/>
      <c r="L76" s="1077"/>
      <c r="M76" s="1077"/>
      <c r="N76" s="1427" t="s">
        <v>484</v>
      </c>
      <c r="O76" s="1427"/>
      <c r="P76" s="1427"/>
      <c r="Q76" s="1427"/>
      <c r="R76" s="1427"/>
      <c r="S76" s="1077"/>
      <c r="T76" s="1077"/>
      <c r="U76" s="1077"/>
      <c r="V76" s="341"/>
      <c r="W76" s="1427" t="s">
        <v>485</v>
      </c>
      <c r="X76" s="1427"/>
      <c r="Y76" s="1427"/>
      <c r="Z76" s="1427"/>
      <c r="AA76" s="1427"/>
    </row>
    <row r="77" spans="1:30" s="160" customFormat="1" ht="36" customHeight="1">
      <c r="A77" s="462"/>
      <c r="B77" s="1427" t="s">
        <v>482</v>
      </c>
      <c r="C77" s="1427"/>
      <c r="D77" s="1427"/>
      <c r="E77" s="341"/>
      <c r="F77" s="341"/>
      <c r="G77" s="341"/>
      <c r="H77" s="341"/>
      <c r="I77" s="341"/>
      <c r="J77" s="1077"/>
      <c r="K77" s="1077"/>
      <c r="L77" s="1077"/>
      <c r="M77" s="1077"/>
      <c r="N77" s="1427" t="s">
        <v>482</v>
      </c>
      <c r="O77" s="1427"/>
      <c r="P77" s="1427"/>
      <c r="Q77" s="1427"/>
      <c r="R77" s="1077"/>
      <c r="S77" s="1077"/>
      <c r="T77" s="1077"/>
      <c r="U77" s="1077"/>
      <c r="V77" s="1077"/>
      <c r="W77" s="1077"/>
      <c r="X77" s="1427" t="s">
        <v>482</v>
      </c>
      <c r="Y77" s="1427"/>
      <c r="Z77" s="1427"/>
      <c r="AA77" s="1427"/>
    </row>
    <row r="78" spans="1:30" s="160" customFormat="1" ht="22.5" customHeight="1">
      <c r="A78" s="462"/>
      <c r="B78" s="462"/>
      <c r="C78" s="250"/>
      <c r="D78" s="250"/>
      <c r="E78" s="250"/>
      <c r="F78" s="250"/>
      <c r="G78" s="250"/>
      <c r="H78" s="250"/>
      <c r="I78" s="250"/>
      <c r="J78" s="338"/>
      <c r="K78" s="338"/>
      <c r="L78" s="338"/>
      <c r="M78" s="338"/>
      <c r="N78" s="1427">
        <v>2</v>
      </c>
      <c r="O78" s="1427"/>
      <c r="P78" s="1427"/>
      <c r="Q78" s="1427"/>
      <c r="R78" s="338"/>
      <c r="S78" s="338"/>
      <c r="T78" s="338"/>
      <c r="U78" s="338"/>
      <c r="V78" s="250"/>
      <c r="W78" s="462"/>
      <c r="X78" s="250"/>
      <c r="Y78" s="250"/>
      <c r="Z78" s="1017"/>
      <c r="AA78" s="340"/>
      <c r="AD78" s="160">
        <f>60*27</f>
        <v>1620</v>
      </c>
    </row>
    <row r="79" spans="1:30" s="160" customFormat="1" ht="30" customHeight="1">
      <c r="A79" s="825">
        <v>66</v>
      </c>
      <c r="B79" s="118" t="s">
        <v>808</v>
      </c>
      <c r="C79" s="364" t="s">
        <v>18</v>
      </c>
      <c r="D79" s="474" t="s">
        <v>368</v>
      </c>
      <c r="E79" s="365">
        <v>30</v>
      </c>
      <c r="F79" s="364">
        <v>240</v>
      </c>
      <c r="G79" s="364">
        <v>70</v>
      </c>
      <c r="H79" s="364">
        <f t="shared" ref="H79:H110" si="16">G79/8</f>
        <v>8.75</v>
      </c>
      <c r="I79" s="361">
        <f t="shared" ref="I79:I110" si="17">G79*E79</f>
        <v>2100</v>
      </c>
      <c r="J79" s="376"/>
      <c r="K79" s="819"/>
      <c r="L79" s="376">
        <v>1</v>
      </c>
      <c r="M79" s="376">
        <v>1</v>
      </c>
      <c r="N79" s="376">
        <v>1</v>
      </c>
      <c r="O79" s="377" t="s">
        <v>268</v>
      </c>
      <c r="P79" s="376"/>
      <c r="Q79" s="376"/>
      <c r="R79" s="376"/>
      <c r="S79" s="376"/>
      <c r="T79" s="376"/>
      <c r="U79" s="376"/>
      <c r="V79" s="355">
        <f>J79+L79+N79+P79+R79+T79</f>
        <v>2</v>
      </c>
      <c r="W79" s="365">
        <f t="shared" ref="W79:W88" si="18">E79-V79</f>
        <v>28</v>
      </c>
      <c r="X79" s="361">
        <f t="shared" ref="X79:X110" si="19">W79*8</f>
        <v>224</v>
      </c>
      <c r="Y79" s="361">
        <f t="shared" ref="Y79:Y110" si="20">X79*H79</f>
        <v>1960</v>
      </c>
      <c r="Z79" s="1012">
        <f t="shared" ref="Z79:Z110" si="21">Y79</f>
        <v>1960</v>
      </c>
      <c r="AA79" s="149"/>
    </row>
    <row r="80" spans="1:30" s="160" customFormat="1" ht="30" customHeight="1">
      <c r="A80" s="825">
        <v>67</v>
      </c>
      <c r="B80" s="364" t="s">
        <v>64</v>
      </c>
      <c r="C80" s="364" t="s">
        <v>176</v>
      </c>
      <c r="D80" s="364" t="s">
        <v>65</v>
      </c>
      <c r="E80" s="365">
        <v>30</v>
      </c>
      <c r="F80" s="364">
        <v>240</v>
      </c>
      <c r="G80" s="364">
        <v>90</v>
      </c>
      <c r="H80" s="364">
        <f t="shared" si="16"/>
        <v>11.25</v>
      </c>
      <c r="I80" s="361">
        <f t="shared" si="17"/>
        <v>2700</v>
      </c>
      <c r="J80" s="376"/>
      <c r="K80" s="819"/>
      <c r="L80" s="376">
        <v>5</v>
      </c>
      <c r="M80" s="376" t="s">
        <v>1011</v>
      </c>
      <c r="N80" s="376"/>
      <c r="O80" s="377"/>
      <c r="P80" s="376"/>
      <c r="Q80" s="376"/>
      <c r="R80" s="376"/>
      <c r="S80" s="376"/>
      <c r="T80" s="376"/>
      <c r="U80" s="376"/>
      <c r="V80" s="355">
        <f>J80+L80+N80+P80+R80+T80</f>
        <v>5</v>
      </c>
      <c r="W80" s="365">
        <f t="shared" si="18"/>
        <v>25</v>
      </c>
      <c r="X80" s="361">
        <f t="shared" si="19"/>
        <v>200</v>
      </c>
      <c r="Y80" s="361">
        <f t="shared" si="20"/>
        <v>2250</v>
      </c>
      <c r="Z80" s="1012">
        <f t="shared" si="21"/>
        <v>2250</v>
      </c>
      <c r="AA80" s="149"/>
    </row>
    <row r="81" spans="1:27" s="160" customFormat="1" ht="35.25" customHeight="1">
      <c r="A81" s="825">
        <v>68</v>
      </c>
      <c r="B81" s="364" t="s">
        <v>817</v>
      </c>
      <c r="C81" s="364" t="s">
        <v>176</v>
      </c>
      <c r="D81" s="364" t="s">
        <v>101</v>
      </c>
      <c r="E81" s="364">
        <v>30</v>
      </c>
      <c r="F81" s="364">
        <v>240</v>
      </c>
      <c r="G81" s="364">
        <v>90</v>
      </c>
      <c r="H81" s="364">
        <f t="shared" si="16"/>
        <v>11.25</v>
      </c>
      <c r="I81" s="361">
        <f t="shared" si="17"/>
        <v>2700</v>
      </c>
      <c r="J81" s="376"/>
      <c r="K81" s="819"/>
      <c r="L81" s="376">
        <v>5</v>
      </c>
      <c r="M81" s="376" t="s">
        <v>1011</v>
      </c>
      <c r="N81" s="376">
        <v>4</v>
      </c>
      <c r="O81" s="377" t="s">
        <v>1044</v>
      </c>
      <c r="P81" s="376"/>
      <c r="Q81" s="376"/>
      <c r="R81" s="376"/>
      <c r="S81" s="376"/>
      <c r="T81" s="376"/>
      <c r="U81" s="376"/>
      <c r="V81" s="361">
        <f t="shared" ref="V81" si="22">J81+L81+N81+P81+R81+T81</f>
        <v>9</v>
      </c>
      <c r="W81" s="364">
        <f t="shared" si="18"/>
        <v>21</v>
      </c>
      <c r="X81" s="361">
        <f t="shared" si="19"/>
        <v>168</v>
      </c>
      <c r="Y81" s="361">
        <f t="shared" si="20"/>
        <v>1890</v>
      </c>
      <c r="Z81" s="1012">
        <f t="shared" si="21"/>
        <v>1890</v>
      </c>
      <c r="AA81" s="363"/>
    </row>
    <row r="82" spans="1:27" s="160" customFormat="1" ht="30" customHeight="1">
      <c r="A82" s="825">
        <v>69</v>
      </c>
      <c r="B82" s="364" t="s">
        <v>188</v>
      </c>
      <c r="C82" s="364" t="s">
        <v>176</v>
      </c>
      <c r="D82" s="364" t="s">
        <v>30</v>
      </c>
      <c r="E82" s="365">
        <v>30</v>
      </c>
      <c r="F82" s="364">
        <v>240</v>
      </c>
      <c r="G82" s="364">
        <v>90</v>
      </c>
      <c r="H82" s="364">
        <f t="shared" si="16"/>
        <v>11.25</v>
      </c>
      <c r="I82" s="361">
        <f t="shared" si="17"/>
        <v>2700</v>
      </c>
      <c r="J82" s="376"/>
      <c r="K82" s="376"/>
      <c r="L82" s="376">
        <v>1</v>
      </c>
      <c r="M82" s="376">
        <v>1</v>
      </c>
      <c r="N82" s="376">
        <v>19</v>
      </c>
      <c r="O82" s="377" t="s">
        <v>870</v>
      </c>
      <c r="P82" s="376"/>
      <c r="Q82" s="376"/>
      <c r="R82" s="376"/>
      <c r="S82" s="376"/>
      <c r="T82" s="376"/>
      <c r="U82" s="376"/>
      <c r="V82" s="355">
        <f>J82+L82+N82+P82+R82+T82</f>
        <v>20</v>
      </c>
      <c r="W82" s="365">
        <f t="shared" si="18"/>
        <v>10</v>
      </c>
      <c r="X82" s="361">
        <f t="shared" si="19"/>
        <v>80</v>
      </c>
      <c r="Y82" s="361">
        <f t="shared" si="20"/>
        <v>900</v>
      </c>
      <c r="Z82" s="1012">
        <f t="shared" si="21"/>
        <v>900</v>
      </c>
      <c r="AA82" s="149"/>
    </row>
    <row r="83" spans="1:27" s="160" customFormat="1" ht="30" customHeight="1">
      <c r="A83" s="825">
        <v>70</v>
      </c>
      <c r="B83" s="364" t="s">
        <v>328</v>
      </c>
      <c r="C83" s="364" t="s">
        <v>18</v>
      </c>
      <c r="D83" s="505" t="s">
        <v>271</v>
      </c>
      <c r="E83" s="365">
        <v>30</v>
      </c>
      <c r="F83" s="364">
        <v>240</v>
      </c>
      <c r="G83" s="364">
        <v>70</v>
      </c>
      <c r="H83" s="364">
        <f t="shared" si="16"/>
        <v>8.75</v>
      </c>
      <c r="I83" s="361">
        <f t="shared" si="17"/>
        <v>2100</v>
      </c>
      <c r="J83" s="376"/>
      <c r="K83" s="376"/>
      <c r="L83" s="376">
        <v>3</v>
      </c>
      <c r="M83" s="376" t="s">
        <v>225</v>
      </c>
      <c r="N83" s="376">
        <v>11</v>
      </c>
      <c r="O83" s="377" t="s">
        <v>652</v>
      </c>
      <c r="P83" s="376"/>
      <c r="Q83" s="376"/>
      <c r="R83" s="376">
        <v>5</v>
      </c>
      <c r="S83" s="819" t="s">
        <v>1028</v>
      </c>
      <c r="T83" s="376"/>
      <c r="U83" s="376"/>
      <c r="V83" s="355">
        <f>J83+L83+N83+P83+R83+T83</f>
        <v>19</v>
      </c>
      <c r="W83" s="365">
        <f t="shared" si="18"/>
        <v>11</v>
      </c>
      <c r="X83" s="361">
        <f t="shared" si="19"/>
        <v>88</v>
      </c>
      <c r="Y83" s="361">
        <f t="shared" si="20"/>
        <v>770</v>
      </c>
      <c r="Z83" s="1012">
        <f t="shared" si="21"/>
        <v>770</v>
      </c>
      <c r="AA83" s="149"/>
    </row>
    <row r="84" spans="1:27" s="160" customFormat="1" ht="30" customHeight="1">
      <c r="A84" s="825">
        <v>71</v>
      </c>
      <c r="B84" s="364" t="s">
        <v>920</v>
      </c>
      <c r="C84" s="364" t="s">
        <v>18</v>
      </c>
      <c r="D84" s="364" t="s">
        <v>86</v>
      </c>
      <c r="E84" s="365">
        <v>30</v>
      </c>
      <c r="F84" s="364">
        <v>240</v>
      </c>
      <c r="G84" s="364">
        <v>70</v>
      </c>
      <c r="H84" s="364">
        <f t="shared" si="16"/>
        <v>8.75</v>
      </c>
      <c r="I84" s="361">
        <f t="shared" si="17"/>
        <v>2100</v>
      </c>
      <c r="J84" s="376"/>
      <c r="K84" s="376"/>
      <c r="L84" s="376"/>
      <c r="M84" s="376"/>
      <c r="N84" s="376"/>
      <c r="O84" s="377"/>
      <c r="P84" s="376"/>
      <c r="Q84" s="376"/>
      <c r="R84" s="376"/>
      <c r="S84" s="819"/>
      <c r="T84" s="376"/>
      <c r="U84" s="376"/>
      <c r="V84" s="355">
        <f>J84+L84+N84+P84+R84+T84</f>
        <v>0</v>
      </c>
      <c r="W84" s="365">
        <f t="shared" si="18"/>
        <v>30</v>
      </c>
      <c r="X84" s="361">
        <f t="shared" si="19"/>
        <v>240</v>
      </c>
      <c r="Y84" s="361">
        <f t="shared" si="20"/>
        <v>2100</v>
      </c>
      <c r="Z84" s="1012">
        <f t="shared" si="21"/>
        <v>2100</v>
      </c>
      <c r="AA84" s="149"/>
    </row>
    <row r="85" spans="1:27" s="160" customFormat="1" ht="30" customHeight="1">
      <c r="A85" s="825">
        <v>72</v>
      </c>
      <c r="B85" s="364" t="s">
        <v>206</v>
      </c>
      <c r="C85" s="364" t="s">
        <v>176</v>
      </c>
      <c r="D85" s="364" t="s">
        <v>240</v>
      </c>
      <c r="E85" s="365">
        <v>30</v>
      </c>
      <c r="F85" s="364">
        <v>240</v>
      </c>
      <c r="G85" s="364">
        <v>90</v>
      </c>
      <c r="H85" s="364">
        <f t="shared" si="16"/>
        <v>11.25</v>
      </c>
      <c r="I85" s="361">
        <f t="shared" si="17"/>
        <v>2700</v>
      </c>
      <c r="J85" s="376"/>
      <c r="K85" s="376"/>
      <c r="L85" s="376">
        <v>3</v>
      </c>
      <c r="M85" s="376" t="s">
        <v>1020</v>
      </c>
      <c r="N85" s="376">
        <v>17</v>
      </c>
      <c r="O85" s="377" t="s">
        <v>1021</v>
      </c>
      <c r="P85" s="376"/>
      <c r="Q85" s="376"/>
      <c r="R85" s="376"/>
      <c r="S85" s="376"/>
      <c r="T85" s="376"/>
      <c r="U85" s="376"/>
      <c r="V85" s="355">
        <f t="shared" ref="V85:V88" si="23">J85+L85+N85+P85+R85+T85</f>
        <v>20</v>
      </c>
      <c r="W85" s="365">
        <f t="shared" si="18"/>
        <v>10</v>
      </c>
      <c r="X85" s="361">
        <f t="shared" si="19"/>
        <v>80</v>
      </c>
      <c r="Y85" s="361">
        <f t="shared" si="20"/>
        <v>900</v>
      </c>
      <c r="Z85" s="1012">
        <f t="shared" si="21"/>
        <v>900</v>
      </c>
      <c r="AA85" s="149"/>
    </row>
    <row r="86" spans="1:27" s="160" customFormat="1" ht="35.1" customHeight="1">
      <c r="A86" s="825">
        <v>73</v>
      </c>
      <c r="B86" s="364" t="s">
        <v>251</v>
      </c>
      <c r="C86" s="361" t="s">
        <v>176</v>
      </c>
      <c r="D86" s="361" t="s">
        <v>103</v>
      </c>
      <c r="E86" s="365">
        <v>30</v>
      </c>
      <c r="F86" s="364">
        <v>240</v>
      </c>
      <c r="G86" s="364">
        <v>90</v>
      </c>
      <c r="H86" s="364">
        <f t="shared" si="16"/>
        <v>11.25</v>
      </c>
      <c r="I86" s="361">
        <f t="shared" si="17"/>
        <v>2700</v>
      </c>
      <c r="J86" s="376"/>
      <c r="K86" s="376"/>
      <c r="L86" s="376">
        <v>3</v>
      </c>
      <c r="M86" s="376" t="s">
        <v>225</v>
      </c>
      <c r="N86" s="376">
        <v>14</v>
      </c>
      <c r="O86" s="377" t="s">
        <v>538</v>
      </c>
      <c r="P86" s="376"/>
      <c r="Q86" s="376"/>
      <c r="R86" s="376"/>
      <c r="S86" s="376"/>
      <c r="T86" s="376"/>
      <c r="U86" s="376"/>
      <c r="V86" s="355">
        <f t="shared" si="23"/>
        <v>17</v>
      </c>
      <c r="W86" s="365">
        <f t="shared" si="18"/>
        <v>13</v>
      </c>
      <c r="X86" s="361">
        <f t="shared" si="19"/>
        <v>104</v>
      </c>
      <c r="Y86" s="361">
        <f t="shared" si="20"/>
        <v>1170</v>
      </c>
      <c r="Z86" s="1012">
        <f t="shared" si="21"/>
        <v>1170</v>
      </c>
      <c r="AA86" s="363"/>
    </row>
    <row r="87" spans="1:27" s="463" customFormat="1" ht="35.1" customHeight="1">
      <c r="A87" s="825">
        <v>74</v>
      </c>
      <c r="B87" s="364" t="s">
        <v>252</v>
      </c>
      <c r="C87" s="364" t="s">
        <v>18</v>
      </c>
      <c r="D87" s="364" t="s">
        <v>76</v>
      </c>
      <c r="E87" s="365">
        <v>30</v>
      </c>
      <c r="F87" s="364">
        <v>240</v>
      </c>
      <c r="G87" s="364">
        <v>70</v>
      </c>
      <c r="H87" s="364">
        <f t="shared" si="16"/>
        <v>8.75</v>
      </c>
      <c r="I87" s="364">
        <f t="shared" si="17"/>
        <v>2100</v>
      </c>
      <c r="J87" s="376"/>
      <c r="K87" s="376"/>
      <c r="L87" s="376">
        <v>1</v>
      </c>
      <c r="M87" s="376">
        <v>8</v>
      </c>
      <c r="N87" s="376">
        <v>15</v>
      </c>
      <c r="O87" s="377" t="s">
        <v>565</v>
      </c>
      <c r="P87" s="376"/>
      <c r="Q87" s="376"/>
      <c r="R87" s="376"/>
      <c r="S87" s="376"/>
      <c r="T87" s="376"/>
      <c r="U87" s="376"/>
      <c r="V87" s="365">
        <f t="shared" si="23"/>
        <v>16</v>
      </c>
      <c r="W87" s="365">
        <f t="shared" si="18"/>
        <v>14</v>
      </c>
      <c r="X87" s="364">
        <f t="shared" si="19"/>
        <v>112</v>
      </c>
      <c r="Y87" s="364">
        <f t="shared" si="20"/>
        <v>980</v>
      </c>
      <c r="Z87" s="1012">
        <f t="shared" si="21"/>
        <v>980</v>
      </c>
      <c r="AA87" s="997"/>
    </row>
    <row r="88" spans="1:27" s="160" customFormat="1" ht="30" customHeight="1">
      <c r="A88" s="825">
        <v>75</v>
      </c>
      <c r="B88" s="772" t="s">
        <v>826</v>
      </c>
      <c r="C88" s="364" t="s">
        <v>176</v>
      </c>
      <c r="D88" s="364" t="s">
        <v>20</v>
      </c>
      <c r="E88" s="365">
        <v>30</v>
      </c>
      <c r="F88" s="364">
        <v>240</v>
      </c>
      <c r="G88" s="364">
        <v>90</v>
      </c>
      <c r="H88" s="364">
        <f t="shared" si="16"/>
        <v>11.25</v>
      </c>
      <c r="I88" s="361">
        <f t="shared" si="17"/>
        <v>2700</v>
      </c>
      <c r="J88" s="376"/>
      <c r="K88" s="376"/>
      <c r="L88" s="376">
        <v>4</v>
      </c>
      <c r="M88" s="376" t="s">
        <v>752</v>
      </c>
      <c r="N88" s="376"/>
      <c r="O88" s="377"/>
      <c r="P88" s="376"/>
      <c r="Q88" s="376"/>
      <c r="R88" s="376"/>
      <c r="S88" s="376"/>
      <c r="T88" s="376">
        <v>7</v>
      </c>
      <c r="U88" s="376" t="s">
        <v>577</v>
      </c>
      <c r="V88" s="355">
        <f t="shared" si="23"/>
        <v>11</v>
      </c>
      <c r="W88" s="365">
        <f t="shared" si="18"/>
        <v>19</v>
      </c>
      <c r="X88" s="361">
        <f t="shared" si="19"/>
        <v>152</v>
      </c>
      <c r="Y88" s="361">
        <f t="shared" si="20"/>
        <v>1710</v>
      </c>
      <c r="Z88" s="1012">
        <f t="shared" si="21"/>
        <v>1710</v>
      </c>
      <c r="AA88" s="149"/>
    </row>
    <row r="89" spans="1:27" s="160" customFormat="1" ht="30" customHeight="1">
      <c r="A89" s="825">
        <v>76</v>
      </c>
      <c r="B89" s="623" t="s">
        <v>369</v>
      </c>
      <c r="C89" s="364" t="s">
        <v>18</v>
      </c>
      <c r="D89" s="921" t="s">
        <v>27</v>
      </c>
      <c r="E89" s="364">
        <v>30</v>
      </c>
      <c r="F89" s="364">
        <v>240</v>
      </c>
      <c r="G89" s="364">
        <v>70</v>
      </c>
      <c r="H89" s="364">
        <f t="shared" si="16"/>
        <v>8.75</v>
      </c>
      <c r="I89" s="361">
        <f t="shared" si="17"/>
        <v>2100</v>
      </c>
      <c r="J89" s="376"/>
      <c r="K89" s="376"/>
      <c r="L89" s="376">
        <v>2</v>
      </c>
      <c r="M89" s="376" t="s">
        <v>173</v>
      </c>
      <c r="N89" s="376"/>
      <c r="O89" s="377"/>
      <c r="P89" s="376"/>
      <c r="Q89" s="376"/>
      <c r="R89" s="376"/>
      <c r="S89" s="376"/>
      <c r="T89" s="376">
        <v>3</v>
      </c>
      <c r="U89" s="376" t="s">
        <v>545</v>
      </c>
      <c r="V89" s="355">
        <f>J89+L89+N89+P89+R89+T89</f>
        <v>5</v>
      </c>
      <c r="W89" s="365">
        <f>E89-V89</f>
        <v>25</v>
      </c>
      <c r="X89" s="361">
        <f t="shared" si="19"/>
        <v>200</v>
      </c>
      <c r="Y89" s="361">
        <f t="shared" si="20"/>
        <v>1750</v>
      </c>
      <c r="Z89" s="1012">
        <f t="shared" si="21"/>
        <v>1750</v>
      </c>
      <c r="AA89" s="149"/>
    </row>
    <row r="90" spans="1:27" s="160" customFormat="1" ht="30" customHeight="1">
      <c r="A90" s="825">
        <v>77</v>
      </c>
      <c r="B90" s="624" t="s">
        <v>552</v>
      </c>
      <c r="C90" s="365" t="s">
        <v>18</v>
      </c>
      <c r="D90" s="922" t="s">
        <v>75</v>
      </c>
      <c r="E90" s="365">
        <v>30</v>
      </c>
      <c r="F90" s="365">
        <v>240</v>
      </c>
      <c r="G90" s="364">
        <v>70</v>
      </c>
      <c r="H90" s="364">
        <f t="shared" si="16"/>
        <v>8.75</v>
      </c>
      <c r="I90" s="361">
        <f t="shared" si="17"/>
        <v>2100</v>
      </c>
      <c r="J90" s="376"/>
      <c r="K90" s="376"/>
      <c r="L90" s="376">
        <v>5</v>
      </c>
      <c r="M90" s="376" t="s">
        <v>1011</v>
      </c>
      <c r="N90" s="376"/>
      <c r="O90" s="377"/>
      <c r="P90" s="376"/>
      <c r="Q90" s="376"/>
      <c r="R90" s="376"/>
      <c r="S90" s="376"/>
      <c r="T90" s="376"/>
      <c r="U90" s="376"/>
      <c r="V90" s="355">
        <f>J90+L90+N90+P90+R90+T90</f>
        <v>5</v>
      </c>
      <c r="W90" s="365">
        <f>E90-V90</f>
        <v>25</v>
      </c>
      <c r="X90" s="361">
        <f t="shared" si="19"/>
        <v>200</v>
      </c>
      <c r="Y90" s="361">
        <f t="shared" si="20"/>
        <v>1750</v>
      </c>
      <c r="Z90" s="1012">
        <f t="shared" si="21"/>
        <v>1750</v>
      </c>
      <c r="AA90" s="149"/>
    </row>
    <row r="91" spans="1:27" s="160" customFormat="1" ht="30" customHeight="1">
      <c r="A91" s="825">
        <v>78</v>
      </c>
      <c r="B91" s="364" t="s">
        <v>118</v>
      </c>
      <c r="C91" s="364" t="s">
        <v>176</v>
      </c>
      <c r="D91" s="364" t="s">
        <v>59</v>
      </c>
      <c r="E91" s="365">
        <v>30</v>
      </c>
      <c r="F91" s="364">
        <v>240</v>
      </c>
      <c r="G91" s="364">
        <v>90</v>
      </c>
      <c r="H91" s="364">
        <f t="shared" si="16"/>
        <v>11.25</v>
      </c>
      <c r="I91" s="361">
        <f t="shared" si="17"/>
        <v>2700</v>
      </c>
      <c r="J91" s="376"/>
      <c r="K91" s="376"/>
      <c r="L91" s="376">
        <v>5</v>
      </c>
      <c r="M91" s="376" t="s">
        <v>1011</v>
      </c>
      <c r="N91" s="376">
        <v>1</v>
      </c>
      <c r="O91" s="377" t="s">
        <v>158</v>
      </c>
      <c r="P91" s="376"/>
      <c r="Q91" s="376"/>
      <c r="R91" s="376"/>
      <c r="S91" s="376"/>
      <c r="T91" s="376"/>
      <c r="U91" s="376"/>
      <c r="V91" s="355">
        <f>J91+L91+N91+P91+R91+T91</f>
        <v>6</v>
      </c>
      <c r="W91" s="365">
        <f>E91-V91</f>
        <v>24</v>
      </c>
      <c r="X91" s="361">
        <f t="shared" si="19"/>
        <v>192</v>
      </c>
      <c r="Y91" s="361">
        <f t="shared" si="20"/>
        <v>2160</v>
      </c>
      <c r="Z91" s="1012">
        <f t="shared" si="21"/>
        <v>2160</v>
      </c>
      <c r="AA91" s="149"/>
    </row>
    <row r="92" spans="1:27" s="160" customFormat="1" ht="30" customHeight="1">
      <c r="A92" s="825">
        <v>79</v>
      </c>
      <c r="B92" s="364" t="s">
        <v>444</v>
      </c>
      <c r="C92" s="364" t="s">
        <v>18</v>
      </c>
      <c r="D92" s="364" t="s">
        <v>334</v>
      </c>
      <c r="E92" s="364">
        <v>30</v>
      </c>
      <c r="F92" s="364">
        <v>240</v>
      </c>
      <c r="G92" s="364">
        <v>70</v>
      </c>
      <c r="H92" s="364">
        <f t="shared" si="16"/>
        <v>8.75</v>
      </c>
      <c r="I92" s="361">
        <f t="shared" si="17"/>
        <v>2100</v>
      </c>
      <c r="J92" s="376"/>
      <c r="K92" s="376"/>
      <c r="L92" s="376"/>
      <c r="M92" s="376"/>
      <c r="N92" s="376"/>
      <c r="O92" s="377"/>
      <c r="P92" s="376"/>
      <c r="Q92" s="376"/>
      <c r="R92" s="376"/>
      <c r="S92" s="376"/>
      <c r="T92" s="376"/>
      <c r="U92" s="376"/>
      <c r="V92" s="361">
        <f t="shared" ref="V92:V110" si="24">J92+L92+N92+P92+R92+T92</f>
        <v>0</v>
      </c>
      <c r="W92" s="364">
        <f t="shared" ref="W92:W110" si="25">E92-V92</f>
        <v>30</v>
      </c>
      <c r="X92" s="361">
        <f t="shared" si="19"/>
        <v>240</v>
      </c>
      <c r="Y92" s="361">
        <f t="shared" si="20"/>
        <v>2100</v>
      </c>
      <c r="Z92" s="1012">
        <f t="shared" si="21"/>
        <v>2100</v>
      </c>
      <c r="AA92" s="149"/>
    </row>
    <row r="93" spans="1:27" s="160" customFormat="1" ht="30" customHeight="1">
      <c r="A93" s="825">
        <v>80</v>
      </c>
      <c r="B93" s="624" t="s">
        <v>880</v>
      </c>
      <c r="C93" s="364" t="s">
        <v>18</v>
      </c>
      <c r="D93" s="920" t="s">
        <v>105</v>
      </c>
      <c r="E93" s="364">
        <v>30</v>
      </c>
      <c r="F93" s="364">
        <v>240</v>
      </c>
      <c r="G93" s="364">
        <v>70</v>
      </c>
      <c r="H93" s="364">
        <f t="shared" si="16"/>
        <v>8.75</v>
      </c>
      <c r="I93" s="361">
        <f t="shared" si="17"/>
        <v>2100</v>
      </c>
      <c r="J93" s="376"/>
      <c r="K93" s="376"/>
      <c r="L93" s="376">
        <v>5</v>
      </c>
      <c r="M93" s="376" t="s">
        <v>1011</v>
      </c>
      <c r="N93" s="376"/>
      <c r="O93" s="377"/>
      <c r="P93" s="376"/>
      <c r="Q93" s="376"/>
      <c r="R93" s="376"/>
      <c r="S93" s="376"/>
      <c r="T93" s="376"/>
      <c r="U93" s="820"/>
      <c r="V93" s="361">
        <f t="shared" si="24"/>
        <v>5</v>
      </c>
      <c r="W93" s="364">
        <f t="shared" si="25"/>
        <v>25</v>
      </c>
      <c r="X93" s="361">
        <f t="shared" si="19"/>
        <v>200</v>
      </c>
      <c r="Y93" s="361">
        <f t="shared" si="20"/>
        <v>1750</v>
      </c>
      <c r="Z93" s="1012">
        <f t="shared" si="21"/>
        <v>1750</v>
      </c>
      <c r="AA93" s="149"/>
    </row>
    <row r="94" spans="1:27" s="160" customFormat="1" ht="30" customHeight="1">
      <c r="A94" s="825">
        <v>81</v>
      </c>
      <c r="B94" s="364" t="s">
        <v>26</v>
      </c>
      <c r="C94" s="365" t="s">
        <v>31</v>
      </c>
      <c r="D94" s="364" t="s">
        <v>37</v>
      </c>
      <c r="E94" s="365">
        <v>30</v>
      </c>
      <c r="F94" s="364">
        <v>240</v>
      </c>
      <c r="G94" s="364">
        <v>75</v>
      </c>
      <c r="H94" s="364">
        <f t="shared" si="16"/>
        <v>9.375</v>
      </c>
      <c r="I94" s="361">
        <f t="shared" si="17"/>
        <v>2250</v>
      </c>
      <c r="J94" s="376"/>
      <c r="K94" s="376"/>
      <c r="L94" s="376">
        <v>2</v>
      </c>
      <c r="M94" s="376" t="s">
        <v>1038</v>
      </c>
      <c r="N94" s="376">
        <v>17</v>
      </c>
      <c r="O94" s="377" t="s">
        <v>1017</v>
      </c>
      <c r="P94" s="376"/>
      <c r="Q94" s="376"/>
      <c r="R94" s="376"/>
      <c r="S94" s="820"/>
      <c r="T94" s="376"/>
      <c r="U94" s="376"/>
      <c r="V94" s="355">
        <f t="shared" si="24"/>
        <v>19</v>
      </c>
      <c r="W94" s="365">
        <f t="shared" si="25"/>
        <v>11</v>
      </c>
      <c r="X94" s="361">
        <f t="shared" si="19"/>
        <v>88</v>
      </c>
      <c r="Y94" s="361">
        <f t="shared" si="20"/>
        <v>825</v>
      </c>
      <c r="Z94" s="1012">
        <f t="shared" si="21"/>
        <v>825</v>
      </c>
      <c r="AA94" s="149"/>
    </row>
    <row r="95" spans="1:27" s="463" customFormat="1" ht="30" customHeight="1">
      <c r="A95" s="825">
        <v>82</v>
      </c>
      <c r="B95" s="364" t="s">
        <v>867</v>
      </c>
      <c r="C95" s="364" t="s">
        <v>18</v>
      </c>
      <c r="D95" s="364" t="s">
        <v>506</v>
      </c>
      <c r="E95" s="365">
        <v>30</v>
      </c>
      <c r="F95" s="364">
        <v>240</v>
      </c>
      <c r="G95" s="364">
        <v>70</v>
      </c>
      <c r="H95" s="364">
        <f t="shared" si="16"/>
        <v>8.75</v>
      </c>
      <c r="I95" s="364">
        <f t="shared" si="17"/>
        <v>2100</v>
      </c>
      <c r="J95" s="376"/>
      <c r="K95" s="376"/>
      <c r="L95" s="376">
        <v>4</v>
      </c>
      <c r="M95" s="376" t="s">
        <v>420</v>
      </c>
      <c r="N95" s="376"/>
      <c r="O95" s="377"/>
      <c r="P95" s="376"/>
      <c r="Q95" s="376"/>
      <c r="R95" s="376"/>
      <c r="S95" s="820"/>
      <c r="T95" s="376"/>
      <c r="U95" s="376"/>
      <c r="V95" s="365">
        <f t="shared" si="24"/>
        <v>4</v>
      </c>
      <c r="W95" s="365">
        <f t="shared" si="25"/>
        <v>26</v>
      </c>
      <c r="X95" s="364">
        <f t="shared" si="19"/>
        <v>208</v>
      </c>
      <c r="Y95" s="364">
        <f t="shared" si="20"/>
        <v>1820</v>
      </c>
      <c r="Z95" s="1012">
        <f t="shared" si="21"/>
        <v>1820</v>
      </c>
      <c r="AA95" s="245"/>
    </row>
    <row r="96" spans="1:27" s="160" customFormat="1" ht="30" customHeight="1">
      <c r="A96" s="825">
        <v>83</v>
      </c>
      <c r="B96" s="364" t="s">
        <v>140</v>
      </c>
      <c r="C96" s="364" t="s">
        <v>176</v>
      </c>
      <c r="D96" s="364" t="s">
        <v>144</v>
      </c>
      <c r="E96" s="365">
        <v>30</v>
      </c>
      <c r="F96" s="364">
        <v>240</v>
      </c>
      <c r="G96" s="364">
        <v>90</v>
      </c>
      <c r="H96" s="364">
        <f t="shared" si="16"/>
        <v>11.25</v>
      </c>
      <c r="I96" s="361">
        <f t="shared" si="17"/>
        <v>2700</v>
      </c>
      <c r="J96" s="376"/>
      <c r="K96" s="376"/>
      <c r="L96" s="376">
        <v>2</v>
      </c>
      <c r="M96" s="376" t="s">
        <v>753</v>
      </c>
      <c r="N96" s="376">
        <v>18</v>
      </c>
      <c r="O96" s="377" t="s">
        <v>1039</v>
      </c>
      <c r="P96" s="376"/>
      <c r="Q96" s="376"/>
      <c r="R96" s="376"/>
      <c r="S96" s="376"/>
      <c r="T96" s="376"/>
      <c r="U96" s="376"/>
      <c r="V96" s="355">
        <f t="shared" si="24"/>
        <v>20</v>
      </c>
      <c r="W96" s="365">
        <f t="shared" si="25"/>
        <v>10</v>
      </c>
      <c r="X96" s="361">
        <f t="shared" si="19"/>
        <v>80</v>
      </c>
      <c r="Y96" s="361">
        <f t="shared" si="20"/>
        <v>900</v>
      </c>
      <c r="Z96" s="1012">
        <f t="shared" si="21"/>
        <v>900</v>
      </c>
      <c r="AA96" s="149"/>
    </row>
    <row r="97" spans="1:35" s="160" customFormat="1" ht="30" customHeight="1">
      <c r="A97" s="825">
        <v>84</v>
      </c>
      <c r="B97" s="364" t="s">
        <v>51</v>
      </c>
      <c r="C97" s="364" t="s">
        <v>176</v>
      </c>
      <c r="D97" s="364" t="s">
        <v>52</v>
      </c>
      <c r="E97" s="365">
        <v>30</v>
      </c>
      <c r="F97" s="364">
        <v>240</v>
      </c>
      <c r="G97" s="364">
        <v>90</v>
      </c>
      <c r="H97" s="364">
        <f t="shared" si="16"/>
        <v>11.25</v>
      </c>
      <c r="I97" s="361">
        <f t="shared" si="17"/>
        <v>2700</v>
      </c>
      <c r="J97" s="376"/>
      <c r="K97" s="376"/>
      <c r="L97" s="376">
        <v>2</v>
      </c>
      <c r="M97" s="376" t="s">
        <v>753</v>
      </c>
      <c r="N97" s="376">
        <v>21</v>
      </c>
      <c r="O97" s="377" t="s">
        <v>603</v>
      </c>
      <c r="P97" s="376"/>
      <c r="Q97" s="376"/>
      <c r="R97" s="376"/>
      <c r="S97" s="376"/>
      <c r="T97" s="376"/>
      <c r="U97" s="376"/>
      <c r="V97" s="355">
        <f t="shared" si="24"/>
        <v>23</v>
      </c>
      <c r="W97" s="365">
        <f t="shared" si="25"/>
        <v>7</v>
      </c>
      <c r="X97" s="361">
        <f t="shared" si="19"/>
        <v>56</v>
      </c>
      <c r="Y97" s="361">
        <f t="shared" si="20"/>
        <v>630</v>
      </c>
      <c r="Z97" s="1012">
        <f t="shared" si="21"/>
        <v>630</v>
      </c>
      <c r="AA97" s="149"/>
    </row>
    <row r="98" spans="1:35" s="160" customFormat="1" ht="30" customHeight="1">
      <c r="A98" s="825">
        <v>85</v>
      </c>
      <c r="B98" s="364" t="s">
        <v>302</v>
      </c>
      <c r="C98" s="364" t="s">
        <v>176</v>
      </c>
      <c r="D98" s="364" t="s">
        <v>55</v>
      </c>
      <c r="E98" s="365">
        <v>30</v>
      </c>
      <c r="F98" s="364">
        <v>240</v>
      </c>
      <c r="G98" s="364">
        <v>90</v>
      </c>
      <c r="H98" s="364">
        <f t="shared" si="16"/>
        <v>11.25</v>
      </c>
      <c r="I98" s="361">
        <f t="shared" si="17"/>
        <v>2700</v>
      </c>
      <c r="J98" s="376"/>
      <c r="K98" s="376"/>
      <c r="L98" s="376">
        <v>4</v>
      </c>
      <c r="M98" s="376" t="s">
        <v>420</v>
      </c>
      <c r="N98" s="376"/>
      <c r="O98" s="377"/>
      <c r="P98" s="376"/>
      <c r="Q98" s="376"/>
      <c r="R98" s="376"/>
      <c r="S98" s="376"/>
      <c r="T98" s="376"/>
      <c r="U98" s="376"/>
      <c r="V98" s="355">
        <f t="shared" si="24"/>
        <v>4</v>
      </c>
      <c r="W98" s="365">
        <f t="shared" si="25"/>
        <v>26</v>
      </c>
      <c r="X98" s="361">
        <f t="shared" si="19"/>
        <v>208</v>
      </c>
      <c r="Y98" s="361">
        <f t="shared" si="20"/>
        <v>2340</v>
      </c>
      <c r="Z98" s="1012">
        <f t="shared" si="21"/>
        <v>2340</v>
      </c>
      <c r="AA98" s="149"/>
    </row>
    <row r="99" spans="1:35" s="160" customFormat="1" ht="30" customHeight="1">
      <c r="A99" s="825">
        <v>86</v>
      </c>
      <c r="B99" s="364" t="s">
        <v>281</v>
      </c>
      <c r="C99" s="364" t="s">
        <v>176</v>
      </c>
      <c r="D99" s="364" t="s">
        <v>162</v>
      </c>
      <c r="E99" s="365">
        <v>30</v>
      </c>
      <c r="F99" s="364">
        <v>240</v>
      </c>
      <c r="G99" s="364">
        <v>90</v>
      </c>
      <c r="H99" s="364">
        <f t="shared" si="16"/>
        <v>11.25</v>
      </c>
      <c r="I99" s="361">
        <f t="shared" si="17"/>
        <v>2700</v>
      </c>
      <c r="J99" s="376"/>
      <c r="K99" s="376"/>
      <c r="L99" s="376">
        <v>3</v>
      </c>
      <c r="M99" s="376" t="s">
        <v>415</v>
      </c>
      <c r="N99" s="376"/>
      <c r="O99" s="377"/>
      <c r="P99" s="376"/>
      <c r="Q99" s="376"/>
      <c r="R99" s="376"/>
      <c r="S99" s="376"/>
      <c r="T99" s="376"/>
      <c r="U99" s="376"/>
      <c r="V99" s="355">
        <f t="shared" si="24"/>
        <v>3</v>
      </c>
      <c r="W99" s="365">
        <f t="shared" si="25"/>
        <v>27</v>
      </c>
      <c r="X99" s="361">
        <f t="shared" si="19"/>
        <v>216</v>
      </c>
      <c r="Y99" s="361">
        <f t="shared" si="20"/>
        <v>2430</v>
      </c>
      <c r="Z99" s="1012">
        <f t="shared" si="21"/>
        <v>2430</v>
      </c>
      <c r="AA99" s="149"/>
    </row>
    <row r="100" spans="1:35" s="160" customFormat="1" ht="30" customHeight="1">
      <c r="A100" s="825">
        <v>87</v>
      </c>
      <c r="B100" s="364" t="s">
        <v>944</v>
      </c>
      <c r="C100" s="364" t="s">
        <v>267</v>
      </c>
      <c r="D100" s="364" t="s">
        <v>45</v>
      </c>
      <c r="E100" s="365">
        <v>30</v>
      </c>
      <c r="F100" s="364">
        <v>240</v>
      </c>
      <c r="G100" s="364">
        <v>75</v>
      </c>
      <c r="H100" s="364">
        <f t="shared" si="16"/>
        <v>9.375</v>
      </c>
      <c r="I100" s="361">
        <f t="shared" si="17"/>
        <v>2250</v>
      </c>
      <c r="J100" s="376"/>
      <c r="K100" s="376"/>
      <c r="L100" s="376">
        <v>2</v>
      </c>
      <c r="M100" s="376" t="s">
        <v>753</v>
      </c>
      <c r="N100" s="376"/>
      <c r="O100" s="377"/>
      <c r="P100" s="376"/>
      <c r="Q100" s="376"/>
      <c r="R100" s="376"/>
      <c r="S100" s="376"/>
      <c r="T100" s="376"/>
      <c r="U100" s="376"/>
      <c r="V100" s="355">
        <f t="shared" si="24"/>
        <v>2</v>
      </c>
      <c r="W100" s="365">
        <f t="shared" si="25"/>
        <v>28</v>
      </c>
      <c r="X100" s="361">
        <f>W100*8</f>
        <v>224</v>
      </c>
      <c r="Y100" s="361">
        <f>X100*H100</f>
        <v>2100</v>
      </c>
      <c r="Z100" s="1012">
        <f>Y100</f>
        <v>2100</v>
      </c>
      <c r="AA100" s="149"/>
    </row>
    <row r="101" spans="1:35" s="463" customFormat="1" ht="35.1" customHeight="1">
      <c r="A101" s="825">
        <v>88</v>
      </c>
      <c r="B101" s="364" t="s">
        <v>866</v>
      </c>
      <c r="C101" s="364" t="s">
        <v>18</v>
      </c>
      <c r="D101" s="364" t="s">
        <v>115</v>
      </c>
      <c r="E101" s="365">
        <v>30</v>
      </c>
      <c r="F101" s="364">
        <v>240</v>
      </c>
      <c r="G101" s="364">
        <v>70</v>
      </c>
      <c r="H101" s="364">
        <f t="shared" si="16"/>
        <v>8.75</v>
      </c>
      <c r="I101" s="364">
        <f t="shared" si="17"/>
        <v>2100</v>
      </c>
      <c r="J101" s="376"/>
      <c r="K101" s="376"/>
      <c r="L101" s="376"/>
      <c r="M101" s="376"/>
      <c r="N101" s="376"/>
      <c r="O101" s="377"/>
      <c r="P101" s="376"/>
      <c r="Q101" s="376"/>
      <c r="R101" s="376"/>
      <c r="S101" s="376"/>
      <c r="T101" s="376"/>
      <c r="U101" s="376"/>
      <c r="V101" s="365">
        <f t="shared" si="24"/>
        <v>0</v>
      </c>
      <c r="W101" s="365">
        <f t="shared" si="25"/>
        <v>30</v>
      </c>
      <c r="X101" s="364">
        <f t="shared" ref="X101" si="26">W101*8</f>
        <v>240</v>
      </c>
      <c r="Y101" s="364">
        <f t="shared" ref="Y101" si="27">X101*H101</f>
        <v>2100</v>
      </c>
      <c r="Z101" s="1014">
        <f t="shared" ref="Z101" si="28">Y101</f>
        <v>2100</v>
      </c>
      <c r="AA101" s="997"/>
    </row>
    <row r="102" spans="1:35" s="160" customFormat="1" ht="33.75" customHeight="1">
      <c r="A102" s="825">
        <v>89</v>
      </c>
      <c r="B102" s="364" t="s">
        <v>102</v>
      </c>
      <c r="C102" s="364" t="s">
        <v>176</v>
      </c>
      <c r="D102" s="364" t="s">
        <v>154</v>
      </c>
      <c r="E102" s="365">
        <v>30</v>
      </c>
      <c r="F102" s="364">
        <v>240</v>
      </c>
      <c r="G102" s="364">
        <v>90</v>
      </c>
      <c r="H102" s="364">
        <f t="shared" si="16"/>
        <v>11.25</v>
      </c>
      <c r="I102" s="361">
        <f t="shared" si="17"/>
        <v>2700</v>
      </c>
      <c r="J102" s="376"/>
      <c r="K102" s="376"/>
      <c r="L102" s="376">
        <v>3</v>
      </c>
      <c r="M102" s="376" t="s">
        <v>171</v>
      </c>
      <c r="N102" s="376">
        <v>7</v>
      </c>
      <c r="O102" s="377" t="s">
        <v>1040</v>
      </c>
      <c r="P102" s="376"/>
      <c r="Q102" s="376"/>
      <c r="R102" s="376"/>
      <c r="S102" s="821"/>
      <c r="T102" s="376"/>
      <c r="U102" s="376"/>
      <c r="V102" s="355">
        <f t="shared" si="24"/>
        <v>10</v>
      </c>
      <c r="W102" s="365">
        <f t="shared" si="25"/>
        <v>20</v>
      </c>
      <c r="X102" s="361">
        <f t="shared" si="19"/>
        <v>160</v>
      </c>
      <c r="Y102" s="361">
        <f t="shared" si="20"/>
        <v>1800</v>
      </c>
      <c r="Z102" s="1012">
        <f t="shared" si="21"/>
        <v>1800</v>
      </c>
      <c r="AA102" s="149"/>
    </row>
    <row r="103" spans="1:35" s="160" customFormat="1" ht="30" customHeight="1">
      <c r="A103" s="825">
        <v>90</v>
      </c>
      <c r="B103" s="364" t="s">
        <v>724</v>
      </c>
      <c r="C103" s="364" t="s">
        <v>18</v>
      </c>
      <c r="D103" s="364" t="s">
        <v>175</v>
      </c>
      <c r="E103" s="365">
        <v>30</v>
      </c>
      <c r="F103" s="364">
        <v>240</v>
      </c>
      <c r="G103" s="364">
        <v>70</v>
      </c>
      <c r="H103" s="364">
        <f t="shared" si="16"/>
        <v>8.75</v>
      </c>
      <c r="I103" s="361">
        <f t="shared" si="17"/>
        <v>2100</v>
      </c>
      <c r="J103" s="376"/>
      <c r="K103" s="376"/>
      <c r="L103" s="376"/>
      <c r="M103" s="376"/>
      <c r="N103" s="376"/>
      <c r="O103" s="377"/>
      <c r="P103" s="376"/>
      <c r="Q103" s="376"/>
      <c r="R103" s="376"/>
      <c r="S103" s="376"/>
      <c r="T103" s="376"/>
      <c r="U103" s="376"/>
      <c r="V103" s="355">
        <f t="shared" si="24"/>
        <v>0</v>
      </c>
      <c r="W103" s="365">
        <f t="shared" si="25"/>
        <v>30</v>
      </c>
      <c r="X103" s="361">
        <f>W103*8</f>
        <v>240</v>
      </c>
      <c r="Y103" s="361">
        <f>X103*H103</f>
        <v>2100</v>
      </c>
      <c r="Z103" s="1012">
        <f>Y103</f>
        <v>2100</v>
      </c>
      <c r="AA103" s="149"/>
    </row>
    <row r="104" spans="1:35" s="160" customFormat="1" ht="31.5" customHeight="1">
      <c r="A104" s="825">
        <v>91</v>
      </c>
      <c r="B104" s="364" t="s">
        <v>263</v>
      </c>
      <c r="C104" s="364" t="s">
        <v>18</v>
      </c>
      <c r="D104" s="364" t="s">
        <v>848</v>
      </c>
      <c r="E104" s="365">
        <v>30</v>
      </c>
      <c r="F104" s="364">
        <v>240</v>
      </c>
      <c r="G104" s="364">
        <v>70</v>
      </c>
      <c r="H104" s="364">
        <f t="shared" si="16"/>
        <v>8.75</v>
      </c>
      <c r="I104" s="361">
        <f t="shared" si="17"/>
        <v>2100</v>
      </c>
      <c r="J104" s="376"/>
      <c r="K104" s="376"/>
      <c r="L104" s="376"/>
      <c r="M104" s="376"/>
      <c r="N104" s="376"/>
      <c r="O104" s="377"/>
      <c r="P104" s="376"/>
      <c r="Q104" s="376"/>
      <c r="R104" s="376"/>
      <c r="S104" s="376"/>
      <c r="T104" s="376"/>
      <c r="U104" s="947"/>
      <c r="V104" s="355">
        <f t="shared" si="24"/>
        <v>0</v>
      </c>
      <c r="W104" s="365">
        <f t="shared" si="25"/>
        <v>30</v>
      </c>
      <c r="X104" s="361">
        <f>W104*8</f>
        <v>240</v>
      </c>
      <c r="Y104" s="361">
        <f>X104*H104</f>
        <v>2100</v>
      </c>
      <c r="Z104" s="1012">
        <f>Y104</f>
        <v>2100</v>
      </c>
      <c r="AA104" s="149"/>
    </row>
    <row r="105" spans="1:35" s="463" customFormat="1" ht="35.1" customHeight="1">
      <c r="A105" s="825">
        <v>92</v>
      </c>
      <c r="B105" s="364" t="s">
        <v>264</v>
      </c>
      <c r="C105" s="364" t="s">
        <v>18</v>
      </c>
      <c r="D105" s="364" t="s">
        <v>113</v>
      </c>
      <c r="E105" s="365">
        <v>30</v>
      </c>
      <c r="F105" s="364">
        <v>240</v>
      </c>
      <c r="G105" s="364">
        <v>70</v>
      </c>
      <c r="H105" s="364">
        <f t="shared" si="16"/>
        <v>8.75</v>
      </c>
      <c r="I105" s="364">
        <f t="shared" si="17"/>
        <v>2100</v>
      </c>
      <c r="J105" s="376"/>
      <c r="K105" s="376"/>
      <c r="L105" s="376"/>
      <c r="M105" s="376"/>
      <c r="N105" s="376"/>
      <c r="O105" s="377"/>
      <c r="P105" s="376"/>
      <c r="Q105" s="376"/>
      <c r="R105" s="376"/>
      <c r="S105" s="376"/>
      <c r="T105" s="376"/>
      <c r="U105" s="376"/>
      <c r="V105" s="365">
        <f t="shared" si="24"/>
        <v>0</v>
      </c>
      <c r="W105" s="365">
        <f t="shared" si="25"/>
        <v>30</v>
      </c>
      <c r="X105" s="364">
        <f t="shared" ref="X105" si="29">W105*8</f>
        <v>240</v>
      </c>
      <c r="Y105" s="364">
        <f t="shared" ref="Y105" si="30">X105*H105</f>
        <v>2100</v>
      </c>
      <c r="Z105" s="1014">
        <f t="shared" ref="Z105" si="31">Y105</f>
        <v>2100</v>
      </c>
      <c r="AA105" s="997"/>
    </row>
    <row r="106" spans="1:35" s="160" customFormat="1" ht="30" customHeight="1">
      <c r="A106" s="825">
        <v>93</v>
      </c>
      <c r="B106" s="364" t="s">
        <v>278</v>
      </c>
      <c r="C106" s="364" t="s">
        <v>176</v>
      </c>
      <c r="D106" s="474" t="s">
        <v>50</v>
      </c>
      <c r="E106" s="365">
        <v>30</v>
      </c>
      <c r="F106" s="364">
        <v>240</v>
      </c>
      <c r="G106" s="364">
        <v>90</v>
      </c>
      <c r="H106" s="364">
        <f t="shared" si="16"/>
        <v>11.25</v>
      </c>
      <c r="I106" s="361">
        <f t="shared" si="17"/>
        <v>2700</v>
      </c>
      <c r="J106" s="376"/>
      <c r="K106" s="376"/>
      <c r="L106" s="376">
        <v>3</v>
      </c>
      <c r="M106" s="376" t="s">
        <v>415</v>
      </c>
      <c r="N106" s="376">
        <v>2</v>
      </c>
      <c r="O106" s="377" t="s">
        <v>650</v>
      </c>
      <c r="P106" s="376"/>
      <c r="Q106" s="376"/>
      <c r="R106" s="376"/>
      <c r="S106" s="376"/>
      <c r="T106" s="376"/>
      <c r="U106" s="376"/>
      <c r="V106" s="355">
        <f t="shared" si="24"/>
        <v>5</v>
      </c>
      <c r="W106" s="365">
        <f t="shared" si="25"/>
        <v>25</v>
      </c>
      <c r="X106" s="361">
        <f t="shared" si="19"/>
        <v>200</v>
      </c>
      <c r="Y106" s="361">
        <f t="shared" si="20"/>
        <v>2250</v>
      </c>
      <c r="Z106" s="1012">
        <f t="shared" si="21"/>
        <v>2250</v>
      </c>
      <c r="AA106" s="245"/>
    </row>
    <row r="107" spans="1:35" s="160" customFormat="1" ht="30" customHeight="1">
      <c r="A107" s="825">
        <v>94</v>
      </c>
      <c r="B107" s="474" t="s">
        <v>588</v>
      </c>
      <c r="C107" s="364" t="s">
        <v>18</v>
      </c>
      <c r="D107" s="474" t="s">
        <v>475</v>
      </c>
      <c r="E107" s="364">
        <v>30</v>
      </c>
      <c r="F107" s="364">
        <v>240</v>
      </c>
      <c r="G107" s="364">
        <v>70</v>
      </c>
      <c r="H107" s="364">
        <f t="shared" si="16"/>
        <v>8.75</v>
      </c>
      <c r="I107" s="361">
        <f t="shared" si="17"/>
        <v>2100</v>
      </c>
      <c r="J107" s="376"/>
      <c r="K107" s="819"/>
      <c r="L107" s="376">
        <v>5</v>
      </c>
      <c r="M107" s="376" t="s">
        <v>1011</v>
      </c>
      <c r="N107" s="376">
        <v>9</v>
      </c>
      <c r="O107" s="377" t="s">
        <v>1042</v>
      </c>
      <c r="P107" s="376"/>
      <c r="Q107" s="376"/>
      <c r="R107" s="376"/>
      <c r="S107" s="376"/>
      <c r="T107" s="376"/>
      <c r="U107" s="376"/>
      <c r="V107" s="361">
        <f t="shared" si="24"/>
        <v>14</v>
      </c>
      <c r="W107" s="364">
        <f t="shared" si="25"/>
        <v>16</v>
      </c>
      <c r="X107" s="361">
        <f t="shared" si="19"/>
        <v>128</v>
      </c>
      <c r="Y107" s="361">
        <f t="shared" si="20"/>
        <v>1120</v>
      </c>
      <c r="Z107" s="1012">
        <f t="shared" si="21"/>
        <v>1120</v>
      </c>
      <c r="AA107" s="681"/>
    </row>
    <row r="108" spans="1:35" s="160" customFormat="1" ht="30" customHeight="1">
      <c r="A108" s="825">
        <v>95</v>
      </c>
      <c r="B108" s="364" t="s">
        <v>1046</v>
      </c>
      <c r="C108" s="364" t="s">
        <v>18</v>
      </c>
      <c r="D108" s="1065" t="s">
        <v>236</v>
      </c>
      <c r="E108" s="365">
        <v>30</v>
      </c>
      <c r="F108" s="364">
        <v>240</v>
      </c>
      <c r="G108" s="364">
        <v>70</v>
      </c>
      <c r="H108" s="364">
        <f t="shared" si="16"/>
        <v>8.75</v>
      </c>
      <c r="I108" s="361">
        <f t="shared" si="17"/>
        <v>2100</v>
      </c>
      <c r="J108" s="376"/>
      <c r="K108" s="376"/>
      <c r="L108" s="376"/>
      <c r="M108" s="376"/>
      <c r="N108" s="376"/>
      <c r="O108" s="377"/>
      <c r="P108" s="376"/>
      <c r="Q108" s="376"/>
      <c r="R108" s="376"/>
      <c r="S108" s="376"/>
      <c r="T108" s="376"/>
      <c r="U108" s="376"/>
      <c r="V108" s="355">
        <f t="shared" si="24"/>
        <v>0</v>
      </c>
      <c r="W108" s="365">
        <f t="shared" si="25"/>
        <v>30</v>
      </c>
      <c r="X108" s="361">
        <f t="shared" si="19"/>
        <v>240</v>
      </c>
      <c r="Y108" s="361">
        <f t="shared" si="20"/>
        <v>2100</v>
      </c>
      <c r="Z108" s="1012">
        <f t="shared" si="21"/>
        <v>2100</v>
      </c>
      <c r="AA108" s="149"/>
    </row>
    <row r="109" spans="1:35" s="160" customFormat="1" ht="30" customHeight="1">
      <c r="A109" s="825">
        <v>96</v>
      </c>
      <c r="B109" s="364" t="s">
        <v>664</v>
      </c>
      <c r="C109" s="364" t="s">
        <v>267</v>
      </c>
      <c r="D109" s="364" t="s">
        <v>82</v>
      </c>
      <c r="E109" s="355">
        <v>30</v>
      </c>
      <c r="F109" s="361">
        <v>240</v>
      </c>
      <c r="G109" s="361">
        <v>75</v>
      </c>
      <c r="H109" s="364">
        <f t="shared" si="16"/>
        <v>9.375</v>
      </c>
      <c r="I109" s="361">
        <f t="shared" si="17"/>
        <v>2250</v>
      </c>
      <c r="J109" s="376"/>
      <c r="K109" s="376"/>
      <c r="L109" s="376">
        <v>4</v>
      </c>
      <c r="M109" s="376" t="s">
        <v>1031</v>
      </c>
      <c r="N109" s="376">
        <v>2</v>
      </c>
      <c r="O109" s="377" t="s">
        <v>1027</v>
      </c>
      <c r="P109" s="376"/>
      <c r="Q109" s="376"/>
      <c r="R109" s="376"/>
      <c r="S109" s="376"/>
      <c r="T109" s="376"/>
      <c r="U109" s="376"/>
      <c r="V109" s="355">
        <f t="shared" si="24"/>
        <v>6</v>
      </c>
      <c r="W109" s="365">
        <f t="shared" si="25"/>
        <v>24</v>
      </c>
      <c r="X109" s="361">
        <f>W109*8</f>
        <v>192</v>
      </c>
      <c r="Y109" s="361">
        <f>X109*H109</f>
        <v>1800</v>
      </c>
      <c r="Z109" s="1012">
        <f>Y109</f>
        <v>1800</v>
      </c>
      <c r="AA109" s="149"/>
    </row>
    <row r="110" spans="1:35" s="160" customFormat="1" ht="30" customHeight="1">
      <c r="A110" s="825">
        <v>97</v>
      </c>
      <c r="B110" s="365" t="s">
        <v>695</v>
      </c>
      <c r="C110" s="364" t="s">
        <v>18</v>
      </c>
      <c r="D110" s="361" t="s">
        <v>853</v>
      </c>
      <c r="E110" s="355">
        <v>30</v>
      </c>
      <c r="F110" s="361">
        <v>240</v>
      </c>
      <c r="G110" s="361">
        <v>70</v>
      </c>
      <c r="H110" s="364">
        <f t="shared" si="16"/>
        <v>8.75</v>
      </c>
      <c r="I110" s="361">
        <f t="shared" si="17"/>
        <v>2100</v>
      </c>
      <c r="J110" s="376"/>
      <c r="K110" s="376"/>
      <c r="L110" s="376">
        <v>2</v>
      </c>
      <c r="M110" s="376" t="s">
        <v>226</v>
      </c>
      <c r="N110" s="376">
        <v>3</v>
      </c>
      <c r="O110" s="377" t="s">
        <v>1024</v>
      </c>
      <c r="P110" s="376"/>
      <c r="Q110" s="376"/>
      <c r="R110" s="376"/>
      <c r="S110" s="376"/>
      <c r="T110" s="376"/>
      <c r="U110" s="376"/>
      <c r="V110" s="355">
        <f t="shared" si="24"/>
        <v>5</v>
      </c>
      <c r="W110" s="365">
        <f t="shared" si="25"/>
        <v>25</v>
      </c>
      <c r="X110" s="361">
        <f t="shared" si="19"/>
        <v>200</v>
      </c>
      <c r="Y110" s="361">
        <f t="shared" si="20"/>
        <v>1750</v>
      </c>
      <c r="Z110" s="1012">
        <f t="shared" si="21"/>
        <v>1750</v>
      </c>
      <c r="AA110" s="155"/>
    </row>
    <row r="111" spans="1:35" ht="47.25" customHeight="1" thickBot="1">
      <c r="A111" s="1039"/>
      <c r="B111" s="416"/>
      <c r="C111" s="384"/>
      <c r="D111" s="384"/>
      <c r="E111" s="384"/>
      <c r="F111" s="384"/>
      <c r="G111" s="384"/>
      <c r="H111" s="384"/>
      <c r="I111" s="384"/>
      <c r="J111" s="385"/>
      <c r="K111" s="385"/>
      <c r="L111" s="385"/>
      <c r="M111" s="385"/>
      <c r="N111" s="385"/>
      <c r="O111" s="385"/>
      <c r="P111" s="385"/>
      <c r="Q111" s="385"/>
      <c r="R111" s="385"/>
      <c r="S111" s="385"/>
      <c r="T111" s="385"/>
      <c r="U111" s="385"/>
      <c r="V111" s="384"/>
      <c r="W111" s="416"/>
      <c r="X111" s="1436" t="s">
        <v>208</v>
      </c>
      <c r="Y111" s="1437"/>
      <c r="Z111" s="1019">
        <f>SUM(Z8:Z110)</f>
        <v>165886</v>
      </c>
      <c r="AA111" s="159"/>
      <c r="AB111" s="150"/>
      <c r="AC111" s="150"/>
      <c r="AD111" s="352"/>
      <c r="AE111" s="150"/>
      <c r="AF111" s="150"/>
      <c r="AG111" s="150"/>
      <c r="AH111" s="150"/>
      <c r="AI111" s="150"/>
    </row>
    <row r="112" spans="1:35" ht="30.75" customHeight="1" thickBot="1">
      <c r="A112" s="1039"/>
      <c r="B112" s="416" t="s">
        <v>342</v>
      </c>
      <c r="C112" s="119"/>
      <c r="D112" s="384"/>
      <c r="E112" s="384"/>
      <c r="F112" s="384"/>
      <c r="G112" s="384"/>
      <c r="H112" s="384"/>
      <c r="I112" s="384"/>
      <c r="J112" s="385"/>
      <c r="K112" s="385"/>
      <c r="L112" s="385"/>
      <c r="M112" s="385"/>
      <c r="N112" s="385"/>
      <c r="O112" s="385"/>
      <c r="P112" s="385"/>
      <c r="Q112" s="385"/>
      <c r="R112" s="385"/>
      <c r="S112" s="385"/>
      <c r="T112" s="385"/>
      <c r="U112" s="385"/>
      <c r="V112" s="384"/>
      <c r="W112" s="416"/>
      <c r="X112" s="384"/>
      <c r="Y112" s="384"/>
      <c r="Z112" s="1020"/>
      <c r="AA112" s="159"/>
      <c r="AB112" s="150"/>
      <c r="AC112" s="150"/>
      <c r="AD112" s="160"/>
      <c r="AE112" s="150"/>
      <c r="AF112" s="150"/>
      <c r="AG112" s="150"/>
      <c r="AH112" s="150"/>
      <c r="AI112" s="150"/>
    </row>
    <row r="113" spans="1:35" s="160" customFormat="1" ht="44.25" customHeight="1">
      <c r="A113" s="462"/>
      <c r="B113" s="1427" t="s">
        <v>483</v>
      </c>
      <c r="C113" s="1427"/>
      <c r="D113" s="1427"/>
      <c r="E113" s="341"/>
      <c r="F113" s="341"/>
      <c r="G113" s="341"/>
      <c r="H113" s="341"/>
      <c r="I113" s="341"/>
      <c r="J113" s="1077"/>
      <c r="K113" s="1077"/>
      <c r="L113" s="1077"/>
      <c r="M113" s="1077"/>
      <c r="N113" s="1427" t="s">
        <v>484</v>
      </c>
      <c r="O113" s="1427"/>
      <c r="P113" s="1427"/>
      <c r="Q113" s="1427"/>
      <c r="R113" s="1427"/>
      <c r="S113" s="1077"/>
      <c r="T113" s="1077"/>
      <c r="U113" s="1077"/>
      <c r="V113" s="341"/>
      <c r="W113" s="1598" t="s">
        <v>485</v>
      </c>
      <c r="X113" s="1598"/>
      <c r="Y113" s="1598"/>
      <c r="Z113" s="1598"/>
      <c r="AA113" s="1598"/>
    </row>
    <row r="114" spans="1:35" s="160" customFormat="1" ht="42.75" customHeight="1">
      <c r="A114" s="462"/>
      <c r="B114" s="1427" t="s">
        <v>482</v>
      </c>
      <c r="C114" s="1427"/>
      <c r="D114" s="1427"/>
      <c r="E114" s="341"/>
      <c r="F114" s="341"/>
      <c r="G114" s="341"/>
      <c r="H114" s="341"/>
      <c r="I114" s="341"/>
      <c r="J114" s="1077"/>
      <c r="K114" s="1077"/>
      <c r="L114" s="1077"/>
      <c r="M114" s="1077"/>
      <c r="N114" s="1427" t="s">
        <v>482</v>
      </c>
      <c r="O114" s="1427"/>
      <c r="P114" s="1427"/>
      <c r="Q114" s="1427"/>
      <c r="R114" s="1077"/>
      <c r="S114" s="1077"/>
      <c r="T114" s="1077"/>
      <c r="U114" s="1077"/>
      <c r="V114" s="341"/>
      <c r="W114" s="776"/>
      <c r="X114" s="1427" t="s">
        <v>482</v>
      </c>
      <c r="Y114" s="1427"/>
      <c r="Z114" s="1427"/>
      <c r="AA114" s="1427"/>
    </row>
    <row r="115" spans="1:35" s="160" customFormat="1" ht="27.75" customHeight="1">
      <c r="A115" s="462"/>
      <c r="B115" s="462"/>
      <c r="C115" s="250"/>
      <c r="D115" s="250"/>
      <c r="E115" s="250"/>
      <c r="F115" s="250"/>
      <c r="G115" s="250"/>
      <c r="H115" s="250"/>
      <c r="I115" s="250"/>
      <c r="J115" s="338"/>
      <c r="K115" s="338"/>
      <c r="L115" s="338"/>
      <c r="M115" s="338"/>
      <c r="N115" s="1597">
        <v>3</v>
      </c>
      <c r="O115" s="1597"/>
      <c r="P115" s="1597"/>
      <c r="Q115" s="1597"/>
      <c r="R115" s="338"/>
      <c r="S115" s="338"/>
      <c r="T115" s="338"/>
      <c r="U115" s="338"/>
      <c r="V115" s="250"/>
      <c r="W115" s="462"/>
      <c r="X115" s="250"/>
      <c r="Y115" s="250"/>
      <c r="Z115" s="1017"/>
      <c r="AA115" s="340"/>
    </row>
    <row r="116" spans="1:35" s="160" customFormat="1" ht="27.75" customHeight="1">
      <c r="A116" s="462"/>
      <c r="B116" s="462"/>
      <c r="C116" s="250"/>
      <c r="D116" s="250"/>
      <c r="E116" s="250"/>
      <c r="F116" s="250"/>
      <c r="G116" s="250"/>
      <c r="H116" s="250"/>
      <c r="I116" s="250"/>
      <c r="J116" s="338"/>
      <c r="K116" s="338"/>
      <c r="L116" s="338"/>
      <c r="M116" s="338"/>
      <c r="N116" s="338"/>
      <c r="O116" s="339"/>
      <c r="P116" s="338"/>
      <c r="Q116" s="338"/>
      <c r="R116" s="338"/>
      <c r="S116" s="338"/>
      <c r="T116" s="338"/>
      <c r="U116" s="338"/>
      <c r="V116" s="250"/>
      <c r="W116" s="462"/>
      <c r="X116" s="250"/>
      <c r="Y116" s="250"/>
      <c r="Z116" s="1017"/>
      <c r="AA116" s="340"/>
    </row>
    <row r="117" spans="1:35" s="160" customFormat="1" ht="27.75" customHeight="1">
      <c r="A117" s="462"/>
      <c r="B117" s="462"/>
      <c r="C117" s="250"/>
      <c r="D117" s="250"/>
      <c r="E117" s="250"/>
      <c r="F117" s="250"/>
      <c r="G117" s="250"/>
      <c r="H117" s="250"/>
      <c r="I117" s="250"/>
      <c r="J117" s="338"/>
      <c r="K117" s="338"/>
      <c r="L117" s="338"/>
      <c r="M117" s="338"/>
      <c r="N117" s="338"/>
      <c r="O117" s="339"/>
      <c r="P117" s="338"/>
      <c r="Q117" s="338"/>
      <c r="R117" s="338"/>
      <c r="S117" s="338"/>
      <c r="T117" s="338"/>
      <c r="U117" s="338"/>
      <c r="V117" s="250"/>
      <c r="W117" s="462"/>
      <c r="X117" s="250"/>
      <c r="Y117" s="250"/>
      <c r="Z117" s="1017"/>
      <c r="AA117" s="340"/>
    </row>
    <row r="118" spans="1:35" s="168" customFormat="1" ht="45" customHeight="1">
      <c r="A118" s="463"/>
      <c r="B118" s="463"/>
      <c r="C118" s="114"/>
      <c r="D118" s="114"/>
      <c r="E118" s="114"/>
      <c r="F118" s="114"/>
      <c r="G118" s="114"/>
      <c r="H118" s="114"/>
      <c r="I118" s="114"/>
      <c r="N118" s="1597"/>
      <c r="O118" s="1597"/>
      <c r="P118" s="1597"/>
      <c r="Q118" s="1597"/>
      <c r="V118" s="114"/>
      <c r="W118" s="463"/>
      <c r="X118" s="114"/>
      <c r="Y118" s="114"/>
      <c r="Z118" s="1021"/>
      <c r="AA118" s="115"/>
      <c r="AB118" s="114"/>
      <c r="AC118" s="114"/>
      <c r="AD118" s="114"/>
      <c r="AE118" s="114"/>
      <c r="AF118" s="114"/>
      <c r="AG118" s="114"/>
      <c r="AH118" s="114"/>
      <c r="AI118" s="114"/>
    </row>
    <row r="139" spans="3:35" s="463" customFormat="1" ht="30" customHeight="1">
      <c r="C139" s="114"/>
      <c r="D139" s="114"/>
      <c r="E139" s="114"/>
      <c r="F139" s="114"/>
      <c r="G139" s="114"/>
      <c r="H139" s="114"/>
      <c r="I139" s="114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14"/>
      <c r="X139" s="114"/>
      <c r="Y139" s="114"/>
      <c r="Z139" s="1021"/>
      <c r="AA139" s="115"/>
      <c r="AB139" s="114"/>
      <c r="AC139" s="114"/>
      <c r="AD139" s="114"/>
      <c r="AE139" s="114"/>
      <c r="AF139" s="114"/>
      <c r="AG139" s="114"/>
      <c r="AH139" s="114"/>
      <c r="AI139" s="114"/>
    </row>
    <row r="140" spans="3:35" s="463" customFormat="1" ht="30" customHeight="1">
      <c r="C140" s="114"/>
      <c r="D140" s="114"/>
      <c r="E140" s="114"/>
      <c r="F140" s="114"/>
      <c r="G140" s="114"/>
      <c r="H140" s="114"/>
      <c r="I140" s="114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14"/>
      <c r="X140" s="114"/>
      <c r="Y140" s="114"/>
      <c r="Z140" s="1021"/>
      <c r="AA140" s="115"/>
      <c r="AB140" s="114"/>
      <c r="AC140" s="114"/>
      <c r="AD140" s="114"/>
      <c r="AE140" s="114"/>
      <c r="AF140" s="114"/>
      <c r="AG140" s="114"/>
      <c r="AH140" s="114"/>
      <c r="AI140" s="114"/>
    </row>
  </sheetData>
  <mergeCells count="46">
    <mergeCell ref="A5:A7"/>
    <mergeCell ref="B5:B7"/>
    <mergeCell ref="C5:C7"/>
    <mergeCell ref="D5:D7"/>
    <mergeCell ref="E5:I6"/>
    <mergeCell ref="A1:AI1"/>
    <mergeCell ref="A2:AI2"/>
    <mergeCell ref="A3:C3"/>
    <mergeCell ref="AF3:AF4"/>
    <mergeCell ref="A4:C4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B40:D40"/>
    <mergeCell ref="N40:R40"/>
    <mergeCell ref="X40:AA40"/>
    <mergeCell ref="B41:D41"/>
    <mergeCell ref="N41:Q41"/>
    <mergeCell ref="X41:AA41"/>
    <mergeCell ref="B113:D113"/>
    <mergeCell ref="N113:R113"/>
    <mergeCell ref="W113:AA113"/>
    <mergeCell ref="B42:D42"/>
    <mergeCell ref="N42:Q42"/>
    <mergeCell ref="X42:AA42"/>
    <mergeCell ref="B76:D76"/>
    <mergeCell ref="N76:R76"/>
    <mergeCell ref="W76:AA76"/>
    <mergeCell ref="B77:D77"/>
    <mergeCell ref="N77:Q77"/>
    <mergeCell ref="X77:AA77"/>
    <mergeCell ref="N78:Q78"/>
    <mergeCell ref="X111:Y111"/>
    <mergeCell ref="B114:D114"/>
    <mergeCell ref="N114:Q114"/>
    <mergeCell ref="X114:AA114"/>
    <mergeCell ref="N115:Q115"/>
    <mergeCell ref="N118:Q118"/>
  </mergeCells>
  <conditionalFormatting sqref="B1:C4">
    <cfRule type="duplicateValues" dxfId="82" priority="6"/>
  </conditionalFormatting>
  <conditionalFormatting sqref="B89:B90">
    <cfRule type="duplicateValues" dxfId="81" priority="5"/>
  </conditionalFormatting>
  <conditionalFormatting sqref="B31">
    <cfRule type="duplicateValues" dxfId="80" priority="4"/>
  </conditionalFormatting>
  <conditionalFormatting sqref="B79">
    <cfRule type="duplicateValues" dxfId="79" priority="3"/>
  </conditionalFormatting>
  <conditionalFormatting sqref="B93">
    <cfRule type="duplicateValues" dxfId="78" priority="2"/>
  </conditionalFormatting>
  <conditionalFormatting sqref="B62:B64">
    <cfRule type="duplicateValues" dxfId="77" priority="1"/>
  </conditionalFormatting>
  <printOptions horizontalCentered="1" verticalCentered="1"/>
  <pageMargins left="0" right="0" top="0" bottom="0" header="0.23" footer="0"/>
  <pageSetup paperSize="9" scale="35" orientation="landscape" r:id="rId1"/>
  <rowBreaks count="2" manualBreakCount="2">
    <brk id="42" max="26" man="1"/>
    <brk id="78" max="26" man="1"/>
  </rowBreaks>
</worksheet>
</file>

<file path=xl/worksheets/sheet52.xml><?xml version="1.0" encoding="utf-8"?>
<worksheet xmlns="http://schemas.openxmlformats.org/spreadsheetml/2006/main" xmlns:r="http://schemas.openxmlformats.org/officeDocument/2006/relationships">
  <sheetPr>
    <tabColor rgb="FFFF00FF"/>
  </sheetPr>
  <dimension ref="A1:AI53"/>
  <sheetViews>
    <sheetView view="pageBreakPreview" zoomScale="45" zoomScaleNormal="55" zoomScaleSheetLayoutView="45" workbookViewId="0">
      <pane ySplit="7" topLeftCell="A8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463" customWidth="1"/>
    <col min="2" max="2" width="43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5.710937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0.28515625" style="168" customWidth="1"/>
    <col min="16" max="16" width="12" style="168" customWidth="1"/>
    <col min="17" max="17" width="15.5703125" style="168" customWidth="1"/>
    <col min="18" max="18" width="12.42578125" style="168" customWidth="1"/>
    <col min="19" max="19" width="15.7109375" style="168" customWidth="1"/>
    <col min="20" max="20" width="11.42578125" style="168" customWidth="1"/>
    <col min="21" max="21" width="15.8554687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2.140625" style="1021" customWidth="1"/>
    <col min="27" max="27" width="18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5" t="s">
        <v>243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5"/>
      <c r="O1" s="1395"/>
      <c r="P1" s="1395"/>
      <c r="Q1" s="1395"/>
      <c r="R1" s="1395"/>
      <c r="S1" s="1395"/>
      <c r="T1" s="1395"/>
      <c r="U1" s="1395"/>
      <c r="V1" s="1395"/>
      <c r="W1" s="1395"/>
      <c r="X1" s="1395"/>
      <c r="Y1" s="1395"/>
      <c r="Z1" s="1395"/>
      <c r="AA1" s="1395"/>
      <c r="AB1" s="1395"/>
      <c r="AC1" s="1395"/>
      <c r="AD1" s="1395"/>
      <c r="AE1" s="1395"/>
      <c r="AF1" s="1395"/>
      <c r="AG1" s="1395"/>
      <c r="AH1" s="1395"/>
      <c r="AI1" s="1395"/>
    </row>
    <row r="2" spans="1:35" s="120" customFormat="1" ht="38.25" customHeight="1" thickBot="1">
      <c r="A2" s="1396" t="s">
        <v>259</v>
      </c>
      <c r="B2" s="1396"/>
      <c r="C2" s="1396"/>
      <c r="D2" s="1396"/>
      <c r="E2" s="1396"/>
      <c r="F2" s="1396"/>
      <c r="G2" s="1396"/>
      <c r="H2" s="1396"/>
      <c r="I2" s="1396"/>
      <c r="J2" s="1396"/>
      <c r="K2" s="1396"/>
      <c r="L2" s="1396"/>
      <c r="M2" s="1396"/>
      <c r="N2" s="1396"/>
      <c r="O2" s="1396"/>
      <c r="P2" s="1396"/>
      <c r="Q2" s="1396"/>
      <c r="R2" s="1396"/>
      <c r="S2" s="1396"/>
      <c r="T2" s="1396"/>
      <c r="U2" s="1396"/>
      <c r="V2" s="1396"/>
      <c r="W2" s="1396"/>
      <c r="X2" s="1396"/>
      <c r="Y2" s="1396"/>
      <c r="Z2" s="1396"/>
      <c r="AA2" s="1396"/>
      <c r="AB2" s="1396"/>
      <c r="AC2" s="1396"/>
      <c r="AD2" s="1396"/>
      <c r="AE2" s="1396"/>
      <c r="AF2" s="1396"/>
      <c r="AG2" s="1396"/>
      <c r="AH2" s="1396"/>
      <c r="AI2" s="1396"/>
    </row>
    <row r="3" spans="1:35" s="120" customFormat="1" ht="33" customHeight="1">
      <c r="A3" s="1395" t="s">
        <v>343</v>
      </c>
      <c r="B3" s="1395"/>
      <c r="C3" s="1395"/>
      <c r="D3" s="1084"/>
      <c r="E3" s="58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009"/>
      <c r="AA3" s="121"/>
      <c r="AB3" s="121"/>
      <c r="AC3" s="121"/>
      <c r="AD3" s="121"/>
      <c r="AE3" s="121"/>
      <c r="AF3" s="1397"/>
      <c r="AG3" s="121"/>
      <c r="AH3" s="122"/>
      <c r="AI3" s="122"/>
    </row>
    <row r="4" spans="1:35" s="120" customFormat="1" ht="35.25" customHeight="1" thickBot="1">
      <c r="A4" s="1432" t="s">
        <v>1009</v>
      </c>
      <c r="B4" s="1432"/>
      <c r="C4" s="1432"/>
      <c r="D4" s="1083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1"/>
      <c r="V4" s="121"/>
      <c r="W4" s="121"/>
      <c r="X4" s="121"/>
      <c r="Y4" s="121"/>
      <c r="Z4" s="1010"/>
      <c r="AA4" s="123"/>
      <c r="AB4" s="124"/>
      <c r="AC4" s="124"/>
      <c r="AD4" s="124"/>
      <c r="AE4" s="124"/>
      <c r="AF4" s="1398"/>
      <c r="AG4" s="124"/>
      <c r="AH4" s="125"/>
      <c r="AI4" s="125"/>
    </row>
    <row r="5" spans="1:35" ht="28.5" customHeight="1">
      <c r="A5" s="1602" t="s">
        <v>261</v>
      </c>
      <c r="B5" s="1402" t="s">
        <v>244</v>
      </c>
      <c r="C5" s="1405" t="s">
        <v>0</v>
      </c>
      <c r="D5" s="1405" t="s">
        <v>245</v>
      </c>
      <c r="E5" s="1408" t="s">
        <v>1</v>
      </c>
      <c r="F5" s="1409"/>
      <c r="G5" s="1409"/>
      <c r="H5" s="1409"/>
      <c r="I5" s="1410"/>
      <c r="J5" s="1414" t="s">
        <v>2</v>
      </c>
      <c r="K5" s="1414"/>
      <c r="L5" s="1414"/>
      <c r="M5" s="1414"/>
      <c r="N5" s="1414"/>
      <c r="O5" s="1414"/>
      <c r="P5" s="1414"/>
      <c r="Q5" s="1414"/>
      <c r="R5" s="1414"/>
      <c r="S5" s="1414"/>
      <c r="T5" s="1414"/>
      <c r="U5" s="1414"/>
      <c r="V5" s="1415" t="s">
        <v>8</v>
      </c>
      <c r="W5" s="1414" t="s">
        <v>4</v>
      </c>
      <c r="X5" s="1414"/>
      <c r="Y5" s="1414"/>
      <c r="Z5" s="1599" t="s">
        <v>338</v>
      </c>
      <c r="AA5" s="1419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74.25" customHeight="1">
      <c r="A6" s="1603"/>
      <c r="B6" s="1403"/>
      <c r="C6" s="1406"/>
      <c r="D6" s="1406"/>
      <c r="E6" s="1411"/>
      <c r="F6" s="1412"/>
      <c r="G6" s="1412"/>
      <c r="H6" s="1412"/>
      <c r="I6" s="1413"/>
      <c r="J6" s="1422" t="s">
        <v>227</v>
      </c>
      <c r="K6" s="1423"/>
      <c r="L6" s="1418" t="s">
        <v>5</v>
      </c>
      <c r="M6" s="1418"/>
      <c r="N6" s="1424" t="s">
        <v>223</v>
      </c>
      <c r="O6" s="1425"/>
      <c r="P6" s="1418" t="s">
        <v>6</v>
      </c>
      <c r="Q6" s="1418"/>
      <c r="R6" s="1418" t="s">
        <v>7</v>
      </c>
      <c r="S6" s="1418"/>
      <c r="T6" s="1418" t="s">
        <v>219</v>
      </c>
      <c r="U6" s="1418"/>
      <c r="V6" s="1416"/>
      <c r="W6" s="1418"/>
      <c r="X6" s="1418"/>
      <c r="Y6" s="1418"/>
      <c r="Z6" s="1600"/>
      <c r="AA6" s="1420"/>
      <c r="AB6" s="150"/>
      <c r="AC6" s="150"/>
      <c r="AD6" s="150"/>
      <c r="AE6" s="150"/>
      <c r="AF6" s="150"/>
      <c r="AG6" s="150"/>
      <c r="AH6" s="150"/>
      <c r="AI6" s="150"/>
    </row>
    <row r="7" spans="1:35" ht="84" customHeight="1" thickBot="1">
      <c r="A7" s="1604"/>
      <c r="B7" s="1404"/>
      <c r="C7" s="1407"/>
      <c r="D7" s="1407"/>
      <c r="E7" s="240" t="s">
        <v>9</v>
      </c>
      <c r="F7" s="240" t="s">
        <v>10</v>
      </c>
      <c r="G7" s="1085" t="s">
        <v>11</v>
      </c>
      <c r="H7" s="1085" t="s">
        <v>12</v>
      </c>
      <c r="I7" s="1085" t="s">
        <v>13</v>
      </c>
      <c r="J7" s="1085" t="s">
        <v>14</v>
      </c>
      <c r="K7" s="1085" t="s">
        <v>15</v>
      </c>
      <c r="L7" s="1085" t="s">
        <v>14</v>
      </c>
      <c r="M7" s="1085" t="s">
        <v>16</v>
      </c>
      <c r="N7" s="1085" t="s">
        <v>14</v>
      </c>
      <c r="O7" s="1085" t="s">
        <v>16</v>
      </c>
      <c r="P7" s="1085" t="s">
        <v>14</v>
      </c>
      <c r="Q7" s="1085" t="s">
        <v>16</v>
      </c>
      <c r="R7" s="1085" t="s">
        <v>14</v>
      </c>
      <c r="S7" s="1085" t="s">
        <v>220</v>
      </c>
      <c r="T7" s="1085" t="s">
        <v>221</v>
      </c>
      <c r="U7" s="1085" t="s">
        <v>3</v>
      </c>
      <c r="V7" s="1417"/>
      <c r="W7" s="775" t="s">
        <v>17</v>
      </c>
      <c r="X7" s="153" t="s">
        <v>218</v>
      </c>
      <c r="Y7" s="153" t="s">
        <v>13</v>
      </c>
      <c r="Z7" s="1601"/>
      <c r="AA7" s="1421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43.5" customHeight="1">
      <c r="A8" s="825">
        <v>1</v>
      </c>
      <c r="B8" s="975" t="s">
        <v>320</v>
      </c>
      <c r="C8" s="364" t="s">
        <v>176</v>
      </c>
      <c r="D8" s="364" t="s">
        <v>98</v>
      </c>
      <c r="E8" s="365">
        <v>30</v>
      </c>
      <c r="F8" s="364">
        <v>240</v>
      </c>
      <c r="G8" s="364">
        <v>90</v>
      </c>
      <c r="H8" s="364">
        <f t="shared" ref="H8:H9" si="0">G8/8</f>
        <v>11.25</v>
      </c>
      <c r="I8" s="361">
        <f t="shared" ref="I8:I9" si="1">G8*E8</f>
        <v>2700</v>
      </c>
      <c r="J8" s="376">
        <v>20</v>
      </c>
      <c r="K8" s="819" t="s">
        <v>570</v>
      </c>
      <c r="L8" s="376">
        <v>2</v>
      </c>
      <c r="M8" s="376" t="s">
        <v>753</v>
      </c>
      <c r="N8" s="376"/>
      <c r="O8" s="377"/>
      <c r="P8" s="376"/>
      <c r="Q8" s="376"/>
      <c r="R8" s="376"/>
      <c r="S8" s="376"/>
      <c r="T8" s="376"/>
      <c r="U8" s="376"/>
      <c r="V8" s="355">
        <f t="shared" ref="V8:V10" si="2">J8+L8+N8+P8+R8+T8</f>
        <v>22</v>
      </c>
      <c r="W8" s="365">
        <f t="shared" ref="W8:W10" si="3">E8-V8</f>
        <v>8</v>
      </c>
      <c r="X8" s="361">
        <f t="shared" ref="X8:X10" si="4">W8*8</f>
        <v>64</v>
      </c>
      <c r="Y8" s="361">
        <f t="shared" ref="Y8:Y10" si="5">X8*H8</f>
        <v>720</v>
      </c>
      <c r="Z8" s="1012">
        <f t="shared" ref="Z8:Z10" si="6">Y8</f>
        <v>720</v>
      </c>
      <c r="AA8" s="363"/>
    </row>
    <row r="9" spans="1:35" s="160" customFormat="1" ht="38.25" customHeight="1">
      <c r="A9" s="825">
        <v>2</v>
      </c>
      <c r="B9" s="364" t="s">
        <v>283</v>
      </c>
      <c r="C9" s="364" t="s">
        <v>176</v>
      </c>
      <c r="D9" s="364" t="s">
        <v>65</v>
      </c>
      <c r="E9" s="365">
        <v>30</v>
      </c>
      <c r="F9" s="364">
        <v>240</v>
      </c>
      <c r="G9" s="364">
        <v>90</v>
      </c>
      <c r="H9" s="364">
        <f t="shared" si="0"/>
        <v>11.25</v>
      </c>
      <c r="I9" s="361">
        <f t="shared" si="1"/>
        <v>2700</v>
      </c>
      <c r="J9" s="376">
        <v>24</v>
      </c>
      <c r="K9" s="376" t="s">
        <v>566</v>
      </c>
      <c r="L9" s="376">
        <v>1</v>
      </c>
      <c r="M9" s="376">
        <v>1</v>
      </c>
      <c r="N9" s="376"/>
      <c r="O9" s="377"/>
      <c r="P9" s="376"/>
      <c r="Q9" s="376"/>
      <c r="R9" s="376"/>
      <c r="S9" s="376"/>
      <c r="T9" s="376"/>
      <c r="U9" s="819"/>
      <c r="V9" s="355">
        <f t="shared" si="2"/>
        <v>25</v>
      </c>
      <c r="W9" s="365">
        <f t="shared" si="3"/>
        <v>5</v>
      </c>
      <c r="X9" s="361">
        <f t="shared" si="4"/>
        <v>40</v>
      </c>
      <c r="Y9" s="361">
        <f t="shared" si="5"/>
        <v>450</v>
      </c>
      <c r="Z9" s="1012">
        <f t="shared" si="6"/>
        <v>450</v>
      </c>
      <c r="AA9" s="363"/>
    </row>
    <row r="10" spans="1:35" s="160" customFormat="1" ht="38.25" customHeight="1">
      <c r="A10" s="825">
        <v>3</v>
      </c>
      <c r="B10" s="364" t="s">
        <v>262</v>
      </c>
      <c r="C10" s="364" t="s">
        <v>176</v>
      </c>
      <c r="D10" s="364" t="s">
        <v>95</v>
      </c>
      <c r="E10" s="365">
        <v>30</v>
      </c>
      <c r="F10" s="364">
        <v>240</v>
      </c>
      <c r="G10" s="364">
        <v>90</v>
      </c>
      <c r="H10" s="364">
        <f t="shared" ref="H10" si="7">G10/8</f>
        <v>11.25</v>
      </c>
      <c r="I10" s="361">
        <f t="shared" ref="I10" si="8">G10*E10</f>
        <v>2700</v>
      </c>
      <c r="J10" s="376">
        <v>24</v>
      </c>
      <c r="K10" s="376" t="s">
        <v>566</v>
      </c>
      <c r="L10" s="376">
        <v>1</v>
      </c>
      <c r="M10" s="376">
        <v>1</v>
      </c>
      <c r="N10" s="376"/>
      <c r="O10" s="377"/>
      <c r="P10" s="376"/>
      <c r="Q10" s="376"/>
      <c r="R10" s="376"/>
      <c r="S10" s="376"/>
      <c r="T10" s="376"/>
      <c r="U10" s="376"/>
      <c r="V10" s="365">
        <f t="shared" si="2"/>
        <v>25</v>
      </c>
      <c r="W10" s="365">
        <f t="shared" si="3"/>
        <v>5</v>
      </c>
      <c r="X10" s="361">
        <f t="shared" si="4"/>
        <v>40</v>
      </c>
      <c r="Y10" s="361">
        <f t="shared" si="5"/>
        <v>450</v>
      </c>
      <c r="Z10" s="1012">
        <f t="shared" si="6"/>
        <v>450</v>
      </c>
      <c r="AA10" s="149"/>
    </row>
    <row r="11" spans="1:35" s="160" customFormat="1" ht="38.25" customHeight="1">
      <c r="A11" s="825">
        <v>4</v>
      </c>
      <c r="B11" s="364" t="s">
        <v>937</v>
      </c>
      <c r="C11" s="364" t="s">
        <v>176</v>
      </c>
      <c r="D11" s="364" t="s">
        <v>79</v>
      </c>
      <c r="E11" s="365">
        <v>30</v>
      </c>
      <c r="F11" s="364">
        <v>240</v>
      </c>
      <c r="G11" s="364">
        <v>90</v>
      </c>
      <c r="H11" s="364">
        <f t="shared" ref="H11:H12" si="9">G11/8</f>
        <v>11.25</v>
      </c>
      <c r="I11" s="361">
        <f t="shared" ref="I11:I12" si="10">G11*E11</f>
        <v>2700</v>
      </c>
      <c r="J11" s="376">
        <v>24</v>
      </c>
      <c r="K11" s="376" t="s">
        <v>566</v>
      </c>
      <c r="L11" s="376">
        <v>1</v>
      </c>
      <c r="M11" s="376">
        <v>1</v>
      </c>
      <c r="N11" s="376"/>
      <c r="O11" s="377"/>
      <c r="P11" s="376"/>
      <c r="Q11" s="376"/>
      <c r="R11" s="376"/>
      <c r="S11" s="376"/>
      <c r="T11" s="376"/>
      <c r="U11" s="947"/>
      <c r="V11" s="355">
        <f t="shared" ref="V11:V12" si="11">J11+L11+N11+P11+R11+T11</f>
        <v>25</v>
      </c>
      <c r="W11" s="365">
        <f t="shared" ref="W11:W12" si="12">E11-V11</f>
        <v>5</v>
      </c>
      <c r="X11" s="361">
        <f>W11*8</f>
        <v>40</v>
      </c>
      <c r="Y11" s="361">
        <f>X11*H11</f>
        <v>450</v>
      </c>
      <c r="Z11" s="1012">
        <f>Y11</f>
        <v>450</v>
      </c>
      <c r="AA11" s="149"/>
    </row>
    <row r="12" spans="1:35" s="160" customFormat="1" ht="42" customHeight="1">
      <c r="A12" s="825">
        <v>5</v>
      </c>
      <c r="B12" s="917" t="s">
        <v>884</v>
      </c>
      <c r="C12" s="364" t="s">
        <v>176</v>
      </c>
      <c r="D12" s="364" t="s">
        <v>66</v>
      </c>
      <c r="E12" s="355">
        <v>30</v>
      </c>
      <c r="F12" s="361">
        <v>240</v>
      </c>
      <c r="G12" s="361">
        <v>90</v>
      </c>
      <c r="H12" s="364">
        <f t="shared" si="9"/>
        <v>11.25</v>
      </c>
      <c r="I12" s="361">
        <f t="shared" si="10"/>
        <v>2700</v>
      </c>
      <c r="J12" s="376">
        <v>20</v>
      </c>
      <c r="K12" s="819" t="s">
        <v>570</v>
      </c>
      <c r="L12" s="376">
        <v>1</v>
      </c>
      <c r="M12" s="376">
        <v>1</v>
      </c>
      <c r="N12" s="376"/>
      <c r="O12" s="377"/>
      <c r="P12" s="376"/>
      <c r="Q12" s="376"/>
      <c r="R12" s="376"/>
      <c r="S12" s="376"/>
      <c r="T12" s="376">
        <v>2</v>
      </c>
      <c r="U12" s="376" t="s">
        <v>1045</v>
      </c>
      <c r="V12" s="365">
        <f t="shared" si="11"/>
        <v>23</v>
      </c>
      <c r="W12" s="917">
        <f t="shared" si="12"/>
        <v>7</v>
      </c>
      <c r="X12" s="361">
        <f t="shared" ref="X12" si="13">W12*8</f>
        <v>56</v>
      </c>
      <c r="Y12" s="361">
        <f t="shared" ref="Y12" si="14">X12*H12</f>
        <v>630</v>
      </c>
      <c r="Z12" s="1012">
        <f t="shared" ref="Z12" si="15">Y12</f>
        <v>630</v>
      </c>
      <c r="AA12" s="155"/>
    </row>
    <row r="13" spans="1:35" ht="47.25" customHeight="1" thickBot="1">
      <c r="A13" s="1039"/>
      <c r="B13" s="416"/>
      <c r="C13" s="384"/>
      <c r="D13" s="384"/>
      <c r="E13" s="384"/>
      <c r="F13" s="384"/>
      <c r="G13" s="384"/>
      <c r="H13" s="384"/>
      <c r="I13" s="384"/>
      <c r="J13" s="385"/>
      <c r="K13" s="385"/>
      <c r="L13" s="385"/>
      <c r="M13" s="385"/>
      <c r="N13" s="385"/>
      <c r="O13" s="385"/>
      <c r="P13" s="385"/>
      <c r="Q13" s="385"/>
      <c r="R13" s="385"/>
      <c r="S13" s="385"/>
      <c r="T13" s="385"/>
      <c r="U13" s="385"/>
      <c r="V13" s="384"/>
      <c r="W13" s="416"/>
      <c r="X13" s="1436" t="s">
        <v>208</v>
      </c>
      <c r="Y13" s="1437"/>
      <c r="Z13" s="1019">
        <f>SUM(Z8:Z12)</f>
        <v>2700</v>
      </c>
      <c r="AA13" s="159"/>
      <c r="AB13" s="150"/>
      <c r="AC13" s="150"/>
      <c r="AD13" s="352"/>
      <c r="AE13" s="150"/>
      <c r="AF13" s="150"/>
      <c r="AG13" s="150"/>
      <c r="AH13" s="150"/>
      <c r="AI13" s="150"/>
    </row>
    <row r="14" spans="1:35" ht="30.75" customHeight="1" thickBot="1">
      <c r="A14" s="1039"/>
      <c r="B14" s="416" t="s">
        <v>342</v>
      </c>
      <c r="C14" s="119"/>
      <c r="D14" s="384"/>
      <c r="E14" s="384"/>
      <c r="F14" s="384"/>
      <c r="G14" s="384"/>
      <c r="H14" s="384"/>
      <c r="I14" s="384"/>
      <c r="J14" s="385"/>
      <c r="K14" s="385"/>
      <c r="L14" s="385"/>
      <c r="M14" s="385"/>
      <c r="N14" s="385"/>
      <c r="O14" s="385"/>
      <c r="P14" s="385"/>
      <c r="Q14" s="385"/>
      <c r="R14" s="385"/>
      <c r="S14" s="385"/>
      <c r="T14" s="385"/>
      <c r="U14" s="385"/>
      <c r="V14" s="384"/>
      <c r="W14" s="416"/>
      <c r="X14" s="384"/>
      <c r="Y14" s="384"/>
      <c r="Z14" s="1020"/>
      <c r="AA14" s="159"/>
      <c r="AB14" s="150"/>
      <c r="AC14" s="150"/>
      <c r="AD14" s="160"/>
      <c r="AE14" s="150"/>
      <c r="AF14" s="150"/>
      <c r="AG14" s="150"/>
      <c r="AH14" s="150"/>
      <c r="AI14" s="150"/>
    </row>
    <row r="15" spans="1:35" ht="30.75" customHeight="1">
      <c r="A15" s="632"/>
      <c r="B15" s="1089"/>
      <c r="C15" s="1087"/>
      <c r="D15" s="1090"/>
      <c r="E15" s="1090"/>
      <c r="F15" s="1090"/>
      <c r="G15" s="1090"/>
      <c r="H15" s="1090"/>
      <c r="I15" s="1090"/>
      <c r="J15" s="1091"/>
      <c r="K15" s="1091"/>
      <c r="L15" s="1091"/>
      <c r="M15" s="1091"/>
      <c r="N15" s="1091"/>
      <c r="O15" s="1091"/>
      <c r="P15" s="1091"/>
      <c r="Q15" s="1091"/>
      <c r="R15" s="1091"/>
      <c r="S15" s="1091"/>
      <c r="T15" s="1091"/>
      <c r="U15" s="1091"/>
      <c r="V15" s="1090"/>
      <c r="W15" s="1089"/>
      <c r="X15" s="1090"/>
      <c r="Y15" s="1090"/>
      <c r="Z15" s="1092"/>
      <c r="AA15" s="640"/>
      <c r="AB15" s="150"/>
      <c r="AC15" s="150"/>
      <c r="AD15" s="160"/>
      <c r="AE15" s="150"/>
      <c r="AF15" s="150"/>
      <c r="AG15" s="150"/>
      <c r="AH15" s="150"/>
      <c r="AI15" s="150"/>
    </row>
    <row r="16" spans="1:35" ht="30.75" customHeight="1">
      <c r="A16" s="632"/>
      <c r="B16" s="632"/>
      <c r="C16" s="1093"/>
      <c r="D16" s="378"/>
      <c r="E16" s="378"/>
      <c r="F16" s="378"/>
      <c r="G16" s="378"/>
      <c r="H16" s="378"/>
      <c r="I16" s="378"/>
      <c r="J16" s="1086"/>
      <c r="K16" s="1086"/>
      <c r="L16" s="1086"/>
      <c r="M16" s="1086"/>
      <c r="N16" s="1086"/>
      <c r="O16" s="1086"/>
      <c r="P16" s="1086"/>
      <c r="Q16" s="1086"/>
      <c r="R16" s="1086"/>
      <c r="S16" s="1086"/>
      <c r="T16" s="1086"/>
      <c r="U16" s="1086"/>
      <c r="V16" s="378"/>
      <c r="W16" s="632"/>
      <c r="X16" s="378"/>
      <c r="Y16" s="378"/>
      <c r="Z16" s="1088"/>
      <c r="AA16" s="340"/>
      <c r="AB16" s="150"/>
      <c r="AC16" s="150"/>
      <c r="AD16" s="160"/>
      <c r="AE16" s="150"/>
      <c r="AF16" s="150"/>
      <c r="AG16" s="150"/>
      <c r="AH16" s="150"/>
      <c r="AI16" s="150"/>
    </row>
    <row r="17" spans="1:35" ht="30.75" customHeight="1">
      <c r="A17" s="632"/>
      <c r="B17" s="632"/>
      <c r="C17" s="1093"/>
      <c r="D17" s="378"/>
      <c r="E17" s="378"/>
      <c r="F17" s="378"/>
      <c r="G17" s="378"/>
      <c r="H17" s="378"/>
      <c r="I17" s="378"/>
      <c r="J17" s="1086"/>
      <c r="K17" s="1086"/>
      <c r="L17" s="1086"/>
      <c r="M17" s="1086"/>
      <c r="N17" s="1086"/>
      <c r="O17" s="1086"/>
      <c r="P17" s="1086"/>
      <c r="Q17" s="1086"/>
      <c r="R17" s="1086"/>
      <c r="S17" s="1086"/>
      <c r="T17" s="1086"/>
      <c r="U17" s="1086"/>
      <c r="V17" s="378"/>
      <c r="W17" s="632"/>
      <c r="X17" s="378"/>
      <c r="Y17" s="378"/>
      <c r="Z17" s="1088"/>
      <c r="AA17" s="340"/>
      <c r="AB17" s="150"/>
      <c r="AC17" s="150"/>
      <c r="AD17" s="160"/>
      <c r="AE17" s="150"/>
      <c r="AF17" s="150"/>
      <c r="AG17" s="150"/>
      <c r="AH17" s="150"/>
      <c r="AI17" s="150"/>
    </row>
    <row r="18" spans="1:35" ht="30.75" customHeight="1">
      <c r="A18" s="632"/>
      <c r="B18" s="632"/>
      <c r="C18" s="1093"/>
      <c r="D18" s="378"/>
      <c r="E18" s="378"/>
      <c r="F18" s="378"/>
      <c r="G18" s="378"/>
      <c r="H18" s="378"/>
      <c r="I18" s="378"/>
      <c r="J18" s="1086"/>
      <c r="K18" s="1086"/>
      <c r="L18" s="1086"/>
      <c r="M18" s="1086"/>
      <c r="N18" s="1086"/>
      <c r="O18" s="1086"/>
      <c r="P18" s="1086"/>
      <c r="Q18" s="1086"/>
      <c r="R18" s="1086"/>
      <c r="S18" s="1086"/>
      <c r="T18" s="1086"/>
      <c r="U18" s="1086"/>
      <c r="V18" s="378"/>
      <c r="W18" s="632"/>
      <c r="X18" s="378"/>
      <c r="Y18" s="378"/>
      <c r="Z18" s="1088"/>
      <c r="AA18" s="340"/>
      <c r="AB18" s="150"/>
      <c r="AC18" s="150"/>
      <c r="AD18" s="160"/>
      <c r="AE18" s="150"/>
      <c r="AF18" s="150"/>
      <c r="AG18" s="150"/>
      <c r="AH18" s="150"/>
      <c r="AI18" s="150"/>
    </row>
    <row r="19" spans="1:35" ht="30.75" customHeight="1">
      <c r="A19" s="632"/>
      <c r="B19" s="632"/>
      <c r="C19" s="1093"/>
      <c r="D19" s="378"/>
      <c r="E19" s="378"/>
      <c r="F19" s="378"/>
      <c r="G19" s="378"/>
      <c r="H19" s="378"/>
      <c r="I19" s="378"/>
      <c r="J19" s="1086"/>
      <c r="K19" s="1086"/>
      <c r="L19" s="1086"/>
      <c r="M19" s="1086"/>
      <c r="N19" s="1086"/>
      <c r="O19" s="1086"/>
      <c r="P19" s="1086"/>
      <c r="Q19" s="1086"/>
      <c r="R19" s="1086"/>
      <c r="S19" s="1086"/>
      <c r="T19" s="1086"/>
      <c r="U19" s="1086"/>
      <c r="V19" s="378"/>
      <c r="W19" s="632"/>
      <c r="X19" s="378"/>
      <c r="Y19" s="378"/>
      <c r="Z19" s="1088"/>
      <c r="AA19" s="340"/>
      <c r="AB19" s="150"/>
      <c r="AC19" s="150"/>
      <c r="AD19" s="160"/>
      <c r="AE19" s="150"/>
      <c r="AF19" s="150"/>
      <c r="AG19" s="150"/>
      <c r="AH19" s="150"/>
      <c r="AI19" s="150"/>
    </row>
    <row r="20" spans="1:35" ht="30.75" customHeight="1">
      <c r="A20" s="632"/>
      <c r="B20" s="632"/>
      <c r="C20" s="1093"/>
      <c r="D20" s="378"/>
      <c r="E20" s="378"/>
      <c r="F20" s="378"/>
      <c r="G20" s="378"/>
      <c r="H20" s="378"/>
      <c r="I20" s="378"/>
      <c r="J20" s="1086"/>
      <c r="K20" s="1086"/>
      <c r="L20" s="1086"/>
      <c r="M20" s="1086"/>
      <c r="N20" s="1086"/>
      <c r="O20" s="1086"/>
      <c r="P20" s="1086"/>
      <c r="Q20" s="1086"/>
      <c r="R20" s="1086"/>
      <c r="S20" s="1086"/>
      <c r="T20" s="1086"/>
      <c r="U20" s="1086"/>
      <c r="V20" s="378"/>
      <c r="W20" s="632"/>
      <c r="X20" s="378"/>
      <c r="Y20" s="378"/>
      <c r="Z20" s="1088"/>
      <c r="AA20" s="340"/>
      <c r="AB20" s="150"/>
      <c r="AC20" s="150"/>
      <c r="AD20" s="160"/>
      <c r="AE20" s="150"/>
      <c r="AF20" s="150"/>
      <c r="AG20" s="150"/>
      <c r="AH20" s="150"/>
      <c r="AI20" s="150"/>
    </row>
    <row r="21" spans="1:35" ht="30.75" customHeight="1">
      <c r="A21" s="632"/>
      <c r="B21" s="632"/>
      <c r="C21" s="1093"/>
      <c r="D21" s="378"/>
      <c r="E21" s="378"/>
      <c r="F21" s="378"/>
      <c r="G21" s="378"/>
      <c r="H21" s="378"/>
      <c r="I21" s="378"/>
      <c r="J21" s="1086"/>
      <c r="K21" s="1086"/>
      <c r="L21" s="1086"/>
      <c r="M21" s="1086"/>
      <c r="N21" s="1086"/>
      <c r="O21" s="1086"/>
      <c r="P21" s="1086"/>
      <c r="Q21" s="1086"/>
      <c r="R21" s="1086"/>
      <c r="S21" s="1086"/>
      <c r="T21" s="1086"/>
      <c r="U21" s="1086"/>
      <c r="V21" s="378"/>
      <c r="W21" s="632"/>
      <c r="X21" s="378"/>
      <c r="Y21" s="378"/>
      <c r="Z21" s="1088"/>
      <c r="AA21" s="340"/>
      <c r="AB21" s="150"/>
      <c r="AC21" s="150"/>
      <c r="AD21" s="160"/>
      <c r="AE21" s="150"/>
      <c r="AF21" s="150"/>
      <c r="AG21" s="150"/>
      <c r="AH21" s="150"/>
      <c r="AI21" s="150"/>
    </row>
    <row r="22" spans="1:35" ht="30.75" customHeight="1">
      <c r="A22" s="632"/>
      <c r="B22" s="632"/>
      <c r="C22" s="1093"/>
      <c r="D22" s="378"/>
      <c r="E22" s="378"/>
      <c r="F22" s="378"/>
      <c r="G22" s="378"/>
      <c r="H22" s="378"/>
      <c r="I22" s="378"/>
      <c r="J22" s="1086"/>
      <c r="K22" s="1086"/>
      <c r="L22" s="1086"/>
      <c r="M22" s="1086"/>
      <c r="N22" s="1086"/>
      <c r="O22" s="1086"/>
      <c r="P22" s="1086"/>
      <c r="Q22" s="1086"/>
      <c r="R22" s="1086"/>
      <c r="S22" s="1086"/>
      <c r="T22" s="1086"/>
      <c r="U22" s="1086"/>
      <c r="V22" s="378"/>
      <c r="W22" s="632"/>
      <c r="X22" s="378"/>
      <c r="Y22" s="378"/>
      <c r="Z22" s="1088"/>
      <c r="AA22" s="340"/>
      <c r="AB22" s="150"/>
      <c r="AC22" s="150"/>
      <c r="AD22" s="160"/>
      <c r="AE22" s="150"/>
      <c r="AF22" s="150"/>
      <c r="AG22" s="150"/>
      <c r="AH22" s="150"/>
      <c r="AI22" s="150"/>
    </row>
    <row r="23" spans="1:35" ht="30.75" customHeight="1">
      <c r="A23" s="632"/>
      <c r="B23" s="632"/>
      <c r="C23" s="1093"/>
      <c r="D23" s="378"/>
      <c r="E23" s="378"/>
      <c r="F23" s="378"/>
      <c r="G23" s="378"/>
      <c r="H23" s="378"/>
      <c r="I23" s="378"/>
      <c r="J23" s="1086"/>
      <c r="K23" s="1086"/>
      <c r="L23" s="1086"/>
      <c r="M23" s="1086"/>
      <c r="N23" s="1086"/>
      <c r="O23" s="1086"/>
      <c r="P23" s="1086"/>
      <c r="Q23" s="1086"/>
      <c r="R23" s="1086"/>
      <c r="S23" s="1086"/>
      <c r="T23" s="1086"/>
      <c r="U23" s="1086"/>
      <c r="V23" s="378"/>
      <c r="W23" s="632"/>
      <c r="X23" s="378"/>
      <c r="Y23" s="378"/>
      <c r="Z23" s="1088"/>
      <c r="AA23" s="340"/>
      <c r="AB23" s="150"/>
      <c r="AC23" s="150"/>
      <c r="AD23" s="160"/>
      <c r="AE23" s="150"/>
      <c r="AF23" s="150"/>
      <c r="AG23" s="150"/>
      <c r="AH23" s="150"/>
      <c r="AI23" s="150"/>
    </row>
    <row r="24" spans="1:35" ht="30.75" customHeight="1">
      <c r="A24" s="632"/>
      <c r="B24" s="632"/>
      <c r="C24" s="1093"/>
      <c r="D24" s="378"/>
      <c r="E24" s="378"/>
      <c r="F24" s="378"/>
      <c r="G24" s="378"/>
      <c r="H24" s="378"/>
      <c r="I24" s="378"/>
      <c r="J24" s="1086"/>
      <c r="K24" s="1086"/>
      <c r="L24" s="1086"/>
      <c r="M24" s="1086"/>
      <c r="N24" s="1086"/>
      <c r="O24" s="1086"/>
      <c r="P24" s="1086"/>
      <c r="Q24" s="1086"/>
      <c r="R24" s="1086"/>
      <c r="S24" s="1086"/>
      <c r="T24" s="1086"/>
      <c r="U24" s="1086"/>
      <c r="V24" s="378"/>
      <c r="W24" s="632"/>
      <c r="X24" s="378"/>
      <c r="Y24" s="378"/>
      <c r="Z24" s="1088"/>
      <c r="AA24" s="340"/>
      <c r="AB24" s="150"/>
      <c r="AC24" s="150"/>
      <c r="AD24" s="160"/>
      <c r="AE24" s="150"/>
      <c r="AF24" s="150"/>
      <c r="AG24" s="150"/>
      <c r="AH24" s="150"/>
      <c r="AI24" s="150"/>
    </row>
    <row r="25" spans="1:35" ht="30.75" customHeight="1">
      <c r="A25" s="632"/>
      <c r="B25" s="632"/>
      <c r="C25" s="1093"/>
      <c r="D25" s="378"/>
      <c r="E25" s="378"/>
      <c r="F25" s="378"/>
      <c r="G25" s="378"/>
      <c r="H25" s="378"/>
      <c r="I25" s="378"/>
      <c r="J25" s="1086"/>
      <c r="K25" s="1086"/>
      <c r="L25" s="1086"/>
      <c r="M25" s="1086"/>
      <c r="N25" s="1086"/>
      <c r="O25" s="1086"/>
      <c r="P25" s="1086"/>
      <c r="Q25" s="1086"/>
      <c r="R25" s="1086"/>
      <c r="S25" s="1086"/>
      <c r="T25" s="1086"/>
      <c r="U25" s="1086"/>
      <c r="V25" s="378"/>
      <c r="W25" s="632"/>
      <c r="X25" s="378"/>
      <c r="Y25" s="378"/>
      <c r="Z25" s="1088"/>
      <c r="AA25" s="340"/>
      <c r="AB25" s="150"/>
      <c r="AC25" s="150"/>
      <c r="AD25" s="160"/>
      <c r="AE25" s="150"/>
      <c r="AF25" s="150"/>
      <c r="AG25" s="150"/>
      <c r="AH25" s="150"/>
      <c r="AI25" s="150"/>
    </row>
    <row r="26" spans="1:35" s="160" customFormat="1" ht="44.25" customHeight="1">
      <c r="A26" s="462"/>
      <c r="B26" s="1427" t="s">
        <v>483</v>
      </c>
      <c r="C26" s="1427"/>
      <c r="D26" s="1427"/>
      <c r="E26" s="341"/>
      <c r="F26" s="341"/>
      <c r="G26" s="341"/>
      <c r="H26" s="341"/>
      <c r="I26" s="341"/>
      <c r="J26" s="1082"/>
      <c r="K26" s="1082"/>
      <c r="L26" s="1082"/>
      <c r="M26" s="1082"/>
      <c r="N26" s="1427" t="s">
        <v>484</v>
      </c>
      <c r="O26" s="1427"/>
      <c r="P26" s="1427"/>
      <c r="Q26" s="1427"/>
      <c r="R26" s="1427"/>
      <c r="S26" s="1082"/>
      <c r="T26" s="1082"/>
      <c r="U26" s="1082"/>
      <c r="V26" s="341"/>
      <c r="W26" s="1427" t="s">
        <v>485</v>
      </c>
      <c r="X26" s="1427"/>
      <c r="Y26" s="1427"/>
      <c r="Z26" s="1427"/>
      <c r="AA26" s="1427"/>
    </row>
    <row r="27" spans="1:35" s="160" customFormat="1" ht="56.25" customHeight="1">
      <c r="A27" s="462"/>
      <c r="B27" s="1427" t="s">
        <v>482</v>
      </c>
      <c r="C27" s="1427"/>
      <c r="D27" s="1427"/>
      <c r="E27" s="341"/>
      <c r="F27" s="341"/>
      <c r="G27" s="341"/>
      <c r="H27" s="341"/>
      <c r="I27" s="341"/>
      <c r="J27" s="1082"/>
      <c r="K27" s="1082"/>
      <c r="L27" s="1082"/>
      <c r="M27" s="1082"/>
      <c r="N27" s="1427" t="s">
        <v>482</v>
      </c>
      <c r="O27" s="1427"/>
      <c r="P27" s="1427"/>
      <c r="Q27" s="1427"/>
      <c r="R27" s="1082"/>
      <c r="S27" s="1082"/>
      <c r="T27" s="1082"/>
      <c r="U27" s="1082"/>
      <c r="V27" s="341"/>
      <c r="W27" s="776"/>
      <c r="X27" s="1427" t="s">
        <v>482</v>
      </c>
      <c r="Y27" s="1427"/>
      <c r="Z27" s="1427"/>
      <c r="AA27" s="1427"/>
    </row>
    <row r="28" spans="1:35" s="160" customFormat="1" ht="27.75" customHeight="1">
      <c r="A28" s="462"/>
      <c r="B28" s="462"/>
      <c r="C28" s="250"/>
      <c r="D28" s="250"/>
      <c r="E28" s="250"/>
      <c r="F28" s="250"/>
      <c r="G28" s="250"/>
      <c r="H28" s="250"/>
      <c r="I28" s="250"/>
      <c r="J28" s="338"/>
      <c r="K28" s="338"/>
      <c r="L28" s="338"/>
      <c r="M28" s="338"/>
      <c r="N28" s="1597">
        <v>1</v>
      </c>
      <c r="O28" s="1597"/>
      <c r="P28" s="1597"/>
      <c r="Q28" s="1597"/>
      <c r="R28" s="338"/>
      <c r="S28" s="338"/>
      <c r="T28" s="338"/>
      <c r="U28" s="338"/>
      <c r="V28" s="250"/>
      <c r="W28" s="462"/>
      <c r="X28" s="250"/>
      <c r="Y28" s="250"/>
      <c r="Z28" s="1017"/>
      <c r="AA28" s="340"/>
    </row>
    <row r="29" spans="1:35" s="160" customFormat="1" ht="27.75" customHeight="1">
      <c r="A29" s="462"/>
      <c r="B29" s="462"/>
      <c r="C29" s="250"/>
      <c r="D29" s="250"/>
      <c r="E29" s="250"/>
      <c r="F29" s="250"/>
      <c r="G29" s="250"/>
      <c r="H29" s="250"/>
      <c r="I29" s="250"/>
      <c r="J29" s="338"/>
      <c r="K29" s="338"/>
      <c r="L29" s="338"/>
      <c r="M29" s="338"/>
      <c r="N29" s="338"/>
      <c r="O29" s="339"/>
      <c r="P29" s="338"/>
      <c r="Q29" s="338"/>
      <c r="R29" s="338"/>
      <c r="S29" s="338"/>
      <c r="T29" s="338"/>
      <c r="U29" s="338"/>
      <c r="V29" s="250"/>
      <c r="W29" s="462"/>
      <c r="X29" s="250"/>
      <c r="Y29" s="250"/>
      <c r="Z29" s="1017"/>
      <c r="AA29" s="340"/>
    </row>
    <row r="30" spans="1:35" s="160" customFormat="1" ht="27.75" customHeight="1">
      <c r="A30" s="462"/>
      <c r="B30" s="462"/>
      <c r="C30" s="250"/>
      <c r="D30" s="250"/>
      <c r="E30" s="250"/>
      <c r="F30" s="250"/>
      <c r="G30" s="250"/>
      <c r="H30" s="250"/>
      <c r="I30" s="250"/>
      <c r="J30" s="338"/>
      <c r="K30" s="338"/>
      <c r="L30" s="338"/>
      <c r="M30" s="338"/>
      <c r="N30" s="338"/>
      <c r="O30" s="339"/>
      <c r="P30" s="338"/>
      <c r="Q30" s="338"/>
      <c r="R30" s="338"/>
      <c r="S30" s="338"/>
      <c r="T30" s="338"/>
      <c r="U30" s="338"/>
      <c r="V30" s="250"/>
      <c r="W30" s="462"/>
      <c r="X30" s="250"/>
      <c r="Y30" s="250"/>
      <c r="Z30" s="1017"/>
      <c r="AA30" s="340"/>
    </row>
    <row r="31" spans="1:35" s="168" customFormat="1" ht="45" customHeight="1">
      <c r="A31" s="463"/>
      <c r="B31" s="463"/>
      <c r="C31" s="114"/>
      <c r="D31" s="114"/>
      <c r="E31" s="114"/>
      <c r="F31" s="114"/>
      <c r="G31" s="114"/>
      <c r="H31" s="114"/>
      <c r="I31" s="114"/>
      <c r="N31" s="1597"/>
      <c r="O31" s="1597"/>
      <c r="P31" s="1597"/>
      <c r="Q31" s="1597"/>
      <c r="V31" s="114"/>
      <c r="W31" s="463"/>
      <c r="X31" s="114"/>
      <c r="Y31" s="114"/>
      <c r="Z31" s="1021"/>
      <c r="AA31" s="115"/>
      <c r="AB31" s="114"/>
      <c r="AC31" s="114"/>
      <c r="AD31" s="114"/>
      <c r="AE31" s="114"/>
      <c r="AF31" s="114"/>
      <c r="AG31" s="114"/>
      <c r="AH31" s="114"/>
      <c r="AI31" s="114"/>
    </row>
    <row r="52" spans="3:35" s="463" customFormat="1" ht="30" customHeight="1">
      <c r="C52" s="114"/>
      <c r="D52" s="114"/>
      <c r="E52" s="114"/>
      <c r="F52" s="114"/>
      <c r="G52" s="114"/>
      <c r="H52" s="114"/>
      <c r="I52" s="114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14"/>
      <c r="X52" s="114"/>
      <c r="Y52" s="114"/>
      <c r="Z52" s="1021"/>
      <c r="AA52" s="115"/>
      <c r="AB52" s="114"/>
      <c r="AC52" s="114"/>
      <c r="AD52" s="114"/>
      <c r="AE52" s="114"/>
      <c r="AF52" s="114"/>
      <c r="AG52" s="114"/>
      <c r="AH52" s="114"/>
      <c r="AI52" s="114"/>
    </row>
    <row r="53" spans="3:35" s="463" customFormat="1" ht="30" customHeight="1">
      <c r="C53" s="114"/>
      <c r="D53" s="114"/>
      <c r="E53" s="114"/>
      <c r="F53" s="114"/>
      <c r="G53" s="114"/>
      <c r="H53" s="114"/>
      <c r="I53" s="114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14"/>
      <c r="X53" s="114"/>
      <c r="Y53" s="114"/>
      <c r="Z53" s="1021"/>
      <c r="AA53" s="115"/>
      <c r="AB53" s="114"/>
      <c r="AC53" s="114"/>
      <c r="AD53" s="114"/>
      <c r="AE53" s="114"/>
      <c r="AF53" s="114"/>
      <c r="AG53" s="114"/>
      <c r="AH53" s="114"/>
      <c r="AI53" s="114"/>
    </row>
  </sheetData>
  <mergeCells count="30">
    <mergeCell ref="B27:D27"/>
    <mergeCell ref="N27:Q27"/>
    <mergeCell ref="X27:AA27"/>
    <mergeCell ref="N28:Q28"/>
    <mergeCell ref="N31:Q31"/>
    <mergeCell ref="X13:Y13"/>
    <mergeCell ref="B26:D26"/>
    <mergeCell ref="N26:R26"/>
    <mergeCell ref="W26:AA26"/>
    <mergeCell ref="T6:U6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A1:AI1"/>
    <mergeCell ref="A2:AI2"/>
    <mergeCell ref="A3:C3"/>
    <mergeCell ref="AF3:AF4"/>
    <mergeCell ref="A4:C4"/>
    <mergeCell ref="A5:A7"/>
    <mergeCell ref="B5:B7"/>
    <mergeCell ref="C5:C7"/>
    <mergeCell ref="D5:D7"/>
    <mergeCell ref="E5:I6"/>
  </mergeCells>
  <conditionalFormatting sqref="B1:C4">
    <cfRule type="duplicateValues" dxfId="76" priority="6"/>
  </conditionalFormatting>
  <printOptions horizontalCentered="1" verticalCentered="1"/>
  <pageMargins left="0" right="0" top="0" bottom="0" header="0.23" footer="0"/>
  <pageSetup paperSize="9" scale="37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>
  <sheetPr>
    <tabColor rgb="FF00FF99"/>
  </sheetPr>
  <dimension ref="A1:AI139"/>
  <sheetViews>
    <sheetView view="pageBreakPreview" zoomScale="45" zoomScaleNormal="55" zoomScaleSheetLayoutView="45" workbookViewId="0">
      <pane ySplit="7" topLeftCell="A80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463" customWidth="1"/>
    <col min="2" max="2" width="43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5.710937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6.140625" style="168" customWidth="1"/>
    <col min="18" max="18" width="11.85546875" style="168" customWidth="1"/>
    <col min="19" max="19" width="17.28515625" style="168" customWidth="1"/>
    <col min="20" max="20" width="11.42578125" style="168" customWidth="1"/>
    <col min="21" max="21" width="14.2851562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3.28515625" style="1021" customWidth="1"/>
    <col min="27" max="27" width="20.710937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5" t="s">
        <v>243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5"/>
      <c r="O1" s="1395"/>
      <c r="P1" s="1395"/>
      <c r="Q1" s="1395"/>
      <c r="R1" s="1395"/>
      <c r="S1" s="1395"/>
      <c r="T1" s="1395"/>
      <c r="U1" s="1395"/>
      <c r="V1" s="1395"/>
      <c r="W1" s="1395"/>
      <c r="X1" s="1395"/>
      <c r="Y1" s="1395"/>
      <c r="Z1" s="1395"/>
      <c r="AA1" s="1395"/>
      <c r="AB1" s="1395"/>
      <c r="AC1" s="1395"/>
      <c r="AD1" s="1395"/>
      <c r="AE1" s="1395"/>
      <c r="AF1" s="1395"/>
      <c r="AG1" s="1395"/>
      <c r="AH1" s="1395"/>
      <c r="AI1" s="1395"/>
    </row>
    <row r="2" spans="1:35" s="120" customFormat="1" ht="38.25" customHeight="1" thickBot="1">
      <c r="A2" s="1396" t="s">
        <v>259</v>
      </c>
      <c r="B2" s="1396"/>
      <c r="C2" s="1396"/>
      <c r="D2" s="1396"/>
      <c r="E2" s="1396"/>
      <c r="F2" s="1396"/>
      <c r="G2" s="1396"/>
      <c r="H2" s="1396"/>
      <c r="I2" s="1396"/>
      <c r="J2" s="1396"/>
      <c r="K2" s="1396"/>
      <c r="L2" s="1396"/>
      <c r="M2" s="1396"/>
      <c r="N2" s="1396"/>
      <c r="O2" s="1396"/>
      <c r="P2" s="1396"/>
      <c r="Q2" s="1396"/>
      <c r="R2" s="1396"/>
      <c r="S2" s="1396"/>
      <c r="T2" s="1396"/>
      <c r="U2" s="1396"/>
      <c r="V2" s="1396"/>
      <c r="W2" s="1396"/>
      <c r="X2" s="1396"/>
      <c r="Y2" s="1396"/>
      <c r="Z2" s="1396"/>
      <c r="AA2" s="1396"/>
      <c r="AB2" s="1396"/>
      <c r="AC2" s="1396"/>
      <c r="AD2" s="1396"/>
      <c r="AE2" s="1396"/>
      <c r="AF2" s="1396"/>
      <c r="AG2" s="1396"/>
      <c r="AH2" s="1396"/>
      <c r="AI2" s="1396"/>
    </row>
    <row r="3" spans="1:35" s="120" customFormat="1" ht="33" customHeight="1">
      <c r="A3" s="1395" t="s">
        <v>343</v>
      </c>
      <c r="B3" s="1395"/>
      <c r="C3" s="1395"/>
      <c r="D3" s="1096"/>
      <c r="E3" s="582"/>
      <c r="F3" s="582"/>
      <c r="G3" s="582"/>
      <c r="H3" s="582"/>
      <c r="I3" s="582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009"/>
      <c r="AA3" s="121"/>
      <c r="AB3" s="121"/>
      <c r="AC3" s="121"/>
      <c r="AD3" s="121"/>
      <c r="AE3" s="121"/>
      <c r="AF3" s="1397"/>
      <c r="AG3" s="121"/>
      <c r="AH3" s="122"/>
      <c r="AI3" s="122"/>
    </row>
    <row r="4" spans="1:35" s="120" customFormat="1" ht="35.25" customHeight="1" thickBot="1">
      <c r="A4" s="1432" t="s">
        <v>1047</v>
      </c>
      <c r="B4" s="1432"/>
      <c r="C4" s="1432"/>
      <c r="D4" s="1095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1"/>
      <c r="Q4" s="121"/>
      <c r="R4" s="121"/>
      <c r="S4" s="121"/>
      <c r="T4" s="123"/>
      <c r="U4" s="121"/>
      <c r="V4" s="121"/>
      <c r="W4" s="121"/>
      <c r="X4" s="121"/>
      <c r="Y4" s="121"/>
      <c r="Z4" s="1010"/>
      <c r="AA4" s="123"/>
      <c r="AB4" s="124"/>
      <c r="AC4" s="124"/>
      <c r="AD4" s="124"/>
      <c r="AE4" s="124"/>
      <c r="AF4" s="1398"/>
      <c r="AG4" s="124"/>
      <c r="AH4" s="125"/>
      <c r="AI4" s="125"/>
    </row>
    <row r="5" spans="1:35" ht="28.5" customHeight="1">
      <c r="A5" s="1602" t="s">
        <v>261</v>
      </c>
      <c r="B5" s="1402" t="s">
        <v>244</v>
      </c>
      <c r="C5" s="1405" t="s">
        <v>0</v>
      </c>
      <c r="D5" s="1405" t="s">
        <v>245</v>
      </c>
      <c r="E5" s="1408" t="s">
        <v>1</v>
      </c>
      <c r="F5" s="1409"/>
      <c r="G5" s="1409"/>
      <c r="H5" s="1409"/>
      <c r="I5" s="1410"/>
      <c r="J5" s="1414" t="s">
        <v>2</v>
      </c>
      <c r="K5" s="1414"/>
      <c r="L5" s="1414"/>
      <c r="M5" s="1414"/>
      <c r="N5" s="1414"/>
      <c r="O5" s="1414"/>
      <c r="P5" s="1414"/>
      <c r="Q5" s="1414"/>
      <c r="R5" s="1414"/>
      <c r="S5" s="1414"/>
      <c r="T5" s="1414"/>
      <c r="U5" s="1414"/>
      <c r="V5" s="1415" t="s">
        <v>8</v>
      </c>
      <c r="W5" s="1414" t="s">
        <v>4</v>
      </c>
      <c r="X5" s="1414"/>
      <c r="Y5" s="1414"/>
      <c r="Z5" s="1599" t="s">
        <v>338</v>
      </c>
      <c r="AA5" s="1419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74.25" customHeight="1">
      <c r="A6" s="1603"/>
      <c r="B6" s="1403"/>
      <c r="C6" s="1406"/>
      <c r="D6" s="1406"/>
      <c r="E6" s="1411"/>
      <c r="F6" s="1412"/>
      <c r="G6" s="1412"/>
      <c r="H6" s="1412"/>
      <c r="I6" s="1413"/>
      <c r="J6" s="1422" t="s">
        <v>227</v>
      </c>
      <c r="K6" s="1423"/>
      <c r="L6" s="1418" t="s">
        <v>5</v>
      </c>
      <c r="M6" s="1418"/>
      <c r="N6" s="1424" t="s">
        <v>223</v>
      </c>
      <c r="O6" s="1425"/>
      <c r="P6" s="1418" t="s">
        <v>6</v>
      </c>
      <c r="Q6" s="1418"/>
      <c r="R6" s="1418" t="s">
        <v>7</v>
      </c>
      <c r="S6" s="1418"/>
      <c r="T6" s="1418" t="s">
        <v>219</v>
      </c>
      <c r="U6" s="1418"/>
      <c r="V6" s="1416"/>
      <c r="W6" s="1418"/>
      <c r="X6" s="1418"/>
      <c r="Y6" s="1418"/>
      <c r="Z6" s="1600"/>
      <c r="AA6" s="1420"/>
      <c r="AB6" s="150"/>
      <c r="AC6" s="150"/>
      <c r="AD6" s="150"/>
      <c r="AE6" s="150"/>
      <c r="AF6" s="150"/>
      <c r="AG6" s="150"/>
      <c r="AH6" s="150"/>
      <c r="AI6" s="150"/>
    </row>
    <row r="7" spans="1:35" ht="84" customHeight="1" thickBot="1">
      <c r="A7" s="1604"/>
      <c r="B7" s="1404"/>
      <c r="C7" s="1407"/>
      <c r="D7" s="1407"/>
      <c r="E7" s="240" t="s">
        <v>9</v>
      </c>
      <c r="F7" s="240" t="s">
        <v>10</v>
      </c>
      <c r="G7" s="1097" t="s">
        <v>11</v>
      </c>
      <c r="H7" s="1097" t="s">
        <v>12</v>
      </c>
      <c r="I7" s="1097" t="s">
        <v>13</v>
      </c>
      <c r="J7" s="1097" t="s">
        <v>14</v>
      </c>
      <c r="K7" s="1097" t="s">
        <v>15</v>
      </c>
      <c r="L7" s="1097" t="s">
        <v>14</v>
      </c>
      <c r="M7" s="1097" t="s">
        <v>16</v>
      </c>
      <c r="N7" s="1097" t="s">
        <v>14</v>
      </c>
      <c r="O7" s="1097" t="s">
        <v>16</v>
      </c>
      <c r="P7" s="1097" t="s">
        <v>14</v>
      </c>
      <c r="Q7" s="1097" t="s">
        <v>16</v>
      </c>
      <c r="R7" s="1097" t="s">
        <v>14</v>
      </c>
      <c r="S7" s="1097" t="s">
        <v>220</v>
      </c>
      <c r="T7" s="1097" t="s">
        <v>221</v>
      </c>
      <c r="U7" s="1097" t="s">
        <v>3</v>
      </c>
      <c r="V7" s="1417"/>
      <c r="W7" s="775" t="s">
        <v>17</v>
      </c>
      <c r="X7" s="153" t="s">
        <v>218</v>
      </c>
      <c r="Y7" s="153" t="s">
        <v>13</v>
      </c>
      <c r="Z7" s="1601"/>
      <c r="AA7" s="1421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1023">
        <v>1</v>
      </c>
      <c r="B8" s="957" t="s">
        <v>33</v>
      </c>
      <c r="C8" s="364" t="s">
        <v>176</v>
      </c>
      <c r="D8" s="364" t="s">
        <v>56</v>
      </c>
      <c r="E8" s="365">
        <v>30</v>
      </c>
      <c r="F8" s="364">
        <v>240</v>
      </c>
      <c r="G8" s="364">
        <v>90</v>
      </c>
      <c r="H8" s="361">
        <f>90/8</f>
        <v>11.25</v>
      </c>
      <c r="I8" s="361">
        <f>G8*E8</f>
        <v>2700</v>
      </c>
      <c r="J8" s="376"/>
      <c r="K8" s="376"/>
      <c r="L8" s="376">
        <v>4</v>
      </c>
      <c r="M8" s="376" t="s">
        <v>180</v>
      </c>
      <c r="N8" s="376">
        <v>20</v>
      </c>
      <c r="O8" s="377" t="s">
        <v>1052</v>
      </c>
      <c r="P8" s="376"/>
      <c r="Q8" s="376"/>
      <c r="R8" s="376"/>
      <c r="S8" s="376"/>
      <c r="T8" s="376"/>
      <c r="U8" s="376"/>
      <c r="V8" s="355">
        <f t="shared" ref="V8:V73" si="0">J8+L8+N8+P8+R8+T8</f>
        <v>24</v>
      </c>
      <c r="W8" s="958">
        <f t="shared" ref="W8:W73" si="1">E8-V8</f>
        <v>6</v>
      </c>
      <c r="X8" s="361">
        <f t="shared" ref="X8:X73" si="2">W8*8</f>
        <v>48</v>
      </c>
      <c r="Y8" s="361">
        <f t="shared" ref="Y8:Y73" si="3">X8*H8</f>
        <v>540</v>
      </c>
      <c r="Z8" s="1011">
        <f t="shared" ref="Z8:Z73" si="4">Y8</f>
        <v>540</v>
      </c>
      <c r="AA8" s="916"/>
    </row>
    <row r="9" spans="1:35" s="160" customFormat="1" ht="30" customHeight="1">
      <c r="A9" s="825">
        <v>2</v>
      </c>
      <c r="B9" s="957" t="s">
        <v>777</v>
      </c>
      <c r="C9" s="364" t="s">
        <v>18</v>
      </c>
      <c r="D9" s="364" t="s">
        <v>373</v>
      </c>
      <c r="E9" s="365">
        <v>30</v>
      </c>
      <c r="F9" s="364">
        <v>240</v>
      </c>
      <c r="G9" s="364">
        <v>70</v>
      </c>
      <c r="H9" s="364">
        <f>G9/8</f>
        <v>8.75</v>
      </c>
      <c r="I9" s="361">
        <f t="shared" ref="I9:I38" si="5">G9*E9</f>
        <v>2100</v>
      </c>
      <c r="J9" s="376"/>
      <c r="K9" s="376"/>
      <c r="L9" s="376">
        <v>4</v>
      </c>
      <c r="M9" s="376" t="s">
        <v>180</v>
      </c>
      <c r="N9" s="376"/>
      <c r="O9" s="377"/>
      <c r="P9" s="376">
        <v>1</v>
      </c>
      <c r="Q9" s="376">
        <v>15</v>
      </c>
      <c r="R9" s="376"/>
      <c r="S9" s="376"/>
      <c r="T9" s="376"/>
      <c r="U9" s="376"/>
      <c r="V9" s="355">
        <f t="shared" si="0"/>
        <v>5</v>
      </c>
      <c r="W9" s="958">
        <f t="shared" si="1"/>
        <v>25</v>
      </c>
      <c r="X9" s="361">
        <f t="shared" si="2"/>
        <v>200</v>
      </c>
      <c r="Y9" s="361">
        <f t="shared" si="3"/>
        <v>1750</v>
      </c>
      <c r="Z9" s="1012">
        <f t="shared" si="4"/>
        <v>1750</v>
      </c>
      <c r="AA9" s="363"/>
    </row>
    <row r="10" spans="1:35" s="160" customFormat="1" ht="30" customHeight="1">
      <c r="A10" s="825">
        <v>4</v>
      </c>
      <c r="B10" s="957" t="s">
        <v>319</v>
      </c>
      <c r="C10" s="364" t="s">
        <v>18</v>
      </c>
      <c r="D10" s="364" t="s">
        <v>847</v>
      </c>
      <c r="E10" s="365">
        <v>30</v>
      </c>
      <c r="F10" s="364">
        <v>240</v>
      </c>
      <c r="G10" s="364">
        <v>70</v>
      </c>
      <c r="H10" s="364">
        <f t="shared" ref="H10:H38" si="6">G10/8</f>
        <v>8.75</v>
      </c>
      <c r="I10" s="361">
        <f t="shared" si="5"/>
        <v>2100</v>
      </c>
      <c r="J10" s="376"/>
      <c r="K10" s="376"/>
      <c r="L10" s="376"/>
      <c r="M10" s="376"/>
      <c r="N10" s="376"/>
      <c r="O10" s="377"/>
      <c r="P10" s="376"/>
      <c r="Q10" s="376"/>
      <c r="R10" s="376"/>
      <c r="S10" s="376"/>
      <c r="T10" s="376"/>
      <c r="U10" s="376"/>
      <c r="V10" s="355">
        <f t="shared" si="0"/>
        <v>0</v>
      </c>
      <c r="W10" s="958">
        <f t="shared" si="1"/>
        <v>30</v>
      </c>
      <c r="X10" s="361">
        <f t="shared" si="2"/>
        <v>240</v>
      </c>
      <c r="Y10" s="361">
        <f t="shared" si="3"/>
        <v>2100</v>
      </c>
      <c r="Z10" s="1012">
        <f t="shared" si="4"/>
        <v>2100</v>
      </c>
      <c r="AA10" s="149"/>
    </row>
    <row r="11" spans="1:35" s="160" customFormat="1" ht="30" customHeight="1">
      <c r="A11" s="825">
        <v>5</v>
      </c>
      <c r="B11" s="364" t="s">
        <v>472</v>
      </c>
      <c r="C11" s="364" t="s">
        <v>176</v>
      </c>
      <c r="D11" s="364" t="s">
        <v>470</v>
      </c>
      <c r="E11" s="365">
        <v>30</v>
      </c>
      <c r="F11" s="364">
        <v>240</v>
      </c>
      <c r="G11" s="364">
        <v>90</v>
      </c>
      <c r="H11" s="364">
        <f t="shared" si="6"/>
        <v>11.25</v>
      </c>
      <c r="I11" s="361">
        <f t="shared" si="5"/>
        <v>2700</v>
      </c>
      <c r="J11" s="376"/>
      <c r="K11" s="822"/>
      <c r="L11" s="376"/>
      <c r="M11" s="376"/>
      <c r="N11" s="1079">
        <v>30</v>
      </c>
      <c r="O11" s="377"/>
      <c r="P11" s="376"/>
      <c r="Q11" s="376"/>
      <c r="R11" s="376"/>
      <c r="S11" s="959"/>
      <c r="T11" s="376"/>
      <c r="U11" s="376"/>
      <c r="V11" s="355">
        <f t="shared" si="0"/>
        <v>30</v>
      </c>
      <c r="W11" s="365">
        <f t="shared" si="1"/>
        <v>0</v>
      </c>
      <c r="X11" s="361">
        <f t="shared" si="2"/>
        <v>0</v>
      </c>
      <c r="Y11" s="361">
        <f t="shared" si="3"/>
        <v>0</v>
      </c>
      <c r="Z11" s="1012">
        <f t="shared" si="4"/>
        <v>0</v>
      </c>
      <c r="AA11" s="363"/>
    </row>
    <row r="12" spans="1:35" s="160" customFormat="1" ht="30" customHeight="1">
      <c r="A12" s="825">
        <v>6</v>
      </c>
      <c r="B12" s="957" t="s">
        <v>68</v>
      </c>
      <c r="C12" s="364" t="s">
        <v>18</v>
      </c>
      <c r="D12" s="367" t="s">
        <v>69</v>
      </c>
      <c r="E12" s="365">
        <v>30</v>
      </c>
      <c r="F12" s="364">
        <v>240</v>
      </c>
      <c r="G12" s="364">
        <v>70</v>
      </c>
      <c r="H12" s="364">
        <f t="shared" si="6"/>
        <v>8.75</v>
      </c>
      <c r="I12" s="361">
        <f t="shared" si="5"/>
        <v>2100</v>
      </c>
      <c r="J12" s="376"/>
      <c r="K12" s="376"/>
      <c r="L12" s="376">
        <v>1</v>
      </c>
      <c r="M12" s="376">
        <v>15</v>
      </c>
      <c r="N12" s="376">
        <v>14</v>
      </c>
      <c r="O12" s="376" t="s">
        <v>877</v>
      </c>
      <c r="P12" s="376"/>
      <c r="Q12" s="376"/>
      <c r="R12" s="376"/>
      <c r="S12" s="376"/>
      <c r="T12" s="376"/>
      <c r="U12" s="376"/>
      <c r="V12" s="355">
        <f t="shared" si="0"/>
        <v>15</v>
      </c>
      <c r="W12" s="958">
        <f t="shared" si="1"/>
        <v>15</v>
      </c>
      <c r="X12" s="361">
        <f t="shared" si="2"/>
        <v>120</v>
      </c>
      <c r="Y12" s="361">
        <f t="shared" si="3"/>
        <v>1050</v>
      </c>
      <c r="Z12" s="1012">
        <f t="shared" si="4"/>
        <v>1050</v>
      </c>
      <c r="AA12" s="363"/>
    </row>
    <row r="13" spans="1:35" s="160" customFormat="1" ht="30" customHeight="1">
      <c r="A13" s="825">
        <v>7</v>
      </c>
      <c r="B13" s="957" t="s">
        <v>321</v>
      </c>
      <c r="C13" s="364" t="s">
        <v>18</v>
      </c>
      <c r="D13" s="374" t="s">
        <v>38</v>
      </c>
      <c r="E13" s="365">
        <v>30</v>
      </c>
      <c r="F13" s="364">
        <v>240</v>
      </c>
      <c r="G13" s="364">
        <v>70</v>
      </c>
      <c r="H13" s="364">
        <f t="shared" si="6"/>
        <v>8.75</v>
      </c>
      <c r="I13" s="361">
        <f t="shared" si="5"/>
        <v>2100</v>
      </c>
      <c r="J13" s="376"/>
      <c r="K13" s="376"/>
      <c r="L13" s="376"/>
      <c r="M13" s="376"/>
      <c r="N13" s="376">
        <v>1</v>
      </c>
      <c r="O13" s="377" t="s">
        <v>268</v>
      </c>
      <c r="P13" s="376"/>
      <c r="Q13" s="376"/>
      <c r="R13" s="376"/>
      <c r="S13" s="376"/>
      <c r="T13" s="376"/>
      <c r="U13" s="376"/>
      <c r="V13" s="355">
        <f t="shared" si="0"/>
        <v>1</v>
      </c>
      <c r="W13" s="958">
        <f t="shared" si="1"/>
        <v>29</v>
      </c>
      <c r="X13" s="361">
        <f t="shared" si="2"/>
        <v>232</v>
      </c>
      <c r="Y13" s="361">
        <f t="shared" si="3"/>
        <v>2030</v>
      </c>
      <c r="Z13" s="1013">
        <f t="shared" si="4"/>
        <v>2030</v>
      </c>
      <c r="AA13" s="363"/>
    </row>
    <row r="14" spans="1:35" s="160" customFormat="1" ht="30" customHeight="1">
      <c r="A14" s="825">
        <v>8</v>
      </c>
      <c r="B14" s="957" t="s">
        <v>272</v>
      </c>
      <c r="C14" s="364" t="s">
        <v>176</v>
      </c>
      <c r="D14" s="364" t="s">
        <v>47</v>
      </c>
      <c r="E14" s="365">
        <v>30</v>
      </c>
      <c r="F14" s="364">
        <v>240</v>
      </c>
      <c r="G14" s="364">
        <v>90</v>
      </c>
      <c r="H14" s="364">
        <f t="shared" si="6"/>
        <v>11.25</v>
      </c>
      <c r="I14" s="361">
        <f t="shared" si="5"/>
        <v>2700</v>
      </c>
      <c r="J14" s="376"/>
      <c r="K14" s="376"/>
      <c r="L14" s="376">
        <v>4</v>
      </c>
      <c r="M14" s="376" t="s">
        <v>180</v>
      </c>
      <c r="N14" s="376"/>
      <c r="O14" s="377"/>
      <c r="P14" s="376">
        <v>1</v>
      </c>
      <c r="Q14" s="376">
        <v>15</v>
      </c>
      <c r="R14" s="376"/>
      <c r="S14" s="376"/>
      <c r="T14" s="376"/>
      <c r="U14" s="376"/>
      <c r="V14" s="355">
        <f t="shared" si="0"/>
        <v>5</v>
      </c>
      <c r="W14" s="958">
        <f t="shared" si="1"/>
        <v>25</v>
      </c>
      <c r="X14" s="364">
        <f t="shared" si="2"/>
        <v>200</v>
      </c>
      <c r="Y14" s="364">
        <f t="shared" si="3"/>
        <v>2250</v>
      </c>
      <c r="Z14" s="1014">
        <f t="shared" si="4"/>
        <v>2250</v>
      </c>
      <c r="AA14" s="363"/>
    </row>
    <row r="15" spans="1:35" s="160" customFormat="1" ht="30" customHeight="1">
      <c r="A15" s="825">
        <v>9</v>
      </c>
      <c r="B15" s="957" t="s">
        <v>734</v>
      </c>
      <c r="C15" s="364" t="s">
        <v>18</v>
      </c>
      <c r="D15" s="374" t="s">
        <v>166</v>
      </c>
      <c r="E15" s="365">
        <v>30</v>
      </c>
      <c r="F15" s="364">
        <v>240</v>
      </c>
      <c r="G15" s="364">
        <v>70</v>
      </c>
      <c r="H15" s="364">
        <f t="shared" si="6"/>
        <v>8.75</v>
      </c>
      <c r="I15" s="361">
        <f t="shared" si="5"/>
        <v>2100</v>
      </c>
      <c r="J15" s="376"/>
      <c r="K15" s="819"/>
      <c r="L15" s="376">
        <v>4</v>
      </c>
      <c r="M15" s="376" t="s">
        <v>180</v>
      </c>
      <c r="N15" s="376">
        <v>9</v>
      </c>
      <c r="O15" s="377" t="s">
        <v>1062</v>
      </c>
      <c r="P15" s="376"/>
      <c r="Q15" s="376"/>
      <c r="R15" s="376"/>
      <c r="S15" s="376"/>
      <c r="T15" s="376"/>
      <c r="U15" s="376"/>
      <c r="V15" s="355">
        <f t="shared" si="0"/>
        <v>13</v>
      </c>
      <c r="W15" s="958">
        <f t="shared" si="1"/>
        <v>17</v>
      </c>
      <c r="X15" s="364">
        <f t="shared" si="2"/>
        <v>136</v>
      </c>
      <c r="Y15" s="364">
        <f t="shared" si="3"/>
        <v>1190</v>
      </c>
      <c r="Z15" s="1014">
        <f t="shared" si="4"/>
        <v>1190</v>
      </c>
      <c r="AA15" s="363"/>
    </row>
    <row r="16" spans="1:35" s="160" customFormat="1" ht="30" customHeight="1">
      <c r="A16" s="825">
        <v>10</v>
      </c>
      <c r="B16" s="957" t="s">
        <v>169</v>
      </c>
      <c r="C16" s="364" t="s">
        <v>176</v>
      </c>
      <c r="D16" s="364" t="s">
        <v>83</v>
      </c>
      <c r="E16" s="365">
        <v>30</v>
      </c>
      <c r="F16" s="364">
        <v>240</v>
      </c>
      <c r="G16" s="364">
        <v>90</v>
      </c>
      <c r="H16" s="364">
        <f t="shared" si="6"/>
        <v>11.25</v>
      </c>
      <c r="I16" s="361">
        <f t="shared" si="5"/>
        <v>2700</v>
      </c>
      <c r="J16" s="376"/>
      <c r="K16" s="819"/>
      <c r="L16" s="376">
        <v>1</v>
      </c>
      <c r="M16" s="376">
        <v>27</v>
      </c>
      <c r="N16" s="376"/>
      <c r="O16" s="377"/>
      <c r="P16" s="376"/>
      <c r="Q16" s="376"/>
      <c r="R16" s="376"/>
      <c r="S16" s="377"/>
      <c r="T16" s="376"/>
      <c r="U16" s="376"/>
      <c r="V16" s="355">
        <f>J16+L16+N16+P16+R16+T16</f>
        <v>1</v>
      </c>
      <c r="W16" s="958">
        <f>E16-V16</f>
        <v>29</v>
      </c>
      <c r="X16" s="364">
        <f>W16*8</f>
        <v>232</v>
      </c>
      <c r="Y16" s="364">
        <f>X16*H16</f>
        <v>2610</v>
      </c>
      <c r="Z16" s="1014">
        <f t="shared" si="4"/>
        <v>2610</v>
      </c>
      <c r="AA16" s="363"/>
    </row>
    <row r="17" spans="1:27" s="160" customFormat="1" ht="30" customHeight="1">
      <c r="A17" s="825">
        <v>11</v>
      </c>
      <c r="B17" s="957" t="s">
        <v>124</v>
      </c>
      <c r="C17" s="364" t="s">
        <v>207</v>
      </c>
      <c r="D17" s="364" t="s">
        <v>142</v>
      </c>
      <c r="E17" s="365">
        <v>30</v>
      </c>
      <c r="F17" s="364">
        <v>240</v>
      </c>
      <c r="G17" s="364">
        <v>40</v>
      </c>
      <c r="H17" s="364">
        <f t="shared" si="6"/>
        <v>5</v>
      </c>
      <c r="I17" s="361">
        <f t="shared" si="5"/>
        <v>1200</v>
      </c>
      <c r="J17" s="376"/>
      <c r="K17" s="376"/>
      <c r="L17" s="376">
        <v>1</v>
      </c>
      <c r="M17" s="376">
        <v>6</v>
      </c>
      <c r="N17" s="376">
        <v>18</v>
      </c>
      <c r="O17" s="377" t="s">
        <v>870</v>
      </c>
      <c r="P17" s="376"/>
      <c r="Q17" s="376"/>
      <c r="R17" s="376"/>
      <c r="S17" s="376"/>
      <c r="T17" s="376"/>
      <c r="U17" s="377"/>
      <c r="V17" s="355">
        <f t="shared" si="0"/>
        <v>19</v>
      </c>
      <c r="W17" s="958">
        <f t="shared" si="1"/>
        <v>11</v>
      </c>
      <c r="X17" s="361">
        <f t="shared" si="2"/>
        <v>88</v>
      </c>
      <c r="Y17" s="361">
        <f t="shared" si="3"/>
        <v>440</v>
      </c>
      <c r="Z17" s="1012">
        <f t="shared" si="4"/>
        <v>440</v>
      </c>
      <c r="AA17" s="363"/>
    </row>
    <row r="18" spans="1:27" s="463" customFormat="1" ht="33" customHeight="1">
      <c r="A18" s="825">
        <v>12</v>
      </c>
      <c r="B18" s="957" t="s">
        <v>863</v>
      </c>
      <c r="C18" s="364" t="s">
        <v>18</v>
      </c>
      <c r="D18" s="364" t="s">
        <v>109</v>
      </c>
      <c r="E18" s="365">
        <v>30</v>
      </c>
      <c r="F18" s="364">
        <v>240</v>
      </c>
      <c r="G18" s="364">
        <v>70</v>
      </c>
      <c r="H18" s="364">
        <f t="shared" si="6"/>
        <v>8.75</v>
      </c>
      <c r="I18" s="364">
        <f t="shared" si="5"/>
        <v>2100</v>
      </c>
      <c r="J18" s="376"/>
      <c r="K18" s="376"/>
      <c r="L18" s="376">
        <v>2</v>
      </c>
      <c r="M18" s="376" t="s">
        <v>179</v>
      </c>
      <c r="N18" s="376"/>
      <c r="O18" s="377"/>
      <c r="P18" s="376"/>
      <c r="Q18" s="376"/>
      <c r="R18" s="376"/>
      <c r="S18" s="376"/>
      <c r="T18" s="376"/>
      <c r="U18" s="376"/>
      <c r="V18" s="365">
        <f t="shared" si="0"/>
        <v>2</v>
      </c>
      <c r="W18" s="958">
        <f t="shared" si="1"/>
        <v>28</v>
      </c>
      <c r="X18" s="364">
        <f t="shared" si="2"/>
        <v>224</v>
      </c>
      <c r="Y18" s="364">
        <f t="shared" si="3"/>
        <v>1960</v>
      </c>
      <c r="Z18" s="1014">
        <f t="shared" si="4"/>
        <v>1960</v>
      </c>
      <c r="AA18" s="997"/>
    </row>
    <row r="19" spans="1:27" s="160" customFormat="1" ht="30" customHeight="1">
      <c r="A19" s="825">
        <v>13</v>
      </c>
      <c r="B19" s="957" t="s">
        <v>1029</v>
      </c>
      <c r="C19" s="364" t="s">
        <v>267</v>
      </c>
      <c r="D19" s="364" t="s">
        <v>43</v>
      </c>
      <c r="E19" s="365">
        <v>30</v>
      </c>
      <c r="F19" s="364">
        <v>240</v>
      </c>
      <c r="G19" s="364">
        <v>75</v>
      </c>
      <c r="H19" s="364">
        <f t="shared" si="6"/>
        <v>9.375</v>
      </c>
      <c r="I19" s="361">
        <f t="shared" si="5"/>
        <v>2250</v>
      </c>
      <c r="J19" s="376"/>
      <c r="K19" s="376"/>
      <c r="L19" s="376"/>
      <c r="M19" s="376"/>
      <c r="N19" s="376">
        <v>24</v>
      </c>
      <c r="O19" s="377" t="s">
        <v>489</v>
      </c>
      <c r="P19" s="376"/>
      <c r="Q19" s="376"/>
      <c r="R19" s="376"/>
      <c r="S19" s="376"/>
      <c r="T19" s="376"/>
      <c r="U19" s="376"/>
      <c r="V19" s="355">
        <f t="shared" si="0"/>
        <v>24</v>
      </c>
      <c r="W19" s="958">
        <f t="shared" si="1"/>
        <v>6</v>
      </c>
      <c r="X19" s="361">
        <f t="shared" si="2"/>
        <v>48</v>
      </c>
      <c r="Y19" s="361">
        <f t="shared" si="3"/>
        <v>450</v>
      </c>
      <c r="Z19" s="1012">
        <f t="shared" si="4"/>
        <v>450</v>
      </c>
      <c r="AA19" s="363"/>
    </row>
    <row r="20" spans="1:27" s="160" customFormat="1" ht="30" customHeight="1">
      <c r="A20" s="825">
        <v>14</v>
      </c>
      <c r="B20" s="957" t="s">
        <v>292</v>
      </c>
      <c r="C20" s="364" t="s">
        <v>176</v>
      </c>
      <c r="D20" s="367" t="s">
        <v>911</v>
      </c>
      <c r="E20" s="365">
        <v>30</v>
      </c>
      <c r="F20" s="364">
        <v>240</v>
      </c>
      <c r="G20" s="364">
        <v>90</v>
      </c>
      <c r="H20" s="364">
        <f t="shared" si="6"/>
        <v>11.25</v>
      </c>
      <c r="I20" s="361">
        <f t="shared" si="5"/>
        <v>2700</v>
      </c>
      <c r="J20" s="376"/>
      <c r="K20" s="376"/>
      <c r="L20" s="376">
        <v>4</v>
      </c>
      <c r="M20" s="376" t="s">
        <v>180</v>
      </c>
      <c r="N20" s="376"/>
      <c r="O20" s="377"/>
      <c r="P20" s="376">
        <v>1</v>
      </c>
      <c r="Q20" s="376">
        <v>15</v>
      </c>
      <c r="R20" s="376"/>
      <c r="S20" s="376"/>
      <c r="T20" s="376"/>
      <c r="U20" s="376"/>
      <c r="V20" s="355">
        <f t="shared" si="0"/>
        <v>5</v>
      </c>
      <c r="W20" s="958">
        <f t="shared" si="1"/>
        <v>25</v>
      </c>
      <c r="X20" s="361">
        <f t="shared" si="2"/>
        <v>200</v>
      </c>
      <c r="Y20" s="361">
        <f t="shared" si="3"/>
        <v>2250</v>
      </c>
      <c r="Z20" s="1014">
        <f t="shared" si="4"/>
        <v>2250</v>
      </c>
      <c r="AA20" s="363"/>
    </row>
    <row r="21" spans="1:27" s="160" customFormat="1" ht="30" customHeight="1">
      <c r="A21" s="825">
        <v>15</v>
      </c>
      <c r="B21" s="957" t="s">
        <v>94</v>
      </c>
      <c r="C21" s="364" t="s">
        <v>176</v>
      </c>
      <c r="D21" s="364" t="s">
        <v>138</v>
      </c>
      <c r="E21" s="365">
        <v>30</v>
      </c>
      <c r="F21" s="364">
        <v>240</v>
      </c>
      <c r="G21" s="364">
        <v>90</v>
      </c>
      <c r="H21" s="364">
        <f t="shared" si="6"/>
        <v>11.25</v>
      </c>
      <c r="I21" s="361">
        <f t="shared" si="5"/>
        <v>2700</v>
      </c>
      <c r="J21" s="376"/>
      <c r="K21" s="376"/>
      <c r="L21" s="376">
        <v>4</v>
      </c>
      <c r="M21" s="376" t="s">
        <v>180</v>
      </c>
      <c r="N21" s="376"/>
      <c r="O21" s="377"/>
      <c r="P21" s="376">
        <v>1</v>
      </c>
      <c r="Q21" s="376">
        <v>15</v>
      </c>
      <c r="R21" s="376"/>
      <c r="S21" s="376"/>
      <c r="T21" s="376"/>
      <c r="U21" s="376"/>
      <c r="V21" s="355">
        <f t="shared" si="0"/>
        <v>5</v>
      </c>
      <c r="W21" s="958">
        <f t="shared" si="1"/>
        <v>25</v>
      </c>
      <c r="X21" s="361">
        <f t="shared" si="2"/>
        <v>200</v>
      </c>
      <c r="Y21" s="361">
        <f t="shared" si="3"/>
        <v>2250</v>
      </c>
      <c r="Z21" s="1014">
        <f t="shared" si="4"/>
        <v>2250</v>
      </c>
      <c r="AA21" s="363"/>
    </row>
    <row r="22" spans="1:27" s="160" customFormat="1" ht="30" customHeight="1">
      <c r="A22" s="825">
        <v>16</v>
      </c>
      <c r="B22" s="957" t="s">
        <v>881</v>
      </c>
      <c r="C22" s="364" t="s">
        <v>18</v>
      </c>
      <c r="D22" s="414" t="s">
        <v>81</v>
      </c>
      <c r="E22" s="365">
        <v>30</v>
      </c>
      <c r="F22" s="364">
        <v>240</v>
      </c>
      <c r="G22" s="364">
        <v>70</v>
      </c>
      <c r="H22" s="364">
        <f t="shared" si="6"/>
        <v>8.75</v>
      </c>
      <c r="I22" s="361">
        <f t="shared" si="5"/>
        <v>2100</v>
      </c>
      <c r="J22" s="376"/>
      <c r="K22" s="376"/>
      <c r="L22" s="376"/>
      <c r="M22" s="376"/>
      <c r="N22" s="376">
        <v>1</v>
      </c>
      <c r="O22" s="377" t="s">
        <v>366</v>
      </c>
      <c r="P22" s="376">
        <v>1</v>
      </c>
      <c r="Q22" s="376">
        <v>15</v>
      </c>
      <c r="R22" s="376"/>
      <c r="S22" s="376"/>
      <c r="T22" s="376"/>
      <c r="U22" s="376"/>
      <c r="V22" s="355">
        <f t="shared" si="0"/>
        <v>2</v>
      </c>
      <c r="W22" s="958">
        <f t="shared" si="1"/>
        <v>28</v>
      </c>
      <c r="X22" s="361">
        <f t="shared" si="2"/>
        <v>224</v>
      </c>
      <c r="Y22" s="361">
        <f t="shared" si="3"/>
        <v>1960</v>
      </c>
      <c r="Z22" s="1014">
        <f t="shared" si="4"/>
        <v>1960</v>
      </c>
      <c r="AA22" s="363"/>
    </row>
    <row r="23" spans="1:27" s="160" customFormat="1" ht="30" customHeight="1">
      <c r="A23" s="825">
        <v>17</v>
      </c>
      <c r="B23" s="957" t="s">
        <v>794</v>
      </c>
      <c r="C23" s="364" t="s">
        <v>18</v>
      </c>
      <c r="D23" s="505" t="s">
        <v>19</v>
      </c>
      <c r="E23" s="365">
        <v>30</v>
      </c>
      <c r="F23" s="364">
        <v>240</v>
      </c>
      <c r="G23" s="364">
        <v>70</v>
      </c>
      <c r="H23" s="364">
        <f t="shared" si="6"/>
        <v>8.75</v>
      </c>
      <c r="I23" s="361">
        <f t="shared" si="5"/>
        <v>2100</v>
      </c>
      <c r="J23" s="376"/>
      <c r="K23" s="376"/>
      <c r="L23" s="376">
        <v>4</v>
      </c>
      <c r="M23" s="376" t="s">
        <v>180</v>
      </c>
      <c r="N23" s="376"/>
      <c r="O23" s="377"/>
      <c r="P23" s="376"/>
      <c r="Q23" s="376"/>
      <c r="R23" s="376"/>
      <c r="S23" s="376"/>
      <c r="T23" s="376"/>
      <c r="U23" s="376"/>
      <c r="V23" s="355">
        <f>J23+L23+N23+P23+R23+T23</f>
        <v>4</v>
      </c>
      <c r="W23" s="958">
        <f>E23-V23</f>
        <v>26</v>
      </c>
      <c r="X23" s="361">
        <f>W23*8</f>
        <v>208</v>
      </c>
      <c r="Y23" s="361">
        <f t="shared" si="3"/>
        <v>1820</v>
      </c>
      <c r="Z23" s="1014">
        <f t="shared" si="4"/>
        <v>1820</v>
      </c>
      <c r="AA23" s="363"/>
    </row>
    <row r="24" spans="1:27" s="160" customFormat="1" ht="30" customHeight="1">
      <c r="A24" s="825">
        <v>18</v>
      </c>
      <c r="B24" s="364" t="s">
        <v>275</v>
      </c>
      <c r="C24" s="364" t="s">
        <v>176</v>
      </c>
      <c r="D24" s="364" t="s">
        <v>78</v>
      </c>
      <c r="E24" s="365">
        <v>30</v>
      </c>
      <c r="F24" s="364">
        <v>240</v>
      </c>
      <c r="G24" s="364">
        <v>90</v>
      </c>
      <c r="H24" s="364">
        <f t="shared" si="6"/>
        <v>11.25</v>
      </c>
      <c r="I24" s="361">
        <f t="shared" si="5"/>
        <v>2700</v>
      </c>
      <c r="J24" s="376"/>
      <c r="K24" s="376"/>
      <c r="L24" s="376"/>
      <c r="M24" s="376"/>
      <c r="N24" s="1079">
        <v>30</v>
      </c>
      <c r="O24" s="377"/>
      <c r="P24" s="376"/>
      <c r="Q24" s="376"/>
      <c r="R24" s="376"/>
      <c r="S24" s="376"/>
      <c r="T24" s="376"/>
      <c r="U24" s="376"/>
      <c r="V24" s="355">
        <f t="shared" si="0"/>
        <v>30</v>
      </c>
      <c r="W24" s="365">
        <f t="shared" si="1"/>
        <v>0</v>
      </c>
      <c r="X24" s="361">
        <f t="shared" si="2"/>
        <v>0</v>
      </c>
      <c r="Y24" s="361">
        <f t="shared" si="3"/>
        <v>0</v>
      </c>
      <c r="Z24" s="1014">
        <f t="shared" si="4"/>
        <v>0</v>
      </c>
      <c r="AA24" s="363"/>
    </row>
    <row r="25" spans="1:27" s="160" customFormat="1" ht="30" customHeight="1">
      <c r="A25" s="825">
        <v>19</v>
      </c>
      <c r="B25" s="957" t="s">
        <v>304</v>
      </c>
      <c r="C25" s="364" t="s">
        <v>176</v>
      </c>
      <c r="D25" s="364" t="s">
        <v>57</v>
      </c>
      <c r="E25" s="365">
        <v>30</v>
      </c>
      <c r="F25" s="364">
        <v>240</v>
      </c>
      <c r="G25" s="364">
        <v>90</v>
      </c>
      <c r="H25" s="364">
        <f t="shared" si="6"/>
        <v>11.25</v>
      </c>
      <c r="I25" s="361">
        <f t="shared" si="5"/>
        <v>2700</v>
      </c>
      <c r="J25" s="376"/>
      <c r="K25" s="376"/>
      <c r="L25" s="376">
        <v>4</v>
      </c>
      <c r="M25" s="376" t="s">
        <v>180</v>
      </c>
      <c r="N25" s="376"/>
      <c r="O25" s="377"/>
      <c r="P25" s="376">
        <v>1</v>
      </c>
      <c r="Q25" s="376">
        <v>15</v>
      </c>
      <c r="R25" s="376"/>
      <c r="S25" s="376"/>
      <c r="T25" s="376"/>
      <c r="U25" s="376"/>
      <c r="V25" s="355">
        <f t="shared" si="0"/>
        <v>5</v>
      </c>
      <c r="W25" s="958">
        <f t="shared" si="1"/>
        <v>25</v>
      </c>
      <c r="X25" s="361">
        <f t="shared" si="2"/>
        <v>200</v>
      </c>
      <c r="Y25" s="361">
        <f t="shared" si="3"/>
        <v>2250</v>
      </c>
      <c r="Z25" s="1012">
        <f t="shared" si="4"/>
        <v>2250</v>
      </c>
      <c r="AA25" s="363"/>
    </row>
    <row r="26" spans="1:27" s="160" customFormat="1" ht="35.25" customHeight="1">
      <c r="A26" s="825">
        <v>20</v>
      </c>
      <c r="B26" s="957" t="s">
        <v>813</v>
      </c>
      <c r="C26" s="364" t="s">
        <v>176</v>
      </c>
      <c r="D26" s="364" t="s">
        <v>37</v>
      </c>
      <c r="E26" s="364">
        <v>30</v>
      </c>
      <c r="F26" s="364">
        <v>240</v>
      </c>
      <c r="G26" s="364">
        <v>90</v>
      </c>
      <c r="H26" s="364">
        <f t="shared" si="6"/>
        <v>11.25</v>
      </c>
      <c r="I26" s="361">
        <f t="shared" si="5"/>
        <v>2700</v>
      </c>
      <c r="J26" s="376"/>
      <c r="K26" s="376"/>
      <c r="L26" s="376">
        <v>2</v>
      </c>
      <c r="M26" s="376" t="s">
        <v>487</v>
      </c>
      <c r="N26" s="376">
        <v>15</v>
      </c>
      <c r="O26" s="377" t="s">
        <v>915</v>
      </c>
      <c r="P26" s="376">
        <v>1</v>
      </c>
      <c r="Q26" s="376">
        <v>15</v>
      </c>
      <c r="R26" s="376"/>
      <c r="S26" s="376"/>
      <c r="T26" s="376"/>
      <c r="U26" s="376"/>
      <c r="V26" s="361">
        <f t="shared" si="0"/>
        <v>18</v>
      </c>
      <c r="W26" s="957">
        <f t="shared" si="1"/>
        <v>12</v>
      </c>
      <c r="X26" s="361">
        <f t="shared" si="2"/>
        <v>96</v>
      </c>
      <c r="Y26" s="361">
        <f t="shared" si="3"/>
        <v>1080</v>
      </c>
      <c r="Z26" s="1012">
        <f t="shared" si="4"/>
        <v>1080</v>
      </c>
      <c r="AA26" s="363"/>
    </row>
    <row r="27" spans="1:27" s="463" customFormat="1" ht="35.1" customHeight="1">
      <c r="A27" s="825">
        <v>21</v>
      </c>
      <c r="B27" s="364" t="s">
        <v>246</v>
      </c>
      <c r="C27" s="364" t="s">
        <v>176</v>
      </c>
      <c r="D27" s="364" t="s">
        <v>971</v>
      </c>
      <c r="E27" s="365">
        <v>30</v>
      </c>
      <c r="F27" s="364">
        <v>240</v>
      </c>
      <c r="G27" s="364">
        <v>90</v>
      </c>
      <c r="H27" s="364">
        <f t="shared" si="6"/>
        <v>11.25</v>
      </c>
      <c r="I27" s="364">
        <f t="shared" si="5"/>
        <v>2700</v>
      </c>
      <c r="J27" s="376"/>
      <c r="K27" s="819"/>
      <c r="L27" s="376"/>
      <c r="M27" s="376"/>
      <c r="N27" s="1079">
        <v>30</v>
      </c>
      <c r="O27" s="377"/>
      <c r="P27" s="376"/>
      <c r="Q27" s="377"/>
      <c r="R27" s="376"/>
      <c r="S27" s="376"/>
      <c r="T27" s="376"/>
      <c r="U27" s="376"/>
      <c r="V27" s="365">
        <f>J27+L27+N27+P27+R27+T27</f>
        <v>30</v>
      </c>
      <c r="W27" s="365">
        <f>E27-V27</f>
        <v>0</v>
      </c>
      <c r="X27" s="364">
        <f t="shared" si="2"/>
        <v>0</v>
      </c>
      <c r="Y27" s="364">
        <f t="shared" si="3"/>
        <v>0</v>
      </c>
      <c r="Z27" s="1014">
        <f t="shared" si="4"/>
        <v>0</v>
      </c>
      <c r="AA27" s="997"/>
    </row>
    <row r="28" spans="1:27" s="160" customFormat="1" ht="30" customHeight="1">
      <c r="A28" s="825">
        <v>22</v>
      </c>
      <c r="B28" s="957" t="s">
        <v>990</v>
      </c>
      <c r="C28" s="364" t="s">
        <v>18</v>
      </c>
      <c r="D28" s="474" t="s">
        <v>42</v>
      </c>
      <c r="E28" s="365">
        <v>30</v>
      </c>
      <c r="F28" s="364">
        <v>240</v>
      </c>
      <c r="G28" s="364">
        <v>70</v>
      </c>
      <c r="H28" s="364">
        <f t="shared" si="6"/>
        <v>8.75</v>
      </c>
      <c r="I28" s="361">
        <f t="shared" si="5"/>
        <v>2100</v>
      </c>
      <c r="J28" s="376"/>
      <c r="K28" s="376"/>
      <c r="L28" s="376">
        <v>4</v>
      </c>
      <c r="M28" s="376" t="s">
        <v>180</v>
      </c>
      <c r="N28" s="376"/>
      <c r="O28" s="377"/>
      <c r="P28" s="376">
        <v>1</v>
      </c>
      <c r="Q28" s="376">
        <v>15</v>
      </c>
      <c r="R28" s="376"/>
      <c r="S28" s="376"/>
      <c r="T28" s="376"/>
      <c r="U28" s="376"/>
      <c r="V28" s="355">
        <f>J28+L28+N28+P28+R28+T28</f>
        <v>5</v>
      </c>
      <c r="W28" s="958">
        <f>E28-V28</f>
        <v>25</v>
      </c>
      <c r="X28" s="361">
        <f>W28*8</f>
        <v>200</v>
      </c>
      <c r="Y28" s="361">
        <f t="shared" si="3"/>
        <v>1750</v>
      </c>
      <c r="Z28" s="1012">
        <f t="shared" si="4"/>
        <v>1750</v>
      </c>
      <c r="AA28" s="363"/>
    </row>
    <row r="29" spans="1:27" s="160" customFormat="1" ht="34.5" customHeight="1">
      <c r="A29" s="825">
        <v>23</v>
      </c>
      <c r="B29" s="957" t="s">
        <v>882</v>
      </c>
      <c r="C29" s="364" t="s">
        <v>207</v>
      </c>
      <c r="D29" s="364" t="s">
        <v>120</v>
      </c>
      <c r="E29" s="365">
        <v>30</v>
      </c>
      <c r="F29" s="364">
        <v>240</v>
      </c>
      <c r="G29" s="364">
        <v>40</v>
      </c>
      <c r="H29" s="364">
        <f t="shared" si="6"/>
        <v>5</v>
      </c>
      <c r="I29" s="361">
        <f t="shared" si="5"/>
        <v>1200</v>
      </c>
      <c r="J29" s="376"/>
      <c r="K29" s="376"/>
      <c r="L29" s="376">
        <v>4</v>
      </c>
      <c r="M29" s="376" t="s">
        <v>180</v>
      </c>
      <c r="N29" s="376">
        <v>4</v>
      </c>
      <c r="O29" s="377" t="s">
        <v>494</v>
      </c>
      <c r="P29" s="376"/>
      <c r="Q29" s="376"/>
      <c r="R29" s="376"/>
      <c r="S29" s="376"/>
      <c r="T29" s="376"/>
      <c r="U29" s="376"/>
      <c r="V29" s="355">
        <f>J29+L29+N29+P29+R29+T29</f>
        <v>8</v>
      </c>
      <c r="W29" s="958">
        <f>E29-V29</f>
        <v>22</v>
      </c>
      <c r="X29" s="361">
        <f>W29*8</f>
        <v>176</v>
      </c>
      <c r="Y29" s="361">
        <f t="shared" si="3"/>
        <v>880</v>
      </c>
      <c r="Z29" s="1012">
        <f t="shared" si="4"/>
        <v>880</v>
      </c>
      <c r="AA29" s="363"/>
    </row>
    <row r="30" spans="1:27" s="160" customFormat="1" ht="33" customHeight="1">
      <c r="A30" s="825">
        <v>24</v>
      </c>
      <c r="B30" s="409" t="s">
        <v>323</v>
      </c>
      <c r="C30" s="364" t="s">
        <v>18</v>
      </c>
      <c r="D30" s="414" t="s">
        <v>112</v>
      </c>
      <c r="E30" s="365">
        <v>30</v>
      </c>
      <c r="F30" s="364">
        <v>240</v>
      </c>
      <c r="G30" s="364">
        <v>70</v>
      </c>
      <c r="H30" s="364">
        <f t="shared" si="6"/>
        <v>8.75</v>
      </c>
      <c r="I30" s="361">
        <f t="shared" si="5"/>
        <v>2100</v>
      </c>
      <c r="J30" s="376"/>
      <c r="K30" s="376"/>
      <c r="L30" s="376"/>
      <c r="M30" s="376"/>
      <c r="N30" s="1079">
        <v>30</v>
      </c>
      <c r="O30" s="377"/>
      <c r="P30" s="376"/>
      <c r="Q30" s="376"/>
      <c r="R30" s="376"/>
      <c r="S30" s="376"/>
      <c r="T30" s="376"/>
      <c r="U30" s="376"/>
      <c r="V30" s="355">
        <f>J30+L30+N30+P30+R30+T30</f>
        <v>30</v>
      </c>
      <c r="W30" s="365">
        <f>E30-V30</f>
        <v>0</v>
      </c>
      <c r="X30" s="361">
        <f>W30*8</f>
        <v>0</v>
      </c>
      <c r="Y30" s="361">
        <f t="shared" si="3"/>
        <v>0</v>
      </c>
      <c r="Z30" s="1012">
        <f t="shared" si="4"/>
        <v>0</v>
      </c>
      <c r="AA30" s="363"/>
    </row>
    <row r="31" spans="1:27" s="160" customFormat="1" ht="33" customHeight="1">
      <c r="A31" s="825">
        <v>25</v>
      </c>
      <c r="B31" s="964" t="s">
        <v>473</v>
      </c>
      <c r="C31" s="364" t="s">
        <v>176</v>
      </c>
      <c r="D31" s="364" t="s">
        <v>239</v>
      </c>
      <c r="E31" s="365">
        <v>30</v>
      </c>
      <c r="F31" s="364">
        <v>240</v>
      </c>
      <c r="G31" s="364">
        <v>90</v>
      </c>
      <c r="H31" s="364">
        <f t="shared" si="6"/>
        <v>11.25</v>
      </c>
      <c r="I31" s="361">
        <f t="shared" si="5"/>
        <v>2700</v>
      </c>
      <c r="J31" s="376"/>
      <c r="K31" s="376"/>
      <c r="L31" s="376"/>
      <c r="M31" s="376"/>
      <c r="N31" s="376">
        <v>16</v>
      </c>
      <c r="O31" s="377" t="s">
        <v>1069</v>
      </c>
      <c r="P31" s="376"/>
      <c r="Q31" s="376"/>
      <c r="R31" s="376"/>
      <c r="S31" s="376"/>
      <c r="T31" s="376"/>
      <c r="U31" s="376"/>
      <c r="V31" s="355">
        <f>J31+L31+N31+P31+R31+T31</f>
        <v>16</v>
      </c>
      <c r="W31" s="958">
        <f>E31-V31</f>
        <v>14</v>
      </c>
      <c r="X31" s="361">
        <f>W31*8</f>
        <v>112</v>
      </c>
      <c r="Y31" s="361">
        <f t="shared" si="3"/>
        <v>1260</v>
      </c>
      <c r="Z31" s="1012">
        <f t="shared" si="4"/>
        <v>1260</v>
      </c>
      <c r="AA31" s="363"/>
    </row>
    <row r="32" spans="1:27" s="463" customFormat="1" ht="30" customHeight="1">
      <c r="A32" s="825">
        <v>26</v>
      </c>
      <c r="B32" s="957" t="s">
        <v>97</v>
      </c>
      <c r="C32" s="364" t="s">
        <v>176</v>
      </c>
      <c r="D32" s="364" t="s">
        <v>160</v>
      </c>
      <c r="E32" s="365">
        <v>30</v>
      </c>
      <c r="F32" s="364">
        <v>240</v>
      </c>
      <c r="G32" s="364">
        <v>90</v>
      </c>
      <c r="H32" s="364">
        <f t="shared" si="6"/>
        <v>11.25</v>
      </c>
      <c r="I32" s="364">
        <f t="shared" si="5"/>
        <v>2700</v>
      </c>
      <c r="J32" s="376"/>
      <c r="K32" s="376"/>
      <c r="L32" s="376">
        <v>4</v>
      </c>
      <c r="M32" s="376" t="s">
        <v>180</v>
      </c>
      <c r="N32" s="376"/>
      <c r="O32" s="377"/>
      <c r="P32" s="376">
        <v>1</v>
      </c>
      <c r="Q32" s="376">
        <v>15</v>
      </c>
      <c r="R32" s="376"/>
      <c r="S32" s="376"/>
      <c r="T32" s="376"/>
      <c r="U32" s="376"/>
      <c r="V32" s="365">
        <f t="shared" si="0"/>
        <v>5</v>
      </c>
      <c r="W32" s="958">
        <f t="shared" si="1"/>
        <v>25</v>
      </c>
      <c r="X32" s="364">
        <f t="shared" si="2"/>
        <v>200</v>
      </c>
      <c r="Y32" s="364">
        <f t="shared" si="3"/>
        <v>2250</v>
      </c>
      <c r="Z32" s="1014">
        <f t="shared" si="4"/>
        <v>2250</v>
      </c>
      <c r="AA32" s="997"/>
    </row>
    <row r="33" spans="1:27" s="160" customFormat="1" ht="30" customHeight="1">
      <c r="A33" s="825">
        <v>27</v>
      </c>
      <c r="B33" s="957" t="s">
        <v>294</v>
      </c>
      <c r="C33" s="364" t="s">
        <v>267</v>
      </c>
      <c r="D33" s="364" t="s">
        <v>199</v>
      </c>
      <c r="E33" s="365">
        <v>30</v>
      </c>
      <c r="F33" s="364">
        <v>240</v>
      </c>
      <c r="G33" s="364">
        <v>75</v>
      </c>
      <c r="H33" s="364">
        <f t="shared" si="6"/>
        <v>9.375</v>
      </c>
      <c r="I33" s="361">
        <f t="shared" si="5"/>
        <v>2250</v>
      </c>
      <c r="J33" s="376"/>
      <c r="K33" s="376"/>
      <c r="L33" s="376"/>
      <c r="M33" s="376"/>
      <c r="N33" s="376">
        <v>19</v>
      </c>
      <c r="O33" s="377" t="s">
        <v>870</v>
      </c>
      <c r="P33" s="376"/>
      <c r="Q33" s="376"/>
      <c r="R33" s="376"/>
      <c r="S33" s="376"/>
      <c r="T33" s="376"/>
      <c r="U33" s="376"/>
      <c r="V33" s="355">
        <f t="shared" si="0"/>
        <v>19</v>
      </c>
      <c r="W33" s="958">
        <f t="shared" si="1"/>
        <v>11</v>
      </c>
      <c r="X33" s="361">
        <f t="shared" si="2"/>
        <v>88</v>
      </c>
      <c r="Y33" s="361">
        <f t="shared" si="3"/>
        <v>825</v>
      </c>
      <c r="Z33" s="1012">
        <f t="shared" si="4"/>
        <v>825</v>
      </c>
      <c r="AA33" s="363"/>
    </row>
    <row r="34" spans="1:27" s="160" customFormat="1" ht="30" customHeight="1">
      <c r="A34" s="825">
        <v>28</v>
      </c>
      <c r="B34" s="957" t="s">
        <v>905</v>
      </c>
      <c r="C34" s="364" t="s">
        <v>176</v>
      </c>
      <c r="D34" s="367" t="s">
        <v>117</v>
      </c>
      <c r="E34" s="365">
        <v>30</v>
      </c>
      <c r="F34" s="364">
        <v>240</v>
      </c>
      <c r="G34" s="364">
        <v>90</v>
      </c>
      <c r="H34" s="364">
        <f t="shared" si="6"/>
        <v>11.25</v>
      </c>
      <c r="I34" s="361">
        <f t="shared" si="5"/>
        <v>2700</v>
      </c>
      <c r="J34" s="376"/>
      <c r="K34" s="376"/>
      <c r="L34" s="376"/>
      <c r="M34" s="376"/>
      <c r="N34" s="376"/>
      <c r="O34" s="377"/>
      <c r="P34" s="376"/>
      <c r="Q34" s="376"/>
      <c r="R34" s="376"/>
      <c r="S34" s="376"/>
      <c r="T34" s="376"/>
      <c r="U34" s="376"/>
      <c r="V34" s="355">
        <f t="shared" si="0"/>
        <v>0</v>
      </c>
      <c r="W34" s="958">
        <f t="shared" si="1"/>
        <v>30</v>
      </c>
      <c r="X34" s="361">
        <f t="shared" si="2"/>
        <v>240</v>
      </c>
      <c r="Y34" s="361">
        <f t="shared" si="3"/>
        <v>2700</v>
      </c>
      <c r="Z34" s="1012">
        <f t="shared" si="4"/>
        <v>2700</v>
      </c>
      <c r="AA34" s="363"/>
    </row>
    <row r="35" spans="1:27" s="160" customFormat="1" ht="30" customHeight="1">
      <c r="A35" s="825">
        <v>29</v>
      </c>
      <c r="B35" s="957" t="s">
        <v>58</v>
      </c>
      <c r="C35" s="364" t="s">
        <v>176</v>
      </c>
      <c r="D35" s="364" t="s">
        <v>163</v>
      </c>
      <c r="E35" s="365">
        <v>30</v>
      </c>
      <c r="F35" s="364">
        <v>240</v>
      </c>
      <c r="G35" s="364">
        <v>90</v>
      </c>
      <c r="H35" s="364">
        <f t="shared" si="6"/>
        <v>11.25</v>
      </c>
      <c r="I35" s="361">
        <f t="shared" si="5"/>
        <v>2700</v>
      </c>
      <c r="J35" s="376"/>
      <c r="K35" s="376"/>
      <c r="L35" s="376"/>
      <c r="M35" s="376"/>
      <c r="N35" s="376">
        <v>17</v>
      </c>
      <c r="O35" s="377" t="s">
        <v>1036</v>
      </c>
      <c r="P35" s="376"/>
      <c r="Q35" s="376"/>
      <c r="R35" s="376"/>
      <c r="S35" s="376"/>
      <c r="T35" s="376"/>
      <c r="U35" s="376"/>
      <c r="V35" s="365">
        <f t="shared" si="0"/>
        <v>17</v>
      </c>
      <c r="W35" s="958">
        <f t="shared" si="1"/>
        <v>13</v>
      </c>
      <c r="X35" s="361">
        <f t="shared" si="2"/>
        <v>104</v>
      </c>
      <c r="Y35" s="361">
        <f t="shared" si="3"/>
        <v>1170</v>
      </c>
      <c r="Z35" s="1012">
        <f t="shared" si="4"/>
        <v>1170</v>
      </c>
      <c r="AA35" s="363"/>
    </row>
    <row r="36" spans="1:27" s="160" customFormat="1" ht="30" customHeight="1">
      <c r="A36" s="825">
        <v>30</v>
      </c>
      <c r="B36" s="957" t="s">
        <v>279</v>
      </c>
      <c r="C36" s="364" t="s">
        <v>176</v>
      </c>
      <c r="D36" s="364" t="s">
        <v>96</v>
      </c>
      <c r="E36" s="365">
        <v>30</v>
      </c>
      <c r="F36" s="364">
        <v>240</v>
      </c>
      <c r="G36" s="364">
        <v>90</v>
      </c>
      <c r="H36" s="364">
        <f t="shared" si="6"/>
        <v>11.25</v>
      </c>
      <c r="I36" s="361">
        <f t="shared" si="5"/>
        <v>2700</v>
      </c>
      <c r="J36" s="376"/>
      <c r="K36" s="376"/>
      <c r="L36" s="376">
        <v>4</v>
      </c>
      <c r="M36" s="376" t="s">
        <v>180</v>
      </c>
      <c r="N36" s="376">
        <v>2</v>
      </c>
      <c r="O36" s="377" t="s">
        <v>1057</v>
      </c>
      <c r="P36" s="376">
        <v>1</v>
      </c>
      <c r="Q36" s="376">
        <v>15</v>
      </c>
      <c r="R36" s="376"/>
      <c r="S36" s="376"/>
      <c r="T36" s="376"/>
      <c r="U36" s="376"/>
      <c r="V36" s="355">
        <f t="shared" si="0"/>
        <v>7</v>
      </c>
      <c r="W36" s="958">
        <f t="shared" si="1"/>
        <v>23</v>
      </c>
      <c r="X36" s="361">
        <f t="shared" si="2"/>
        <v>184</v>
      </c>
      <c r="Y36" s="361">
        <f>X36*H36</f>
        <v>2070</v>
      </c>
      <c r="Z36" s="1012">
        <f t="shared" si="4"/>
        <v>2070</v>
      </c>
      <c r="AA36" s="363"/>
    </row>
    <row r="37" spans="1:27" s="160" customFormat="1" ht="33.75" customHeight="1">
      <c r="A37" s="825">
        <v>31</v>
      </c>
      <c r="B37" s="957" t="s">
        <v>818</v>
      </c>
      <c r="C37" s="364" t="s">
        <v>176</v>
      </c>
      <c r="D37" s="364" t="s">
        <v>815</v>
      </c>
      <c r="E37" s="364">
        <v>30</v>
      </c>
      <c r="F37" s="364">
        <v>240</v>
      </c>
      <c r="G37" s="364">
        <v>90</v>
      </c>
      <c r="H37" s="364">
        <f t="shared" si="6"/>
        <v>11.25</v>
      </c>
      <c r="I37" s="361">
        <f t="shared" si="5"/>
        <v>2700</v>
      </c>
      <c r="J37" s="376"/>
      <c r="K37" s="376"/>
      <c r="L37" s="376">
        <v>1</v>
      </c>
      <c r="M37" s="376">
        <v>6</v>
      </c>
      <c r="N37" s="376">
        <v>18</v>
      </c>
      <c r="O37" s="377" t="s">
        <v>1036</v>
      </c>
      <c r="P37" s="376"/>
      <c r="Q37" s="376"/>
      <c r="R37" s="376"/>
      <c r="S37" s="376"/>
      <c r="T37" s="376"/>
      <c r="U37" s="376"/>
      <c r="V37" s="361">
        <f t="shared" si="0"/>
        <v>19</v>
      </c>
      <c r="W37" s="957">
        <f t="shared" si="1"/>
        <v>11</v>
      </c>
      <c r="X37" s="361">
        <f t="shared" si="2"/>
        <v>88</v>
      </c>
      <c r="Y37" s="361">
        <f t="shared" ref="Y37" si="7">X37*H37</f>
        <v>990</v>
      </c>
      <c r="Z37" s="1012">
        <f t="shared" si="4"/>
        <v>990</v>
      </c>
      <c r="AA37" s="363"/>
    </row>
    <row r="38" spans="1:27" s="160" customFormat="1" ht="30" customHeight="1">
      <c r="A38" s="825">
        <v>32</v>
      </c>
      <c r="B38" s="957" t="s">
        <v>309</v>
      </c>
      <c r="C38" s="364" t="s">
        <v>18</v>
      </c>
      <c r="D38" s="364" t="s">
        <v>165</v>
      </c>
      <c r="E38" s="365">
        <v>30</v>
      </c>
      <c r="F38" s="364">
        <v>240</v>
      </c>
      <c r="G38" s="364">
        <v>70</v>
      </c>
      <c r="H38" s="364">
        <f t="shared" si="6"/>
        <v>8.75</v>
      </c>
      <c r="I38" s="361">
        <f t="shared" si="5"/>
        <v>2100</v>
      </c>
      <c r="J38" s="376"/>
      <c r="K38" s="376"/>
      <c r="L38" s="376">
        <v>4</v>
      </c>
      <c r="M38" s="376" t="s">
        <v>180</v>
      </c>
      <c r="N38" s="376">
        <v>6</v>
      </c>
      <c r="O38" s="377" t="s">
        <v>577</v>
      </c>
      <c r="P38" s="376"/>
      <c r="Q38" s="376"/>
      <c r="R38" s="376"/>
      <c r="S38" s="376"/>
      <c r="T38" s="376"/>
      <c r="U38" s="376"/>
      <c r="V38" s="355">
        <f t="shared" si="0"/>
        <v>10</v>
      </c>
      <c r="W38" s="958">
        <f t="shared" si="1"/>
        <v>20</v>
      </c>
      <c r="X38" s="361">
        <f t="shared" si="2"/>
        <v>160</v>
      </c>
      <c r="Y38" s="361">
        <f t="shared" si="3"/>
        <v>1400</v>
      </c>
      <c r="Z38" s="1012">
        <f t="shared" si="4"/>
        <v>1400</v>
      </c>
      <c r="AA38" s="363"/>
    </row>
    <row r="39" spans="1:27" s="160" customFormat="1" ht="49.5" customHeight="1">
      <c r="A39" s="462"/>
      <c r="B39" s="1427" t="s">
        <v>483</v>
      </c>
      <c r="C39" s="1427"/>
      <c r="D39" s="1427"/>
      <c r="E39" s="341"/>
      <c r="F39" s="341"/>
      <c r="G39" s="341"/>
      <c r="H39" s="341"/>
      <c r="I39" s="341"/>
      <c r="J39" s="1094"/>
      <c r="K39" s="1094"/>
      <c r="L39" s="1094"/>
      <c r="M39" s="1094"/>
      <c r="N39" s="1427" t="s">
        <v>484</v>
      </c>
      <c r="O39" s="1427"/>
      <c r="P39" s="1427"/>
      <c r="Q39" s="1427"/>
      <c r="R39" s="1427"/>
      <c r="S39" s="1094"/>
      <c r="T39" s="1094"/>
      <c r="U39" s="1094"/>
      <c r="V39" s="341"/>
      <c r="W39" s="776"/>
      <c r="X39" s="1433" t="s">
        <v>485</v>
      </c>
      <c r="Y39" s="1433"/>
      <c r="Z39" s="1433"/>
      <c r="AA39" s="1433"/>
    </row>
    <row r="40" spans="1:27" s="160" customFormat="1" ht="37.5" customHeight="1">
      <c r="A40" s="462"/>
      <c r="B40" s="1427" t="s">
        <v>482</v>
      </c>
      <c r="C40" s="1427"/>
      <c r="D40" s="1427"/>
      <c r="E40" s="341"/>
      <c r="F40" s="341"/>
      <c r="G40" s="341"/>
      <c r="H40" s="341"/>
      <c r="I40" s="341"/>
      <c r="J40" s="1094"/>
      <c r="K40" s="1094"/>
      <c r="L40" s="1094"/>
      <c r="M40" s="1094"/>
      <c r="N40" s="1427" t="s">
        <v>482</v>
      </c>
      <c r="O40" s="1427"/>
      <c r="P40" s="1427"/>
      <c r="Q40" s="1427"/>
      <c r="R40" s="1094"/>
      <c r="S40" s="1094"/>
      <c r="T40" s="1094"/>
      <c r="U40" s="1094"/>
      <c r="V40" s="341"/>
      <c r="W40" s="776"/>
      <c r="X40" s="1427" t="s">
        <v>482</v>
      </c>
      <c r="Y40" s="1427"/>
      <c r="Z40" s="1427"/>
      <c r="AA40" s="1427"/>
    </row>
    <row r="41" spans="1:27" s="160" customFormat="1" ht="21.75" customHeight="1">
      <c r="A41" s="462"/>
      <c r="B41" s="1427"/>
      <c r="C41" s="1427"/>
      <c r="D41" s="1427"/>
      <c r="E41" s="341"/>
      <c r="F41" s="341"/>
      <c r="G41" s="341"/>
      <c r="H41" s="341"/>
      <c r="I41" s="341"/>
      <c r="J41" s="1094"/>
      <c r="K41" s="1094"/>
      <c r="L41" s="1094"/>
      <c r="M41" s="1094"/>
      <c r="N41" s="1434"/>
      <c r="O41" s="1434"/>
      <c r="P41" s="1434"/>
      <c r="Q41" s="1434"/>
      <c r="R41" s="1094"/>
      <c r="S41" s="1094"/>
      <c r="T41" s="1094"/>
      <c r="U41" s="1094"/>
      <c r="V41" s="341"/>
      <c r="W41" s="776"/>
      <c r="X41" s="1427"/>
      <c r="Y41" s="1427"/>
      <c r="Z41" s="1427"/>
      <c r="AA41" s="1427"/>
    </row>
    <row r="42" spans="1:27" s="160" customFormat="1" ht="30" customHeight="1">
      <c r="A42" s="825">
        <v>33</v>
      </c>
      <c r="B42" s="957" t="s">
        <v>913</v>
      </c>
      <c r="C42" s="364" t="s">
        <v>176</v>
      </c>
      <c r="D42" s="364" t="s">
        <v>911</v>
      </c>
      <c r="E42" s="365">
        <v>30</v>
      </c>
      <c r="F42" s="364">
        <v>240</v>
      </c>
      <c r="G42" s="364">
        <v>90</v>
      </c>
      <c r="H42" s="364">
        <f t="shared" ref="H42:H74" si="8">G42/8</f>
        <v>11.25</v>
      </c>
      <c r="I42" s="361">
        <f t="shared" ref="I42:I74" si="9">G42*E42</f>
        <v>2700</v>
      </c>
      <c r="J42" s="376"/>
      <c r="K42" s="376"/>
      <c r="L42" s="376">
        <v>4</v>
      </c>
      <c r="M42" s="376" t="s">
        <v>1048</v>
      </c>
      <c r="N42" s="376"/>
      <c r="O42" s="377"/>
      <c r="P42" s="376">
        <v>1</v>
      </c>
      <c r="Q42" s="376">
        <v>15</v>
      </c>
      <c r="R42" s="376"/>
      <c r="S42" s="376"/>
      <c r="T42" s="376"/>
      <c r="U42" s="376"/>
      <c r="V42" s="355">
        <f>J42+L42+N42+P42+R42+T42</f>
        <v>5</v>
      </c>
      <c r="W42" s="958">
        <f>E42-V42</f>
        <v>25</v>
      </c>
      <c r="X42" s="361">
        <f>W42*8</f>
        <v>200</v>
      </c>
      <c r="Y42" s="361">
        <f>X42*H42</f>
        <v>2250</v>
      </c>
      <c r="Z42" s="1014">
        <f>Y42</f>
        <v>2250</v>
      </c>
      <c r="AA42" s="363"/>
    </row>
    <row r="43" spans="1:27" s="160" customFormat="1" ht="30" customHeight="1">
      <c r="A43" s="825">
        <v>34</v>
      </c>
      <c r="B43" s="957" t="s">
        <v>951</v>
      </c>
      <c r="C43" s="364" t="s">
        <v>176</v>
      </c>
      <c r="D43" s="364" t="s">
        <v>35</v>
      </c>
      <c r="E43" s="365">
        <v>30</v>
      </c>
      <c r="F43" s="364">
        <v>240</v>
      </c>
      <c r="G43" s="364">
        <v>90</v>
      </c>
      <c r="H43" s="364">
        <f t="shared" si="8"/>
        <v>11.25</v>
      </c>
      <c r="I43" s="361">
        <f t="shared" si="9"/>
        <v>2700</v>
      </c>
      <c r="J43" s="376"/>
      <c r="K43" s="376"/>
      <c r="L43" s="376"/>
      <c r="M43" s="376"/>
      <c r="N43" s="376">
        <v>23</v>
      </c>
      <c r="O43" s="377" t="s">
        <v>567</v>
      </c>
      <c r="P43" s="376"/>
      <c r="Q43" s="376"/>
      <c r="R43" s="376"/>
      <c r="S43" s="376"/>
      <c r="T43" s="376"/>
      <c r="U43" s="376"/>
      <c r="V43" s="355">
        <f>J43+L43+N43+P43+R43+T43</f>
        <v>23</v>
      </c>
      <c r="W43" s="958">
        <f>E43-V43</f>
        <v>7</v>
      </c>
      <c r="X43" s="361">
        <f>W43*8</f>
        <v>56</v>
      </c>
      <c r="Y43" s="361">
        <f>X43*H43</f>
        <v>630</v>
      </c>
      <c r="Z43" s="1014">
        <f>Y43</f>
        <v>630</v>
      </c>
      <c r="AA43" s="363"/>
    </row>
    <row r="44" spans="1:27" s="160" customFormat="1" ht="27.75" customHeight="1">
      <c r="A44" s="825">
        <v>35</v>
      </c>
      <c r="B44" s="957" t="s">
        <v>360</v>
      </c>
      <c r="C44" s="364" t="s">
        <v>176</v>
      </c>
      <c r="D44" s="364" t="s">
        <v>151</v>
      </c>
      <c r="E44" s="365">
        <v>30</v>
      </c>
      <c r="F44" s="364">
        <v>240</v>
      </c>
      <c r="G44" s="364">
        <v>90</v>
      </c>
      <c r="H44" s="364">
        <f t="shared" si="8"/>
        <v>11.25</v>
      </c>
      <c r="I44" s="361">
        <f t="shared" si="9"/>
        <v>2700</v>
      </c>
      <c r="J44" s="376"/>
      <c r="K44" s="819"/>
      <c r="L44" s="376">
        <v>1</v>
      </c>
      <c r="M44" s="376">
        <v>13</v>
      </c>
      <c r="N44" s="376">
        <v>12</v>
      </c>
      <c r="O44" s="377" t="s">
        <v>513</v>
      </c>
      <c r="P44" s="376">
        <v>1</v>
      </c>
      <c r="Q44" s="376">
        <v>15</v>
      </c>
      <c r="R44" s="376"/>
      <c r="S44" s="376"/>
      <c r="T44" s="376"/>
      <c r="U44" s="376"/>
      <c r="V44" s="355">
        <f>J44+L44+N44+P44+R44+T44</f>
        <v>14</v>
      </c>
      <c r="W44" s="958">
        <f>E44-V44</f>
        <v>16</v>
      </c>
      <c r="X44" s="361">
        <f>W44*8</f>
        <v>128</v>
      </c>
      <c r="Y44" s="361">
        <f>X44*H44</f>
        <v>1440</v>
      </c>
      <c r="Z44" s="1014">
        <f>Y44</f>
        <v>1440</v>
      </c>
      <c r="AA44" s="363"/>
    </row>
    <row r="45" spans="1:27" s="160" customFormat="1" ht="30" customHeight="1">
      <c r="A45" s="825">
        <v>36</v>
      </c>
      <c r="B45" s="956" t="s">
        <v>285</v>
      </c>
      <c r="C45" s="365" t="s">
        <v>176</v>
      </c>
      <c r="D45" s="365" t="s">
        <v>796</v>
      </c>
      <c r="E45" s="365">
        <v>30</v>
      </c>
      <c r="F45" s="365">
        <v>240</v>
      </c>
      <c r="G45" s="365">
        <v>90</v>
      </c>
      <c r="H45" s="364">
        <f t="shared" si="8"/>
        <v>11.25</v>
      </c>
      <c r="I45" s="361">
        <f t="shared" si="9"/>
        <v>2700</v>
      </c>
      <c r="J45" s="818"/>
      <c r="K45" s="818"/>
      <c r="L45" s="376"/>
      <c r="M45" s="376"/>
      <c r="N45" s="376">
        <v>18</v>
      </c>
      <c r="O45" s="377" t="s">
        <v>1070</v>
      </c>
      <c r="P45" s="376"/>
      <c r="Q45" s="376"/>
      <c r="R45" s="818"/>
      <c r="S45" s="818"/>
      <c r="T45" s="818"/>
      <c r="U45" s="818"/>
      <c r="V45" s="355">
        <f t="shared" si="0"/>
        <v>18</v>
      </c>
      <c r="W45" s="958">
        <f t="shared" si="1"/>
        <v>12</v>
      </c>
      <c r="X45" s="355">
        <f t="shared" si="2"/>
        <v>96</v>
      </c>
      <c r="Y45" s="355">
        <f t="shared" si="3"/>
        <v>1080</v>
      </c>
      <c r="Z45" s="1063">
        <f t="shared" si="4"/>
        <v>1080</v>
      </c>
      <c r="AA45" s="155"/>
    </row>
    <row r="46" spans="1:27" s="160" customFormat="1" ht="30" customHeight="1">
      <c r="A46" s="825">
        <v>37</v>
      </c>
      <c r="B46" s="958" t="s">
        <v>748</v>
      </c>
      <c r="C46" s="365" t="s">
        <v>176</v>
      </c>
      <c r="D46" s="364" t="s">
        <v>101</v>
      </c>
      <c r="E46" s="365">
        <v>30</v>
      </c>
      <c r="F46" s="365">
        <v>240</v>
      </c>
      <c r="G46" s="365">
        <v>90</v>
      </c>
      <c r="H46" s="364">
        <f t="shared" si="8"/>
        <v>11.25</v>
      </c>
      <c r="I46" s="361">
        <f t="shared" si="9"/>
        <v>2700</v>
      </c>
      <c r="J46" s="818"/>
      <c r="K46" s="818"/>
      <c r="L46" s="376"/>
      <c r="M46" s="376"/>
      <c r="N46" s="376">
        <v>15</v>
      </c>
      <c r="O46" s="377" t="s">
        <v>565</v>
      </c>
      <c r="P46" s="376"/>
      <c r="Q46" s="376"/>
      <c r="R46" s="818"/>
      <c r="S46" s="818"/>
      <c r="T46" s="818"/>
      <c r="U46" s="818"/>
      <c r="V46" s="355">
        <f t="shared" si="0"/>
        <v>15</v>
      </c>
      <c r="W46" s="958">
        <f t="shared" si="1"/>
        <v>15</v>
      </c>
      <c r="X46" s="355">
        <f t="shared" si="2"/>
        <v>120</v>
      </c>
      <c r="Y46" s="355">
        <f t="shared" si="3"/>
        <v>1350</v>
      </c>
      <c r="Z46" s="1063">
        <f t="shared" si="4"/>
        <v>1350</v>
      </c>
      <c r="AA46" s="155"/>
    </row>
    <row r="47" spans="1:27" s="160" customFormat="1" ht="30" customHeight="1">
      <c r="A47" s="825">
        <v>38</v>
      </c>
      <c r="B47" s="957" t="s">
        <v>28</v>
      </c>
      <c r="C47" s="364" t="s">
        <v>176</v>
      </c>
      <c r="D47" s="448" t="s">
        <v>241</v>
      </c>
      <c r="E47" s="365">
        <v>30</v>
      </c>
      <c r="F47" s="364">
        <v>240</v>
      </c>
      <c r="G47" s="364">
        <v>90</v>
      </c>
      <c r="H47" s="364">
        <f t="shared" si="8"/>
        <v>11.25</v>
      </c>
      <c r="I47" s="361">
        <f t="shared" si="9"/>
        <v>2700</v>
      </c>
      <c r="J47" s="376"/>
      <c r="K47" s="376"/>
      <c r="L47" s="376"/>
      <c r="M47" s="376"/>
      <c r="N47" s="376">
        <v>18</v>
      </c>
      <c r="O47" s="377" t="s">
        <v>1068</v>
      </c>
      <c r="P47" s="376"/>
      <c r="Q47" s="376"/>
      <c r="R47" s="376"/>
      <c r="S47" s="376"/>
      <c r="T47" s="376"/>
      <c r="U47" s="376"/>
      <c r="V47" s="355">
        <f t="shared" si="0"/>
        <v>18</v>
      </c>
      <c r="W47" s="958">
        <f t="shared" si="1"/>
        <v>12</v>
      </c>
      <c r="X47" s="361">
        <f t="shared" si="2"/>
        <v>96</v>
      </c>
      <c r="Y47" s="361">
        <f t="shared" si="3"/>
        <v>1080</v>
      </c>
      <c r="Z47" s="1014">
        <f t="shared" si="4"/>
        <v>1080</v>
      </c>
      <c r="AA47" s="149"/>
    </row>
    <row r="48" spans="1:27" s="160" customFormat="1" ht="30" customHeight="1">
      <c r="A48" s="825">
        <v>39</v>
      </c>
      <c r="B48" s="364" t="s">
        <v>838</v>
      </c>
      <c r="C48" s="364" t="s">
        <v>176</v>
      </c>
      <c r="D48" s="364" t="s">
        <v>100</v>
      </c>
      <c r="E48" s="365">
        <v>30</v>
      </c>
      <c r="F48" s="364">
        <v>240</v>
      </c>
      <c r="G48" s="364">
        <v>90</v>
      </c>
      <c r="H48" s="364">
        <f t="shared" si="8"/>
        <v>11.25</v>
      </c>
      <c r="I48" s="361">
        <f t="shared" si="9"/>
        <v>2700</v>
      </c>
      <c r="J48" s="376"/>
      <c r="K48" s="376"/>
      <c r="L48" s="376"/>
      <c r="M48" s="376"/>
      <c r="N48" s="1079">
        <v>30</v>
      </c>
      <c r="O48" s="377"/>
      <c r="P48" s="376"/>
      <c r="Q48" s="376"/>
      <c r="R48" s="376"/>
      <c r="S48" s="376"/>
      <c r="T48" s="376"/>
      <c r="U48" s="376"/>
      <c r="V48" s="355">
        <f t="shared" si="0"/>
        <v>30</v>
      </c>
      <c r="W48" s="365">
        <f t="shared" si="1"/>
        <v>0</v>
      </c>
      <c r="X48" s="361">
        <f t="shared" si="2"/>
        <v>0</v>
      </c>
      <c r="Y48" s="361">
        <f t="shared" si="3"/>
        <v>0</v>
      </c>
      <c r="Z48" s="1014">
        <f t="shared" si="4"/>
        <v>0</v>
      </c>
      <c r="AA48" s="149"/>
    </row>
    <row r="49" spans="1:27" s="160" customFormat="1" ht="30" customHeight="1">
      <c r="A49" s="825">
        <v>40</v>
      </c>
      <c r="B49" s="957" t="s">
        <v>300</v>
      </c>
      <c r="C49" s="364" t="s">
        <v>176</v>
      </c>
      <c r="D49" s="364" t="s">
        <v>62</v>
      </c>
      <c r="E49" s="365">
        <v>30</v>
      </c>
      <c r="F49" s="364">
        <v>240</v>
      </c>
      <c r="G49" s="364">
        <v>90</v>
      </c>
      <c r="H49" s="364">
        <f t="shared" si="8"/>
        <v>11.25</v>
      </c>
      <c r="I49" s="361">
        <f t="shared" si="9"/>
        <v>2700</v>
      </c>
      <c r="J49" s="376"/>
      <c r="K49" s="376"/>
      <c r="L49" s="376">
        <v>4</v>
      </c>
      <c r="M49" s="376" t="s">
        <v>1048</v>
      </c>
      <c r="N49" s="376">
        <v>8</v>
      </c>
      <c r="O49" s="377" t="s">
        <v>1053</v>
      </c>
      <c r="P49" s="376">
        <v>1</v>
      </c>
      <c r="Q49" s="376">
        <v>15</v>
      </c>
      <c r="R49" s="376"/>
      <c r="S49" s="376"/>
      <c r="T49" s="376"/>
      <c r="U49" s="376"/>
      <c r="V49" s="365">
        <f t="shared" si="0"/>
        <v>13</v>
      </c>
      <c r="W49" s="958">
        <f t="shared" si="1"/>
        <v>17</v>
      </c>
      <c r="X49" s="364">
        <f t="shared" si="2"/>
        <v>136</v>
      </c>
      <c r="Y49" s="364">
        <f t="shared" si="3"/>
        <v>1530</v>
      </c>
      <c r="Z49" s="1014">
        <f t="shared" si="4"/>
        <v>1530</v>
      </c>
      <c r="AA49" s="245"/>
    </row>
    <row r="50" spans="1:27" s="160" customFormat="1" ht="30" customHeight="1">
      <c r="A50" s="825">
        <v>41</v>
      </c>
      <c r="B50" s="957" t="s">
        <v>87</v>
      </c>
      <c r="C50" s="364" t="s">
        <v>176</v>
      </c>
      <c r="D50" s="364" t="s">
        <v>34</v>
      </c>
      <c r="E50" s="365">
        <v>30</v>
      </c>
      <c r="F50" s="364">
        <v>240</v>
      </c>
      <c r="G50" s="364">
        <v>90</v>
      </c>
      <c r="H50" s="364">
        <f t="shared" si="8"/>
        <v>11.25</v>
      </c>
      <c r="I50" s="361">
        <f t="shared" si="9"/>
        <v>2700</v>
      </c>
      <c r="J50" s="376"/>
      <c r="K50" s="376"/>
      <c r="L50" s="376">
        <v>4</v>
      </c>
      <c r="M50" s="376" t="s">
        <v>1048</v>
      </c>
      <c r="N50" s="376">
        <v>3</v>
      </c>
      <c r="O50" s="377" t="s">
        <v>494</v>
      </c>
      <c r="P50" s="376">
        <v>1</v>
      </c>
      <c r="Q50" s="376">
        <v>15</v>
      </c>
      <c r="R50" s="376"/>
      <c r="S50" s="376"/>
      <c r="T50" s="376"/>
      <c r="U50" s="376"/>
      <c r="V50" s="355">
        <f t="shared" si="0"/>
        <v>8</v>
      </c>
      <c r="W50" s="958">
        <f t="shared" si="1"/>
        <v>22</v>
      </c>
      <c r="X50" s="361">
        <f t="shared" si="2"/>
        <v>176</v>
      </c>
      <c r="Y50" s="361">
        <f t="shared" si="3"/>
        <v>1980</v>
      </c>
      <c r="Z50" s="1014">
        <f t="shared" si="4"/>
        <v>1980</v>
      </c>
      <c r="AA50" s="149"/>
    </row>
    <row r="51" spans="1:27" s="160" customFormat="1" ht="33.75" customHeight="1">
      <c r="A51" s="825">
        <v>42</v>
      </c>
      <c r="B51" s="957" t="s">
        <v>71</v>
      </c>
      <c r="C51" s="364" t="s">
        <v>267</v>
      </c>
      <c r="D51" s="364" t="s">
        <v>72</v>
      </c>
      <c r="E51" s="365">
        <v>30</v>
      </c>
      <c r="F51" s="364">
        <v>240</v>
      </c>
      <c r="G51" s="364">
        <v>75</v>
      </c>
      <c r="H51" s="364">
        <f t="shared" si="8"/>
        <v>9.375</v>
      </c>
      <c r="I51" s="361">
        <f t="shared" si="9"/>
        <v>2250</v>
      </c>
      <c r="J51" s="376"/>
      <c r="K51" s="376"/>
      <c r="L51" s="376">
        <v>2</v>
      </c>
      <c r="M51" s="376" t="s">
        <v>487</v>
      </c>
      <c r="N51" s="376">
        <v>14</v>
      </c>
      <c r="O51" s="377" t="s">
        <v>877</v>
      </c>
      <c r="P51" s="376">
        <v>1</v>
      </c>
      <c r="Q51" s="376">
        <v>15</v>
      </c>
      <c r="R51" s="376"/>
      <c r="S51" s="376"/>
      <c r="T51" s="376"/>
      <c r="U51" s="376"/>
      <c r="V51" s="355">
        <f t="shared" si="0"/>
        <v>17</v>
      </c>
      <c r="W51" s="958">
        <f t="shared" si="1"/>
        <v>13</v>
      </c>
      <c r="X51" s="361">
        <f t="shared" si="2"/>
        <v>104</v>
      </c>
      <c r="Y51" s="361">
        <f t="shared" si="3"/>
        <v>975</v>
      </c>
      <c r="Z51" s="1014">
        <f t="shared" si="4"/>
        <v>975</v>
      </c>
      <c r="AA51" s="149"/>
    </row>
    <row r="52" spans="1:27" s="160" customFormat="1" ht="36" customHeight="1">
      <c r="A52" s="825">
        <v>43</v>
      </c>
      <c r="B52" s="957" t="s">
        <v>800</v>
      </c>
      <c r="C52" s="364" t="s">
        <v>18</v>
      </c>
      <c r="D52" s="415" t="s">
        <v>44</v>
      </c>
      <c r="E52" s="365">
        <v>30</v>
      </c>
      <c r="F52" s="364">
        <v>240</v>
      </c>
      <c r="G52" s="364">
        <v>70</v>
      </c>
      <c r="H52" s="364">
        <f t="shared" si="8"/>
        <v>8.75</v>
      </c>
      <c r="I52" s="361">
        <f t="shared" si="9"/>
        <v>2100</v>
      </c>
      <c r="J52" s="376"/>
      <c r="K52" s="376"/>
      <c r="L52" s="376">
        <v>3</v>
      </c>
      <c r="M52" s="376" t="s">
        <v>798</v>
      </c>
      <c r="N52" s="376"/>
      <c r="O52" s="377"/>
      <c r="P52" s="376"/>
      <c r="Q52" s="376"/>
      <c r="R52" s="376"/>
      <c r="S52" s="376"/>
      <c r="T52" s="376"/>
      <c r="U52" s="376"/>
      <c r="V52" s="355">
        <f t="shared" si="0"/>
        <v>3</v>
      </c>
      <c r="W52" s="958">
        <f t="shared" si="1"/>
        <v>27</v>
      </c>
      <c r="X52" s="361">
        <f t="shared" si="2"/>
        <v>216</v>
      </c>
      <c r="Y52" s="361">
        <f t="shared" si="3"/>
        <v>1890</v>
      </c>
      <c r="Z52" s="1012">
        <f t="shared" si="4"/>
        <v>1890</v>
      </c>
      <c r="AA52" s="149"/>
    </row>
    <row r="53" spans="1:27" s="160" customFormat="1" ht="36" customHeight="1">
      <c r="A53" s="825">
        <v>44</v>
      </c>
      <c r="B53" s="957" t="s">
        <v>454</v>
      </c>
      <c r="C53" s="364" t="s">
        <v>207</v>
      </c>
      <c r="D53" s="364" t="s">
        <v>174</v>
      </c>
      <c r="E53" s="365">
        <v>30</v>
      </c>
      <c r="F53" s="364">
        <v>240</v>
      </c>
      <c r="G53" s="364">
        <v>40</v>
      </c>
      <c r="H53" s="364">
        <f t="shared" si="8"/>
        <v>5</v>
      </c>
      <c r="I53" s="361">
        <f t="shared" si="9"/>
        <v>1200</v>
      </c>
      <c r="J53" s="376"/>
      <c r="K53" s="376"/>
      <c r="L53" s="376">
        <v>4</v>
      </c>
      <c r="M53" s="376" t="s">
        <v>1048</v>
      </c>
      <c r="N53" s="376">
        <v>13</v>
      </c>
      <c r="O53" s="377" t="s">
        <v>1074</v>
      </c>
      <c r="P53" s="376"/>
      <c r="Q53" s="376"/>
      <c r="R53" s="376"/>
      <c r="S53" s="376"/>
      <c r="T53" s="376"/>
      <c r="U53" s="376"/>
      <c r="V53" s="355">
        <f>J53+L53+N53+P53+R53+T53</f>
        <v>17</v>
      </c>
      <c r="W53" s="958">
        <f>E53-V53</f>
        <v>13</v>
      </c>
      <c r="X53" s="361">
        <f>W53*8</f>
        <v>104</v>
      </c>
      <c r="Y53" s="361">
        <f>X53*H53</f>
        <v>520</v>
      </c>
      <c r="Z53" s="1012">
        <f t="shared" si="4"/>
        <v>520</v>
      </c>
      <c r="AA53" s="149"/>
    </row>
    <row r="54" spans="1:27" s="160" customFormat="1" ht="30" customHeight="1">
      <c r="A54" s="825">
        <v>45</v>
      </c>
      <c r="B54" s="1103" t="s">
        <v>198</v>
      </c>
      <c r="C54" s="364" t="s">
        <v>176</v>
      </c>
      <c r="D54" s="364" t="s">
        <v>181</v>
      </c>
      <c r="E54" s="365">
        <v>30</v>
      </c>
      <c r="F54" s="364">
        <v>240</v>
      </c>
      <c r="G54" s="364">
        <v>90</v>
      </c>
      <c r="H54" s="364">
        <f t="shared" si="8"/>
        <v>11.25</v>
      </c>
      <c r="I54" s="361">
        <f t="shared" si="9"/>
        <v>2700</v>
      </c>
      <c r="J54" s="376"/>
      <c r="K54" s="376"/>
      <c r="L54" s="376"/>
      <c r="M54" s="376"/>
      <c r="N54" s="376">
        <v>20</v>
      </c>
      <c r="O54" s="377" t="s">
        <v>1065</v>
      </c>
      <c r="P54" s="376"/>
      <c r="Q54" s="376"/>
      <c r="R54" s="376"/>
      <c r="S54" s="377"/>
      <c r="T54" s="376"/>
      <c r="U54" s="376"/>
      <c r="V54" s="355">
        <f t="shared" si="0"/>
        <v>20</v>
      </c>
      <c r="W54" s="958">
        <f t="shared" si="1"/>
        <v>10</v>
      </c>
      <c r="X54" s="361">
        <f t="shared" si="2"/>
        <v>80</v>
      </c>
      <c r="Y54" s="361">
        <f t="shared" si="3"/>
        <v>900</v>
      </c>
      <c r="Z54" s="1012">
        <f t="shared" si="4"/>
        <v>900</v>
      </c>
      <c r="AA54" s="149"/>
    </row>
    <row r="55" spans="1:27" s="160" customFormat="1" ht="30" customHeight="1">
      <c r="A55" s="825">
        <v>46</v>
      </c>
      <c r="B55" s="957" t="s">
        <v>906</v>
      </c>
      <c r="C55" s="364" t="s">
        <v>176</v>
      </c>
      <c r="D55" s="364" t="s">
        <v>855</v>
      </c>
      <c r="E55" s="365">
        <v>30</v>
      </c>
      <c r="F55" s="364">
        <v>240</v>
      </c>
      <c r="G55" s="364">
        <v>90</v>
      </c>
      <c r="H55" s="364">
        <f t="shared" si="8"/>
        <v>11.25</v>
      </c>
      <c r="I55" s="361">
        <f t="shared" si="9"/>
        <v>2700</v>
      </c>
      <c r="J55" s="376"/>
      <c r="K55" s="376"/>
      <c r="L55" s="376"/>
      <c r="M55" s="376"/>
      <c r="N55" s="376"/>
      <c r="O55" s="377"/>
      <c r="P55" s="376"/>
      <c r="Q55" s="376"/>
      <c r="R55" s="376"/>
      <c r="S55" s="376"/>
      <c r="T55" s="376"/>
      <c r="U55" s="376"/>
      <c r="V55" s="355">
        <f t="shared" si="0"/>
        <v>0</v>
      </c>
      <c r="W55" s="958">
        <f t="shared" si="1"/>
        <v>30</v>
      </c>
      <c r="X55" s="361">
        <f t="shared" si="2"/>
        <v>240</v>
      </c>
      <c r="Y55" s="361">
        <f t="shared" si="3"/>
        <v>2700</v>
      </c>
      <c r="Z55" s="1012">
        <f t="shared" si="4"/>
        <v>2700</v>
      </c>
      <c r="AA55" s="149"/>
    </row>
    <row r="56" spans="1:27" s="160" customFormat="1" ht="30" customHeight="1">
      <c r="A56" s="825">
        <v>47</v>
      </c>
      <c r="B56" s="957" t="s">
        <v>921</v>
      </c>
      <c r="C56" s="364" t="s">
        <v>18</v>
      </c>
      <c r="D56" s="364" t="s">
        <v>76</v>
      </c>
      <c r="E56" s="365">
        <v>30</v>
      </c>
      <c r="F56" s="364">
        <v>240</v>
      </c>
      <c r="G56" s="364">
        <v>70</v>
      </c>
      <c r="H56" s="364">
        <f t="shared" si="8"/>
        <v>8.75</v>
      </c>
      <c r="I56" s="361">
        <f t="shared" si="9"/>
        <v>2100</v>
      </c>
      <c r="J56" s="376"/>
      <c r="K56" s="376"/>
      <c r="L56" s="376">
        <v>1</v>
      </c>
      <c r="M56" s="376">
        <v>27</v>
      </c>
      <c r="N56" s="376"/>
      <c r="O56" s="377"/>
      <c r="P56" s="376"/>
      <c r="Q56" s="376"/>
      <c r="R56" s="376"/>
      <c r="S56" s="376"/>
      <c r="T56" s="376"/>
      <c r="U56" s="376"/>
      <c r="V56" s="355">
        <f t="shared" si="0"/>
        <v>1</v>
      </c>
      <c r="W56" s="958">
        <f t="shared" si="1"/>
        <v>29</v>
      </c>
      <c r="X56" s="361">
        <f t="shared" si="2"/>
        <v>232</v>
      </c>
      <c r="Y56" s="361">
        <f t="shared" si="3"/>
        <v>2030</v>
      </c>
      <c r="Z56" s="1012">
        <f t="shared" si="4"/>
        <v>2030</v>
      </c>
      <c r="AA56" s="149"/>
    </row>
    <row r="57" spans="1:27" s="463" customFormat="1" ht="35.1" customHeight="1">
      <c r="A57" s="825">
        <v>48</v>
      </c>
      <c r="B57" s="957" t="s">
        <v>861</v>
      </c>
      <c r="C57" s="364" t="s">
        <v>18</v>
      </c>
      <c r="D57" s="364" t="s">
        <v>107</v>
      </c>
      <c r="E57" s="365">
        <v>30</v>
      </c>
      <c r="F57" s="364">
        <v>240</v>
      </c>
      <c r="G57" s="364">
        <v>70</v>
      </c>
      <c r="H57" s="364">
        <f t="shared" si="8"/>
        <v>8.75</v>
      </c>
      <c r="I57" s="364">
        <f t="shared" si="9"/>
        <v>2100</v>
      </c>
      <c r="J57" s="376"/>
      <c r="K57" s="376"/>
      <c r="L57" s="376"/>
      <c r="M57" s="376"/>
      <c r="N57" s="376">
        <v>22</v>
      </c>
      <c r="O57" s="377" t="s">
        <v>571</v>
      </c>
      <c r="P57" s="376"/>
      <c r="Q57" s="377"/>
      <c r="R57" s="376"/>
      <c r="S57" s="376"/>
      <c r="T57" s="376"/>
      <c r="U57" s="376"/>
      <c r="V57" s="365">
        <f t="shared" si="0"/>
        <v>22</v>
      </c>
      <c r="W57" s="958">
        <f t="shared" si="1"/>
        <v>8</v>
      </c>
      <c r="X57" s="364">
        <f t="shared" si="2"/>
        <v>64</v>
      </c>
      <c r="Y57" s="364">
        <f t="shared" si="3"/>
        <v>560</v>
      </c>
      <c r="Z57" s="1014">
        <f t="shared" si="4"/>
        <v>560</v>
      </c>
      <c r="AA57" s="997"/>
    </row>
    <row r="58" spans="1:27" s="160" customFormat="1" ht="30" customHeight="1">
      <c r="A58" s="825">
        <v>49</v>
      </c>
      <c r="B58" s="957" t="s">
        <v>21</v>
      </c>
      <c r="C58" s="364" t="s">
        <v>176</v>
      </c>
      <c r="D58" s="379" t="s">
        <v>238</v>
      </c>
      <c r="E58" s="365">
        <v>30</v>
      </c>
      <c r="F58" s="364">
        <v>240</v>
      </c>
      <c r="G58" s="364">
        <v>90</v>
      </c>
      <c r="H58" s="364">
        <f t="shared" si="8"/>
        <v>11.25</v>
      </c>
      <c r="I58" s="361">
        <f t="shared" si="9"/>
        <v>2700</v>
      </c>
      <c r="J58" s="376"/>
      <c r="K58" s="376"/>
      <c r="L58" s="376">
        <v>3</v>
      </c>
      <c r="M58" s="376" t="s">
        <v>798</v>
      </c>
      <c r="N58" s="376">
        <v>3</v>
      </c>
      <c r="O58" s="377" t="s">
        <v>494</v>
      </c>
      <c r="P58" s="376">
        <v>1</v>
      </c>
      <c r="Q58" s="376">
        <v>15</v>
      </c>
      <c r="R58" s="376"/>
      <c r="S58" s="376"/>
      <c r="T58" s="376"/>
      <c r="U58" s="376"/>
      <c r="V58" s="355">
        <f t="shared" si="0"/>
        <v>7</v>
      </c>
      <c r="W58" s="958">
        <f t="shared" si="1"/>
        <v>23</v>
      </c>
      <c r="X58" s="361">
        <f t="shared" si="2"/>
        <v>184</v>
      </c>
      <c r="Y58" s="361">
        <f t="shared" si="3"/>
        <v>2070</v>
      </c>
      <c r="Z58" s="1012">
        <f t="shared" si="4"/>
        <v>2070</v>
      </c>
      <c r="AA58" s="149"/>
    </row>
    <row r="59" spans="1:27" s="160" customFormat="1" ht="33" customHeight="1">
      <c r="A59" s="825">
        <v>50</v>
      </c>
      <c r="B59" s="364" t="s">
        <v>250</v>
      </c>
      <c r="C59" s="364" t="s">
        <v>176</v>
      </c>
      <c r="D59" s="364" t="s">
        <v>898</v>
      </c>
      <c r="E59" s="365">
        <v>30</v>
      </c>
      <c r="F59" s="364">
        <v>240</v>
      </c>
      <c r="G59" s="364">
        <v>90</v>
      </c>
      <c r="H59" s="364">
        <f t="shared" si="8"/>
        <v>11.25</v>
      </c>
      <c r="I59" s="361">
        <f t="shared" si="9"/>
        <v>2700</v>
      </c>
      <c r="J59" s="376"/>
      <c r="K59" s="376"/>
      <c r="L59" s="376"/>
      <c r="M59" s="376"/>
      <c r="N59" s="1079">
        <v>30</v>
      </c>
      <c r="O59" s="377"/>
      <c r="P59" s="376"/>
      <c r="Q59" s="376"/>
      <c r="R59" s="376"/>
      <c r="S59" s="376"/>
      <c r="T59" s="376"/>
      <c r="U59" s="376"/>
      <c r="V59" s="355">
        <f t="shared" si="0"/>
        <v>30</v>
      </c>
      <c r="W59" s="365">
        <f t="shared" si="1"/>
        <v>0</v>
      </c>
      <c r="X59" s="361">
        <f t="shared" si="2"/>
        <v>0</v>
      </c>
      <c r="Y59" s="361">
        <f t="shared" si="3"/>
        <v>0</v>
      </c>
      <c r="Z59" s="1014">
        <f t="shared" si="4"/>
        <v>0</v>
      </c>
      <c r="AA59" s="149"/>
    </row>
    <row r="60" spans="1:27" s="160" customFormat="1" ht="30" customHeight="1">
      <c r="A60" s="825">
        <v>51</v>
      </c>
      <c r="B60" s="957" t="s">
        <v>893</v>
      </c>
      <c r="C60" s="364" t="s">
        <v>176</v>
      </c>
      <c r="D60" s="364" t="s">
        <v>54</v>
      </c>
      <c r="E60" s="365">
        <v>30</v>
      </c>
      <c r="F60" s="364">
        <v>240</v>
      </c>
      <c r="G60" s="364">
        <v>90</v>
      </c>
      <c r="H60" s="364">
        <f t="shared" si="8"/>
        <v>11.25</v>
      </c>
      <c r="I60" s="361">
        <f t="shared" si="9"/>
        <v>2700</v>
      </c>
      <c r="J60" s="376"/>
      <c r="K60" s="376"/>
      <c r="L60" s="376">
        <v>4</v>
      </c>
      <c r="M60" s="376" t="s">
        <v>180</v>
      </c>
      <c r="N60" s="376">
        <v>15</v>
      </c>
      <c r="O60" s="377" t="s">
        <v>1054</v>
      </c>
      <c r="P60" s="376">
        <v>1</v>
      </c>
      <c r="Q60" s="376">
        <v>15</v>
      </c>
      <c r="R60" s="376"/>
      <c r="S60" s="376"/>
      <c r="T60" s="376"/>
      <c r="U60" s="819"/>
      <c r="V60" s="355">
        <f t="shared" si="0"/>
        <v>20</v>
      </c>
      <c r="W60" s="958">
        <f t="shared" si="1"/>
        <v>10</v>
      </c>
      <c r="X60" s="361">
        <f t="shared" si="2"/>
        <v>80</v>
      </c>
      <c r="Y60" s="361">
        <f t="shared" si="3"/>
        <v>900</v>
      </c>
      <c r="Z60" s="1012">
        <f t="shared" si="4"/>
        <v>900</v>
      </c>
      <c r="AA60" s="149"/>
    </row>
    <row r="61" spans="1:27" s="160" customFormat="1" ht="30" customHeight="1">
      <c r="A61" s="825">
        <v>52</v>
      </c>
      <c r="B61" s="966" t="s">
        <v>892</v>
      </c>
      <c r="C61" s="364" t="s">
        <v>18</v>
      </c>
      <c r="D61" s="364" t="s">
        <v>846</v>
      </c>
      <c r="E61" s="365">
        <v>30</v>
      </c>
      <c r="F61" s="364">
        <v>240</v>
      </c>
      <c r="G61" s="364">
        <v>70</v>
      </c>
      <c r="H61" s="364">
        <f t="shared" si="8"/>
        <v>8.75</v>
      </c>
      <c r="I61" s="361">
        <f t="shared" si="9"/>
        <v>2100</v>
      </c>
      <c r="J61" s="376"/>
      <c r="K61" s="376"/>
      <c r="L61" s="376"/>
      <c r="M61" s="376"/>
      <c r="N61" s="376"/>
      <c r="O61" s="377"/>
      <c r="P61" s="376"/>
      <c r="Q61" s="376"/>
      <c r="R61" s="376"/>
      <c r="S61" s="376"/>
      <c r="T61" s="376"/>
      <c r="U61" s="376"/>
      <c r="V61" s="355">
        <f t="shared" si="0"/>
        <v>0</v>
      </c>
      <c r="W61" s="958">
        <f t="shared" si="1"/>
        <v>30</v>
      </c>
      <c r="X61" s="361">
        <f t="shared" si="2"/>
        <v>240</v>
      </c>
      <c r="Y61" s="361">
        <f t="shared" si="3"/>
        <v>2100</v>
      </c>
      <c r="Z61" s="1012">
        <f t="shared" si="4"/>
        <v>2100</v>
      </c>
      <c r="AA61" s="149"/>
    </row>
    <row r="62" spans="1:27" s="160" customFormat="1" ht="30" customHeight="1">
      <c r="A62" s="825">
        <v>53</v>
      </c>
      <c r="B62" s="961" t="s">
        <v>24</v>
      </c>
      <c r="C62" s="364" t="s">
        <v>176</v>
      </c>
      <c r="D62" s="364" t="s">
        <v>41</v>
      </c>
      <c r="E62" s="365">
        <v>30</v>
      </c>
      <c r="F62" s="364">
        <v>240</v>
      </c>
      <c r="G62" s="364">
        <v>90</v>
      </c>
      <c r="H62" s="364">
        <f t="shared" si="8"/>
        <v>11.25</v>
      </c>
      <c r="I62" s="361">
        <f t="shared" si="9"/>
        <v>2700</v>
      </c>
      <c r="J62" s="376"/>
      <c r="K62" s="376"/>
      <c r="L62" s="376"/>
      <c r="M62" s="376"/>
      <c r="N62" s="376">
        <v>22</v>
      </c>
      <c r="O62" s="377" t="s">
        <v>571</v>
      </c>
      <c r="P62" s="376"/>
      <c r="Q62" s="376"/>
      <c r="R62" s="376"/>
      <c r="S62" s="376"/>
      <c r="T62" s="376"/>
      <c r="U62" s="376"/>
      <c r="V62" s="355">
        <f t="shared" si="0"/>
        <v>22</v>
      </c>
      <c r="W62" s="958">
        <f t="shared" si="1"/>
        <v>8</v>
      </c>
      <c r="X62" s="361">
        <f t="shared" si="2"/>
        <v>64</v>
      </c>
      <c r="Y62" s="361">
        <f t="shared" si="3"/>
        <v>720</v>
      </c>
      <c r="Z62" s="1012">
        <f t="shared" si="4"/>
        <v>720</v>
      </c>
      <c r="AA62" s="149"/>
    </row>
    <row r="63" spans="1:27" s="160" customFormat="1" ht="30" customHeight="1">
      <c r="A63" s="825">
        <v>54</v>
      </c>
      <c r="B63" s="961" t="s">
        <v>774</v>
      </c>
      <c r="C63" s="364" t="s">
        <v>176</v>
      </c>
      <c r="D63" s="364" t="s">
        <v>816</v>
      </c>
      <c r="E63" s="365">
        <v>30</v>
      </c>
      <c r="F63" s="364">
        <v>240</v>
      </c>
      <c r="G63" s="364">
        <v>90</v>
      </c>
      <c r="H63" s="364">
        <f t="shared" si="8"/>
        <v>11.25</v>
      </c>
      <c r="I63" s="361">
        <f t="shared" si="9"/>
        <v>2700</v>
      </c>
      <c r="J63" s="376"/>
      <c r="K63" s="376"/>
      <c r="L63" s="376">
        <v>4</v>
      </c>
      <c r="M63" s="376" t="s">
        <v>180</v>
      </c>
      <c r="N63" s="376">
        <v>11</v>
      </c>
      <c r="O63" s="376" t="s">
        <v>1060</v>
      </c>
      <c r="P63" s="376">
        <v>1</v>
      </c>
      <c r="Q63" s="376">
        <v>15</v>
      </c>
      <c r="R63" s="376"/>
      <c r="S63" s="376"/>
      <c r="T63" s="376"/>
      <c r="U63" s="376"/>
      <c r="V63" s="355">
        <f t="shared" si="0"/>
        <v>16</v>
      </c>
      <c r="W63" s="958">
        <f t="shared" si="1"/>
        <v>14</v>
      </c>
      <c r="X63" s="361">
        <f t="shared" si="2"/>
        <v>112</v>
      </c>
      <c r="Y63" s="361">
        <f t="shared" si="3"/>
        <v>1260</v>
      </c>
      <c r="Z63" s="1012">
        <f t="shared" si="4"/>
        <v>1260</v>
      </c>
      <c r="AA63" s="149"/>
    </row>
    <row r="64" spans="1:27" s="160" customFormat="1" ht="30" customHeight="1">
      <c r="A64" s="825">
        <v>55</v>
      </c>
      <c r="B64" s="957" t="s">
        <v>548</v>
      </c>
      <c r="C64" s="364" t="s">
        <v>18</v>
      </c>
      <c r="D64" s="364" t="s">
        <v>73</v>
      </c>
      <c r="E64" s="365">
        <v>30</v>
      </c>
      <c r="F64" s="364">
        <v>240</v>
      </c>
      <c r="G64" s="364">
        <v>70</v>
      </c>
      <c r="H64" s="364">
        <f t="shared" si="8"/>
        <v>8.75</v>
      </c>
      <c r="I64" s="361">
        <f t="shared" si="9"/>
        <v>2100</v>
      </c>
      <c r="J64" s="376"/>
      <c r="K64" s="376"/>
      <c r="L64" s="376">
        <v>1</v>
      </c>
      <c r="M64" s="376">
        <v>27</v>
      </c>
      <c r="N64" s="376"/>
      <c r="O64" s="377"/>
      <c r="P64" s="376">
        <v>1</v>
      </c>
      <c r="Q64" s="376">
        <v>15</v>
      </c>
      <c r="R64" s="376"/>
      <c r="S64" s="376"/>
      <c r="T64" s="376"/>
      <c r="U64" s="376"/>
      <c r="V64" s="355">
        <f>J64+L64+N64+P64+R64+T64</f>
        <v>2</v>
      </c>
      <c r="W64" s="958">
        <f t="shared" si="1"/>
        <v>28</v>
      </c>
      <c r="X64" s="361">
        <f t="shared" si="2"/>
        <v>224</v>
      </c>
      <c r="Y64" s="361">
        <f t="shared" si="3"/>
        <v>1960</v>
      </c>
      <c r="Z64" s="1012">
        <f t="shared" si="4"/>
        <v>1960</v>
      </c>
      <c r="AA64" s="149"/>
    </row>
    <row r="65" spans="1:30" s="160" customFormat="1" ht="30" customHeight="1">
      <c r="A65" s="825">
        <v>56</v>
      </c>
      <c r="B65" s="957" t="s">
        <v>802</v>
      </c>
      <c r="C65" s="364" t="s">
        <v>18</v>
      </c>
      <c r="D65" s="923" t="s">
        <v>77</v>
      </c>
      <c r="E65" s="365">
        <v>30</v>
      </c>
      <c r="F65" s="364">
        <v>240</v>
      </c>
      <c r="G65" s="364">
        <v>70</v>
      </c>
      <c r="H65" s="364">
        <f t="shared" si="8"/>
        <v>8.75</v>
      </c>
      <c r="I65" s="361">
        <f t="shared" si="9"/>
        <v>2100</v>
      </c>
      <c r="J65" s="376"/>
      <c r="K65" s="376"/>
      <c r="L65" s="376">
        <v>4</v>
      </c>
      <c r="M65" s="376" t="s">
        <v>180</v>
      </c>
      <c r="N65" s="376"/>
      <c r="O65" s="377"/>
      <c r="P65" s="376"/>
      <c r="Q65" s="376"/>
      <c r="R65" s="376"/>
      <c r="S65" s="376"/>
      <c r="T65" s="376"/>
      <c r="U65" s="376"/>
      <c r="V65" s="355">
        <f>J65+L65+N65+P65+R65+T65</f>
        <v>4</v>
      </c>
      <c r="W65" s="958">
        <f t="shared" si="1"/>
        <v>26</v>
      </c>
      <c r="X65" s="361">
        <f t="shared" si="2"/>
        <v>208</v>
      </c>
      <c r="Y65" s="361">
        <f t="shared" si="3"/>
        <v>1820</v>
      </c>
      <c r="Z65" s="1012">
        <f t="shared" si="4"/>
        <v>1820</v>
      </c>
      <c r="AA65" s="149"/>
    </row>
    <row r="66" spans="1:30" s="160" customFormat="1" ht="35.1" customHeight="1">
      <c r="A66" s="825">
        <v>57</v>
      </c>
      <c r="B66" s="957" t="s">
        <v>591</v>
      </c>
      <c r="C66" s="361" t="s">
        <v>18</v>
      </c>
      <c r="D66" s="367" t="s">
        <v>843</v>
      </c>
      <c r="E66" s="365">
        <v>30</v>
      </c>
      <c r="F66" s="364">
        <v>240</v>
      </c>
      <c r="G66" s="364">
        <v>70</v>
      </c>
      <c r="H66" s="364">
        <f t="shared" si="8"/>
        <v>8.75</v>
      </c>
      <c r="I66" s="361">
        <f t="shared" si="9"/>
        <v>2100</v>
      </c>
      <c r="J66" s="376"/>
      <c r="K66" s="376"/>
      <c r="L66" s="376"/>
      <c r="M66" s="376"/>
      <c r="N66" s="376"/>
      <c r="O66" s="377"/>
      <c r="P66" s="376"/>
      <c r="Q66" s="376"/>
      <c r="R66" s="376"/>
      <c r="S66" s="376"/>
      <c r="T66" s="376"/>
      <c r="U66" s="376"/>
      <c r="V66" s="361">
        <f t="shared" ref="V66" si="10">J66+L66+N66+P66+R66+T66</f>
        <v>0</v>
      </c>
      <c r="W66" s="957">
        <f t="shared" si="1"/>
        <v>30</v>
      </c>
      <c r="X66" s="361">
        <f t="shared" si="2"/>
        <v>240</v>
      </c>
      <c r="Y66" s="361">
        <f t="shared" si="3"/>
        <v>2100</v>
      </c>
      <c r="Z66" s="1012">
        <f t="shared" si="4"/>
        <v>2100</v>
      </c>
      <c r="AA66" s="363"/>
    </row>
    <row r="67" spans="1:30" s="160" customFormat="1" ht="30" customHeight="1">
      <c r="A67" s="825">
        <v>58</v>
      </c>
      <c r="B67" s="957" t="s">
        <v>40</v>
      </c>
      <c r="C67" s="364" t="s">
        <v>176</v>
      </c>
      <c r="D67" s="364" t="s">
        <v>161</v>
      </c>
      <c r="E67" s="365">
        <v>30</v>
      </c>
      <c r="F67" s="364">
        <v>240</v>
      </c>
      <c r="G67" s="364">
        <v>90</v>
      </c>
      <c r="H67" s="364">
        <f t="shared" si="8"/>
        <v>11.25</v>
      </c>
      <c r="I67" s="361">
        <f t="shared" si="9"/>
        <v>2700</v>
      </c>
      <c r="J67" s="376"/>
      <c r="K67" s="376"/>
      <c r="L67" s="376">
        <v>4</v>
      </c>
      <c r="M67" s="376" t="s">
        <v>180</v>
      </c>
      <c r="N67" s="376">
        <v>9</v>
      </c>
      <c r="O67" s="377" t="s">
        <v>1055</v>
      </c>
      <c r="P67" s="376">
        <v>1</v>
      </c>
      <c r="Q67" s="376">
        <v>15</v>
      </c>
      <c r="R67" s="376"/>
      <c r="S67" s="376"/>
      <c r="T67" s="376"/>
      <c r="U67" s="376"/>
      <c r="V67" s="355">
        <f t="shared" si="0"/>
        <v>14</v>
      </c>
      <c r="W67" s="958">
        <f t="shared" si="1"/>
        <v>16</v>
      </c>
      <c r="X67" s="361">
        <f t="shared" si="2"/>
        <v>128</v>
      </c>
      <c r="Y67" s="361">
        <f t="shared" si="3"/>
        <v>1440</v>
      </c>
      <c r="Z67" s="1012">
        <f t="shared" si="4"/>
        <v>1440</v>
      </c>
      <c r="AA67" s="149"/>
    </row>
    <row r="68" spans="1:30" s="463" customFormat="1" ht="34.5" customHeight="1">
      <c r="A68" s="825">
        <v>59</v>
      </c>
      <c r="B68" s="957" t="s">
        <v>587</v>
      </c>
      <c r="C68" s="364" t="s">
        <v>18</v>
      </c>
      <c r="D68" s="364" t="s">
        <v>237</v>
      </c>
      <c r="E68" s="365">
        <v>30</v>
      </c>
      <c r="F68" s="364">
        <v>240</v>
      </c>
      <c r="G68" s="364">
        <v>70</v>
      </c>
      <c r="H68" s="364">
        <f t="shared" si="8"/>
        <v>8.75</v>
      </c>
      <c r="I68" s="364">
        <f t="shared" si="9"/>
        <v>2100</v>
      </c>
      <c r="J68" s="376">
        <v>25</v>
      </c>
      <c r="K68" s="376" t="s">
        <v>667</v>
      </c>
      <c r="L68" s="376"/>
      <c r="M68" s="376"/>
      <c r="N68" s="376"/>
      <c r="O68" s="377"/>
      <c r="P68" s="376"/>
      <c r="Q68" s="376"/>
      <c r="R68" s="376"/>
      <c r="S68" s="819"/>
      <c r="T68" s="376"/>
      <c r="U68" s="376"/>
      <c r="V68" s="365">
        <f t="shared" si="0"/>
        <v>25</v>
      </c>
      <c r="W68" s="958">
        <f t="shared" si="1"/>
        <v>5</v>
      </c>
      <c r="X68" s="364">
        <f t="shared" si="2"/>
        <v>40</v>
      </c>
      <c r="Y68" s="364">
        <f t="shared" si="3"/>
        <v>350</v>
      </c>
      <c r="Z68" s="1012">
        <f t="shared" si="4"/>
        <v>350</v>
      </c>
      <c r="AA68" s="1064"/>
    </row>
    <row r="69" spans="1:30" s="160" customFormat="1" ht="30" customHeight="1">
      <c r="A69" s="825">
        <v>60</v>
      </c>
      <c r="B69" s="364" t="s">
        <v>303</v>
      </c>
      <c r="C69" s="364" t="s">
        <v>176</v>
      </c>
      <c r="D69" s="364" t="s">
        <v>162</v>
      </c>
      <c r="E69" s="365">
        <v>30</v>
      </c>
      <c r="F69" s="364">
        <v>240</v>
      </c>
      <c r="G69" s="364">
        <v>90</v>
      </c>
      <c r="H69" s="364">
        <f t="shared" si="8"/>
        <v>11.25</v>
      </c>
      <c r="I69" s="361">
        <f t="shared" si="9"/>
        <v>2700</v>
      </c>
      <c r="J69" s="376"/>
      <c r="K69" s="376"/>
      <c r="L69" s="376"/>
      <c r="M69" s="376"/>
      <c r="N69" s="1079">
        <v>30</v>
      </c>
      <c r="O69" s="377"/>
      <c r="P69" s="376"/>
      <c r="Q69" s="376"/>
      <c r="R69" s="376"/>
      <c r="S69" s="376"/>
      <c r="T69" s="376"/>
      <c r="U69" s="376"/>
      <c r="V69" s="355">
        <f t="shared" si="0"/>
        <v>30</v>
      </c>
      <c r="W69" s="365">
        <f t="shared" si="1"/>
        <v>0</v>
      </c>
      <c r="X69" s="361">
        <f t="shared" si="2"/>
        <v>0</v>
      </c>
      <c r="Y69" s="361">
        <f t="shared" si="3"/>
        <v>0</v>
      </c>
      <c r="Z69" s="1012">
        <f t="shared" si="4"/>
        <v>0</v>
      </c>
      <c r="AA69" s="149"/>
    </row>
    <row r="70" spans="1:30" s="160" customFormat="1" ht="30" customHeight="1">
      <c r="A70" s="825">
        <v>61</v>
      </c>
      <c r="B70" s="957" t="s">
        <v>277</v>
      </c>
      <c r="C70" s="364" t="s">
        <v>176</v>
      </c>
      <c r="D70" s="364" t="s">
        <v>93</v>
      </c>
      <c r="E70" s="365">
        <v>30</v>
      </c>
      <c r="F70" s="364">
        <v>240</v>
      </c>
      <c r="G70" s="364">
        <v>90</v>
      </c>
      <c r="H70" s="364">
        <f t="shared" si="8"/>
        <v>11.25</v>
      </c>
      <c r="I70" s="361">
        <f t="shared" si="9"/>
        <v>2700</v>
      </c>
      <c r="J70" s="376"/>
      <c r="K70" s="376"/>
      <c r="L70" s="376">
        <v>4</v>
      </c>
      <c r="M70" s="376" t="s">
        <v>180</v>
      </c>
      <c r="N70" s="376"/>
      <c r="O70" s="377"/>
      <c r="P70" s="376">
        <v>1</v>
      </c>
      <c r="Q70" s="376">
        <v>15</v>
      </c>
      <c r="R70" s="376"/>
      <c r="S70" s="376"/>
      <c r="T70" s="376"/>
      <c r="U70" s="376"/>
      <c r="V70" s="355">
        <f t="shared" si="0"/>
        <v>5</v>
      </c>
      <c r="W70" s="958">
        <f t="shared" si="1"/>
        <v>25</v>
      </c>
      <c r="X70" s="361">
        <f t="shared" si="2"/>
        <v>200</v>
      </c>
      <c r="Y70" s="361">
        <f t="shared" si="3"/>
        <v>2250</v>
      </c>
      <c r="Z70" s="1012">
        <f t="shared" si="4"/>
        <v>2250</v>
      </c>
      <c r="AA70" s="149"/>
    </row>
    <row r="71" spans="1:30" s="160" customFormat="1" ht="30" customHeight="1">
      <c r="A71" s="825">
        <v>62</v>
      </c>
      <c r="B71" s="957" t="s">
        <v>306</v>
      </c>
      <c r="C71" s="364" t="s">
        <v>176</v>
      </c>
      <c r="D71" s="632" t="s">
        <v>62</v>
      </c>
      <c r="E71" s="365">
        <v>30</v>
      </c>
      <c r="F71" s="364">
        <v>240</v>
      </c>
      <c r="G71" s="364">
        <v>90</v>
      </c>
      <c r="H71" s="364">
        <f t="shared" si="8"/>
        <v>11.25</v>
      </c>
      <c r="I71" s="361">
        <f t="shared" si="9"/>
        <v>2700</v>
      </c>
      <c r="J71" s="376"/>
      <c r="K71" s="376"/>
      <c r="L71" s="376"/>
      <c r="M71" s="376"/>
      <c r="N71" s="376"/>
      <c r="O71" s="377"/>
      <c r="P71" s="376"/>
      <c r="Q71" s="376"/>
      <c r="R71" s="376"/>
      <c r="S71" s="376"/>
      <c r="T71" s="376"/>
      <c r="U71" s="376"/>
      <c r="V71" s="355">
        <f>J71+L71+N71+P71+R71+T71</f>
        <v>0</v>
      </c>
      <c r="W71" s="958">
        <f>E71-V71</f>
        <v>30</v>
      </c>
      <c r="X71" s="361">
        <f>W71*8</f>
        <v>240</v>
      </c>
      <c r="Y71" s="361">
        <f>X71*H71</f>
        <v>2700</v>
      </c>
      <c r="Z71" s="1012">
        <f t="shared" si="4"/>
        <v>2700</v>
      </c>
      <c r="AA71" s="149"/>
    </row>
    <row r="72" spans="1:30" s="160" customFormat="1" ht="30" customHeight="1">
      <c r="A72" s="825">
        <v>63</v>
      </c>
      <c r="B72" s="957" t="s">
        <v>684</v>
      </c>
      <c r="C72" s="364" t="s">
        <v>18</v>
      </c>
      <c r="D72" s="364" t="s">
        <v>70</v>
      </c>
      <c r="E72" s="365">
        <v>30</v>
      </c>
      <c r="F72" s="364">
        <v>240</v>
      </c>
      <c r="G72" s="364">
        <v>70</v>
      </c>
      <c r="H72" s="364">
        <f t="shared" si="8"/>
        <v>8.75</v>
      </c>
      <c r="I72" s="361">
        <f t="shared" si="9"/>
        <v>2100</v>
      </c>
      <c r="J72" s="376"/>
      <c r="K72" s="376"/>
      <c r="L72" s="376">
        <v>4</v>
      </c>
      <c r="M72" s="376" t="s">
        <v>180</v>
      </c>
      <c r="N72" s="376">
        <v>0.5</v>
      </c>
      <c r="O72" s="377" t="s">
        <v>428</v>
      </c>
      <c r="P72" s="376">
        <v>1</v>
      </c>
      <c r="Q72" s="376">
        <v>15</v>
      </c>
      <c r="R72" s="376"/>
      <c r="S72" s="819"/>
      <c r="T72" s="376"/>
      <c r="U72" s="376"/>
      <c r="V72" s="355">
        <f>J72+L72+N72+P72+R72+T72</f>
        <v>5.5</v>
      </c>
      <c r="W72" s="958">
        <f>E72-V72</f>
        <v>24.5</v>
      </c>
      <c r="X72" s="361">
        <f>W72*8</f>
        <v>196</v>
      </c>
      <c r="Y72" s="361">
        <f>X72*H72</f>
        <v>1715</v>
      </c>
      <c r="Z72" s="1012">
        <f t="shared" si="4"/>
        <v>1715</v>
      </c>
      <c r="AA72" s="1081"/>
    </row>
    <row r="73" spans="1:30" s="160" customFormat="1" ht="30" customHeight="1">
      <c r="A73" s="825">
        <v>64</v>
      </c>
      <c r="B73" s="957" t="s">
        <v>280</v>
      </c>
      <c r="C73" s="364" t="s">
        <v>176</v>
      </c>
      <c r="D73" s="364" t="s">
        <v>49</v>
      </c>
      <c r="E73" s="365">
        <v>30</v>
      </c>
      <c r="F73" s="364">
        <v>240</v>
      </c>
      <c r="G73" s="364">
        <v>90</v>
      </c>
      <c r="H73" s="364">
        <f t="shared" si="8"/>
        <v>11.25</v>
      </c>
      <c r="I73" s="361">
        <f t="shared" si="9"/>
        <v>2700</v>
      </c>
      <c r="J73" s="376"/>
      <c r="K73" s="376"/>
      <c r="L73" s="376">
        <v>4</v>
      </c>
      <c r="M73" s="376" t="s">
        <v>180</v>
      </c>
      <c r="N73" s="376">
        <v>3</v>
      </c>
      <c r="O73" s="377" t="s">
        <v>494</v>
      </c>
      <c r="P73" s="376">
        <v>1</v>
      </c>
      <c r="Q73" s="376">
        <v>15</v>
      </c>
      <c r="R73" s="376"/>
      <c r="S73" s="376"/>
      <c r="T73" s="376"/>
      <c r="U73" s="376"/>
      <c r="V73" s="355">
        <f t="shared" si="0"/>
        <v>8</v>
      </c>
      <c r="W73" s="958">
        <f t="shared" si="1"/>
        <v>22</v>
      </c>
      <c r="X73" s="361">
        <f t="shared" si="2"/>
        <v>176</v>
      </c>
      <c r="Y73" s="361">
        <f t="shared" si="3"/>
        <v>1980</v>
      </c>
      <c r="Z73" s="1012">
        <f t="shared" si="4"/>
        <v>1980</v>
      </c>
      <c r="AA73" s="149"/>
    </row>
    <row r="74" spans="1:30" s="160" customFormat="1" ht="36.75" customHeight="1">
      <c r="A74" s="825">
        <v>65</v>
      </c>
      <c r="B74" s="957" t="s">
        <v>726</v>
      </c>
      <c r="C74" s="364" t="s">
        <v>18</v>
      </c>
      <c r="D74" s="1072" t="s">
        <v>271</v>
      </c>
      <c r="E74" s="365">
        <v>30</v>
      </c>
      <c r="F74" s="364">
        <v>240</v>
      </c>
      <c r="G74" s="364">
        <v>70</v>
      </c>
      <c r="H74" s="364">
        <f t="shared" si="8"/>
        <v>8.75</v>
      </c>
      <c r="I74" s="361">
        <f t="shared" si="9"/>
        <v>2100</v>
      </c>
      <c r="J74" s="376"/>
      <c r="K74" s="819"/>
      <c r="L74" s="376"/>
      <c r="M74" s="376"/>
      <c r="N74" s="376">
        <v>12</v>
      </c>
      <c r="O74" s="377" t="s">
        <v>1071</v>
      </c>
      <c r="P74" s="376"/>
      <c r="Q74" s="376"/>
      <c r="R74" s="376"/>
      <c r="S74" s="376"/>
      <c r="T74" s="376"/>
      <c r="U74" s="376"/>
      <c r="V74" s="365">
        <f t="shared" ref="V74" si="11">J74+L74+N74+P74+R74+T74</f>
        <v>12</v>
      </c>
      <c r="W74" s="958">
        <f t="shared" ref="W74" si="12">E74-V74</f>
        <v>18</v>
      </c>
      <c r="X74" s="361">
        <f t="shared" ref="X74" si="13">W74*8</f>
        <v>144</v>
      </c>
      <c r="Y74" s="361">
        <f t="shared" ref="Y74" si="14">X74*H74</f>
        <v>1260</v>
      </c>
      <c r="Z74" s="1012">
        <f t="shared" ref="Z74" si="15">Y74</f>
        <v>1260</v>
      </c>
      <c r="AA74" s="149"/>
    </row>
    <row r="75" spans="1:30" s="160" customFormat="1" ht="50.25" customHeight="1">
      <c r="A75" s="462"/>
      <c r="B75" s="1427" t="s">
        <v>483</v>
      </c>
      <c r="C75" s="1427"/>
      <c r="D75" s="1427"/>
      <c r="E75" s="341"/>
      <c r="F75" s="341"/>
      <c r="G75" s="341"/>
      <c r="H75" s="341"/>
      <c r="I75" s="341"/>
      <c r="J75" s="1094"/>
      <c r="K75" s="1094"/>
      <c r="L75" s="1094"/>
      <c r="M75" s="1094"/>
      <c r="N75" s="1427" t="s">
        <v>484</v>
      </c>
      <c r="O75" s="1427"/>
      <c r="P75" s="1427"/>
      <c r="Q75" s="1427"/>
      <c r="R75" s="1427"/>
      <c r="S75" s="1094"/>
      <c r="T75" s="1094"/>
      <c r="U75" s="1094"/>
      <c r="V75" s="341"/>
      <c r="W75" s="1427" t="s">
        <v>485</v>
      </c>
      <c r="X75" s="1427"/>
      <c r="Y75" s="1427"/>
      <c r="Z75" s="1427"/>
      <c r="AA75" s="1427"/>
    </row>
    <row r="76" spans="1:30" s="160" customFormat="1" ht="42.75" customHeight="1">
      <c r="A76" s="462"/>
      <c r="B76" s="1427" t="s">
        <v>482</v>
      </c>
      <c r="C76" s="1427"/>
      <c r="D76" s="1427"/>
      <c r="E76" s="341"/>
      <c r="F76" s="341"/>
      <c r="G76" s="341"/>
      <c r="H76" s="341"/>
      <c r="I76" s="341"/>
      <c r="J76" s="1094"/>
      <c r="K76" s="1094"/>
      <c r="L76" s="1094"/>
      <c r="M76" s="1094"/>
      <c r="N76" s="1427" t="s">
        <v>482</v>
      </c>
      <c r="O76" s="1427"/>
      <c r="P76" s="1427"/>
      <c r="Q76" s="1427"/>
      <c r="R76" s="1094"/>
      <c r="S76" s="1094"/>
      <c r="T76" s="1094"/>
      <c r="U76" s="1094"/>
      <c r="V76" s="1094"/>
      <c r="W76" s="1094"/>
      <c r="X76" s="1427" t="s">
        <v>482</v>
      </c>
      <c r="Y76" s="1427"/>
      <c r="Z76" s="1427"/>
      <c r="AA76" s="1427"/>
    </row>
    <row r="77" spans="1:30" s="160" customFormat="1" ht="22.5" customHeight="1">
      <c r="A77" s="462"/>
      <c r="B77" s="462"/>
      <c r="C77" s="250"/>
      <c r="D77" s="250"/>
      <c r="E77" s="250"/>
      <c r="F77" s="250"/>
      <c r="G77" s="250"/>
      <c r="H77" s="250"/>
      <c r="I77" s="250"/>
      <c r="J77" s="338"/>
      <c r="K77" s="338"/>
      <c r="L77" s="338"/>
      <c r="M77" s="338"/>
      <c r="N77" s="1427">
        <v>2</v>
      </c>
      <c r="O77" s="1427"/>
      <c r="P77" s="1427"/>
      <c r="Q77" s="1427"/>
      <c r="R77" s="338"/>
      <c r="S77" s="338"/>
      <c r="T77" s="338"/>
      <c r="U77" s="338"/>
      <c r="V77" s="250"/>
      <c r="W77" s="462"/>
      <c r="X77" s="250"/>
      <c r="Y77" s="250"/>
      <c r="Z77" s="1017"/>
      <c r="AA77" s="340"/>
      <c r="AD77" s="160">
        <f>60*27</f>
        <v>1620</v>
      </c>
    </row>
    <row r="78" spans="1:30" s="160" customFormat="1" ht="30" customHeight="1">
      <c r="A78" s="825">
        <v>66</v>
      </c>
      <c r="B78" s="966" t="s">
        <v>808</v>
      </c>
      <c r="C78" s="364" t="s">
        <v>18</v>
      </c>
      <c r="D78" s="474" t="s">
        <v>368</v>
      </c>
      <c r="E78" s="365">
        <v>30</v>
      </c>
      <c r="F78" s="364">
        <v>240</v>
      </c>
      <c r="G78" s="364">
        <v>70</v>
      </c>
      <c r="H78" s="364">
        <f t="shared" ref="H78:H109" si="16">G78/8</f>
        <v>8.75</v>
      </c>
      <c r="I78" s="361">
        <f t="shared" ref="I78:I109" si="17">G78*E78</f>
        <v>2100</v>
      </c>
      <c r="J78" s="376"/>
      <c r="K78" s="819"/>
      <c r="L78" s="376"/>
      <c r="M78" s="376"/>
      <c r="N78" s="376">
        <v>5</v>
      </c>
      <c r="O78" s="377" t="s">
        <v>1072</v>
      </c>
      <c r="P78" s="376"/>
      <c r="Q78" s="376"/>
      <c r="R78" s="376"/>
      <c r="S78" s="376"/>
      <c r="T78" s="376"/>
      <c r="U78" s="376"/>
      <c r="V78" s="355">
        <f>J78+L78+N78+P78+R78+T78</f>
        <v>5</v>
      </c>
      <c r="W78" s="958">
        <f t="shared" ref="W78:W87" si="18">E78-V78</f>
        <v>25</v>
      </c>
      <c r="X78" s="361">
        <f t="shared" ref="X78:X109" si="19">W78*8</f>
        <v>200</v>
      </c>
      <c r="Y78" s="361">
        <f t="shared" ref="Y78:Y109" si="20">X78*H78</f>
        <v>1750</v>
      </c>
      <c r="Z78" s="1012">
        <f t="shared" ref="Z78:Z109" si="21">Y78</f>
        <v>1750</v>
      </c>
      <c r="AA78" s="149"/>
    </row>
    <row r="79" spans="1:30" s="160" customFormat="1" ht="30" customHeight="1">
      <c r="A79" s="825">
        <v>67</v>
      </c>
      <c r="B79" s="957" t="s">
        <v>64</v>
      </c>
      <c r="C79" s="364" t="s">
        <v>176</v>
      </c>
      <c r="D79" s="364" t="s">
        <v>242</v>
      </c>
      <c r="E79" s="365">
        <v>30</v>
      </c>
      <c r="F79" s="364">
        <v>240</v>
      </c>
      <c r="G79" s="364">
        <v>90</v>
      </c>
      <c r="H79" s="364">
        <f t="shared" si="16"/>
        <v>11.25</v>
      </c>
      <c r="I79" s="361">
        <f t="shared" si="17"/>
        <v>2700</v>
      </c>
      <c r="J79" s="376"/>
      <c r="K79" s="819"/>
      <c r="L79" s="376">
        <v>3</v>
      </c>
      <c r="M79" s="376" t="s">
        <v>798</v>
      </c>
      <c r="N79" s="376">
        <v>2</v>
      </c>
      <c r="O79" s="377" t="s">
        <v>147</v>
      </c>
      <c r="P79" s="376">
        <v>1</v>
      </c>
      <c r="Q79" s="376">
        <v>15</v>
      </c>
      <c r="R79" s="376"/>
      <c r="S79" s="376"/>
      <c r="T79" s="376"/>
      <c r="U79" s="376"/>
      <c r="V79" s="355">
        <f>J79+L79+N79+P79+R79+T79</f>
        <v>6</v>
      </c>
      <c r="W79" s="958">
        <f t="shared" si="18"/>
        <v>24</v>
      </c>
      <c r="X79" s="361">
        <f t="shared" si="19"/>
        <v>192</v>
      </c>
      <c r="Y79" s="361">
        <f t="shared" si="20"/>
        <v>2160</v>
      </c>
      <c r="Z79" s="1012">
        <f t="shared" si="21"/>
        <v>2160</v>
      </c>
      <c r="AA79" s="149"/>
    </row>
    <row r="80" spans="1:30" s="160" customFormat="1" ht="35.25" customHeight="1">
      <c r="A80" s="825">
        <v>68</v>
      </c>
      <c r="B80" s="957" t="s">
        <v>817</v>
      </c>
      <c r="C80" s="364" t="s">
        <v>176</v>
      </c>
      <c r="D80" s="364" t="s">
        <v>88</v>
      </c>
      <c r="E80" s="364">
        <v>30</v>
      </c>
      <c r="F80" s="364">
        <v>240</v>
      </c>
      <c r="G80" s="364">
        <v>90</v>
      </c>
      <c r="H80" s="364">
        <f t="shared" si="16"/>
        <v>11.25</v>
      </c>
      <c r="I80" s="361">
        <f t="shared" si="17"/>
        <v>2700</v>
      </c>
      <c r="J80" s="376"/>
      <c r="K80" s="819"/>
      <c r="L80" s="376">
        <v>4</v>
      </c>
      <c r="M80" s="376" t="s">
        <v>180</v>
      </c>
      <c r="N80" s="376">
        <v>4</v>
      </c>
      <c r="O80" s="377" t="s">
        <v>1049</v>
      </c>
      <c r="P80" s="376">
        <v>1</v>
      </c>
      <c r="Q80" s="376">
        <v>15</v>
      </c>
      <c r="R80" s="376"/>
      <c r="S80" s="376"/>
      <c r="T80" s="376"/>
      <c r="U80" s="376"/>
      <c r="V80" s="361">
        <f t="shared" ref="V80" si="22">J80+L80+N80+P80+R80+T80</f>
        <v>9</v>
      </c>
      <c r="W80" s="957">
        <f t="shared" si="18"/>
        <v>21</v>
      </c>
      <c r="X80" s="361">
        <f t="shared" si="19"/>
        <v>168</v>
      </c>
      <c r="Y80" s="361">
        <f t="shared" si="20"/>
        <v>1890</v>
      </c>
      <c r="Z80" s="1012">
        <f t="shared" si="21"/>
        <v>1890</v>
      </c>
      <c r="AA80" s="363"/>
    </row>
    <row r="81" spans="1:27" s="160" customFormat="1" ht="30" customHeight="1">
      <c r="A81" s="825">
        <v>69</v>
      </c>
      <c r="B81" s="957" t="s">
        <v>188</v>
      </c>
      <c r="C81" s="364" t="s">
        <v>176</v>
      </c>
      <c r="D81" s="364" t="s">
        <v>30</v>
      </c>
      <c r="E81" s="365">
        <v>30</v>
      </c>
      <c r="F81" s="364">
        <v>240</v>
      </c>
      <c r="G81" s="364">
        <v>90</v>
      </c>
      <c r="H81" s="364">
        <f t="shared" si="16"/>
        <v>11.25</v>
      </c>
      <c r="I81" s="361">
        <f t="shared" si="17"/>
        <v>2700</v>
      </c>
      <c r="J81" s="376"/>
      <c r="K81" s="376"/>
      <c r="L81" s="376"/>
      <c r="M81" s="376"/>
      <c r="N81" s="376">
        <v>17</v>
      </c>
      <c r="O81" s="377" t="s">
        <v>1073</v>
      </c>
      <c r="P81" s="376"/>
      <c r="Q81" s="376"/>
      <c r="R81" s="376"/>
      <c r="S81" s="376"/>
      <c r="T81" s="376"/>
      <c r="U81" s="376"/>
      <c r="V81" s="355">
        <f>J81+L81+N81+P81+R81+T81</f>
        <v>17</v>
      </c>
      <c r="W81" s="958">
        <f t="shared" si="18"/>
        <v>13</v>
      </c>
      <c r="X81" s="361">
        <f t="shared" si="19"/>
        <v>104</v>
      </c>
      <c r="Y81" s="361">
        <f t="shared" si="20"/>
        <v>1170</v>
      </c>
      <c r="Z81" s="1012">
        <f t="shared" si="21"/>
        <v>1170</v>
      </c>
      <c r="AA81" s="149"/>
    </row>
    <row r="82" spans="1:27" s="160" customFormat="1" ht="30" customHeight="1">
      <c r="A82" s="825">
        <v>70</v>
      </c>
      <c r="B82" s="957" t="s">
        <v>328</v>
      </c>
      <c r="C82" s="364" t="s">
        <v>18</v>
      </c>
      <c r="D82" s="448" t="s">
        <v>1050</v>
      </c>
      <c r="E82" s="365">
        <v>30</v>
      </c>
      <c r="F82" s="364">
        <v>240</v>
      </c>
      <c r="G82" s="364">
        <v>70</v>
      </c>
      <c r="H82" s="364">
        <f t="shared" si="16"/>
        <v>8.75</v>
      </c>
      <c r="I82" s="361">
        <f t="shared" si="17"/>
        <v>2100</v>
      </c>
      <c r="J82" s="376"/>
      <c r="K82" s="376"/>
      <c r="L82" s="376">
        <v>4</v>
      </c>
      <c r="M82" s="376" t="s">
        <v>180</v>
      </c>
      <c r="N82" s="376">
        <v>3</v>
      </c>
      <c r="O82" s="377" t="s">
        <v>1051</v>
      </c>
      <c r="P82" s="376">
        <v>1</v>
      </c>
      <c r="Q82" s="376">
        <v>15</v>
      </c>
      <c r="R82" s="376"/>
      <c r="S82" s="819"/>
      <c r="T82" s="376"/>
      <c r="U82" s="376"/>
      <c r="V82" s="355">
        <f>J82+L82+N82+P82+R82+T82</f>
        <v>8</v>
      </c>
      <c r="W82" s="958">
        <f t="shared" si="18"/>
        <v>22</v>
      </c>
      <c r="X82" s="361">
        <f t="shared" si="19"/>
        <v>176</v>
      </c>
      <c r="Y82" s="361">
        <f t="shared" si="20"/>
        <v>1540</v>
      </c>
      <c r="Z82" s="1012">
        <f t="shared" si="21"/>
        <v>1540</v>
      </c>
      <c r="AA82" s="149"/>
    </row>
    <row r="83" spans="1:27" s="160" customFormat="1" ht="30" customHeight="1">
      <c r="A83" s="825">
        <v>71</v>
      </c>
      <c r="B83" s="957" t="s">
        <v>920</v>
      </c>
      <c r="C83" s="364" t="s">
        <v>18</v>
      </c>
      <c r="D83" s="364" t="s">
        <v>86</v>
      </c>
      <c r="E83" s="365">
        <v>30</v>
      </c>
      <c r="F83" s="364">
        <v>240</v>
      </c>
      <c r="G83" s="364">
        <v>70</v>
      </c>
      <c r="H83" s="364">
        <f t="shared" si="16"/>
        <v>8.75</v>
      </c>
      <c r="I83" s="361">
        <f t="shared" si="17"/>
        <v>2100</v>
      </c>
      <c r="J83" s="376"/>
      <c r="K83" s="376"/>
      <c r="L83" s="376">
        <v>1</v>
      </c>
      <c r="M83" s="376">
        <v>13</v>
      </c>
      <c r="N83" s="376">
        <v>4</v>
      </c>
      <c r="O83" s="377" t="s">
        <v>1056</v>
      </c>
      <c r="P83" s="376"/>
      <c r="Q83" s="376"/>
      <c r="R83" s="376"/>
      <c r="S83" s="819"/>
      <c r="T83" s="376"/>
      <c r="U83" s="376"/>
      <c r="V83" s="355">
        <f>J83+L83+N83+P83+R83+T83</f>
        <v>5</v>
      </c>
      <c r="W83" s="958">
        <f t="shared" si="18"/>
        <v>25</v>
      </c>
      <c r="X83" s="361">
        <f t="shared" si="19"/>
        <v>200</v>
      </c>
      <c r="Y83" s="361">
        <f t="shared" si="20"/>
        <v>1750</v>
      </c>
      <c r="Z83" s="1012">
        <f t="shared" si="21"/>
        <v>1750</v>
      </c>
      <c r="AA83" s="149"/>
    </row>
    <row r="84" spans="1:27" s="160" customFormat="1" ht="30" customHeight="1">
      <c r="A84" s="825">
        <v>72</v>
      </c>
      <c r="B84" s="957" t="s">
        <v>206</v>
      </c>
      <c r="C84" s="364" t="s">
        <v>176</v>
      </c>
      <c r="D84" s="364" t="s">
        <v>240</v>
      </c>
      <c r="E84" s="365">
        <v>30</v>
      </c>
      <c r="F84" s="364">
        <v>240</v>
      </c>
      <c r="G84" s="364">
        <v>90</v>
      </c>
      <c r="H84" s="364">
        <f t="shared" si="16"/>
        <v>11.25</v>
      </c>
      <c r="I84" s="361">
        <f t="shared" si="17"/>
        <v>2700</v>
      </c>
      <c r="J84" s="376"/>
      <c r="K84" s="376"/>
      <c r="L84" s="376"/>
      <c r="M84" s="376"/>
      <c r="N84" s="376">
        <v>17</v>
      </c>
      <c r="O84" s="377" t="s">
        <v>1067</v>
      </c>
      <c r="P84" s="376"/>
      <c r="Q84" s="376"/>
      <c r="R84" s="376"/>
      <c r="S84" s="376"/>
      <c r="T84" s="376"/>
      <c r="U84" s="376"/>
      <c r="V84" s="355">
        <f t="shared" ref="V84:V87" si="23">J84+L84+N84+P84+R84+T84</f>
        <v>17</v>
      </c>
      <c r="W84" s="958">
        <f t="shared" si="18"/>
        <v>13</v>
      </c>
      <c r="X84" s="361">
        <f t="shared" si="19"/>
        <v>104</v>
      </c>
      <c r="Y84" s="361">
        <f t="shared" si="20"/>
        <v>1170</v>
      </c>
      <c r="Z84" s="1012">
        <f t="shared" si="21"/>
        <v>1170</v>
      </c>
      <c r="AA84" s="149"/>
    </row>
    <row r="85" spans="1:27" s="160" customFormat="1" ht="35.1" customHeight="1">
      <c r="A85" s="825">
        <v>73</v>
      </c>
      <c r="B85" s="364" t="s">
        <v>251</v>
      </c>
      <c r="C85" s="361" t="s">
        <v>176</v>
      </c>
      <c r="D85" s="361" t="s">
        <v>103</v>
      </c>
      <c r="E85" s="365">
        <v>30</v>
      </c>
      <c r="F85" s="364">
        <v>240</v>
      </c>
      <c r="G85" s="364">
        <v>90</v>
      </c>
      <c r="H85" s="364">
        <f t="shared" si="16"/>
        <v>11.25</v>
      </c>
      <c r="I85" s="361">
        <f t="shared" si="17"/>
        <v>2700</v>
      </c>
      <c r="J85" s="376"/>
      <c r="K85" s="376"/>
      <c r="L85" s="376"/>
      <c r="M85" s="376"/>
      <c r="N85" s="1079">
        <v>30</v>
      </c>
      <c r="O85" s="377"/>
      <c r="P85" s="376"/>
      <c r="Q85" s="376"/>
      <c r="R85" s="376"/>
      <c r="S85" s="376"/>
      <c r="T85" s="376"/>
      <c r="U85" s="376"/>
      <c r="V85" s="355">
        <f t="shared" si="23"/>
        <v>30</v>
      </c>
      <c r="W85" s="365">
        <f t="shared" si="18"/>
        <v>0</v>
      </c>
      <c r="X85" s="361">
        <f t="shared" si="19"/>
        <v>0</v>
      </c>
      <c r="Y85" s="361">
        <f t="shared" si="20"/>
        <v>0</v>
      </c>
      <c r="Z85" s="1012">
        <f t="shared" si="21"/>
        <v>0</v>
      </c>
      <c r="AA85" s="363"/>
    </row>
    <row r="86" spans="1:27" s="463" customFormat="1" ht="35.1" customHeight="1">
      <c r="A86" s="825">
        <v>74</v>
      </c>
      <c r="B86" s="957" t="s">
        <v>252</v>
      </c>
      <c r="C86" s="364" t="s">
        <v>18</v>
      </c>
      <c r="D86" s="364" t="s">
        <v>76</v>
      </c>
      <c r="E86" s="365">
        <v>30</v>
      </c>
      <c r="F86" s="364">
        <v>240</v>
      </c>
      <c r="G86" s="364">
        <v>70</v>
      </c>
      <c r="H86" s="364">
        <f t="shared" si="16"/>
        <v>8.75</v>
      </c>
      <c r="I86" s="364">
        <f t="shared" si="17"/>
        <v>2100</v>
      </c>
      <c r="J86" s="376"/>
      <c r="K86" s="376"/>
      <c r="L86" s="376"/>
      <c r="M86" s="376"/>
      <c r="N86" s="376">
        <v>14</v>
      </c>
      <c r="O86" s="377" t="s">
        <v>1075</v>
      </c>
      <c r="P86" s="376"/>
      <c r="Q86" s="376"/>
      <c r="R86" s="376"/>
      <c r="S86" s="376"/>
      <c r="T86" s="376"/>
      <c r="U86" s="376"/>
      <c r="V86" s="365">
        <f t="shared" si="23"/>
        <v>14</v>
      </c>
      <c r="W86" s="958">
        <f t="shared" si="18"/>
        <v>16</v>
      </c>
      <c r="X86" s="364">
        <f t="shared" si="19"/>
        <v>128</v>
      </c>
      <c r="Y86" s="364">
        <f t="shared" si="20"/>
        <v>1120</v>
      </c>
      <c r="Z86" s="1012">
        <f t="shared" si="21"/>
        <v>1120</v>
      </c>
      <c r="AA86" s="997"/>
    </row>
    <row r="87" spans="1:27" s="160" customFormat="1" ht="30" customHeight="1">
      <c r="A87" s="825">
        <v>75</v>
      </c>
      <c r="B87" s="963" t="s">
        <v>826</v>
      </c>
      <c r="C87" s="364" t="s">
        <v>176</v>
      </c>
      <c r="D87" s="364" t="s">
        <v>25</v>
      </c>
      <c r="E87" s="365">
        <v>30</v>
      </c>
      <c r="F87" s="364">
        <v>240</v>
      </c>
      <c r="G87" s="364">
        <v>90</v>
      </c>
      <c r="H87" s="364">
        <f t="shared" si="16"/>
        <v>11.25</v>
      </c>
      <c r="I87" s="361">
        <f t="shared" si="17"/>
        <v>2700</v>
      </c>
      <c r="J87" s="376"/>
      <c r="K87" s="376"/>
      <c r="L87" s="376">
        <v>3</v>
      </c>
      <c r="M87" s="376" t="s">
        <v>798</v>
      </c>
      <c r="N87" s="376">
        <v>2</v>
      </c>
      <c r="O87" s="377" t="s">
        <v>147</v>
      </c>
      <c r="P87" s="376">
        <v>1</v>
      </c>
      <c r="Q87" s="376">
        <v>15</v>
      </c>
      <c r="R87" s="376"/>
      <c r="S87" s="376"/>
      <c r="T87" s="376"/>
      <c r="U87" s="376"/>
      <c r="V87" s="355">
        <f t="shared" si="23"/>
        <v>6</v>
      </c>
      <c r="W87" s="958">
        <f t="shared" si="18"/>
        <v>24</v>
      </c>
      <c r="X87" s="361">
        <f t="shared" si="19"/>
        <v>192</v>
      </c>
      <c r="Y87" s="361">
        <f t="shared" si="20"/>
        <v>2160</v>
      </c>
      <c r="Z87" s="1012">
        <f t="shared" si="21"/>
        <v>2160</v>
      </c>
      <c r="AA87" s="149"/>
    </row>
    <row r="88" spans="1:27" s="160" customFormat="1" ht="30" customHeight="1">
      <c r="A88" s="825">
        <v>76</v>
      </c>
      <c r="B88" s="1098" t="s">
        <v>369</v>
      </c>
      <c r="C88" s="364" t="s">
        <v>18</v>
      </c>
      <c r="D88" s="921" t="s">
        <v>27</v>
      </c>
      <c r="E88" s="364">
        <v>30</v>
      </c>
      <c r="F88" s="364">
        <v>240</v>
      </c>
      <c r="G88" s="364">
        <v>70</v>
      </c>
      <c r="H88" s="364">
        <f t="shared" si="16"/>
        <v>8.75</v>
      </c>
      <c r="I88" s="361">
        <f t="shared" si="17"/>
        <v>2100</v>
      </c>
      <c r="J88" s="376"/>
      <c r="K88" s="376"/>
      <c r="L88" s="376">
        <v>2</v>
      </c>
      <c r="M88" s="376" t="s">
        <v>1063</v>
      </c>
      <c r="N88" s="376"/>
      <c r="O88" s="377"/>
      <c r="P88" s="376">
        <v>1</v>
      </c>
      <c r="Q88" s="376">
        <v>15</v>
      </c>
      <c r="R88" s="376"/>
      <c r="S88" s="376"/>
      <c r="T88" s="376"/>
      <c r="U88" s="376"/>
      <c r="V88" s="355">
        <f>J88+L88+N88+P88+R88+T88</f>
        <v>3</v>
      </c>
      <c r="W88" s="1080">
        <f>E88-V88</f>
        <v>27</v>
      </c>
      <c r="X88" s="361">
        <f t="shared" si="19"/>
        <v>216</v>
      </c>
      <c r="Y88" s="361">
        <f t="shared" si="20"/>
        <v>1890</v>
      </c>
      <c r="Z88" s="1012">
        <f t="shared" si="21"/>
        <v>1890</v>
      </c>
      <c r="AA88" s="149"/>
    </row>
    <row r="89" spans="1:27" s="160" customFormat="1" ht="30" customHeight="1">
      <c r="A89" s="825">
        <v>77</v>
      </c>
      <c r="B89" s="965" t="s">
        <v>552</v>
      </c>
      <c r="C89" s="365" t="s">
        <v>18</v>
      </c>
      <c r="D89" s="922" t="s">
        <v>75</v>
      </c>
      <c r="E89" s="365">
        <v>30</v>
      </c>
      <c r="F89" s="365">
        <v>240</v>
      </c>
      <c r="G89" s="364">
        <v>70</v>
      </c>
      <c r="H89" s="364">
        <f t="shared" si="16"/>
        <v>8.75</v>
      </c>
      <c r="I89" s="361">
        <f t="shared" si="17"/>
        <v>2100</v>
      </c>
      <c r="J89" s="376"/>
      <c r="K89" s="376"/>
      <c r="L89" s="376">
        <v>4</v>
      </c>
      <c r="M89" s="376" t="s">
        <v>180</v>
      </c>
      <c r="N89" s="376"/>
      <c r="O89" s="377"/>
      <c r="P89" s="376">
        <v>1</v>
      </c>
      <c r="Q89" s="376">
        <v>15</v>
      </c>
      <c r="R89" s="376"/>
      <c r="S89" s="376"/>
      <c r="T89" s="376"/>
      <c r="U89" s="376"/>
      <c r="V89" s="355">
        <f>J89+L89+N89+P89+R89+T89</f>
        <v>5</v>
      </c>
      <c r="W89" s="365">
        <f>E89-V89</f>
        <v>25</v>
      </c>
      <c r="X89" s="361">
        <f t="shared" si="19"/>
        <v>200</v>
      </c>
      <c r="Y89" s="361">
        <f t="shared" si="20"/>
        <v>1750</v>
      </c>
      <c r="Z89" s="1012">
        <f t="shared" si="21"/>
        <v>1750</v>
      </c>
      <c r="AA89" s="149"/>
    </row>
    <row r="90" spans="1:27" s="160" customFormat="1" ht="30" customHeight="1">
      <c r="A90" s="825">
        <v>78</v>
      </c>
      <c r="B90" s="957" t="s">
        <v>118</v>
      </c>
      <c r="C90" s="364" t="s">
        <v>176</v>
      </c>
      <c r="D90" s="364" t="s">
        <v>59</v>
      </c>
      <c r="E90" s="365">
        <v>30</v>
      </c>
      <c r="F90" s="364">
        <v>240</v>
      </c>
      <c r="G90" s="364">
        <v>90</v>
      </c>
      <c r="H90" s="364">
        <f t="shared" si="16"/>
        <v>11.25</v>
      </c>
      <c r="I90" s="361">
        <f t="shared" si="17"/>
        <v>2700</v>
      </c>
      <c r="J90" s="376"/>
      <c r="K90" s="376"/>
      <c r="L90" s="376">
        <v>4</v>
      </c>
      <c r="M90" s="376" t="s">
        <v>180</v>
      </c>
      <c r="N90" s="376">
        <v>14</v>
      </c>
      <c r="O90" s="377" t="s">
        <v>1058</v>
      </c>
      <c r="P90" s="376">
        <v>1</v>
      </c>
      <c r="Q90" s="376">
        <v>15</v>
      </c>
      <c r="R90" s="376"/>
      <c r="S90" s="376"/>
      <c r="T90" s="376"/>
      <c r="U90" s="376"/>
      <c r="V90" s="355">
        <f>J90+L90+N90+P90+R90+T90</f>
        <v>19</v>
      </c>
      <c r="W90" s="958">
        <f>E90-V90</f>
        <v>11</v>
      </c>
      <c r="X90" s="361">
        <f t="shared" si="19"/>
        <v>88</v>
      </c>
      <c r="Y90" s="361">
        <f t="shared" si="20"/>
        <v>990</v>
      </c>
      <c r="Z90" s="1012">
        <f t="shared" si="21"/>
        <v>990</v>
      </c>
      <c r="AA90" s="149"/>
    </row>
    <row r="91" spans="1:27" s="160" customFormat="1" ht="30" customHeight="1">
      <c r="A91" s="825">
        <v>79</v>
      </c>
      <c r="B91" s="957" t="s">
        <v>444</v>
      </c>
      <c r="C91" s="364" t="s">
        <v>18</v>
      </c>
      <c r="D91" s="364" t="s">
        <v>334</v>
      </c>
      <c r="E91" s="364">
        <v>30</v>
      </c>
      <c r="F91" s="364">
        <v>240</v>
      </c>
      <c r="G91" s="364">
        <v>70</v>
      </c>
      <c r="H91" s="364">
        <f t="shared" si="16"/>
        <v>8.75</v>
      </c>
      <c r="I91" s="361">
        <f t="shared" si="17"/>
        <v>2100</v>
      </c>
      <c r="J91" s="376"/>
      <c r="K91" s="376"/>
      <c r="L91" s="376">
        <v>4</v>
      </c>
      <c r="M91" s="376" t="s">
        <v>180</v>
      </c>
      <c r="N91" s="376"/>
      <c r="O91" s="377"/>
      <c r="P91" s="376"/>
      <c r="Q91" s="376"/>
      <c r="R91" s="376"/>
      <c r="S91" s="376"/>
      <c r="T91" s="376"/>
      <c r="U91" s="376"/>
      <c r="V91" s="361">
        <f t="shared" ref="V91:V109" si="24">J91+L91+N91+P91+R91+T91</f>
        <v>4</v>
      </c>
      <c r="W91" s="957">
        <f t="shared" ref="W91:W109" si="25">E91-V91</f>
        <v>26</v>
      </c>
      <c r="X91" s="361">
        <f t="shared" si="19"/>
        <v>208</v>
      </c>
      <c r="Y91" s="361">
        <f t="shared" si="20"/>
        <v>1820</v>
      </c>
      <c r="Z91" s="1012">
        <f t="shared" si="21"/>
        <v>1820</v>
      </c>
      <c r="AA91" s="149"/>
    </row>
    <row r="92" spans="1:27" s="160" customFormat="1" ht="30" customHeight="1">
      <c r="A92" s="825">
        <v>80</v>
      </c>
      <c r="B92" s="965" t="s">
        <v>880</v>
      </c>
      <c r="C92" s="364" t="s">
        <v>18</v>
      </c>
      <c r="D92" s="920" t="s">
        <v>105</v>
      </c>
      <c r="E92" s="364">
        <v>30</v>
      </c>
      <c r="F92" s="364">
        <v>240</v>
      </c>
      <c r="G92" s="364">
        <v>70</v>
      </c>
      <c r="H92" s="364">
        <f t="shared" si="16"/>
        <v>8.75</v>
      </c>
      <c r="I92" s="361">
        <f t="shared" si="17"/>
        <v>2100</v>
      </c>
      <c r="J92" s="376"/>
      <c r="K92" s="376"/>
      <c r="L92" s="376">
        <v>2</v>
      </c>
      <c r="M92" s="376" t="s">
        <v>179</v>
      </c>
      <c r="N92" s="376"/>
      <c r="O92" s="377"/>
      <c r="P92" s="376"/>
      <c r="Q92" s="376"/>
      <c r="R92" s="376"/>
      <c r="S92" s="376"/>
      <c r="T92" s="376"/>
      <c r="U92" s="820"/>
      <c r="V92" s="361">
        <f t="shared" si="24"/>
        <v>2</v>
      </c>
      <c r="W92" s="957">
        <f t="shared" si="25"/>
        <v>28</v>
      </c>
      <c r="X92" s="361">
        <f t="shared" si="19"/>
        <v>224</v>
      </c>
      <c r="Y92" s="361">
        <f t="shared" si="20"/>
        <v>1960</v>
      </c>
      <c r="Z92" s="1012">
        <f t="shared" si="21"/>
        <v>1960</v>
      </c>
      <c r="AA92" s="149"/>
    </row>
    <row r="93" spans="1:27" s="160" customFormat="1" ht="30" customHeight="1">
      <c r="A93" s="825">
        <v>81</v>
      </c>
      <c r="B93" s="957" t="s">
        <v>26</v>
      </c>
      <c r="C93" s="365" t="s">
        <v>31</v>
      </c>
      <c r="D93" s="364" t="s">
        <v>37</v>
      </c>
      <c r="E93" s="365">
        <v>30</v>
      </c>
      <c r="F93" s="364">
        <v>240</v>
      </c>
      <c r="G93" s="364">
        <v>75</v>
      </c>
      <c r="H93" s="364">
        <f t="shared" si="16"/>
        <v>9.375</v>
      </c>
      <c r="I93" s="361">
        <f t="shared" si="17"/>
        <v>2250</v>
      </c>
      <c r="J93" s="376"/>
      <c r="K93" s="376"/>
      <c r="L93" s="376"/>
      <c r="M93" s="376"/>
      <c r="N93" s="376">
        <v>20</v>
      </c>
      <c r="O93" s="377" t="s">
        <v>1064</v>
      </c>
      <c r="P93" s="376"/>
      <c r="Q93" s="376"/>
      <c r="R93" s="376"/>
      <c r="S93" s="820"/>
      <c r="T93" s="376"/>
      <c r="U93" s="376"/>
      <c r="V93" s="355">
        <f t="shared" si="24"/>
        <v>20</v>
      </c>
      <c r="W93" s="958">
        <f t="shared" si="25"/>
        <v>10</v>
      </c>
      <c r="X93" s="361">
        <f t="shared" si="19"/>
        <v>80</v>
      </c>
      <c r="Y93" s="361">
        <f t="shared" si="20"/>
        <v>750</v>
      </c>
      <c r="Z93" s="1012">
        <f t="shared" si="21"/>
        <v>750</v>
      </c>
      <c r="AA93" s="149"/>
    </row>
    <row r="94" spans="1:27" s="463" customFormat="1" ht="30" customHeight="1">
      <c r="A94" s="825">
        <v>82</v>
      </c>
      <c r="B94" s="957" t="s">
        <v>867</v>
      </c>
      <c r="C94" s="364" t="s">
        <v>18</v>
      </c>
      <c r="D94" s="364" t="s">
        <v>506</v>
      </c>
      <c r="E94" s="365">
        <v>30</v>
      </c>
      <c r="F94" s="364">
        <v>240</v>
      </c>
      <c r="G94" s="364">
        <v>70</v>
      </c>
      <c r="H94" s="364">
        <f t="shared" si="16"/>
        <v>8.75</v>
      </c>
      <c r="I94" s="364">
        <f t="shared" si="17"/>
        <v>2100</v>
      </c>
      <c r="J94" s="376"/>
      <c r="K94" s="376"/>
      <c r="L94" s="376">
        <v>4</v>
      </c>
      <c r="M94" s="376" t="s">
        <v>180</v>
      </c>
      <c r="N94" s="376"/>
      <c r="O94" s="377"/>
      <c r="P94" s="376">
        <v>1</v>
      </c>
      <c r="Q94" s="376">
        <v>15</v>
      </c>
      <c r="R94" s="376"/>
      <c r="S94" s="820"/>
      <c r="T94" s="376"/>
      <c r="U94" s="376"/>
      <c r="V94" s="365">
        <f t="shared" si="24"/>
        <v>5</v>
      </c>
      <c r="W94" s="958">
        <f t="shared" si="25"/>
        <v>25</v>
      </c>
      <c r="X94" s="364">
        <f t="shared" si="19"/>
        <v>200</v>
      </c>
      <c r="Y94" s="364">
        <f t="shared" si="20"/>
        <v>1750</v>
      </c>
      <c r="Z94" s="1012">
        <f t="shared" si="21"/>
        <v>1750</v>
      </c>
      <c r="AA94" s="245"/>
    </row>
    <row r="95" spans="1:27" s="160" customFormat="1" ht="30" customHeight="1">
      <c r="A95" s="825">
        <v>83</v>
      </c>
      <c r="B95" s="957" t="s">
        <v>140</v>
      </c>
      <c r="C95" s="364" t="s">
        <v>176</v>
      </c>
      <c r="D95" s="364" t="s">
        <v>144</v>
      </c>
      <c r="E95" s="365">
        <v>30</v>
      </c>
      <c r="F95" s="364">
        <v>240</v>
      </c>
      <c r="G95" s="364">
        <v>90</v>
      </c>
      <c r="H95" s="364">
        <f t="shared" si="16"/>
        <v>11.25</v>
      </c>
      <c r="I95" s="361">
        <f t="shared" si="17"/>
        <v>2700</v>
      </c>
      <c r="J95" s="376"/>
      <c r="K95" s="376"/>
      <c r="L95" s="376">
        <v>4</v>
      </c>
      <c r="M95" s="376" t="s">
        <v>180</v>
      </c>
      <c r="N95" s="376">
        <v>14</v>
      </c>
      <c r="O95" s="377" t="s">
        <v>1054</v>
      </c>
      <c r="P95" s="376">
        <v>1</v>
      </c>
      <c r="Q95" s="376">
        <v>15</v>
      </c>
      <c r="R95" s="376"/>
      <c r="S95" s="376"/>
      <c r="T95" s="376"/>
      <c r="U95" s="376"/>
      <c r="V95" s="355">
        <f t="shared" si="24"/>
        <v>19</v>
      </c>
      <c r="W95" s="958">
        <f t="shared" si="25"/>
        <v>11</v>
      </c>
      <c r="X95" s="361">
        <f t="shared" si="19"/>
        <v>88</v>
      </c>
      <c r="Y95" s="361">
        <f t="shared" si="20"/>
        <v>990</v>
      </c>
      <c r="Z95" s="1012">
        <f t="shared" si="21"/>
        <v>990</v>
      </c>
      <c r="AA95" s="149"/>
    </row>
    <row r="96" spans="1:27" s="160" customFormat="1" ht="30" customHeight="1">
      <c r="A96" s="825">
        <v>84</v>
      </c>
      <c r="B96" s="364" t="s">
        <v>51</v>
      </c>
      <c r="C96" s="364" t="s">
        <v>176</v>
      </c>
      <c r="D96" s="364" t="s">
        <v>52</v>
      </c>
      <c r="E96" s="365">
        <v>30</v>
      </c>
      <c r="F96" s="364">
        <v>240</v>
      </c>
      <c r="G96" s="364">
        <v>90</v>
      </c>
      <c r="H96" s="364">
        <f t="shared" si="16"/>
        <v>11.25</v>
      </c>
      <c r="I96" s="361">
        <f t="shared" si="17"/>
        <v>2700</v>
      </c>
      <c r="J96" s="376"/>
      <c r="K96" s="376"/>
      <c r="L96" s="376"/>
      <c r="M96" s="376"/>
      <c r="N96" s="1079">
        <v>30</v>
      </c>
      <c r="O96" s="377"/>
      <c r="P96" s="376"/>
      <c r="Q96" s="376"/>
      <c r="R96" s="376"/>
      <c r="S96" s="376"/>
      <c r="T96" s="376"/>
      <c r="U96" s="376"/>
      <c r="V96" s="355">
        <f t="shared" si="24"/>
        <v>30</v>
      </c>
      <c r="W96" s="365">
        <f t="shared" si="25"/>
        <v>0</v>
      </c>
      <c r="X96" s="361">
        <f t="shared" si="19"/>
        <v>0</v>
      </c>
      <c r="Y96" s="361">
        <f t="shared" si="20"/>
        <v>0</v>
      </c>
      <c r="Z96" s="1012">
        <f t="shared" si="21"/>
        <v>0</v>
      </c>
      <c r="AA96" s="149"/>
    </row>
    <row r="97" spans="1:35" s="160" customFormat="1" ht="30" customHeight="1">
      <c r="A97" s="825">
        <v>85</v>
      </c>
      <c r="B97" s="957" t="s">
        <v>302</v>
      </c>
      <c r="C97" s="364" t="s">
        <v>176</v>
      </c>
      <c r="D97" s="364" t="s">
        <v>55</v>
      </c>
      <c r="E97" s="365">
        <v>30</v>
      </c>
      <c r="F97" s="364">
        <v>240</v>
      </c>
      <c r="G97" s="364">
        <v>90</v>
      </c>
      <c r="H97" s="364">
        <f t="shared" si="16"/>
        <v>11.25</v>
      </c>
      <c r="I97" s="361">
        <f t="shared" si="17"/>
        <v>2700</v>
      </c>
      <c r="J97" s="376"/>
      <c r="K97" s="376"/>
      <c r="L97" s="376">
        <v>4</v>
      </c>
      <c r="M97" s="376" t="s">
        <v>180</v>
      </c>
      <c r="N97" s="376">
        <v>10</v>
      </c>
      <c r="O97" s="377" t="s">
        <v>1059</v>
      </c>
      <c r="P97" s="376">
        <v>1</v>
      </c>
      <c r="Q97" s="376">
        <v>15</v>
      </c>
      <c r="R97" s="376"/>
      <c r="S97" s="376"/>
      <c r="T97" s="376"/>
      <c r="U97" s="376"/>
      <c r="V97" s="355">
        <f t="shared" si="24"/>
        <v>15</v>
      </c>
      <c r="W97" s="958">
        <f t="shared" si="25"/>
        <v>15</v>
      </c>
      <c r="X97" s="361">
        <f t="shared" si="19"/>
        <v>120</v>
      </c>
      <c r="Y97" s="361">
        <f t="shared" si="20"/>
        <v>1350</v>
      </c>
      <c r="Z97" s="1012">
        <f t="shared" si="21"/>
        <v>1350</v>
      </c>
      <c r="AA97" s="149"/>
    </row>
    <row r="98" spans="1:35" s="160" customFormat="1" ht="30" customHeight="1">
      <c r="A98" s="825">
        <v>86</v>
      </c>
      <c r="B98" s="957" t="s">
        <v>281</v>
      </c>
      <c r="C98" s="364" t="s">
        <v>176</v>
      </c>
      <c r="D98" s="364" t="s">
        <v>162</v>
      </c>
      <c r="E98" s="365">
        <v>30</v>
      </c>
      <c r="F98" s="364">
        <v>240</v>
      </c>
      <c r="G98" s="364">
        <v>90</v>
      </c>
      <c r="H98" s="364">
        <f t="shared" si="16"/>
        <v>11.25</v>
      </c>
      <c r="I98" s="361">
        <f t="shared" si="17"/>
        <v>2700</v>
      </c>
      <c r="J98" s="376"/>
      <c r="K98" s="376"/>
      <c r="L98" s="376"/>
      <c r="M98" s="376"/>
      <c r="N98" s="376">
        <v>25</v>
      </c>
      <c r="O98" s="377" t="s">
        <v>1066</v>
      </c>
      <c r="P98" s="376"/>
      <c r="Q98" s="376"/>
      <c r="R98" s="376"/>
      <c r="S98" s="376"/>
      <c r="T98" s="376"/>
      <c r="U98" s="376"/>
      <c r="V98" s="355">
        <f t="shared" si="24"/>
        <v>25</v>
      </c>
      <c r="W98" s="958">
        <f t="shared" si="25"/>
        <v>5</v>
      </c>
      <c r="X98" s="361">
        <f t="shared" si="19"/>
        <v>40</v>
      </c>
      <c r="Y98" s="361">
        <f t="shared" si="20"/>
        <v>450</v>
      </c>
      <c r="Z98" s="1012">
        <f t="shared" si="21"/>
        <v>450</v>
      </c>
      <c r="AA98" s="149"/>
    </row>
    <row r="99" spans="1:35" s="160" customFormat="1" ht="30" customHeight="1">
      <c r="A99" s="825">
        <v>87</v>
      </c>
      <c r="B99" s="957" t="s">
        <v>944</v>
      </c>
      <c r="C99" s="364" t="s">
        <v>267</v>
      </c>
      <c r="D99" s="364" t="s">
        <v>45</v>
      </c>
      <c r="E99" s="365">
        <v>30</v>
      </c>
      <c r="F99" s="364">
        <v>240</v>
      </c>
      <c r="G99" s="364">
        <v>75</v>
      </c>
      <c r="H99" s="364">
        <f t="shared" si="16"/>
        <v>9.375</v>
      </c>
      <c r="I99" s="361">
        <f t="shared" si="17"/>
        <v>2250</v>
      </c>
      <c r="J99" s="376"/>
      <c r="K99" s="376"/>
      <c r="L99" s="376">
        <v>3</v>
      </c>
      <c r="M99" s="376" t="s">
        <v>497</v>
      </c>
      <c r="N99" s="376"/>
      <c r="O99" s="377"/>
      <c r="P99" s="376">
        <v>1</v>
      </c>
      <c r="Q99" s="376">
        <v>15</v>
      </c>
      <c r="R99" s="376"/>
      <c r="S99" s="376"/>
      <c r="T99" s="376"/>
      <c r="U99" s="376"/>
      <c r="V99" s="355">
        <f t="shared" si="24"/>
        <v>4</v>
      </c>
      <c r="W99" s="958">
        <f t="shared" si="25"/>
        <v>26</v>
      </c>
      <c r="X99" s="361">
        <f>W99*8</f>
        <v>208</v>
      </c>
      <c r="Y99" s="361">
        <f>X99*H99</f>
        <v>1950</v>
      </c>
      <c r="Z99" s="1012">
        <f>Y99</f>
        <v>1950</v>
      </c>
      <c r="AA99" s="149"/>
    </row>
    <row r="100" spans="1:35" s="463" customFormat="1" ht="35.1" customHeight="1">
      <c r="A100" s="825">
        <v>88</v>
      </c>
      <c r="B100" s="957" t="s">
        <v>866</v>
      </c>
      <c r="C100" s="364" t="s">
        <v>18</v>
      </c>
      <c r="D100" s="364" t="s">
        <v>115</v>
      </c>
      <c r="E100" s="365">
        <v>30</v>
      </c>
      <c r="F100" s="364">
        <v>240</v>
      </c>
      <c r="G100" s="364">
        <v>70</v>
      </c>
      <c r="H100" s="364">
        <f t="shared" si="16"/>
        <v>8.75</v>
      </c>
      <c r="I100" s="364">
        <f t="shared" si="17"/>
        <v>2100</v>
      </c>
      <c r="J100" s="376"/>
      <c r="K100" s="376"/>
      <c r="L100" s="376"/>
      <c r="M100" s="376"/>
      <c r="N100" s="376">
        <v>17</v>
      </c>
      <c r="O100" s="377" t="s">
        <v>1036</v>
      </c>
      <c r="P100" s="376"/>
      <c r="Q100" s="376"/>
      <c r="R100" s="376"/>
      <c r="S100" s="376"/>
      <c r="T100" s="376"/>
      <c r="U100" s="376"/>
      <c r="V100" s="365">
        <f t="shared" si="24"/>
        <v>17</v>
      </c>
      <c r="W100" s="958">
        <f t="shared" si="25"/>
        <v>13</v>
      </c>
      <c r="X100" s="364">
        <f t="shared" ref="X100" si="26">W100*8</f>
        <v>104</v>
      </c>
      <c r="Y100" s="364">
        <f t="shared" ref="Y100" si="27">X100*H100</f>
        <v>910</v>
      </c>
      <c r="Z100" s="1014">
        <f t="shared" ref="Z100" si="28">Y100</f>
        <v>910</v>
      </c>
      <c r="AA100" s="997"/>
    </row>
    <row r="101" spans="1:35" s="160" customFormat="1" ht="33.75" customHeight="1">
      <c r="A101" s="825">
        <v>89</v>
      </c>
      <c r="B101" s="364" t="s">
        <v>102</v>
      </c>
      <c r="C101" s="364" t="s">
        <v>176</v>
      </c>
      <c r="D101" s="364" t="s">
        <v>154</v>
      </c>
      <c r="E101" s="365">
        <v>30</v>
      </c>
      <c r="F101" s="364">
        <v>240</v>
      </c>
      <c r="G101" s="364">
        <v>90</v>
      </c>
      <c r="H101" s="364">
        <f t="shared" si="16"/>
        <v>11.25</v>
      </c>
      <c r="I101" s="361">
        <f t="shared" si="17"/>
        <v>2700</v>
      </c>
      <c r="J101" s="376"/>
      <c r="K101" s="376"/>
      <c r="L101" s="376"/>
      <c r="M101" s="376"/>
      <c r="N101" s="1079">
        <v>30</v>
      </c>
      <c r="O101" s="377"/>
      <c r="P101" s="376"/>
      <c r="Q101" s="376"/>
      <c r="R101" s="376"/>
      <c r="S101" s="821"/>
      <c r="T101" s="376"/>
      <c r="U101" s="376"/>
      <c r="V101" s="355">
        <f t="shared" si="24"/>
        <v>30</v>
      </c>
      <c r="W101" s="365">
        <f t="shared" si="25"/>
        <v>0</v>
      </c>
      <c r="X101" s="361">
        <f t="shared" si="19"/>
        <v>0</v>
      </c>
      <c r="Y101" s="361">
        <f t="shared" si="20"/>
        <v>0</v>
      </c>
      <c r="Z101" s="1012">
        <f t="shared" si="21"/>
        <v>0</v>
      </c>
      <c r="AA101" s="149"/>
    </row>
    <row r="102" spans="1:35" s="160" customFormat="1" ht="30" customHeight="1">
      <c r="A102" s="825">
        <v>90</v>
      </c>
      <c r="B102" s="957" t="s">
        <v>724</v>
      </c>
      <c r="C102" s="364" t="s">
        <v>18</v>
      </c>
      <c r="D102" s="364" t="s">
        <v>175</v>
      </c>
      <c r="E102" s="365">
        <v>30</v>
      </c>
      <c r="F102" s="364">
        <v>240</v>
      </c>
      <c r="G102" s="364">
        <v>70</v>
      </c>
      <c r="H102" s="364">
        <f t="shared" si="16"/>
        <v>8.75</v>
      </c>
      <c r="I102" s="361">
        <f t="shared" si="17"/>
        <v>2100</v>
      </c>
      <c r="J102" s="376"/>
      <c r="K102" s="376"/>
      <c r="L102" s="376"/>
      <c r="M102" s="376"/>
      <c r="N102" s="376"/>
      <c r="O102" s="377"/>
      <c r="P102" s="376"/>
      <c r="Q102" s="376"/>
      <c r="R102" s="376"/>
      <c r="S102" s="376"/>
      <c r="T102" s="376"/>
      <c r="U102" s="376"/>
      <c r="V102" s="355">
        <f t="shared" si="24"/>
        <v>0</v>
      </c>
      <c r="W102" s="958">
        <f t="shared" si="25"/>
        <v>30</v>
      </c>
      <c r="X102" s="361">
        <f>W102*8</f>
        <v>240</v>
      </c>
      <c r="Y102" s="361">
        <f>X102*H102</f>
        <v>2100</v>
      </c>
      <c r="Z102" s="1012">
        <f>Y102</f>
        <v>2100</v>
      </c>
      <c r="AA102" s="149"/>
    </row>
    <row r="103" spans="1:35" s="160" customFormat="1" ht="31.5" customHeight="1">
      <c r="A103" s="825">
        <v>91</v>
      </c>
      <c r="B103" s="957" t="s">
        <v>263</v>
      </c>
      <c r="C103" s="364" t="s">
        <v>18</v>
      </c>
      <c r="D103" s="364" t="s">
        <v>848</v>
      </c>
      <c r="E103" s="365">
        <v>30</v>
      </c>
      <c r="F103" s="364">
        <v>240</v>
      </c>
      <c r="G103" s="364">
        <v>70</v>
      </c>
      <c r="H103" s="364">
        <f t="shared" si="16"/>
        <v>8.75</v>
      </c>
      <c r="I103" s="361">
        <f t="shared" si="17"/>
        <v>2100</v>
      </c>
      <c r="J103" s="376"/>
      <c r="K103" s="376"/>
      <c r="L103" s="376"/>
      <c r="M103" s="376"/>
      <c r="N103" s="376"/>
      <c r="O103" s="377"/>
      <c r="P103" s="376"/>
      <c r="Q103" s="376"/>
      <c r="R103" s="376"/>
      <c r="S103" s="376"/>
      <c r="T103" s="376"/>
      <c r="U103" s="947"/>
      <c r="V103" s="355">
        <f t="shared" si="24"/>
        <v>0</v>
      </c>
      <c r="W103" s="958">
        <f t="shared" si="25"/>
        <v>30</v>
      </c>
      <c r="X103" s="361">
        <f>W103*8</f>
        <v>240</v>
      </c>
      <c r="Y103" s="361">
        <f>X103*H103</f>
        <v>2100</v>
      </c>
      <c r="Z103" s="1012">
        <f>Y103</f>
        <v>2100</v>
      </c>
      <c r="AA103" s="149"/>
    </row>
    <row r="104" spans="1:35" s="463" customFormat="1" ht="35.1" customHeight="1">
      <c r="A104" s="825">
        <v>92</v>
      </c>
      <c r="B104" s="957" t="s">
        <v>264</v>
      </c>
      <c r="C104" s="364" t="s">
        <v>18</v>
      </c>
      <c r="D104" s="364" t="s">
        <v>113</v>
      </c>
      <c r="E104" s="365">
        <v>30</v>
      </c>
      <c r="F104" s="364">
        <v>240</v>
      </c>
      <c r="G104" s="364">
        <v>70</v>
      </c>
      <c r="H104" s="364">
        <f t="shared" si="16"/>
        <v>8.75</v>
      </c>
      <c r="I104" s="364">
        <f t="shared" si="17"/>
        <v>2100</v>
      </c>
      <c r="J104" s="376"/>
      <c r="K104" s="376"/>
      <c r="L104" s="376"/>
      <c r="M104" s="376"/>
      <c r="N104" s="376">
        <v>1</v>
      </c>
      <c r="O104" s="377" t="s">
        <v>268</v>
      </c>
      <c r="P104" s="376"/>
      <c r="Q104" s="376"/>
      <c r="R104" s="376"/>
      <c r="S104" s="376"/>
      <c r="T104" s="376"/>
      <c r="U104" s="376"/>
      <c r="V104" s="365">
        <f t="shared" si="24"/>
        <v>1</v>
      </c>
      <c r="W104" s="958">
        <f t="shared" si="25"/>
        <v>29</v>
      </c>
      <c r="X104" s="364">
        <f t="shared" ref="X104" si="29">W104*8</f>
        <v>232</v>
      </c>
      <c r="Y104" s="364">
        <f t="shared" ref="Y104" si="30">X104*H104</f>
        <v>2030</v>
      </c>
      <c r="Z104" s="1014">
        <f t="shared" ref="Z104" si="31">Y104</f>
        <v>2030</v>
      </c>
      <c r="AA104" s="997"/>
    </row>
    <row r="105" spans="1:35" s="160" customFormat="1" ht="30" customHeight="1">
      <c r="A105" s="825">
        <v>93</v>
      </c>
      <c r="B105" s="957" t="s">
        <v>278</v>
      </c>
      <c r="C105" s="364" t="s">
        <v>176</v>
      </c>
      <c r="D105" s="474" t="s">
        <v>50</v>
      </c>
      <c r="E105" s="365">
        <v>30</v>
      </c>
      <c r="F105" s="364">
        <v>240</v>
      </c>
      <c r="G105" s="364">
        <v>90</v>
      </c>
      <c r="H105" s="364">
        <f t="shared" si="16"/>
        <v>11.25</v>
      </c>
      <c r="I105" s="361">
        <f t="shared" si="17"/>
        <v>2700</v>
      </c>
      <c r="J105" s="376"/>
      <c r="K105" s="376"/>
      <c r="L105" s="376"/>
      <c r="M105" s="376"/>
      <c r="N105" s="376">
        <v>20</v>
      </c>
      <c r="O105" s="377" t="s">
        <v>1036</v>
      </c>
      <c r="P105" s="376"/>
      <c r="Q105" s="376"/>
      <c r="R105" s="376"/>
      <c r="S105" s="376"/>
      <c r="T105" s="376"/>
      <c r="U105" s="376"/>
      <c r="V105" s="355">
        <f t="shared" si="24"/>
        <v>20</v>
      </c>
      <c r="W105" s="958">
        <f t="shared" si="25"/>
        <v>10</v>
      </c>
      <c r="X105" s="361">
        <f t="shared" si="19"/>
        <v>80</v>
      </c>
      <c r="Y105" s="361">
        <f t="shared" si="20"/>
        <v>900</v>
      </c>
      <c r="Z105" s="1012">
        <f t="shared" si="21"/>
        <v>900</v>
      </c>
      <c r="AA105" s="245"/>
    </row>
    <row r="106" spans="1:35" s="160" customFormat="1" ht="30" customHeight="1">
      <c r="A106" s="825">
        <v>94</v>
      </c>
      <c r="B106" s="964" t="s">
        <v>588</v>
      </c>
      <c r="C106" s="364" t="s">
        <v>18</v>
      </c>
      <c r="D106" s="474" t="s">
        <v>1061</v>
      </c>
      <c r="E106" s="364">
        <v>30</v>
      </c>
      <c r="F106" s="364">
        <v>240</v>
      </c>
      <c r="G106" s="364">
        <v>70</v>
      </c>
      <c r="H106" s="364">
        <f t="shared" si="16"/>
        <v>8.75</v>
      </c>
      <c r="I106" s="361">
        <f t="shared" si="17"/>
        <v>2100</v>
      </c>
      <c r="J106" s="376"/>
      <c r="K106" s="819"/>
      <c r="L106" s="376">
        <v>3</v>
      </c>
      <c r="M106" s="376" t="s">
        <v>182</v>
      </c>
      <c r="N106" s="376">
        <v>3</v>
      </c>
      <c r="O106" s="377" t="s">
        <v>501</v>
      </c>
      <c r="P106" s="376">
        <v>1</v>
      </c>
      <c r="Q106" s="376">
        <v>15</v>
      </c>
      <c r="R106" s="376"/>
      <c r="S106" s="376"/>
      <c r="T106" s="376"/>
      <c r="U106" s="376"/>
      <c r="V106" s="361">
        <f t="shared" si="24"/>
        <v>7</v>
      </c>
      <c r="W106" s="957">
        <f t="shared" si="25"/>
        <v>23</v>
      </c>
      <c r="X106" s="361">
        <f t="shared" si="19"/>
        <v>184</v>
      </c>
      <c r="Y106" s="361">
        <f t="shared" si="20"/>
        <v>1610</v>
      </c>
      <c r="Z106" s="1012">
        <f t="shared" si="21"/>
        <v>1610</v>
      </c>
      <c r="AA106" s="681"/>
    </row>
    <row r="107" spans="1:35" s="160" customFormat="1" ht="30" customHeight="1">
      <c r="A107" s="825">
        <v>95</v>
      </c>
      <c r="B107" s="957" t="s">
        <v>1046</v>
      </c>
      <c r="C107" s="364" t="s">
        <v>18</v>
      </c>
      <c r="D107" s="1065" t="s">
        <v>236</v>
      </c>
      <c r="E107" s="365">
        <v>30</v>
      </c>
      <c r="F107" s="364">
        <v>240</v>
      </c>
      <c r="G107" s="364">
        <v>70</v>
      </c>
      <c r="H107" s="364">
        <f t="shared" si="16"/>
        <v>8.75</v>
      </c>
      <c r="I107" s="361">
        <f t="shared" si="17"/>
        <v>2100</v>
      </c>
      <c r="J107" s="376"/>
      <c r="K107" s="376"/>
      <c r="L107" s="376">
        <v>1</v>
      </c>
      <c r="M107" s="376">
        <v>27</v>
      </c>
      <c r="N107" s="376"/>
      <c r="O107" s="377"/>
      <c r="P107" s="376">
        <v>1</v>
      </c>
      <c r="Q107" s="376">
        <v>15</v>
      </c>
      <c r="R107" s="376"/>
      <c r="S107" s="376"/>
      <c r="T107" s="376"/>
      <c r="U107" s="376"/>
      <c r="V107" s="355">
        <f t="shared" si="24"/>
        <v>2</v>
      </c>
      <c r="W107" s="958">
        <f t="shared" si="25"/>
        <v>28</v>
      </c>
      <c r="X107" s="361">
        <f t="shared" si="19"/>
        <v>224</v>
      </c>
      <c r="Y107" s="361">
        <f t="shared" si="20"/>
        <v>1960</v>
      </c>
      <c r="Z107" s="1012">
        <f t="shared" si="21"/>
        <v>1960</v>
      </c>
      <c r="AA107" s="149"/>
    </row>
    <row r="108" spans="1:35" s="160" customFormat="1" ht="30" customHeight="1">
      <c r="A108" s="825">
        <v>96</v>
      </c>
      <c r="B108" s="957" t="s">
        <v>664</v>
      </c>
      <c r="C108" s="364" t="s">
        <v>267</v>
      </c>
      <c r="D108" s="364" t="s">
        <v>82</v>
      </c>
      <c r="E108" s="355">
        <v>30</v>
      </c>
      <c r="F108" s="361">
        <v>240</v>
      </c>
      <c r="G108" s="361">
        <v>75</v>
      </c>
      <c r="H108" s="364">
        <f t="shared" si="16"/>
        <v>9.375</v>
      </c>
      <c r="I108" s="361">
        <f t="shared" si="17"/>
        <v>2250</v>
      </c>
      <c r="J108" s="376"/>
      <c r="K108" s="376"/>
      <c r="L108" s="376"/>
      <c r="M108" s="376"/>
      <c r="N108" s="376">
        <v>22</v>
      </c>
      <c r="O108" s="377" t="s">
        <v>571</v>
      </c>
      <c r="P108" s="376"/>
      <c r="Q108" s="376"/>
      <c r="R108" s="376"/>
      <c r="S108" s="376"/>
      <c r="T108" s="376"/>
      <c r="U108" s="376"/>
      <c r="V108" s="355">
        <f t="shared" si="24"/>
        <v>22</v>
      </c>
      <c r="W108" s="958">
        <f t="shared" si="25"/>
        <v>8</v>
      </c>
      <c r="X108" s="361">
        <f>W108*8</f>
        <v>64</v>
      </c>
      <c r="Y108" s="361">
        <f>X108*H108</f>
        <v>600</v>
      </c>
      <c r="Z108" s="1012">
        <f>Y108</f>
        <v>600</v>
      </c>
      <c r="AA108" s="149"/>
    </row>
    <row r="109" spans="1:35" s="160" customFormat="1" ht="30" customHeight="1">
      <c r="A109" s="825">
        <v>97</v>
      </c>
      <c r="B109" s="958" t="s">
        <v>695</v>
      </c>
      <c r="C109" s="364" t="s">
        <v>18</v>
      </c>
      <c r="D109" s="361" t="s">
        <v>853</v>
      </c>
      <c r="E109" s="355">
        <v>30</v>
      </c>
      <c r="F109" s="361">
        <v>240</v>
      </c>
      <c r="G109" s="361">
        <v>70</v>
      </c>
      <c r="H109" s="364">
        <f t="shared" si="16"/>
        <v>8.75</v>
      </c>
      <c r="I109" s="361">
        <f t="shared" si="17"/>
        <v>2100</v>
      </c>
      <c r="J109" s="376"/>
      <c r="K109" s="376"/>
      <c r="L109" s="376"/>
      <c r="M109" s="376"/>
      <c r="N109" s="376">
        <v>10</v>
      </c>
      <c r="O109" s="377" t="s">
        <v>656</v>
      </c>
      <c r="P109" s="376"/>
      <c r="Q109" s="376"/>
      <c r="R109" s="376"/>
      <c r="S109" s="376"/>
      <c r="T109" s="376"/>
      <c r="U109" s="376"/>
      <c r="V109" s="355">
        <f t="shared" si="24"/>
        <v>10</v>
      </c>
      <c r="W109" s="958">
        <f t="shared" si="25"/>
        <v>20</v>
      </c>
      <c r="X109" s="361">
        <f t="shared" si="19"/>
        <v>160</v>
      </c>
      <c r="Y109" s="361">
        <f t="shared" si="20"/>
        <v>1400</v>
      </c>
      <c r="Z109" s="1012">
        <f t="shared" si="21"/>
        <v>1400</v>
      </c>
      <c r="AA109" s="155"/>
    </row>
    <row r="110" spans="1:35" ht="47.25" customHeight="1" thickBot="1">
      <c r="A110" s="1039"/>
      <c r="B110" s="416"/>
      <c r="C110" s="384"/>
      <c r="D110" s="384"/>
      <c r="E110" s="384"/>
      <c r="F110" s="384"/>
      <c r="G110" s="384"/>
      <c r="H110" s="384"/>
      <c r="I110" s="384"/>
      <c r="J110" s="385"/>
      <c r="K110" s="385"/>
      <c r="L110" s="385"/>
      <c r="M110" s="385"/>
      <c r="N110" s="385"/>
      <c r="O110" s="385"/>
      <c r="P110" s="385"/>
      <c r="Q110" s="385"/>
      <c r="R110" s="385"/>
      <c r="S110" s="385"/>
      <c r="T110" s="385"/>
      <c r="U110" s="385"/>
      <c r="V110" s="384"/>
      <c r="W110" s="416"/>
      <c r="X110" s="1436" t="s">
        <v>208</v>
      </c>
      <c r="Y110" s="1437"/>
      <c r="Z110" s="1019">
        <f>SUM(Z8:Z109)</f>
        <v>132785</v>
      </c>
      <c r="AA110" s="159"/>
      <c r="AB110" s="150"/>
      <c r="AC110" s="150"/>
      <c r="AD110" s="352"/>
      <c r="AE110" s="150"/>
      <c r="AF110" s="150"/>
      <c r="AG110" s="150"/>
      <c r="AH110" s="150"/>
      <c r="AI110" s="150"/>
    </row>
    <row r="111" spans="1:35" ht="30.75" customHeight="1" thickBot="1">
      <c r="A111" s="1039"/>
      <c r="B111" s="416" t="s">
        <v>342</v>
      </c>
      <c r="C111" s="119"/>
      <c r="D111" s="384"/>
      <c r="E111" s="384"/>
      <c r="F111" s="384"/>
      <c r="G111" s="384"/>
      <c r="H111" s="384"/>
      <c r="I111" s="384"/>
      <c r="J111" s="385"/>
      <c r="K111" s="385"/>
      <c r="L111" s="385"/>
      <c r="M111" s="385"/>
      <c r="N111" s="385"/>
      <c r="O111" s="385"/>
      <c r="P111" s="385"/>
      <c r="Q111" s="385"/>
      <c r="R111" s="385"/>
      <c r="S111" s="385"/>
      <c r="T111" s="385"/>
      <c r="U111" s="385"/>
      <c r="V111" s="384"/>
      <c r="W111" s="416"/>
      <c r="X111" s="384"/>
      <c r="Y111" s="384"/>
      <c r="Z111" s="1020"/>
      <c r="AA111" s="159"/>
      <c r="AB111" s="150"/>
      <c r="AC111" s="150"/>
      <c r="AD111" s="160"/>
      <c r="AE111" s="150"/>
      <c r="AF111" s="150"/>
      <c r="AG111" s="150"/>
      <c r="AH111" s="150"/>
      <c r="AI111" s="150"/>
    </row>
    <row r="112" spans="1:35" s="160" customFormat="1" ht="44.25" customHeight="1">
      <c r="A112" s="462"/>
      <c r="B112" s="1427" t="s">
        <v>483</v>
      </c>
      <c r="C112" s="1427"/>
      <c r="D112" s="1427"/>
      <c r="E112" s="341"/>
      <c r="F112" s="341"/>
      <c r="G112" s="341"/>
      <c r="H112" s="341"/>
      <c r="I112" s="341"/>
      <c r="J112" s="1094"/>
      <c r="K112" s="1094"/>
      <c r="L112" s="1094"/>
      <c r="M112" s="1094"/>
      <c r="N112" s="1427" t="s">
        <v>484</v>
      </c>
      <c r="O112" s="1427"/>
      <c r="P112" s="1427"/>
      <c r="Q112" s="1427"/>
      <c r="R112" s="1427"/>
      <c r="S112" s="1094"/>
      <c r="T112" s="1094"/>
      <c r="U112" s="1094"/>
      <c r="V112" s="341"/>
      <c r="W112" s="1598" t="s">
        <v>485</v>
      </c>
      <c r="X112" s="1598"/>
      <c r="Y112" s="1598"/>
      <c r="Z112" s="1598"/>
      <c r="AA112" s="1598"/>
    </row>
    <row r="113" spans="1:35" s="160" customFormat="1" ht="42.75" customHeight="1">
      <c r="A113" s="462"/>
      <c r="B113" s="1427" t="s">
        <v>482</v>
      </c>
      <c r="C113" s="1427"/>
      <c r="D113" s="1427"/>
      <c r="E113" s="341"/>
      <c r="F113" s="341"/>
      <c r="G113" s="341"/>
      <c r="H113" s="341"/>
      <c r="I113" s="341"/>
      <c r="J113" s="1094"/>
      <c r="K113" s="1094"/>
      <c r="L113" s="1094"/>
      <c r="M113" s="1094"/>
      <c r="N113" s="1427" t="s">
        <v>482</v>
      </c>
      <c r="O113" s="1427"/>
      <c r="P113" s="1427"/>
      <c r="Q113" s="1427"/>
      <c r="R113" s="1094"/>
      <c r="S113" s="1094"/>
      <c r="T113" s="1094"/>
      <c r="U113" s="1094"/>
      <c r="V113" s="341"/>
      <c r="W113" s="776"/>
      <c r="X113" s="1427" t="s">
        <v>482</v>
      </c>
      <c r="Y113" s="1427"/>
      <c r="Z113" s="1427"/>
      <c r="AA113" s="1427"/>
    </row>
    <row r="114" spans="1:35" s="160" customFormat="1" ht="27.75" customHeight="1">
      <c r="A114" s="462"/>
      <c r="B114" s="462"/>
      <c r="C114" s="250"/>
      <c r="D114" s="250"/>
      <c r="E114" s="250"/>
      <c r="F114" s="250"/>
      <c r="G114" s="250"/>
      <c r="H114" s="250"/>
      <c r="I114" s="250"/>
      <c r="J114" s="338"/>
      <c r="K114" s="338"/>
      <c r="L114" s="338"/>
      <c r="M114" s="338"/>
      <c r="N114" s="1597">
        <v>3</v>
      </c>
      <c r="O114" s="1597"/>
      <c r="P114" s="1597"/>
      <c r="Q114" s="1597"/>
      <c r="R114" s="338"/>
      <c r="S114" s="338"/>
      <c r="T114" s="338"/>
      <c r="U114" s="338"/>
      <c r="V114" s="250"/>
      <c r="W114" s="462"/>
      <c r="X114" s="250"/>
      <c r="Y114" s="250"/>
      <c r="Z114" s="1017"/>
      <c r="AA114" s="340"/>
    </row>
    <row r="115" spans="1:35" s="160" customFormat="1" ht="27.75" customHeight="1">
      <c r="A115" s="462"/>
      <c r="B115" s="462"/>
      <c r="C115" s="250"/>
      <c r="D115" s="250"/>
      <c r="E115" s="250"/>
      <c r="F115" s="250"/>
      <c r="G115" s="250"/>
      <c r="H115" s="250"/>
      <c r="I115" s="250"/>
      <c r="J115" s="338"/>
      <c r="K115" s="338"/>
      <c r="L115" s="338"/>
      <c r="M115" s="338"/>
      <c r="N115" s="338"/>
      <c r="O115" s="339"/>
      <c r="P115" s="338"/>
      <c r="Q115" s="338"/>
      <c r="R115" s="338"/>
      <c r="S115" s="338"/>
      <c r="T115" s="338"/>
      <c r="U115" s="338"/>
      <c r="V115" s="250"/>
      <c r="W115" s="462"/>
      <c r="X115" s="250"/>
      <c r="Y115" s="250"/>
      <c r="Z115" s="1017"/>
      <c r="AA115" s="340"/>
    </row>
    <row r="116" spans="1:35" s="160" customFormat="1" ht="27.75" customHeight="1">
      <c r="A116" s="462"/>
      <c r="B116" s="462"/>
      <c r="C116" s="250"/>
      <c r="D116" s="250"/>
      <c r="E116" s="250"/>
      <c r="F116" s="250"/>
      <c r="G116" s="250"/>
      <c r="H116" s="250"/>
      <c r="I116" s="250"/>
      <c r="J116" s="338"/>
      <c r="K116" s="338"/>
      <c r="L116" s="338"/>
      <c r="M116" s="338"/>
      <c r="N116" s="338"/>
      <c r="O116" s="339"/>
      <c r="P116" s="338"/>
      <c r="Q116" s="338"/>
      <c r="R116" s="338"/>
      <c r="S116" s="338"/>
      <c r="T116" s="338"/>
      <c r="U116" s="338"/>
      <c r="V116" s="250"/>
      <c r="W116" s="462"/>
      <c r="X116" s="250"/>
      <c r="Y116" s="250"/>
      <c r="Z116" s="1017"/>
      <c r="AA116" s="340"/>
    </row>
    <row r="117" spans="1:35" s="168" customFormat="1" ht="45" customHeight="1">
      <c r="A117" s="463"/>
      <c r="B117" s="463"/>
      <c r="C117" s="114"/>
      <c r="D117" s="114"/>
      <c r="E117" s="114"/>
      <c r="F117" s="114"/>
      <c r="G117" s="114"/>
      <c r="H117" s="114"/>
      <c r="I117" s="114"/>
      <c r="N117" s="1597"/>
      <c r="O117" s="1597"/>
      <c r="P117" s="1597"/>
      <c r="Q117" s="1597"/>
      <c r="V117" s="114"/>
      <c r="W117" s="463"/>
      <c r="X117" s="114"/>
      <c r="Y117" s="114"/>
      <c r="Z117" s="1021"/>
      <c r="AA117" s="115"/>
      <c r="AB117" s="114"/>
      <c r="AC117" s="114"/>
      <c r="AD117" s="114"/>
      <c r="AE117" s="114"/>
      <c r="AF117" s="114"/>
      <c r="AG117" s="114"/>
      <c r="AH117" s="114"/>
      <c r="AI117" s="114"/>
    </row>
    <row r="138" spans="3:35" s="463" customFormat="1" ht="30" customHeight="1">
      <c r="C138" s="114"/>
      <c r="D138" s="114"/>
      <c r="E138" s="114"/>
      <c r="F138" s="114"/>
      <c r="G138" s="114"/>
      <c r="H138" s="114"/>
      <c r="I138" s="114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14"/>
      <c r="X138" s="114"/>
      <c r="Y138" s="114"/>
      <c r="Z138" s="1021"/>
      <c r="AA138" s="115"/>
      <c r="AB138" s="114"/>
      <c r="AC138" s="114"/>
      <c r="AD138" s="114"/>
      <c r="AE138" s="114"/>
      <c r="AF138" s="114"/>
      <c r="AG138" s="114"/>
      <c r="AH138" s="114"/>
      <c r="AI138" s="114"/>
    </row>
    <row r="139" spans="3:35" s="463" customFormat="1" ht="30" customHeight="1">
      <c r="C139" s="114"/>
      <c r="D139" s="114"/>
      <c r="E139" s="114"/>
      <c r="F139" s="114"/>
      <c r="G139" s="114"/>
      <c r="H139" s="114"/>
      <c r="I139" s="114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14"/>
      <c r="X139" s="114"/>
      <c r="Y139" s="114"/>
      <c r="Z139" s="1021"/>
      <c r="AA139" s="115"/>
      <c r="AB139" s="114"/>
      <c r="AC139" s="114"/>
      <c r="AD139" s="114"/>
      <c r="AE139" s="114"/>
      <c r="AF139" s="114"/>
      <c r="AG139" s="114"/>
      <c r="AH139" s="114"/>
      <c r="AI139" s="114"/>
    </row>
  </sheetData>
  <mergeCells count="46">
    <mergeCell ref="B113:D113"/>
    <mergeCell ref="N113:Q113"/>
    <mergeCell ref="X113:AA113"/>
    <mergeCell ref="N114:Q114"/>
    <mergeCell ref="N117:Q117"/>
    <mergeCell ref="B112:D112"/>
    <mergeCell ref="N112:R112"/>
    <mergeCell ref="W112:AA112"/>
    <mergeCell ref="B41:D41"/>
    <mergeCell ref="N41:Q41"/>
    <mergeCell ref="X41:AA41"/>
    <mergeCell ref="B75:D75"/>
    <mergeCell ref="N75:R75"/>
    <mergeCell ref="W75:AA75"/>
    <mergeCell ref="B76:D76"/>
    <mergeCell ref="N76:Q76"/>
    <mergeCell ref="X76:AA76"/>
    <mergeCell ref="N77:Q77"/>
    <mergeCell ref="X110:Y110"/>
    <mergeCell ref="B39:D39"/>
    <mergeCell ref="N39:R39"/>
    <mergeCell ref="X39:AA39"/>
    <mergeCell ref="B40:D40"/>
    <mergeCell ref="N40:Q40"/>
    <mergeCell ref="X40:AA40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A1:AI1"/>
    <mergeCell ref="A2:AI2"/>
    <mergeCell ref="A3:C3"/>
    <mergeCell ref="AF3:AF4"/>
    <mergeCell ref="A4:C4"/>
    <mergeCell ref="A5:A7"/>
    <mergeCell ref="B5:B7"/>
    <mergeCell ref="C5:C7"/>
    <mergeCell ref="D5:D7"/>
    <mergeCell ref="E5:I6"/>
  </mergeCells>
  <conditionalFormatting sqref="B1:C4">
    <cfRule type="duplicateValues" dxfId="75" priority="6"/>
  </conditionalFormatting>
  <conditionalFormatting sqref="B88:B89">
    <cfRule type="duplicateValues" dxfId="74" priority="5"/>
  </conditionalFormatting>
  <conditionalFormatting sqref="B30">
    <cfRule type="duplicateValues" dxfId="73" priority="4"/>
  </conditionalFormatting>
  <conditionalFormatting sqref="B78">
    <cfRule type="duplicateValues" dxfId="72" priority="3"/>
  </conditionalFormatting>
  <conditionalFormatting sqref="B92">
    <cfRule type="duplicateValues" dxfId="71" priority="2"/>
  </conditionalFormatting>
  <conditionalFormatting sqref="B61:B63">
    <cfRule type="duplicateValues" dxfId="70" priority="1"/>
  </conditionalFormatting>
  <printOptions horizontalCentered="1" verticalCentered="1"/>
  <pageMargins left="0" right="0" top="0" bottom="0" header="0.23" footer="0"/>
  <pageSetup paperSize="9" scale="36" orientation="landscape" r:id="rId1"/>
  <rowBreaks count="2" manualBreakCount="2">
    <brk id="41" max="26" man="1"/>
    <brk id="77" max="26" man="1"/>
  </rowBreaks>
</worksheet>
</file>

<file path=xl/worksheets/sheet54.xml><?xml version="1.0" encoding="utf-8"?>
<worksheet xmlns="http://schemas.openxmlformats.org/spreadsheetml/2006/main" xmlns:r="http://schemas.openxmlformats.org/officeDocument/2006/relationships">
  <sheetPr>
    <tabColor rgb="FF00FF99"/>
  </sheetPr>
  <dimension ref="A1:AI135"/>
  <sheetViews>
    <sheetView view="pageBreakPreview" zoomScale="45" zoomScaleNormal="55" zoomScaleSheetLayoutView="45" workbookViewId="0">
      <pane ySplit="7" topLeftCell="A14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463" customWidth="1"/>
    <col min="2" max="2" width="43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5.710937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6.140625" style="168" customWidth="1"/>
    <col min="18" max="18" width="11.85546875" style="168" customWidth="1"/>
    <col min="19" max="19" width="17.28515625" style="168" customWidth="1"/>
    <col min="20" max="20" width="11.42578125" style="168" customWidth="1"/>
    <col min="21" max="21" width="14.2851562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3.28515625" style="1021" customWidth="1"/>
    <col min="27" max="27" width="20.710937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5" t="s">
        <v>243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5"/>
      <c r="O1" s="1395"/>
      <c r="P1" s="1395"/>
      <c r="Q1" s="1395"/>
      <c r="R1" s="1395"/>
      <c r="S1" s="1395"/>
      <c r="T1" s="1395"/>
      <c r="U1" s="1395"/>
      <c r="V1" s="1395"/>
      <c r="W1" s="1395"/>
      <c r="X1" s="1395"/>
      <c r="Y1" s="1395"/>
      <c r="Z1" s="1395"/>
      <c r="AA1" s="1395"/>
      <c r="AB1" s="1395"/>
      <c r="AC1" s="1395"/>
      <c r="AD1" s="1395"/>
      <c r="AE1" s="1395"/>
      <c r="AF1" s="1395"/>
      <c r="AG1" s="1395"/>
      <c r="AH1" s="1395"/>
      <c r="AI1" s="1395"/>
    </row>
    <row r="2" spans="1:35" s="120" customFormat="1" ht="38.25" customHeight="1" thickBot="1">
      <c r="A2" s="1396" t="s">
        <v>259</v>
      </c>
      <c r="B2" s="1396"/>
      <c r="C2" s="1396"/>
      <c r="D2" s="1396"/>
      <c r="E2" s="1396"/>
      <c r="F2" s="1396"/>
      <c r="G2" s="1396"/>
      <c r="H2" s="1396"/>
      <c r="I2" s="1396"/>
      <c r="J2" s="1396"/>
      <c r="K2" s="1396"/>
      <c r="L2" s="1396"/>
      <c r="M2" s="1396"/>
      <c r="N2" s="1396"/>
      <c r="O2" s="1396"/>
      <c r="P2" s="1396"/>
      <c r="Q2" s="1396"/>
      <c r="R2" s="1396"/>
      <c r="S2" s="1396"/>
      <c r="T2" s="1396"/>
      <c r="U2" s="1396"/>
      <c r="V2" s="1396"/>
      <c r="W2" s="1396"/>
      <c r="X2" s="1396"/>
      <c r="Y2" s="1396"/>
      <c r="Z2" s="1396"/>
      <c r="AA2" s="1396"/>
      <c r="AB2" s="1396"/>
      <c r="AC2" s="1396"/>
      <c r="AD2" s="1396"/>
      <c r="AE2" s="1396"/>
      <c r="AF2" s="1396"/>
      <c r="AG2" s="1396"/>
      <c r="AH2" s="1396"/>
      <c r="AI2" s="1396"/>
    </row>
    <row r="3" spans="1:35" s="120" customFormat="1" ht="33" customHeight="1">
      <c r="A3" s="1395" t="s">
        <v>343</v>
      </c>
      <c r="B3" s="1395"/>
      <c r="C3" s="1395"/>
      <c r="D3" s="1101"/>
      <c r="E3" s="582"/>
      <c r="F3" s="582"/>
      <c r="G3" s="582"/>
      <c r="H3" s="582"/>
      <c r="I3" s="582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009"/>
      <c r="AA3" s="121"/>
      <c r="AB3" s="121"/>
      <c r="AC3" s="121"/>
      <c r="AD3" s="121"/>
      <c r="AE3" s="121"/>
      <c r="AF3" s="1397"/>
      <c r="AG3" s="121"/>
      <c r="AH3" s="122"/>
      <c r="AI3" s="122"/>
    </row>
    <row r="4" spans="1:35" s="120" customFormat="1" ht="35.25" customHeight="1" thickBot="1">
      <c r="A4" s="1432" t="s">
        <v>1047</v>
      </c>
      <c r="B4" s="1432"/>
      <c r="C4" s="1432"/>
      <c r="D4" s="1100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1"/>
      <c r="Q4" s="121"/>
      <c r="R4" s="121"/>
      <c r="S4" s="121"/>
      <c r="T4" s="123"/>
      <c r="U4" s="121"/>
      <c r="V4" s="121"/>
      <c r="W4" s="121"/>
      <c r="X4" s="121"/>
      <c r="Y4" s="121"/>
      <c r="Z4" s="1010"/>
      <c r="AA4" s="123"/>
      <c r="AB4" s="124"/>
      <c r="AC4" s="124"/>
      <c r="AD4" s="124"/>
      <c r="AE4" s="124"/>
      <c r="AF4" s="1398"/>
      <c r="AG4" s="124"/>
      <c r="AH4" s="125"/>
      <c r="AI4" s="125"/>
    </row>
    <row r="5" spans="1:35" ht="28.5" customHeight="1">
      <c r="A5" s="1602" t="s">
        <v>261</v>
      </c>
      <c r="B5" s="1402" t="s">
        <v>244</v>
      </c>
      <c r="C5" s="1405" t="s">
        <v>0</v>
      </c>
      <c r="D5" s="1405" t="s">
        <v>245</v>
      </c>
      <c r="E5" s="1408" t="s">
        <v>1</v>
      </c>
      <c r="F5" s="1409"/>
      <c r="G5" s="1409"/>
      <c r="H5" s="1409"/>
      <c r="I5" s="1410"/>
      <c r="J5" s="1414" t="s">
        <v>2</v>
      </c>
      <c r="K5" s="1414"/>
      <c r="L5" s="1414"/>
      <c r="M5" s="1414"/>
      <c r="N5" s="1414"/>
      <c r="O5" s="1414"/>
      <c r="P5" s="1414"/>
      <c r="Q5" s="1414"/>
      <c r="R5" s="1414"/>
      <c r="S5" s="1414"/>
      <c r="T5" s="1414"/>
      <c r="U5" s="1414"/>
      <c r="V5" s="1415" t="s">
        <v>8</v>
      </c>
      <c r="W5" s="1414" t="s">
        <v>4</v>
      </c>
      <c r="X5" s="1414"/>
      <c r="Y5" s="1414"/>
      <c r="Z5" s="1599" t="s">
        <v>338</v>
      </c>
      <c r="AA5" s="1419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74.25" customHeight="1">
      <c r="A6" s="1603"/>
      <c r="B6" s="1403"/>
      <c r="C6" s="1406"/>
      <c r="D6" s="1406"/>
      <c r="E6" s="1411"/>
      <c r="F6" s="1412"/>
      <c r="G6" s="1412"/>
      <c r="H6" s="1412"/>
      <c r="I6" s="1413"/>
      <c r="J6" s="1422" t="s">
        <v>227</v>
      </c>
      <c r="K6" s="1423"/>
      <c r="L6" s="1418" t="s">
        <v>5</v>
      </c>
      <c r="M6" s="1418"/>
      <c r="N6" s="1424" t="s">
        <v>223</v>
      </c>
      <c r="O6" s="1425"/>
      <c r="P6" s="1418" t="s">
        <v>6</v>
      </c>
      <c r="Q6" s="1418"/>
      <c r="R6" s="1418" t="s">
        <v>7</v>
      </c>
      <c r="S6" s="1418"/>
      <c r="T6" s="1418" t="s">
        <v>219</v>
      </c>
      <c r="U6" s="1418"/>
      <c r="V6" s="1416"/>
      <c r="W6" s="1418"/>
      <c r="X6" s="1418"/>
      <c r="Y6" s="1418"/>
      <c r="Z6" s="1600"/>
      <c r="AA6" s="1420"/>
      <c r="AB6" s="150"/>
      <c r="AC6" s="150"/>
      <c r="AD6" s="150"/>
      <c r="AE6" s="150"/>
      <c r="AF6" s="150"/>
      <c r="AG6" s="150"/>
      <c r="AH6" s="150"/>
      <c r="AI6" s="150"/>
    </row>
    <row r="7" spans="1:35" ht="84" customHeight="1" thickBot="1">
      <c r="A7" s="1604"/>
      <c r="B7" s="1404"/>
      <c r="C7" s="1407"/>
      <c r="D7" s="1407"/>
      <c r="E7" s="240" t="s">
        <v>9</v>
      </c>
      <c r="F7" s="240" t="s">
        <v>10</v>
      </c>
      <c r="G7" s="1102" t="s">
        <v>11</v>
      </c>
      <c r="H7" s="1102" t="s">
        <v>12</v>
      </c>
      <c r="I7" s="1102" t="s">
        <v>13</v>
      </c>
      <c r="J7" s="1102" t="s">
        <v>14</v>
      </c>
      <c r="K7" s="1102" t="s">
        <v>15</v>
      </c>
      <c r="L7" s="1102" t="s">
        <v>14</v>
      </c>
      <c r="M7" s="1102" t="s">
        <v>16</v>
      </c>
      <c r="N7" s="1102" t="s">
        <v>14</v>
      </c>
      <c r="O7" s="1102" t="s">
        <v>16</v>
      </c>
      <c r="P7" s="1102" t="s">
        <v>14</v>
      </c>
      <c r="Q7" s="1102" t="s">
        <v>16</v>
      </c>
      <c r="R7" s="1102" t="s">
        <v>14</v>
      </c>
      <c r="S7" s="1102" t="s">
        <v>220</v>
      </c>
      <c r="T7" s="1102" t="s">
        <v>221</v>
      </c>
      <c r="U7" s="1102" t="s">
        <v>3</v>
      </c>
      <c r="V7" s="1417"/>
      <c r="W7" s="775" t="s">
        <v>17</v>
      </c>
      <c r="X7" s="153" t="s">
        <v>218</v>
      </c>
      <c r="Y7" s="153" t="s">
        <v>13</v>
      </c>
      <c r="Z7" s="1601"/>
      <c r="AA7" s="1421"/>
      <c r="AB7" s="150"/>
      <c r="AC7" s="150"/>
      <c r="AD7" s="150"/>
      <c r="AE7" s="150"/>
      <c r="AF7" s="150"/>
      <c r="AG7" s="150"/>
      <c r="AH7" s="150"/>
      <c r="AI7" s="150"/>
    </row>
    <row r="8" spans="1:35" s="463" customFormat="1" ht="35.1" customHeight="1">
      <c r="A8" s="1023">
        <v>1</v>
      </c>
      <c r="B8" s="364" t="s">
        <v>33</v>
      </c>
      <c r="C8" s="364" t="s">
        <v>176</v>
      </c>
      <c r="D8" s="364" t="s">
        <v>56</v>
      </c>
      <c r="E8" s="365">
        <v>30</v>
      </c>
      <c r="F8" s="364">
        <v>240</v>
      </c>
      <c r="G8" s="364">
        <v>90</v>
      </c>
      <c r="H8" s="364">
        <f>90/8</f>
        <v>11.25</v>
      </c>
      <c r="I8" s="364">
        <f>G8*E8</f>
        <v>2700</v>
      </c>
      <c r="J8" s="376"/>
      <c r="K8" s="376"/>
      <c r="L8" s="376">
        <v>4</v>
      </c>
      <c r="M8" s="376" t="s">
        <v>180</v>
      </c>
      <c r="N8" s="376">
        <v>20</v>
      </c>
      <c r="O8" s="377" t="s">
        <v>1052</v>
      </c>
      <c r="P8" s="376"/>
      <c r="Q8" s="376"/>
      <c r="R8" s="376"/>
      <c r="S8" s="376"/>
      <c r="T8" s="376"/>
      <c r="U8" s="376"/>
      <c r="V8" s="365">
        <f t="shared" ref="V8:V70" si="0">J8+L8+N8+P8+R8+T8</f>
        <v>24</v>
      </c>
      <c r="W8" s="365">
        <f t="shared" ref="W8:W70" si="1">E8-V8</f>
        <v>6</v>
      </c>
      <c r="X8" s="364">
        <f t="shared" ref="X8:X70" si="2">W8*8</f>
        <v>48</v>
      </c>
      <c r="Y8" s="364">
        <f t="shared" ref="Y8:Y70" si="3">X8*H8</f>
        <v>540</v>
      </c>
      <c r="Z8" s="1109">
        <f t="shared" ref="Z8:Z70" si="4">Y8</f>
        <v>540</v>
      </c>
      <c r="AA8" s="1110"/>
    </row>
    <row r="9" spans="1:35" s="463" customFormat="1" ht="35.1" customHeight="1">
      <c r="A9" s="825">
        <v>2</v>
      </c>
      <c r="B9" s="364" t="s">
        <v>777</v>
      </c>
      <c r="C9" s="364" t="s">
        <v>18</v>
      </c>
      <c r="D9" s="364" t="s">
        <v>373</v>
      </c>
      <c r="E9" s="365">
        <v>30</v>
      </c>
      <c r="F9" s="364">
        <v>240</v>
      </c>
      <c r="G9" s="364">
        <v>70</v>
      </c>
      <c r="H9" s="364">
        <f>G9/8</f>
        <v>8.75</v>
      </c>
      <c r="I9" s="364">
        <f t="shared" ref="I9:I37" si="5">G9*E9</f>
        <v>2100</v>
      </c>
      <c r="J9" s="376"/>
      <c r="K9" s="376"/>
      <c r="L9" s="376">
        <v>4</v>
      </c>
      <c r="M9" s="376" t="s">
        <v>180</v>
      </c>
      <c r="N9" s="376"/>
      <c r="O9" s="377"/>
      <c r="P9" s="376">
        <v>1</v>
      </c>
      <c r="Q9" s="376">
        <v>15</v>
      </c>
      <c r="R9" s="376"/>
      <c r="S9" s="376"/>
      <c r="T9" s="376"/>
      <c r="U9" s="376"/>
      <c r="V9" s="365">
        <f t="shared" si="0"/>
        <v>5</v>
      </c>
      <c r="W9" s="365">
        <f t="shared" si="1"/>
        <v>25</v>
      </c>
      <c r="X9" s="364">
        <f t="shared" si="2"/>
        <v>200</v>
      </c>
      <c r="Y9" s="364">
        <f t="shared" si="3"/>
        <v>1750</v>
      </c>
      <c r="Z9" s="1014">
        <f t="shared" si="4"/>
        <v>1750</v>
      </c>
      <c r="AA9" s="997"/>
    </row>
    <row r="10" spans="1:35" s="463" customFormat="1" ht="35.1" customHeight="1">
      <c r="A10" s="825">
        <v>3</v>
      </c>
      <c r="B10" s="364" t="s">
        <v>319</v>
      </c>
      <c r="C10" s="364" t="s">
        <v>18</v>
      </c>
      <c r="D10" s="364" t="s">
        <v>847</v>
      </c>
      <c r="E10" s="365">
        <v>30</v>
      </c>
      <c r="F10" s="364">
        <v>240</v>
      </c>
      <c r="G10" s="364">
        <v>70</v>
      </c>
      <c r="H10" s="364">
        <f t="shared" ref="H10:H37" si="6">G10/8</f>
        <v>8.75</v>
      </c>
      <c r="I10" s="364">
        <f t="shared" si="5"/>
        <v>2100</v>
      </c>
      <c r="J10" s="376"/>
      <c r="K10" s="376"/>
      <c r="L10" s="376"/>
      <c r="M10" s="376"/>
      <c r="N10" s="376"/>
      <c r="O10" s="377"/>
      <c r="P10" s="376"/>
      <c r="Q10" s="376"/>
      <c r="R10" s="376"/>
      <c r="S10" s="376"/>
      <c r="T10" s="376"/>
      <c r="U10" s="376"/>
      <c r="V10" s="365">
        <f t="shared" si="0"/>
        <v>0</v>
      </c>
      <c r="W10" s="365">
        <f t="shared" si="1"/>
        <v>30</v>
      </c>
      <c r="X10" s="364">
        <f t="shared" si="2"/>
        <v>240</v>
      </c>
      <c r="Y10" s="364">
        <f t="shared" si="3"/>
        <v>2100</v>
      </c>
      <c r="Z10" s="1014">
        <f t="shared" si="4"/>
        <v>2100</v>
      </c>
      <c r="AA10" s="245"/>
    </row>
    <row r="11" spans="1:35" s="463" customFormat="1" ht="35.1" customHeight="1">
      <c r="A11" s="825">
        <v>4</v>
      </c>
      <c r="B11" s="364" t="s">
        <v>68</v>
      </c>
      <c r="C11" s="364" t="s">
        <v>18</v>
      </c>
      <c r="D11" s="367" t="s">
        <v>69</v>
      </c>
      <c r="E11" s="365">
        <v>30</v>
      </c>
      <c r="F11" s="364">
        <v>240</v>
      </c>
      <c r="G11" s="364">
        <v>70</v>
      </c>
      <c r="H11" s="364">
        <f t="shared" si="6"/>
        <v>8.75</v>
      </c>
      <c r="I11" s="364">
        <f t="shared" si="5"/>
        <v>2100</v>
      </c>
      <c r="J11" s="376"/>
      <c r="K11" s="376"/>
      <c r="L11" s="376">
        <v>1</v>
      </c>
      <c r="M11" s="376">
        <v>15</v>
      </c>
      <c r="N11" s="376">
        <v>14</v>
      </c>
      <c r="O11" s="376" t="s">
        <v>877</v>
      </c>
      <c r="P11" s="376"/>
      <c r="Q11" s="376"/>
      <c r="R11" s="376"/>
      <c r="S11" s="376"/>
      <c r="T11" s="376"/>
      <c r="U11" s="376"/>
      <c r="V11" s="365">
        <f t="shared" si="0"/>
        <v>15</v>
      </c>
      <c r="W11" s="365">
        <f t="shared" si="1"/>
        <v>15</v>
      </c>
      <c r="X11" s="364">
        <f t="shared" si="2"/>
        <v>120</v>
      </c>
      <c r="Y11" s="364">
        <f t="shared" si="3"/>
        <v>1050</v>
      </c>
      <c r="Z11" s="1014">
        <f t="shared" si="4"/>
        <v>1050</v>
      </c>
      <c r="AA11" s="997"/>
    </row>
    <row r="12" spans="1:35" s="463" customFormat="1" ht="35.1" customHeight="1">
      <c r="A12" s="825">
        <v>5</v>
      </c>
      <c r="B12" s="364" t="s">
        <v>321</v>
      </c>
      <c r="C12" s="364" t="s">
        <v>18</v>
      </c>
      <c r="D12" s="374" t="s">
        <v>38</v>
      </c>
      <c r="E12" s="365">
        <v>30</v>
      </c>
      <c r="F12" s="364">
        <v>240</v>
      </c>
      <c r="G12" s="364">
        <v>70</v>
      </c>
      <c r="H12" s="364">
        <f t="shared" si="6"/>
        <v>8.75</v>
      </c>
      <c r="I12" s="364">
        <f t="shared" si="5"/>
        <v>2100</v>
      </c>
      <c r="J12" s="376"/>
      <c r="K12" s="376"/>
      <c r="L12" s="376"/>
      <c r="M12" s="376"/>
      <c r="N12" s="376">
        <v>1</v>
      </c>
      <c r="O12" s="377" t="s">
        <v>268</v>
      </c>
      <c r="P12" s="376"/>
      <c r="Q12" s="376"/>
      <c r="R12" s="376"/>
      <c r="S12" s="376"/>
      <c r="T12" s="376"/>
      <c r="U12" s="376"/>
      <c r="V12" s="365">
        <f t="shared" si="0"/>
        <v>1</v>
      </c>
      <c r="W12" s="365">
        <f t="shared" si="1"/>
        <v>29</v>
      </c>
      <c r="X12" s="364">
        <f t="shared" si="2"/>
        <v>232</v>
      </c>
      <c r="Y12" s="364">
        <f t="shared" si="3"/>
        <v>2030</v>
      </c>
      <c r="Z12" s="1063">
        <f t="shared" si="4"/>
        <v>2030</v>
      </c>
      <c r="AA12" s="997"/>
    </row>
    <row r="13" spans="1:35" s="463" customFormat="1" ht="35.1" customHeight="1">
      <c r="A13" s="825">
        <v>6</v>
      </c>
      <c r="B13" s="364" t="s">
        <v>272</v>
      </c>
      <c r="C13" s="364" t="s">
        <v>176</v>
      </c>
      <c r="D13" s="364" t="s">
        <v>47</v>
      </c>
      <c r="E13" s="365">
        <v>30</v>
      </c>
      <c r="F13" s="364">
        <v>240</v>
      </c>
      <c r="G13" s="364">
        <v>90</v>
      </c>
      <c r="H13" s="364">
        <f t="shared" si="6"/>
        <v>11.25</v>
      </c>
      <c r="I13" s="364">
        <f t="shared" si="5"/>
        <v>2700</v>
      </c>
      <c r="J13" s="376"/>
      <c r="K13" s="376"/>
      <c r="L13" s="376">
        <v>4</v>
      </c>
      <c r="M13" s="376" t="s">
        <v>180</v>
      </c>
      <c r="N13" s="376"/>
      <c r="O13" s="377"/>
      <c r="P13" s="376">
        <v>1</v>
      </c>
      <c r="Q13" s="376">
        <v>15</v>
      </c>
      <c r="R13" s="376"/>
      <c r="S13" s="376"/>
      <c r="T13" s="376"/>
      <c r="U13" s="376"/>
      <c r="V13" s="365">
        <f t="shared" si="0"/>
        <v>5</v>
      </c>
      <c r="W13" s="365">
        <f t="shared" si="1"/>
        <v>25</v>
      </c>
      <c r="X13" s="364">
        <f t="shared" si="2"/>
        <v>200</v>
      </c>
      <c r="Y13" s="364">
        <f t="shared" si="3"/>
        <v>2250</v>
      </c>
      <c r="Z13" s="1014">
        <f t="shared" si="4"/>
        <v>2250</v>
      </c>
      <c r="AA13" s="997"/>
    </row>
    <row r="14" spans="1:35" s="463" customFormat="1" ht="35.1" customHeight="1">
      <c r="A14" s="825">
        <v>7</v>
      </c>
      <c r="B14" s="364" t="s">
        <v>734</v>
      </c>
      <c r="C14" s="364" t="s">
        <v>18</v>
      </c>
      <c r="D14" s="374" t="s">
        <v>166</v>
      </c>
      <c r="E14" s="365">
        <v>30</v>
      </c>
      <c r="F14" s="364">
        <v>240</v>
      </c>
      <c r="G14" s="364">
        <v>70</v>
      </c>
      <c r="H14" s="364">
        <f t="shared" si="6"/>
        <v>8.75</v>
      </c>
      <c r="I14" s="364">
        <f t="shared" si="5"/>
        <v>2100</v>
      </c>
      <c r="J14" s="376"/>
      <c r="K14" s="819"/>
      <c r="L14" s="376">
        <v>4</v>
      </c>
      <c r="M14" s="376" t="s">
        <v>180</v>
      </c>
      <c r="N14" s="376">
        <v>9</v>
      </c>
      <c r="O14" s="377" t="s">
        <v>1062</v>
      </c>
      <c r="P14" s="376"/>
      <c r="Q14" s="376"/>
      <c r="R14" s="376"/>
      <c r="S14" s="376"/>
      <c r="T14" s="376"/>
      <c r="U14" s="376"/>
      <c r="V14" s="365">
        <f t="shared" si="0"/>
        <v>13</v>
      </c>
      <c r="W14" s="365">
        <f t="shared" si="1"/>
        <v>17</v>
      </c>
      <c r="X14" s="364">
        <f t="shared" si="2"/>
        <v>136</v>
      </c>
      <c r="Y14" s="364">
        <f t="shared" si="3"/>
        <v>1190</v>
      </c>
      <c r="Z14" s="1014">
        <f t="shared" si="4"/>
        <v>1190</v>
      </c>
      <c r="AA14" s="997"/>
    </row>
    <row r="15" spans="1:35" s="463" customFormat="1" ht="35.1" customHeight="1">
      <c r="A15" s="825">
        <v>8</v>
      </c>
      <c r="B15" s="364" t="s">
        <v>169</v>
      </c>
      <c r="C15" s="364" t="s">
        <v>176</v>
      </c>
      <c r="D15" s="364" t="s">
        <v>83</v>
      </c>
      <c r="E15" s="365">
        <v>30</v>
      </c>
      <c r="F15" s="364">
        <v>240</v>
      </c>
      <c r="G15" s="364">
        <v>90</v>
      </c>
      <c r="H15" s="364">
        <f t="shared" si="6"/>
        <v>11.25</v>
      </c>
      <c r="I15" s="364">
        <f t="shared" si="5"/>
        <v>2700</v>
      </c>
      <c r="J15" s="376"/>
      <c r="K15" s="819"/>
      <c r="L15" s="376">
        <v>1</v>
      </c>
      <c r="M15" s="376">
        <v>27</v>
      </c>
      <c r="N15" s="376"/>
      <c r="O15" s="377"/>
      <c r="P15" s="376"/>
      <c r="Q15" s="376"/>
      <c r="R15" s="376"/>
      <c r="S15" s="377"/>
      <c r="T15" s="376"/>
      <c r="U15" s="376"/>
      <c r="V15" s="365">
        <f>J15+L15+N15+P15+R15+T15</f>
        <v>1</v>
      </c>
      <c r="W15" s="365">
        <f>E15-V15</f>
        <v>29</v>
      </c>
      <c r="X15" s="364">
        <f>W15*8</f>
        <v>232</v>
      </c>
      <c r="Y15" s="364">
        <f>X15*H15</f>
        <v>2610</v>
      </c>
      <c r="Z15" s="1014">
        <f t="shared" si="4"/>
        <v>2610</v>
      </c>
      <c r="AA15" s="997"/>
    </row>
    <row r="16" spans="1:35" s="463" customFormat="1" ht="35.1" customHeight="1">
      <c r="A16" s="825">
        <v>9</v>
      </c>
      <c r="B16" s="364" t="s">
        <v>124</v>
      </c>
      <c r="C16" s="364" t="s">
        <v>207</v>
      </c>
      <c r="D16" s="364" t="s">
        <v>142</v>
      </c>
      <c r="E16" s="365">
        <v>30</v>
      </c>
      <c r="F16" s="364">
        <v>240</v>
      </c>
      <c r="G16" s="364">
        <v>40</v>
      </c>
      <c r="H16" s="364">
        <f t="shared" si="6"/>
        <v>5</v>
      </c>
      <c r="I16" s="364">
        <f t="shared" si="5"/>
        <v>1200</v>
      </c>
      <c r="J16" s="376"/>
      <c r="K16" s="376"/>
      <c r="L16" s="376">
        <v>1</v>
      </c>
      <c r="M16" s="376">
        <v>6</v>
      </c>
      <c r="N16" s="376">
        <v>18</v>
      </c>
      <c r="O16" s="377" t="s">
        <v>870</v>
      </c>
      <c r="P16" s="376"/>
      <c r="Q16" s="376"/>
      <c r="R16" s="376"/>
      <c r="S16" s="376"/>
      <c r="T16" s="376"/>
      <c r="U16" s="377"/>
      <c r="V16" s="365">
        <f t="shared" si="0"/>
        <v>19</v>
      </c>
      <c r="W16" s="365">
        <f t="shared" si="1"/>
        <v>11</v>
      </c>
      <c r="X16" s="364">
        <f t="shared" si="2"/>
        <v>88</v>
      </c>
      <c r="Y16" s="364">
        <f t="shared" si="3"/>
        <v>440</v>
      </c>
      <c r="Z16" s="1014">
        <f t="shared" si="4"/>
        <v>440</v>
      </c>
      <c r="AA16" s="997"/>
    </row>
    <row r="17" spans="1:27" s="463" customFormat="1" ht="35.1" customHeight="1">
      <c r="A17" s="825">
        <v>10</v>
      </c>
      <c r="B17" s="364" t="s">
        <v>863</v>
      </c>
      <c r="C17" s="364" t="s">
        <v>18</v>
      </c>
      <c r="D17" s="364" t="s">
        <v>109</v>
      </c>
      <c r="E17" s="365">
        <v>30</v>
      </c>
      <c r="F17" s="364">
        <v>240</v>
      </c>
      <c r="G17" s="364">
        <v>70</v>
      </c>
      <c r="H17" s="364">
        <f t="shared" si="6"/>
        <v>8.75</v>
      </c>
      <c r="I17" s="364">
        <f t="shared" si="5"/>
        <v>2100</v>
      </c>
      <c r="J17" s="376"/>
      <c r="K17" s="376"/>
      <c r="L17" s="376">
        <v>2</v>
      </c>
      <c r="M17" s="376" t="s">
        <v>179</v>
      </c>
      <c r="N17" s="376"/>
      <c r="O17" s="377"/>
      <c r="P17" s="376"/>
      <c r="Q17" s="376"/>
      <c r="R17" s="376"/>
      <c r="S17" s="376"/>
      <c r="T17" s="376"/>
      <c r="U17" s="376"/>
      <c r="V17" s="365">
        <f t="shared" si="0"/>
        <v>2</v>
      </c>
      <c r="W17" s="365">
        <f t="shared" si="1"/>
        <v>28</v>
      </c>
      <c r="X17" s="364">
        <f t="shared" si="2"/>
        <v>224</v>
      </c>
      <c r="Y17" s="364">
        <f t="shared" si="3"/>
        <v>1960</v>
      </c>
      <c r="Z17" s="1014">
        <f t="shared" si="4"/>
        <v>1960</v>
      </c>
      <c r="AA17" s="997"/>
    </row>
    <row r="18" spans="1:27" s="463" customFormat="1" ht="35.1" customHeight="1">
      <c r="A18" s="825">
        <v>11</v>
      </c>
      <c r="B18" s="364" t="s">
        <v>1029</v>
      </c>
      <c r="C18" s="364" t="s">
        <v>267</v>
      </c>
      <c r="D18" s="364" t="s">
        <v>43</v>
      </c>
      <c r="E18" s="365">
        <v>30</v>
      </c>
      <c r="F18" s="364">
        <v>240</v>
      </c>
      <c r="G18" s="364">
        <v>75</v>
      </c>
      <c r="H18" s="364">
        <f t="shared" si="6"/>
        <v>9.375</v>
      </c>
      <c r="I18" s="364">
        <f t="shared" si="5"/>
        <v>2250</v>
      </c>
      <c r="J18" s="376"/>
      <c r="K18" s="376"/>
      <c r="L18" s="376"/>
      <c r="M18" s="376"/>
      <c r="N18" s="376">
        <v>24</v>
      </c>
      <c r="O18" s="377" t="s">
        <v>489</v>
      </c>
      <c r="P18" s="376"/>
      <c r="Q18" s="376"/>
      <c r="R18" s="376"/>
      <c r="S18" s="376"/>
      <c r="T18" s="376"/>
      <c r="U18" s="376"/>
      <c r="V18" s="365">
        <f t="shared" si="0"/>
        <v>24</v>
      </c>
      <c r="W18" s="365">
        <f t="shared" si="1"/>
        <v>6</v>
      </c>
      <c r="X18" s="364">
        <f t="shared" si="2"/>
        <v>48</v>
      </c>
      <c r="Y18" s="364">
        <f t="shared" si="3"/>
        <v>450</v>
      </c>
      <c r="Z18" s="1014">
        <f t="shared" si="4"/>
        <v>450</v>
      </c>
      <c r="AA18" s="997"/>
    </row>
    <row r="19" spans="1:27" s="463" customFormat="1" ht="35.1" customHeight="1">
      <c r="A19" s="825">
        <v>12</v>
      </c>
      <c r="B19" s="364" t="s">
        <v>292</v>
      </c>
      <c r="C19" s="364" t="s">
        <v>176</v>
      </c>
      <c r="D19" s="367" t="s">
        <v>911</v>
      </c>
      <c r="E19" s="365">
        <v>30</v>
      </c>
      <c r="F19" s="364">
        <v>240</v>
      </c>
      <c r="G19" s="364">
        <v>90</v>
      </c>
      <c r="H19" s="364">
        <f t="shared" si="6"/>
        <v>11.25</v>
      </c>
      <c r="I19" s="364">
        <f t="shared" si="5"/>
        <v>2700</v>
      </c>
      <c r="J19" s="376"/>
      <c r="K19" s="376"/>
      <c r="L19" s="376">
        <v>4</v>
      </c>
      <c r="M19" s="376" t="s">
        <v>180</v>
      </c>
      <c r="N19" s="376"/>
      <c r="O19" s="377"/>
      <c r="P19" s="376">
        <v>1</v>
      </c>
      <c r="Q19" s="376">
        <v>15</v>
      </c>
      <c r="R19" s="376"/>
      <c r="S19" s="376"/>
      <c r="T19" s="376"/>
      <c r="U19" s="376"/>
      <c r="V19" s="365">
        <f t="shared" si="0"/>
        <v>5</v>
      </c>
      <c r="W19" s="365">
        <f t="shared" si="1"/>
        <v>25</v>
      </c>
      <c r="X19" s="364">
        <f t="shared" si="2"/>
        <v>200</v>
      </c>
      <c r="Y19" s="364">
        <f t="shared" si="3"/>
        <v>2250</v>
      </c>
      <c r="Z19" s="1014">
        <f t="shared" si="4"/>
        <v>2250</v>
      </c>
      <c r="AA19" s="997"/>
    </row>
    <row r="20" spans="1:27" s="463" customFormat="1" ht="35.1" customHeight="1">
      <c r="A20" s="825">
        <v>13</v>
      </c>
      <c r="B20" s="364" t="s">
        <v>94</v>
      </c>
      <c r="C20" s="364" t="s">
        <v>176</v>
      </c>
      <c r="D20" s="364" t="s">
        <v>138</v>
      </c>
      <c r="E20" s="365">
        <v>30</v>
      </c>
      <c r="F20" s="364">
        <v>240</v>
      </c>
      <c r="G20" s="364">
        <v>90</v>
      </c>
      <c r="H20" s="364">
        <f t="shared" si="6"/>
        <v>11.25</v>
      </c>
      <c r="I20" s="364">
        <f t="shared" si="5"/>
        <v>2700</v>
      </c>
      <c r="J20" s="376"/>
      <c r="K20" s="376"/>
      <c r="L20" s="376">
        <v>4</v>
      </c>
      <c r="M20" s="376" t="s">
        <v>180</v>
      </c>
      <c r="N20" s="376"/>
      <c r="O20" s="377"/>
      <c r="P20" s="376">
        <v>1</v>
      </c>
      <c r="Q20" s="376">
        <v>15</v>
      </c>
      <c r="R20" s="376"/>
      <c r="S20" s="376"/>
      <c r="T20" s="376"/>
      <c r="U20" s="376"/>
      <c r="V20" s="365">
        <f t="shared" si="0"/>
        <v>5</v>
      </c>
      <c r="W20" s="365">
        <f t="shared" si="1"/>
        <v>25</v>
      </c>
      <c r="X20" s="364">
        <f t="shared" si="2"/>
        <v>200</v>
      </c>
      <c r="Y20" s="364">
        <f t="shared" si="3"/>
        <v>2250</v>
      </c>
      <c r="Z20" s="1014">
        <f t="shared" si="4"/>
        <v>2250</v>
      </c>
      <c r="AA20" s="997"/>
    </row>
    <row r="21" spans="1:27" s="463" customFormat="1" ht="35.1" customHeight="1">
      <c r="A21" s="825">
        <v>14</v>
      </c>
      <c r="B21" s="364" t="s">
        <v>881</v>
      </c>
      <c r="C21" s="364" t="s">
        <v>18</v>
      </c>
      <c r="D21" s="414" t="s">
        <v>81</v>
      </c>
      <c r="E21" s="365">
        <v>30</v>
      </c>
      <c r="F21" s="364">
        <v>240</v>
      </c>
      <c r="G21" s="364">
        <v>70</v>
      </c>
      <c r="H21" s="364">
        <f t="shared" si="6"/>
        <v>8.75</v>
      </c>
      <c r="I21" s="364">
        <f t="shared" si="5"/>
        <v>2100</v>
      </c>
      <c r="J21" s="376"/>
      <c r="K21" s="376"/>
      <c r="L21" s="376"/>
      <c r="M21" s="376"/>
      <c r="N21" s="376">
        <v>1</v>
      </c>
      <c r="O21" s="377" t="s">
        <v>366</v>
      </c>
      <c r="P21" s="376">
        <v>1</v>
      </c>
      <c r="Q21" s="376">
        <v>15</v>
      </c>
      <c r="R21" s="376"/>
      <c r="S21" s="376"/>
      <c r="T21" s="376"/>
      <c r="U21" s="376"/>
      <c r="V21" s="365">
        <f t="shared" si="0"/>
        <v>2</v>
      </c>
      <c r="W21" s="365">
        <f t="shared" si="1"/>
        <v>28</v>
      </c>
      <c r="X21" s="364">
        <f t="shared" si="2"/>
        <v>224</v>
      </c>
      <c r="Y21" s="364">
        <f t="shared" si="3"/>
        <v>1960</v>
      </c>
      <c r="Z21" s="1014">
        <f t="shared" si="4"/>
        <v>1960</v>
      </c>
      <c r="AA21" s="997"/>
    </row>
    <row r="22" spans="1:27" s="463" customFormat="1" ht="35.1" customHeight="1">
      <c r="A22" s="825">
        <v>51</v>
      </c>
      <c r="B22" s="364" t="s">
        <v>1083</v>
      </c>
      <c r="C22" s="364" t="s">
        <v>18</v>
      </c>
      <c r="D22" s="923" t="s">
        <v>77</v>
      </c>
      <c r="E22" s="365">
        <v>30</v>
      </c>
      <c r="F22" s="364">
        <v>240</v>
      </c>
      <c r="G22" s="364">
        <v>70</v>
      </c>
      <c r="H22" s="364">
        <f t="shared" si="6"/>
        <v>8.75</v>
      </c>
      <c r="I22" s="364">
        <f t="shared" si="5"/>
        <v>2100</v>
      </c>
      <c r="J22" s="376"/>
      <c r="K22" s="376"/>
      <c r="L22" s="376">
        <v>4</v>
      </c>
      <c r="M22" s="376" t="s">
        <v>180</v>
      </c>
      <c r="N22" s="376"/>
      <c r="O22" s="377"/>
      <c r="P22" s="376"/>
      <c r="Q22" s="376"/>
      <c r="R22" s="376"/>
      <c r="S22" s="376"/>
      <c r="T22" s="376"/>
      <c r="U22" s="376"/>
      <c r="V22" s="365">
        <f>J22+L22+N22+P22+R22+T22</f>
        <v>4</v>
      </c>
      <c r="W22" s="365">
        <f t="shared" ref="W22" si="7">E22-V22</f>
        <v>26</v>
      </c>
      <c r="X22" s="364">
        <f t="shared" ref="X22" si="8">W22*8</f>
        <v>208</v>
      </c>
      <c r="Y22" s="364">
        <f t="shared" ref="Y22" si="9">X22*H22</f>
        <v>1820</v>
      </c>
      <c r="Z22" s="1014">
        <f t="shared" ref="Z22" si="10">Y22</f>
        <v>1820</v>
      </c>
      <c r="AA22" s="245"/>
    </row>
    <row r="23" spans="1:27" s="463" customFormat="1" ht="35.1" customHeight="1">
      <c r="A23" s="825">
        <v>15</v>
      </c>
      <c r="B23" s="364" t="s">
        <v>794</v>
      </c>
      <c r="C23" s="364" t="s">
        <v>18</v>
      </c>
      <c r="D23" s="505" t="s">
        <v>19</v>
      </c>
      <c r="E23" s="365">
        <v>30</v>
      </c>
      <c r="F23" s="364">
        <v>240</v>
      </c>
      <c r="G23" s="364">
        <v>70</v>
      </c>
      <c r="H23" s="364">
        <f t="shared" si="6"/>
        <v>8.75</v>
      </c>
      <c r="I23" s="364">
        <f t="shared" si="5"/>
        <v>2100</v>
      </c>
      <c r="J23" s="376"/>
      <c r="K23" s="376"/>
      <c r="L23" s="376">
        <v>4</v>
      </c>
      <c r="M23" s="376" t="s">
        <v>180</v>
      </c>
      <c r="N23" s="376"/>
      <c r="O23" s="377"/>
      <c r="P23" s="376"/>
      <c r="Q23" s="376"/>
      <c r="R23" s="376"/>
      <c r="S23" s="376"/>
      <c r="T23" s="376"/>
      <c r="U23" s="376"/>
      <c r="V23" s="365">
        <f>J23+L23+N23+P23+R23+T23</f>
        <v>4</v>
      </c>
      <c r="W23" s="365">
        <f>E23-V23</f>
        <v>26</v>
      </c>
      <c r="X23" s="364">
        <f>W23*8</f>
        <v>208</v>
      </c>
      <c r="Y23" s="364">
        <f t="shared" si="3"/>
        <v>1820</v>
      </c>
      <c r="Z23" s="1014">
        <f t="shared" si="4"/>
        <v>1820</v>
      </c>
      <c r="AA23" s="997"/>
    </row>
    <row r="24" spans="1:27" s="463" customFormat="1" ht="35.1" customHeight="1">
      <c r="A24" s="825">
        <v>16</v>
      </c>
      <c r="B24" s="364" t="s">
        <v>275</v>
      </c>
      <c r="C24" s="364" t="s">
        <v>176</v>
      </c>
      <c r="D24" s="364" t="s">
        <v>78</v>
      </c>
      <c r="E24" s="365">
        <v>30</v>
      </c>
      <c r="F24" s="364">
        <v>240</v>
      </c>
      <c r="G24" s="364">
        <v>90</v>
      </c>
      <c r="H24" s="364">
        <f t="shared" si="6"/>
        <v>11.25</v>
      </c>
      <c r="I24" s="364">
        <f t="shared" si="5"/>
        <v>2700</v>
      </c>
      <c r="J24" s="376"/>
      <c r="K24" s="376"/>
      <c r="L24" s="376"/>
      <c r="M24" s="376"/>
      <c r="N24" s="376">
        <v>23</v>
      </c>
      <c r="O24" s="377" t="s">
        <v>1076</v>
      </c>
      <c r="P24" s="376"/>
      <c r="Q24" s="376"/>
      <c r="R24" s="376"/>
      <c r="S24" s="376"/>
      <c r="T24" s="376"/>
      <c r="U24" s="376"/>
      <c r="V24" s="365">
        <f t="shared" si="0"/>
        <v>23</v>
      </c>
      <c r="W24" s="365">
        <f t="shared" si="1"/>
        <v>7</v>
      </c>
      <c r="X24" s="364">
        <f t="shared" si="2"/>
        <v>56</v>
      </c>
      <c r="Y24" s="364">
        <f t="shared" si="3"/>
        <v>630</v>
      </c>
      <c r="Z24" s="1014">
        <f t="shared" si="4"/>
        <v>630</v>
      </c>
      <c r="AA24" s="997"/>
    </row>
    <row r="25" spans="1:27" s="463" customFormat="1" ht="35.1" customHeight="1">
      <c r="A25" s="825">
        <v>17</v>
      </c>
      <c r="B25" s="364" t="s">
        <v>304</v>
      </c>
      <c r="C25" s="364" t="s">
        <v>176</v>
      </c>
      <c r="D25" s="364" t="s">
        <v>57</v>
      </c>
      <c r="E25" s="365">
        <v>30</v>
      </c>
      <c r="F25" s="364">
        <v>240</v>
      </c>
      <c r="G25" s="364">
        <v>90</v>
      </c>
      <c r="H25" s="364">
        <f t="shared" si="6"/>
        <v>11.25</v>
      </c>
      <c r="I25" s="364">
        <f t="shared" si="5"/>
        <v>2700</v>
      </c>
      <c r="J25" s="376"/>
      <c r="K25" s="376"/>
      <c r="L25" s="376">
        <v>4</v>
      </c>
      <c r="M25" s="376" t="s">
        <v>180</v>
      </c>
      <c r="N25" s="376"/>
      <c r="O25" s="377"/>
      <c r="P25" s="376">
        <v>1</v>
      </c>
      <c r="Q25" s="376">
        <v>15</v>
      </c>
      <c r="R25" s="376"/>
      <c r="S25" s="376"/>
      <c r="T25" s="376"/>
      <c r="U25" s="376"/>
      <c r="V25" s="365">
        <f t="shared" si="0"/>
        <v>5</v>
      </c>
      <c r="W25" s="365">
        <f t="shared" si="1"/>
        <v>25</v>
      </c>
      <c r="X25" s="364">
        <f t="shared" si="2"/>
        <v>200</v>
      </c>
      <c r="Y25" s="364">
        <f t="shared" si="3"/>
        <v>2250</v>
      </c>
      <c r="Z25" s="1014">
        <f t="shared" si="4"/>
        <v>2250</v>
      </c>
      <c r="AA25" s="997"/>
    </row>
    <row r="26" spans="1:27" s="463" customFormat="1" ht="35.1" customHeight="1">
      <c r="A26" s="825">
        <v>18</v>
      </c>
      <c r="B26" s="364" t="s">
        <v>813</v>
      </c>
      <c r="C26" s="364" t="s">
        <v>176</v>
      </c>
      <c r="D26" s="364" t="s">
        <v>37</v>
      </c>
      <c r="E26" s="364">
        <v>30</v>
      </c>
      <c r="F26" s="364">
        <v>240</v>
      </c>
      <c r="G26" s="364">
        <v>90</v>
      </c>
      <c r="H26" s="364">
        <f t="shared" si="6"/>
        <v>11.25</v>
      </c>
      <c r="I26" s="364">
        <f t="shared" si="5"/>
        <v>2700</v>
      </c>
      <c r="J26" s="376"/>
      <c r="K26" s="376"/>
      <c r="L26" s="376">
        <v>2</v>
      </c>
      <c r="M26" s="376" t="s">
        <v>487</v>
      </c>
      <c r="N26" s="376">
        <v>15</v>
      </c>
      <c r="O26" s="377" t="s">
        <v>915</v>
      </c>
      <c r="P26" s="376">
        <v>1</v>
      </c>
      <c r="Q26" s="376">
        <v>15</v>
      </c>
      <c r="R26" s="376"/>
      <c r="S26" s="376"/>
      <c r="T26" s="376"/>
      <c r="U26" s="376"/>
      <c r="V26" s="364">
        <f t="shared" si="0"/>
        <v>18</v>
      </c>
      <c r="W26" s="364">
        <f t="shared" si="1"/>
        <v>12</v>
      </c>
      <c r="X26" s="364">
        <f t="shared" si="2"/>
        <v>96</v>
      </c>
      <c r="Y26" s="364">
        <f t="shared" si="3"/>
        <v>1080</v>
      </c>
      <c r="Z26" s="1014">
        <f t="shared" si="4"/>
        <v>1080</v>
      </c>
      <c r="AA26" s="997"/>
    </row>
    <row r="27" spans="1:27" s="463" customFormat="1" ht="35.1" customHeight="1">
      <c r="A27" s="825">
        <v>19</v>
      </c>
      <c r="B27" s="364" t="s">
        <v>246</v>
      </c>
      <c r="C27" s="364" t="s">
        <v>176</v>
      </c>
      <c r="D27" s="364" t="s">
        <v>971</v>
      </c>
      <c r="E27" s="365">
        <v>30</v>
      </c>
      <c r="F27" s="364">
        <v>240</v>
      </c>
      <c r="G27" s="364">
        <v>90</v>
      </c>
      <c r="H27" s="364">
        <f t="shared" si="6"/>
        <v>11.25</v>
      </c>
      <c r="I27" s="364">
        <f t="shared" si="5"/>
        <v>2700</v>
      </c>
      <c r="J27" s="376"/>
      <c r="K27" s="819"/>
      <c r="L27" s="376">
        <v>4</v>
      </c>
      <c r="M27" s="376" t="s">
        <v>180</v>
      </c>
      <c r="N27" s="376">
        <v>10</v>
      </c>
      <c r="O27" s="377"/>
      <c r="P27" s="376">
        <v>1</v>
      </c>
      <c r="Q27" s="376">
        <v>15</v>
      </c>
      <c r="R27" s="376"/>
      <c r="S27" s="376"/>
      <c r="T27" s="376"/>
      <c r="U27" s="376"/>
      <c r="V27" s="365">
        <f>J27+L27+N27+P27+R27+T27</f>
        <v>15</v>
      </c>
      <c r="W27" s="365">
        <f>E27-V27</f>
        <v>15</v>
      </c>
      <c r="X27" s="364">
        <f t="shared" si="2"/>
        <v>120</v>
      </c>
      <c r="Y27" s="364">
        <f t="shared" si="3"/>
        <v>1350</v>
      </c>
      <c r="Z27" s="1014">
        <f t="shared" si="4"/>
        <v>1350</v>
      </c>
      <c r="AA27" s="997"/>
    </row>
    <row r="28" spans="1:27" s="463" customFormat="1" ht="35.1" customHeight="1">
      <c r="A28" s="825">
        <v>20</v>
      </c>
      <c r="B28" s="364" t="s">
        <v>990</v>
      </c>
      <c r="C28" s="364" t="s">
        <v>18</v>
      </c>
      <c r="D28" s="474" t="s">
        <v>42</v>
      </c>
      <c r="E28" s="365">
        <v>30</v>
      </c>
      <c r="F28" s="364">
        <v>240</v>
      </c>
      <c r="G28" s="364">
        <v>70</v>
      </c>
      <c r="H28" s="364">
        <f t="shared" si="6"/>
        <v>8.75</v>
      </c>
      <c r="I28" s="364">
        <f t="shared" si="5"/>
        <v>2100</v>
      </c>
      <c r="J28" s="376"/>
      <c r="K28" s="376"/>
      <c r="L28" s="376">
        <v>4</v>
      </c>
      <c r="M28" s="376" t="s">
        <v>180</v>
      </c>
      <c r="N28" s="376"/>
      <c r="O28" s="377"/>
      <c r="P28" s="376">
        <v>1</v>
      </c>
      <c r="Q28" s="376">
        <v>15</v>
      </c>
      <c r="R28" s="376"/>
      <c r="S28" s="376"/>
      <c r="T28" s="376"/>
      <c r="U28" s="376"/>
      <c r="V28" s="365">
        <f>J28+L28+N28+P28+R28+T28</f>
        <v>5</v>
      </c>
      <c r="W28" s="365">
        <f>E28-V28</f>
        <v>25</v>
      </c>
      <c r="X28" s="364">
        <f>W28*8</f>
        <v>200</v>
      </c>
      <c r="Y28" s="364">
        <f t="shared" si="3"/>
        <v>1750</v>
      </c>
      <c r="Z28" s="1014">
        <f t="shared" si="4"/>
        <v>1750</v>
      </c>
      <c r="AA28" s="997"/>
    </row>
    <row r="29" spans="1:27" s="463" customFormat="1" ht="35.1" customHeight="1">
      <c r="A29" s="825">
        <v>21</v>
      </c>
      <c r="B29" s="364" t="s">
        <v>882</v>
      </c>
      <c r="C29" s="364" t="s">
        <v>207</v>
      </c>
      <c r="D29" s="364" t="s">
        <v>120</v>
      </c>
      <c r="E29" s="365">
        <v>30</v>
      </c>
      <c r="F29" s="364">
        <v>240</v>
      </c>
      <c r="G29" s="364">
        <v>40</v>
      </c>
      <c r="H29" s="364">
        <f t="shared" si="6"/>
        <v>5</v>
      </c>
      <c r="I29" s="364">
        <f t="shared" si="5"/>
        <v>1200</v>
      </c>
      <c r="J29" s="376"/>
      <c r="K29" s="376"/>
      <c r="L29" s="376">
        <v>4</v>
      </c>
      <c r="M29" s="376" t="s">
        <v>180</v>
      </c>
      <c r="N29" s="376">
        <v>4</v>
      </c>
      <c r="O29" s="377" t="s">
        <v>494</v>
      </c>
      <c r="P29" s="376"/>
      <c r="Q29" s="376"/>
      <c r="R29" s="376"/>
      <c r="S29" s="376"/>
      <c r="T29" s="376"/>
      <c r="U29" s="376"/>
      <c r="V29" s="365">
        <f>J29+L29+N29+P29+R29+T29</f>
        <v>8</v>
      </c>
      <c r="W29" s="365">
        <f>E29-V29</f>
        <v>22</v>
      </c>
      <c r="X29" s="364">
        <f>W29*8</f>
        <v>176</v>
      </c>
      <c r="Y29" s="364">
        <f t="shared" si="3"/>
        <v>880</v>
      </c>
      <c r="Z29" s="1014">
        <f t="shared" si="4"/>
        <v>880</v>
      </c>
      <c r="AA29" s="997"/>
    </row>
    <row r="30" spans="1:27" s="463" customFormat="1" ht="35.1" customHeight="1">
      <c r="A30" s="825">
        <v>22</v>
      </c>
      <c r="B30" s="474" t="s">
        <v>473</v>
      </c>
      <c r="C30" s="364" t="s">
        <v>176</v>
      </c>
      <c r="D30" s="364" t="s">
        <v>239</v>
      </c>
      <c r="E30" s="365">
        <v>30</v>
      </c>
      <c r="F30" s="364">
        <v>240</v>
      </c>
      <c r="G30" s="364">
        <v>90</v>
      </c>
      <c r="H30" s="364">
        <f t="shared" si="6"/>
        <v>11.25</v>
      </c>
      <c r="I30" s="364">
        <f t="shared" si="5"/>
        <v>2700</v>
      </c>
      <c r="J30" s="376"/>
      <c r="K30" s="376"/>
      <c r="L30" s="376"/>
      <c r="M30" s="376"/>
      <c r="N30" s="376">
        <v>16</v>
      </c>
      <c r="O30" s="377" t="s">
        <v>1069</v>
      </c>
      <c r="P30" s="376"/>
      <c r="Q30" s="376"/>
      <c r="R30" s="376"/>
      <c r="S30" s="376"/>
      <c r="T30" s="376"/>
      <c r="U30" s="376"/>
      <c r="V30" s="365">
        <f>J30+L30+N30+P30+R30+T30</f>
        <v>16</v>
      </c>
      <c r="W30" s="365">
        <f>E30-V30</f>
        <v>14</v>
      </c>
      <c r="X30" s="364">
        <f>W30*8</f>
        <v>112</v>
      </c>
      <c r="Y30" s="364">
        <f t="shared" si="3"/>
        <v>1260</v>
      </c>
      <c r="Z30" s="1014">
        <f t="shared" si="4"/>
        <v>1260</v>
      </c>
      <c r="AA30" s="997"/>
    </row>
    <row r="31" spans="1:27" s="463" customFormat="1" ht="35.1" customHeight="1">
      <c r="A31" s="825">
        <v>23</v>
      </c>
      <c r="B31" s="364" t="s">
        <v>97</v>
      </c>
      <c r="C31" s="364" t="s">
        <v>176</v>
      </c>
      <c r="D31" s="364" t="s">
        <v>160</v>
      </c>
      <c r="E31" s="365">
        <v>30</v>
      </c>
      <c r="F31" s="364">
        <v>240</v>
      </c>
      <c r="G31" s="364">
        <v>90</v>
      </c>
      <c r="H31" s="364">
        <f t="shared" si="6"/>
        <v>11.25</v>
      </c>
      <c r="I31" s="364">
        <f t="shared" si="5"/>
        <v>2700</v>
      </c>
      <c r="J31" s="376"/>
      <c r="K31" s="376"/>
      <c r="L31" s="376">
        <v>4</v>
      </c>
      <c r="M31" s="376" t="s">
        <v>180</v>
      </c>
      <c r="N31" s="376"/>
      <c r="O31" s="377"/>
      <c r="P31" s="376">
        <v>1</v>
      </c>
      <c r="Q31" s="376">
        <v>15</v>
      </c>
      <c r="R31" s="376"/>
      <c r="S31" s="376"/>
      <c r="T31" s="376"/>
      <c r="U31" s="376"/>
      <c r="V31" s="365">
        <f t="shared" si="0"/>
        <v>5</v>
      </c>
      <c r="W31" s="365">
        <f t="shared" si="1"/>
        <v>25</v>
      </c>
      <c r="X31" s="364">
        <f t="shared" si="2"/>
        <v>200</v>
      </c>
      <c r="Y31" s="364">
        <f t="shared" si="3"/>
        <v>2250</v>
      </c>
      <c r="Z31" s="1014">
        <f t="shared" si="4"/>
        <v>2250</v>
      </c>
      <c r="AA31" s="997"/>
    </row>
    <row r="32" spans="1:27" s="463" customFormat="1" ht="35.1" customHeight="1">
      <c r="A32" s="825">
        <v>24</v>
      </c>
      <c r="B32" s="364" t="s">
        <v>294</v>
      </c>
      <c r="C32" s="364" t="s">
        <v>267</v>
      </c>
      <c r="D32" s="364" t="s">
        <v>199</v>
      </c>
      <c r="E32" s="365">
        <v>30</v>
      </c>
      <c r="F32" s="364">
        <v>240</v>
      </c>
      <c r="G32" s="364">
        <v>75</v>
      </c>
      <c r="H32" s="364">
        <f t="shared" si="6"/>
        <v>9.375</v>
      </c>
      <c r="I32" s="364">
        <f t="shared" si="5"/>
        <v>2250</v>
      </c>
      <c r="J32" s="376"/>
      <c r="K32" s="376"/>
      <c r="L32" s="376"/>
      <c r="M32" s="376"/>
      <c r="N32" s="376">
        <v>19</v>
      </c>
      <c r="O32" s="377" t="s">
        <v>870</v>
      </c>
      <c r="P32" s="376"/>
      <c r="Q32" s="376"/>
      <c r="R32" s="376"/>
      <c r="S32" s="376"/>
      <c r="T32" s="376"/>
      <c r="U32" s="376"/>
      <c r="V32" s="365">
        <f t="shared" si="0"/>
        <v>19</v>
      </c>
      <c r="W32" s="365">
        <f t="shared" si="1"/>
        <v>11</v>
      </c>
      <c r="X32" s="364">
        <f t="shared" si="2"/>
        <v>88</v>
      </c>
      <c r="Y32" s="364">
        <f t="shared" si="3"/>
        <v>825</v>
      </c>
      <c r="Z32" s="1014">
        <f t="shared" si="4"/>
        <v>825</v>
      </c>
      <c r="AA32" s="997"/>
    </row>
    <row r="33" spans="1:27" s="463" customFormat="1" ht="35.1" customHeight="1">
      <c r="A33" s="825">
        <v>25</v>
      </c>
      <c r="B33" s="364" t="s">
        <v>905</v>
      </c>
      <c r="C33" s="364" t="s">
        <v>176</v>
      </c>
      <c r="D33" s="367" t="s">
        <v>117</v>
      </c>
      <c r="E33" s="365">
        <v>30</v>
      </c>
      <c r="F33" s="364">
        <v>240</v>
      </c>
      <c r="G33" s="364">
        <v>90</v>
      </c>
      <c r="H33" s="364">
        <f t="shared" si="6"/>
        <v>11.25</v>
      </c>
      <c r="I33" s="364">
        <f t="shared" si="5"/>
        <v>2700</v>
      </c>
      <c r="J33" s="376"/>
      <c r="K33" s="376"/>
      <c r="L33" s="376"/>
      <c r="M33" s="376"/>
      <c r="N33" s="376"/>
      <c r="O33" s="377"/>
      <c r="P33" s="376"/>
      <c r="Q33" s="376"/>
      <c r="R33" s="376"/>
      <c r="S33" s="376"/>
      <c r="T33" s="376"/>
      <c r="U33" s="376"/>
      <c r="V33" s="365">
        <f t="shared" si="0"/>
        <v>0</v>
      </c>
      <c r="W33" s="365">
        <f t="shared" si="1"/>
        <v>30</v>
      </c>
      <c r="X33" s="364">
        <f t="shared" si="2"/>
        <v>240</v>
      </c>
      <c r="Y33" s="364">
        <f t="shared" si="3"/>
        <v>2700</v>
      </c>
      <c r="Z33" s="1014">
        <f t="shared" si="4"/>
        <v>2700</v>
      </c>
      <c r="AA33" s="997"/>
    </row>
    <row r="34" spans="1:27" s="463" customFormat="1" ht="35.1" customHeight="1">
      <c r="A34" s="825">
        <v>26</v>
      </c>
      <c r="B34" s="364" t="s">
        <v>58</v>
      </c>
      <c r="C34" s="364" t="s">
        <v>176</v>
      </c>
      <c r="D34" s="364" t="s">
        <v>163</v>
      </c>
      <c r="E34" s="365">
        <v>30</v>
      </c>
      <c r="F34" s="364">
        <v>240</v>
      </c>
      <c r="G34" s="364">
        <v>90</v>
      </c>
      <c r="H34" s="364">
        <f t="shared" si="6"/>
        <v>11.25</v>
      </c>
      <c r="I34" s="364">
        <f t="shared" si="5"/>
        <v>2700</v>
      </c>
      <c r="J34" s="376"/>
      <c r="K34" s="376"/>
      <c r="L34" s="376"/>
      <c r="M34" s="376"/>
      <c r="N34" s="376">
        <v>17</v>
      </c>
      <c r="O34" s="377" t="s">
        <v>1036</v>
      </c>
      <c r="P34" s="376"/>
      <c r="Q34" s="376"/>
      <c r="R34" s="376"/>
      <c r="S34" s="376"/>
      <c r="T34" s="376"/>
      <c r="U34" s="376"/>
      <c r="V34" s="365">
        <f t="shared" si="0"/>
        <v>17</v>
      </c>
      <c r="W34" s="365">
        <f t="shared" si="1"/>
        <v>13</v>
      </c>
      <c r="X34" s="364">
        <f t="shared" si="2"/>
        <v>104</v>
      </c>
      <c r="Y34" s="364">
        <f t="shared" si="3"/>
        <v>1170</v>
      </c>
      <c r="Z34" s="1014">
        <f t="shared" si="4"/>
        <v>1170</v>
      </c>
      <c r="AA34" s="997"/>
    </row>
    <row r="35" spans="1:27" s="463" customFormat="1" ht="35.1" customHeight="1">
      <c r="A35" s="825">
        <v>27</v>
      </c>
      <c r="B35" s="364" t="s">
        <v>279</v>
      </c>
      <c r="C35" s="364" t="s">
        <v>176</v>
      </c>
      <c r="D35" s="364" t="s">
        <v>96</v>
      </c>
      <c r="E35" s="365">
        <v>30</v>
      </c>
      <c r="F35" s="364">
        <v>240</v>
      </c>
      <c r="G35" s="364">
        <v>90</v>
      </c>
      <c r="H35" s="364">
        <f t="shared" si="6"/>
        <v>11.25</v>
      </c>
      <c r="I35" s="364">
        <f t="shared" si="5"/>
        <v>2700</v>
      </c>
      <c r="J35" s="376"/>
      <c r="K35" s="376"/>
      <c r="L35" s="376">
        <v>4</v>
      </c>
      <c r="M35" s="376" t="s">
        <v>180</v>
      </c>
      <c r="N35" s="376">
        <v>2</v>
      </c>
      <c r="O35" s="377" t="s">
        <v>1057</v>
      </c>
      <c r="P35" s="376">
        <v>1</v>
      </c>
      <c r="Q35" s="376">
        <v>15</v>
      </c>
      <c r="R35" s="376"/>
      <c r="S35" s="376"/>
      <c r="T35" s="376"/>
      <c r="U35" s="376"/>
      <c r="V35" s="365">
        <f t="shared" si="0"/>
        <v>7</v>
      </c>
      <c r="W35" s="365">
        <f t="shared" si="1"/>
        <v>23</v>
      </c>
      <c r="X35" s="364">
        <f t="shared" si="2"/>
        <v>184</v>
      </c>
      <c r="Y35" s="364">
        <f>X35*H35</f>
        <v>2070</v>
      </c>
      <c r="Z35" s="1014">
        <f t="shared" si="4"/>
        <v>2070</v>
      </c>
      <c r="AA35" s="997"/>
    </row>
    <row r="36" spans="1:27" s="463" customFormat="1" ht="35.1" customHeight="1">
      <c r="A36" s="825">
        <v>28</v>
      </c>
      <c r="B36" s="364" t="s">
        <v>818</v>
      </c>
      <c r="C36" s="364" t="s">
        <v>176</v>
      </c>
      <c r="D36" s="364" t="s">
        <v>815</v>
      </c>
      <c r="E36" s="364">
        <v>30</v>
      </c>
      <c r="F36" s="364">
        <v>240</v>
      </c>
      <c r="G36" s="364">
        <v>90</v>
      </c>
      <c r="H36" s="364">
        <f t="shared" si="6"/>
        <v>11.25</v>
      </c>
      <c r="I36" s="364">
        <f t="shared" si="5"/>
        <v>2700</v>
      </c>
      <c r="J36" s="376"/>
      <c r="K36" s="376"/>
      <c r="L36" s="376">
        <v>1</v>
      </c>
      <c r="M36" s="376">
        <v>6</v>
      </c>
      <c r="N36" s="376">
        <v>18</v>
      </c>
      <c r="O36" s="377" t="s">
        <v>1036</v>
      </c>
      <c r="P36" s="376"/>
      <c r="Q36" s="376"/>
      <c r="R36" s="376"/>
      <c r="S36" s="376"/>
      <c r="T36" s="376"/>
      <c r="U36" s="376"/>
      <c r="V36" s="364">
        <f t="shared" si="0"/>
        <v>19</v>
      </c>
      <c r="W36" s="364">
        <f t="shared" si="1"/>
        <v>11</v>
      </c>
      <c r="X36" s="364">
        <f t="shared" si="2"/>
        <v>88</v>
      </c>
      <c r="Y36" s="364">
        <f t="shared" ref="Y36" si="11">X36*H36</f>
        <v>990</v>
      </c>
      <c r="Z36" s="1014">
        <f t="shared" si="4"/>
        <v>990</v>
      </c>
      <c r="AA36" s="997"/>
    </row>
    <row r="37" spans="1:27" s="463" customFormat="1" ht="35.1" customHeight="1">
      <c r="A37" s="825">
        <v>29</v>
      </c>
      <c r="B37" s="364" t="s">
        <v>309</v>
      </c>
      <c r="C37" s="364" t="s">
        <v>18</v>
      </c>
      <c r="D37" s="364" t="s">
        <v>165</v>
      </c>
      <c r="E37" s="365">
        <v>30</v>
      </c>
      <c r="F37" s="364">
        <v>240</v>
      </c>
      <c r="G37" s="364">
        <v>70</v>
      </c>
      <c r="H37" s="364">
        <f t="shared" si="6"/>
        <v>8.75</v>
      </c>
      <c r="I37" s="364">
        <f t="shared" si="5"/>
        <v>2100</v>
      </c>
      <c r="J37" s="376"/>
      <c r="K37" s="376"/>
      <c r="L37" s="376">
        <v>4</v>
      </c>
      <c r="M37" s="376" t="s">
        <v>180</v>
      </c>
      <c r="N37" s="376">
        <v>6</v>
      </c>
      <c r="O37" s="377" t="s">
        <v>577</v>
      </c>
      <c r="P37" s="376"/>
      <c r="Q37" s="376"/>
      <c r="R37" s="376"/>
      <c r="S37" s="376"/>
      <c r="T37" s="376"/>
      <c r="U37" s="376"/>
      <c r="V37" s="365">
        <f t="shared" si="0"/>
        <v>10</v>
      </c>
      <c r="W37" s="365">
        <f t="shared" si="1"/>
        <v>20</v>
      </c>
      <c r="X37" s="364">
        <f t="shared" si="2"/>
        <v>160</v>
      </c>
      <c r="Y37" s="364">
        <f t="shared" si="3"/>
        <v>1400</v>
      </c>
      <c r="Z37" s="1014">
        <f t="shared" si="4"/>
        <v>1400</v>
      </c>
      <c r="AA37" s="997"/>
    </row>
    <row r="38" spans="1:27" s="160" customFormat="1" ht="49.5" customHeight="1">
      <c r="A38" s="462"/>
      <c r="B38" s="1427" t="s">
        <v>483</v>
      </c>
      <c r="C38" s="1427"/>
      <c r="D38" s="1427"/>
      <c r="E38" s="341"/>
      <c r="F38" s="341"/>
      <c r="G38" s="341"/>
      <c r="H38" s="341"/>
      <c r="I38" s="341"/>
      <c r="J38" s="1099"/>
      <c r="K38" s="1099"/>
      <c r="L38" s="1099"/>
      <c r="M38" s="1099"/>
      <c r="N38" s="1427" t="s">
        <v>484</v>
      </c>
      <c r="O38" s="1427"/>
      <c r="P38" s="1427"/>
      <c r="Q38" s="1427"/>
      <c r="R38" s="1427"/>
      <c r="S38" s="1099"/>
      <c r="T38" s="1099"/>
      <c r="U38" s="1099"/>
      <c r="V38" s="341"/>
      <c r="W38" s="776"/>
      <c r="X38" s="1433" t="s">
        <v>485</v>
      </c>
      <c r="Y38" s="1433"/>
      <c r="Z38" s="1433"/>
      <c r="AA38" s="1433"/>
    </row>
    <row r="39" spans="1:27" s="160" customFormat="1" ht="37.5" customHeight="1">
      <c r="A39" s="462"/>
      <c r="B39" s="1427" t="s">
        <v>482</v>
      </c>
      <c r="C39" s="1427"/>
      <c r="D39" s="1427"/>
      <c r="E39" s="341"/>
      <c r="F39" s="341"/>
      <c r="G39" s="341"/>
      <c r="H39" s="341"/>
      <c r="I39" s="341"/>
      <c r="J39" s="1099"/>
      <c r="K39" s="1099"/>
      <c r="L39" s="1099"/>
      <c r="M39" s="1099"/>
      <c r="N39" s="1427" t="s">
        <v>482</v>
      </c>
      <c r="O39" s="1427"/>
      <c r="P39" s="1427"/>
      <c r="Q39" s="1427"/>
      <c r="R39" s="1099"/>
      <c r="S39" s="1099"/>
      <c r="T39" s="1099"/>
      <c r="U39" s="1099"/>
      <c r="V39" s="341"/>
      <c r="W39" s="776"/>
      <c r="X39" s="1427" t="s">
        <v>482</v>
      </c>
      <c r="Y39" s="1427"/>
      <c r="Z39" s="1427"/>
      <c r="AA39" s="1427"/>
    </row>
    <row r="40" spans="1:27" s="160" customFormat="1" ht="21.75" customHeight="1">
      <c r="A40" s="462"/>
      <c r="B40" s="1427"/>
      <c r="C40" s="1427"/>
      <c r="D40" s="1427"/>
      <c r="E40" s="341"/>
      <c r="F40" s="341"/>
      <c r="G40" s="341"/>
      <c r="H40" s="341"/>
      <c r="I40" s="341"/>
      <c r="J40" s="1099"/>
      <c r="K40" s="1099"/>
      <c r="L40" s="1099"/>
      <c r="M40" s="1099"/>
      <c r="N40" s="1434"/>
      <c r="O40" s="1434"/>
      <c r="P40" s="1434"/>
      <c r="Q40" s="1434"/>
      <c r="R40" s="1099"/>
      <c r="S40" s="1099"/>
      <c r="T40" s="1099"/>
      <c r="U40" s="1099"/>
      <c r="V40" s="341"/>
      <c r="W40" s="776"/>
      <c r="X40" s="1427"/>
      <c r="Y40" s="1427"/>
      <c r="Z40" s="1427"/>
      <c r="AA40" s="1427"/>
    </row>
    <row r="41" spans="1:27" s="463" customFormat="1" ht="35.1" customHeight="1">
      <c r="A41" s="825">
        <v>30</v>
      </c>
      <c r="B41" s="364" t="s">
        <v>913</v>
      </c>
      <c r="C41" s="364" t="s">
        <v>176</v>
      </c>
      <c r="D41" s="364" t="s">
        <v>911</v>
      </c>
      <c r="E41" s="365">
        <v>30</v>
      </c>
      <c r="F41" s="364">
        <v>240</v>
      </c>
      <c r="G41" s="364">
        <v>90</v>
      </c>
      <c r="H41" s="364">
        <f t="shared" ref="H41:H71" si="12">G41/8</f>
        <v>11.25</v>
      </c>
      <c r="I41" s="364">
        <f t="shared" ref="I41:I71" si="13">G41*E41</f>
        <v>2700</v>
      </c>
      <c r="J41" s="376"/>
      <c r="K41" s="376"/>
      <c r="L41" s="376">
        <v>2</v>
      </c>
      <c r="M41" s="376" t="s">
        <v>487</v>
      </c>
      <c r="N41" s="376">
        <v>15</v>
      </c>
      <c r="O41" s="377" t="s">
        <v>668</v>
      </c>
      <c r="P41" s="376"/>
      <c r="Q41" s="376"/>
      <c r="R41" s="376"/>
      <c r="S41" s="376"/>
      <c r="T41" s="376"/>
      <c r="U41" s="376"/>
      <c r="V41" s="365">
        <f>J41+L41+N41+P41+R41+T41</f>
        <v>17</v>
      </c>
      <c r="W41" s="365">
        <f>E41-V41</f>
        <v>13</v>
      </c>
      <c r="X41" s="364">
        <f>W41*8</f>
        <v>104</v>
      </c>
      <c r="Y41" s="364">
        <f>X41*H41</f>
        <v>1170</v>
      </c>
      <c r="Z41" s="1014">
        <f>Y41</f>
        <v>1170</v>
      </c>
      <c r="AA41" s="997"/>
    </row>
    <row r="42" spans="1:27" s="463" customFormat="1" ht="35.1" customHeight="1">
      <c r="A42" s="825">
        <v>31</v>
      </c>
      <c r="B42" s="364" t="s">
        <v>951</v>
      </c>
      <c r="C42" s="364" t="s">
        <v>176</v>
      </c>
      <c r="D42" s="364" t="s">
        <v>35</v>
      </c>
      <c r="E42" s="365">
        <v>30</v>
      </c>
      <c r="F42" s="364">
        <v>240</v>
      </c>
      <c r="G42" s="364">
        <v>90</v>
      </c>
      <c r="H42" s="364">
        <f t="shared" si="12"/>
        <v>11.25</v>
      </c>
      <c r="I42" s="364">
        <f t="shared" si="13"/>
        <v>2700</v>
      </c>
      <c r="J42" s="376"/>
      <c r="K42" s="376"/>
      <c r="L42" s="376"/>
      <c r="M42" s="376"/>
      <c r="N42" s="376">
        <v>23</v>
      </c>
      <c r="O42" s="377" t="s">
        <v>567</v>
      </c>
      <c r="P42" s="376"/>
      <c r="Q42" s="376"/>
      <c r="R42" s="376"/>
      <c r="S42" s="376"/>
      <c r="T42" s="376"/>
      <c r="U42" s="376"/>
      <c r="V42" s="365">
        <f>J42+L42+N42+P42+R42+T42</f>
        <v>23</v>
      </c>
      <c r="W42" s="365">
        <f>E42-V42</f>
        <v>7</v>
      </c>
      <c r="X42" s="364">
        <f>W42*8</f>
        <v>56</v>
      </c>
      <c r="Y42" s="364">
        <f>X42*H42</f>
        <v>630</v>
      </c>
      <c r="Z42" s="1014">
        <f>Y42</f>
        <v>630</v>
      </c>
      <c r="AA42" s="997"/>
    </row>
    <row r="43" spans="1:27" s="463" customFormat="1" ht="35.1" customHeight="1">
      <c r="A43" s="825">
        <v>32</v>
      </c>
      <c r="B43" s="364" t="s">
        <v>360</v>
      </c>
      <c r="C43" s="364" t="s">
        <v>176</v>
      </c>
      <c r="D43" s="364" t="s">
        <v>151</v>
      </c>
      <c r="E43" s="365">
        <v>30</v>
      </c>
      <c r="F43" s="364">
        <v>240</v>
      </c>
      <c r="G43" s="364">
        <v>90</v>
      </c>
      <c r="H43" s="364">
        <f t="shared" si="12"/>
        <v>11.25</v>
      </c>
      <c r="I43" s="364">
        <f t="shared" si="13"/>
        <v>2700</v>
      </c>
      <c r="J43" s="376"/>
      <c r="K43" s="819"/>
      <c r="L43" s="376">
        <v>1</v>
      </c>
      <c r="M43" s="376">
        <v>13</v>
      </c>
      <c r="N43" s="376">
        <v>12</v>
      </c>
      <c r="O43" s="377" t="s">
        <v>513</v>
      </c>
      <c r="P43" s="376">
        <v>1</v>
      </c>
      <c r="Q43" s="376">
        <v>15</v>
      </c>
      <c r="R43" s="376"/>
      <c r="S43" s="376"/>
      <c r="T43" s="376"/>
      <c r="U43" s="376"/>
      <c r="V43" s="365">
        <f>J43+L43+N43+P43+R43+T43</f>
        <v>14</v>
      </c>
      <c r="W43" s="365">
        <f>E43-V43</f>
        <v>16</v>
      </c>
      <c r="X43" s="364">
        <f>W43*8</f>
        <v>128</v>
      </c>
      <c r="Y43" s="364">
        <f>X43*H43</f>
        <v>1440</v>
      </c>
      <c r="Z43" s="1014">
        <f>Y43</f>
        <v>1440</v>
      </c>
      <c r="AA43" s="997"/>
    </row>
    <row r="44" spans="1:27" s="463" customFormat="1" ht="35.1" customHeight="1">
      <c r="A44" s="825">
        <v>33</v>
      </c>
      <c r="B44" s="917" t="s">
        <v>285</v>
      </c>
      <c r="C44" s="365" t="s">
        <v>176</v>
      </c>
      <c r="D44" s="365" t="s">
        <v>796</v>
      </c>
      <c r="E44" s="365">
        <v>30</v>
      </c>
      <c r="F44" s="365">
        <v>240</v>
      </c>
      <c r="G44" s="365">
        <v>90</v>
      </c>
      <c r="H44" s="364">
        <f t="shared" si="12"/>
        <v>11.25</v>
      </c>
      <c r="I44" s="364">
        <f t="shared" si="13"/>
        <v>2700</v>
      </c>
      <c r="J44" s="818"/>
      <c r="K44" s="818"/>
      <c r="L44" s="376"/>
      <c r="M44" s="376"/>
      <c r="N44" s="376">
        <v>18</v>
      </c>
      <c r="O44" s="377" t="s">
        <v>1070</v>
      </c>
      <c r="P44" s="376"/>
      <c r="Q44" s="376"/>
      <c r="R44" s="818"/>
      <c r="S44" s="818"/>
      <c r="T44" s="818"/>
      <c r="U44" s="818"/>
      <c r="V44" s="365">
        <f t="shared" si="0"/>
        <v>18</v>
      </c>
      <c r="W44" s="365">
        <f t="shared" si="1"/>
        <v>12</v>
      </c>
      <c r="X44" s="365">
        <f t="shared" si="2"/>
        <v>96</v>
      </c>
      <c r="Y44" s="365">
        <f t="shared" si="3"/>
        <v>1080</v>
      </c>
      <c r="Z44" s="1063">
        <f t="shared" si="4"/>
        <v>1080</v>
      </c>
      <c r="AA44" s="1111"/>
    </row>
    <row r="45" spans="1:27" s="463" customFormat="1" ht="35.1" customHeight="1">
      <c r="A45" s="825">
        <v>34</v>
      </c>
      <c r="B45" s="365" t="s">
        <v>748</v>
      </c>
      <c r="C45" s="365" t="s">
        <v>176</v>
      </c>
      <c r="D45" s="364" t="s">
        <v>101</v>
      </c>
      <c r="E45" s="365">
        <v>30</v>
      </c>
      <c r="F45" s="365">
        <v>240</v>
      </c>
      <c r="G45" s="365">
        <v>90</v>
      </c>
      <c r="H45" s="364">
        <f t="shared" si="12"/>
        <v>11.25</v>
      </c>
      <c r="I45" s="364">
        <f t="shared" si="13"/>
        <v>2700</v>
      </c>
      <c r="J45" s="818"/>
      <c r="K45" s="818"/>
      <c r="L45" s="376"/>
      <c r="M45" s="376"/>
      <c r="N45" s="376">
        <v>15</v>
      </c>
      <c r="O45" s="377" t="s">
        <v>565</v>
      </c>
      <c r="P45" s="376"/>
      <c r="Q45" s="376"/>
      <c r="R45" s="818"/>
      <c r="S45" s="818"/>
      <c r="T45" s="818"/>
      <c r="U45" s="818"/>
      <c r="V45" s="365">
        <f t="shared" si="0"/>
        <v>15</v>
      </c>
      <c r="W45" s="365">
        <f t="shared" si="1"/>
        <v>15</v>
      </c>
      <c r="X45" s="365">
        <f t="shared" si="2"/>
        <v>120</v>
      </c>
      <c r="Y45" s="365">
        <f t="shared" si="3"/>
        <v>1350</v>
      </c>
      <c r="Z45" s="1063">
        <f t="shared" si="4"/>
        <v>1350</v>
      </c>
      <c r="AA45" s="1111"/>
    </row>
    <row r="46" spans="1:27" s="463" customFormat="1" ht="35.1" customHeight="1">
      <c r="A46" s="825">
        <v>35</v>
      </c>
      <c r="B46" s="364" t="s">
        <v>28</v>
      </c>
      <c r="C46" s="364" t="s">
        <v>176</v>
      </c>
      <c r="D46" s="448" t="s">
        <v>241</v>
      </c>
      <c r="E46" s="365">
        <v>30</v>
      </c>
      <c r="F46" s="364">
        <v>240</v>
      </c>
      <c r="G46" s="364">
        <v>90</v>
      </c>
      <c r="H46" s="364">
        <f t="shared" si="12"/>
        <v>11.25</v>
      </c>
      <c r="I46" s="364">
        <f t="shared" si="13"/>
        <v>2700</v>
      </c>
      <c r="J46" s="376"/>
      <c r="K46" s="376"/>
      <c r="L46" s="376"/>
      <c r="M46" s="376"/>
      <c r="N46" s="376">
        <v>18</v>
      </c>
      <c r="O46" s="377" t="s">
        <v>1068</v>
      </c>
      <c r="P46" s="376"/>
      <c r="Q46" s="376"/>
      <c r="R46" s="376"/>
      <c r="S46" s="376"/>
      <c r="T46" s="376"/>
      <c r="U46" s="376"/>
      <c r="V46" s="365">
        <f t="shared" si="0"/>
        <v>18</v>
      </c>
      <c r="W46" s="365">
        <f t="shared" si="1"/>
        <v>12</v>
      </c>
      <c r="X46" s="364">
        <f t="shared" si="2"/>
        <v>96</v>
      </c>
      <c r="Y46" s="364">
        <f t="shared" si="3"/>
        <v>1080</v>
      </c>
      <c r="Z46" s="1014">
        <f t="shared" si="4"/>
        <v>1080</v>
      </c>
      <c r="AA46" s="245"/>
    </row>
    <row r="47" spans="1:27" s="463" customFormat="1" ht="35.1" customHeight="1">
      <c r="A47" s="825">
        <v>36</v>
      </c>
      <c r="B47" s="364" t="s">
        <v>300</v>
      </c>
      <c r="C47" s="364" t="s">
        <v>176</v>
      </c>
      <c r="D47" s="364" t="s">
        <v>62</v>
      </c>
      <c r="E47" s="365">
        <v>30</v>
      </c>
      <c r="F47" s="364">
        <v>240</v>
      </c>
      <c r="G47" s="364">
        <v>90</v>
      </c>
      <c r="H47" s="364">
        <f t="shared" si="12"/>
        <v>11.25</v>
      </c>
      <c r="I47" s="364">
        <f t="shared" si="13"/>
        <v>2700</v>
      </c>
      <c r="J47" s="376"/>
      <c r="K47" s="376"/>
      <c r="L47" s="376">
        <v>4</v>
      </c>
      <c r="M47" s="376" t="s">
        <v>180</v>
      </c>
      <c r="N47" s="376">
        <v>8</v>
      </c>
      <c r="O47" s="377" t="s">
        <v>1053</v>
      </c>
      <c r="P47" s="376">
        <v>1</v>
      </c>
      <c r="Q47" s="376">
        <v>15</v>
      </c>
      <c r="R47" s="376"/>
      <c r="S47" s="376"/>
      <c r="T47" s="376"/>
      <c r="U47" s="376"/>
      <c r="V47" s="365">
        <f t="shared" si="0"/>
        <v>13</v>
      </c>
      <c r="W47" s="365">
        <f t="shared" si="1"/>
        <v>17</v>
      </c>
      <c r="X47" s="364">
        <f t="shared" si="2"/>
        <v>136</v>
      </c>
      <c r="Y47" s="364">
        <f t="shared" si="3"/>
        <v>1530</v>
      </c>
      <c r="Z47" s="1014">
        <f t="shared" si="4"/>
        <v>1530</v>
      </c>
      <c r="AA47" s="245"/>
    </row>
    <row r="48" spans="1:27" s="463" customFormat="1" ht="35.1" customHeight="1">
      <c r="A48" s="825">
        <v>37</v>
      </c>
      <c r="B48" s="364" t="s">
        <v>87</v>
      </c>
      <c r="C48" s="364" t="s">
        <v>176</v>
      </c>
      <c r="D48" s="364" t="s">
        <v>34</v>
      </c>
      <c r="E48" s="365">
        <v>30</v>
      </c>
      <c r="F48" s="364">
        <v>240</v>
      </c>
      <c r="G48" s="364">
        <v>90</v>
      </c>
      <c r="H48" s="364">
        <f t="shared" si="12"/>
        <v>11.25</v>
      </c>
      <c r="I48" s="364">
        <f t="shared" si="13"/>
        <v>2700</v>
      </c>
      <c r="J48" s="376"/>
      <c r="K48" s="376"/>
      <c r="L48" s="376">
        <v>4</v>
      </c>
      <c r="M48" s="376" t="s">
        <v>180</v>
      </c>
      <c r="N48" s="376">
        <v>3</v>
      </c>
      <c r="O48" s="377" t="s">
        <v>494</v>
      </c>
      <c r="P48" s="376">
        <v>1</v>
      </c>
      <c r="Q48" s="376">
        <v>15</v>
      </c>
      <c r="R48" s="376"/>
      <c r="S48" s="376"/>
      <c r="T48" s="376"/>
      <c r="U48" s="376"/>
      <c r="V48" s="365">
        <f t="shared" si="0"/>
        <v>8</v>
      </c>
      <c r="W48" s="365">
        <f t="shared" si="1"/>
        <v>22</v>
      </c>
      <c r="X48" s="364">
        <f t="shared" si="2"/>
        <v>176</v>
      </c>
      <c r="Y48" s="364">
        <f t="shared" si="3"/>
        <v>1980</v>
      </c>
      <c r="Z48" s="1014">
        <f t="shared" si="4"/>
        <v>1980</v>
      </c>
      <c r="AA48" s="245"/>
    </row>
    <row r="49" spans="1:27" s="463" customFormat="1" ht="35.1" customHeight="1">
      <c r="A49" s="825">
        <v>38</v>
      </c>
      <c r="B49" s="364" t="s">
        <v>71</v>
      </c>
      <c r="C49" s="364" t="s">
        <v>267</v>
      </c>
      <c r="D49" s="364" t="s">
        <v>72</v>
      </c>
      <c r="E49" s="365">
        <v>30</v>
      </c>
      <c r="F49" s="364">
        <v>240</v>
      </c>
      <c r="G49" s="364">
        <v>75</v>
      </c>
      <c r="H49" s="364">
        <f t="shared" si="12"/>
        <v>9.375</v>
      </c>
      <c r="I49" s="364">
        <f t="shared" si="13"/>
        <v>2250</v>
      </c>
      <c r="J49" s="376"/>
      <c r="K49" s="376"/>
      <c r="L49" s="376">
        <v>2</v>
      </c>
      <c r="M49" s="376" t="s">
        <v>487</v>
      </c>
      <c r="N49" s="376">
        <v>14</v>
      </c>
      <c r="O49" s="377" t="s">
        <v>877</v>
      </c>
      <c r="P49" s="376">
        <v>1</v>
      </c>
      <c r="Q49" s="376">
        <v>15</v>
      </c>
      <c r="R49" s="376"/>
      <c r="S49" s="376"/>
      <c r="T49" s="376"/>
      <c r="U49" s="376"/>
      <c r="V49" s="365">
        <f t="shared" si="0"/>
        <v>17</v>
      </c>
      <c r="W49" s="365">
        <f t="shared" si="1"/>
        <v>13</v>
      </c>
      <c r="X49" s="364">
        <f t="shared" si="2"/>
        <v>104</v>
      </c>
      <c r="Y49" s="364">
        <f t="shared" si="3"/>
        <v>975</v>
      </c>
      <c r="Z49" s="1014">
        <f t="shared" si="4"/>
        <v>975</v>
      </c>
      <c r="AA49" s="245"/>
    </row>
    <row r="50" spans="1:27" s="463" customFormat="1" ht="35.1" customHeight="1">
      <c r="A50" s="825">
        <v>39</v>
      </c>
      <c r="B50" s="364" t="s">
        <v>800</v>
      </c>
      <c r="C50" s="364" t="s">
        <v>18</v>
      </c>
      <c r="D50" s="415" t="s">
        <v>44</v>
      </c>
      <c r="E50" s="365">
        <v>30</v>
      </c>
      <c r="F50" s="364">
        <v>240</v>
      </c>
      <c r="G50" s="364">
        <v>70</v>
      </c>
      <c r="H50" s="364">
        <f t="shared" si="12"/>
        <v>8.75</v>
      </c>
      <c r="I50" s="364">
        <f t="shared" si="13"/>
        <v>2100</v>
      </c>
      <c r="J50" s="376"/>
      <c r="K50" s="376"/>
      <c r="L50" s="376">
        <v>3</v>
      </c>
      <c r="M50" s="376" t="s">
        <v>798</v>
      </c>
      <c r="N50" s="376"/>
      <c r="O50" s="377"/>
      <c r="P50" s="376"/>
      <c r="Q50" s="376"/>
      <c r="R50" s="376"/>
      <c r="S50" s="376"/>
      <c r="T50" s="376"/>
      <c r="U50" s="376"/>
      <c r="V50" s="365">
        <f t="shared" si="0"/>
        <v>3</v>
      </c>
      <c r="W50" s="365">
        <f t="shared" si="1"/>
        <v>27</v>
      </c>
      <c r="X50" s="364">
        <f t="shared" si="2"/>
        <v>216</v>
      </c>
      <c r="Y50" s="364">
        <f t="shared" si="3"/>
        <v>1890</v>
      </c>
      <c r="Z50" s="1014">
        <f t="shared" si="4"/>
        <v>1890</v>
      </c>
      <c r="AA50" s="245"/>
    </row>
    <row r="51" spans="1:27" s="463" customFormat="1" ht="35.1" customHeight="1">
      <c r="A51" s="825">
        <v>40</v>
      </c>
      <c r="B51" s="364" t="s">
        <v>454</v>
      </c>
      <c r="C51" s="364" t="s">
        <v>207</v>
      </c>
      <c r="D51" s="364" t="s">
        <v>174</v>
      </c>
      <c r="E51" s="365">
        <v>30</v>
      </c>
      <c r="F51" s="364">
        <v>240</v>
      </c>
      <c r="G51" s="364">
        <v>40</v>
      </c>
      <c r="H51" s="364">
        <f t="shared" si="12"/>
        <v>5</v>
      </c>
      <c r="I51" s="364">
        <f t="shared" si="13"/>
        <v>1200</v>
      </c>
      <c r="J51" s="376"/>
      <c r="K51" s="376"/>
      <c r="L51" s="376">
        <v>4</v>
      </c>
      <c r="M51" s="376" t="s">
        <v>180</v>
      </c>
      <c r="N51" s="376">
        <v>13</v>
      </c>
      <c r="O51" s="377" t="s">
        <v>1074</v>
      </c>
      <c r="P51" s="376"/>
      <c r="Q51" s="376"/>
      <c r="R51" s="376"/>
      <c r="S51" s="376"/>
      <c r="T51" s="376"/>
      <c r="U51" s="376"/>
      <c r="V51" s="365">
        <f>J51+L51+N51+P51+R51+T51</f>
        <v>17</v>
      </c>
      <c r="W51" s="365">
        <f>E51-V51</f>
        <v>13</v>
      </c>
      <c r="X51" s="364">
        <f>W51*8</f>
        <v>104</v>
      </c>
      <c r="Y51" s="364">
        <f>X51*H51</f>
        <v>520</v>
      </c>
      <c r="Z51" s="1014">
        <f t="shared" si="4"/>
        <v>520</v>
      </c>
      <c r="AA51" s="245"/>
    </row>
    <row r="52" spans="1:27" s="463" customFormat="1" ht="35.1" customHeight="1">
      <c r="A52" s="825">
        <v>41</v>
      </c>
      <c r="B52" s="379" t="s">
        <v>198</v>
      </c>
      <c r="C52" s="364" t="s">
        <v>176</v>
      </c>
      <c r="D52" s="364" t="s">
        <v>181</v>
      </c>
      <c r="E52" s="365">
        <v>30</v>
      </c>
      <c r="F52" s="364">
        <v>240</v>
      </c>
      <c r="G52" s="364">
        <v>90</v>
      </c>
      <c r="H52" s="364">
        <f t="shared" si="12"/>
        <v>11.25</v>
      </c>
      <c r="I52" s="364">
        <f t="shared" si="13"/>
        <v>2700</v>
      </c>
      <c r="J52" s="376"/>
      <c r="K52" s="376"/>
      <c r="L52" s="376"/>
      <c r="M52" s="376"/>
      <c r="N52" s="376">
        <v>20</v>
      </c>
      <c r="O52" s="377" t="s">
        <v>1065</v>
      </c>
      <c r="P52" s="376"/>
      <c r="Q52" s="376"/>
      <c r="R52" s="376"/>
      <c r="S52" s="376"/>
      <c r="T52" s="376"/>
      <c r="U52" s="376"/>
      <c r="V52" s="365">
        <f t="shared" si="0"/>
        <v>20</v>
      </c>
      <c r="W52" s="365">
        <f t="shared" si="1"/>
        <v>10</v>
      </c>
      <c r="X52" s="364">
        <f t="shared" si="2"/>
        <v>80</v>
      </c>
      <c r="Y52" s="364">
        <f t="shared" si="3"/>
        <v>900</v>
      </c>
      <c r="Z52" s="1014">
        <f t="shared" si="4"/>
        <v>900</v>
      </c>
      <c r="AA52" s="245"/>
    </row>
    <row r="53" spans="1:27" s="463" customFormat="1" ht="35.1" customHeight="1">
      <c r="A53" s="825">
        <v>42</v>
      </c>
      <c r="B53" s="364" t="s">
        <v>906</v>
      </c>
      <c r="C53" s="364" t="s">
        <v>176</v>
      </c>
      <c r="D53" s="364" t="s">
        <v>855</v>
      </c>
      <c r="E53" s="365">
        <v>30</v>
      </c>
      <c r="F53" s="364">
        <v>240</v>
      </c>
      <c r="G53" s="364">
        <v>90</v>
      </c>
      <c r="H53" s="364">
        <f t="shared" si="12"/>
        <v>11.25</v>
      </c>
      <c r="I53" s="364">
        <f t="shared" si="13"/>
        <v>2700</v>
      </c>
      <c r="J53" s="376"/>
      <c r="K53" s="376"/>
      <c r="L53" s="376"/>
      <c r="M53" s="376"/>
      <c r="N53" s="376"/>
      <c r="O53" s="377"/>
      <c r="P53" s="376"/>
      <c r="Q53" s="376"/>
      <c r="R53" s="376"/>
      <c r="S53" s="376"/>
      <c r="T53" s="376"/>
      <c r="U53" s="376"/>
      <c r="V53" s="365">
        <f t="shared" si="0"/>
        <v>0</v>
      </c>
      <c r="W53" s="365">
        <f t="shared" si="1"/>
        <v>30</v>
      </c>
      <c r="X53" s="364">
        <f t="shared" si="2"/>
        <v>240</v>
      </c>
      <c r="Y53" s="364">
        <f t="shared" si="3"/>
        <v>2700</v>
      </c>
      <c r="Z53" s="1014">
        <f t="shared" si="4"/>
        <v>2700</v>
      </c>
      <c r="AA53" s="245"/>
    </row>
    <row r="54" spans="1:27" s="463" customFormat="1" ht="35.1" customHeight="1">
      <c r="A54" s="825">
        <v>43</v>
      </c>
      <c r="B54" s="364" t="s">
        <v>921</v>
      </c>
      <c r="C54" s="364" t="s">
        <v>18</v>
      </c>
      <c r="D54" s="364" t="s">
        <v>76</v>
      </c>
      <c r="E54" s="365">
        <v>30</v>
      </c>
      <c r="F54" s="364">
        <v>240</v>
      </c>
      <c r="G54" s="364">
        <v>70</v>
      </c>
      <c r="H54" s="364">
        <f t="shared" si="12"/>
        <v>8.75</v>
      </c>
      <c r="I54" s="364">
        <f t="shared" si="13"/>
        <v>2100</v>
      </c>
      <c r="J54" s="376"/>
      <c r="K54" s="376"/>
      <c r="L54" s="376">
        <v>1</v>
      </c>
      <c r="M54" s="376">
        <v>27</v>
      </c>
      <c r="N54" s="376"/>
      <c r="O54" s="377"/>
      <c r="P54" s="376"/>
      <c r="Q54" s="376"/>
      <c r="R54" s="376"/>
      <c r="S54" s="376"/>
      <c r="T54" s="376"/>
      <c r="U54" s="376"/>
      <c r="V54" s="365">
        <f t="shared" si="0"/>
        <v>1</v>
      </c>
      <c r="W54" s="365">
        <f t="shared" si="1"/>
        <v>29</v>
      </c>
      <c r="X54" s="364">
        <f t="shared" si="2"/>
        <v>232</v>
      </c>
      <c r="Y54" s="364">
        <f t="shared" si="3"/>
        <v>2030</v>
      </c>
      <c r="Z54" s="1014">
        <f t="shared" si="4"/>
        <v>2030</v>
      </c>
      <c r="AA54" s="245"/>
    </row>
    <row r="55" spans="1:27" s="463" customFormat="1" ht="35.1" customHeight="1">
      <c r="A55" s="825">
        <v>44</v>
      </c>
      <c r="B55" s="364" t="s">
        <v>861</v>
      </c>
      <c r="C55" s="364" t="s">
        <v>18</v>
      </c>
      <c r="D55" s="364" t="s">
        <v>107</v>
      </c>
      <c r="E55" s="365">
        <v>30</v>
      </c>
      <c r="F55" s="364">
        <v>240</v>
      </c>
      <c r="G55" s="364">
        <v>70</v>
      </c>
      <c r="H55" s="364">
        <f t="shared" si="12"/>
        <v>8.75</v>
      </c>
      <c r="I55" s="364">
        <f t="shared" si="13"/>
        <v>2100</v>
      </c>
      <c r="J55" s="376"/>
      <c r="K55" s="376"/>
      <c r="L55" s="376"/>
      <c r="M55" s="376"/>
      <c r="N55" s="376">
        <v>22</v>
      </c>
      <c r="O55" s="377" t="s">
        <v>571</v>
      </c>
      <c r="P55" s="376"/>
      <c r="Q55" s="377"/>
      <c r="R55" s="376"/>
      <c r="S55" s="376"/>
      <c r="T55" s="376"/>
      <c r="U55" s="376"/>
      <c r="V55" s="365">
        <f t="shared" si="0"/>
        <v>22</v>
      </c>
      <c r="W55" s="365">
        <f t="shared" si="1"/>
        <v>8</v>
      </c>
      <c r="X55" s="364">
        <f t="shared" si="2"/>
        <v>64</v>
      </c>
      <c r="Y55" s="364">
        <f t="shared" si="3"/>
        <v>560</v>
      </c>
      <c r="Z55" s="1014">
        <f t="shared" si="4"/>
        <v>560</v>
      </c>
      <c r="AA55" s="997"/>
    </row>
    <row r="56" spans="1:27" s="463" customFormat="1" ht="35.1" customHeight="1">
      <c r="A56" s="825">
        <v>45</v>
      </c>
      <c r="B56" s="364" t="s">
        <v>21</v>
      </c>
      <c r="C56" s="364" t="s">
        <v>176</v>
      </c>
      <c r="D56" s="379" t="s">
        <v>238</v>
      </c>
      <c r="E56" s="365">
        <v>30</v>
      </c>
      <c r="F56" s="364">
        <v>240</v>
      </c>
      <c r="G56" s="364">
        <v>90</v>
      </c>
      <c r="H56" s="364">
        <f t="shared" si="12"/>
        <v>11.25</v>
      </c>
      <c r="I56" s="364">
        <f t="shared" si="13"/>
        <v>2700</v>
      </c>
      <c r="J56" s="376"/>
      <c r="K56" s="376"/>
      <c r="L56" s="376">
        <v>3</v>
      </c>
      <c r="M56" s="376" t="s">
        <v>798</v>
      </c>
      <c r="N56" s="376">
        <v>3</v>
      </c>
      <c r="O56" s="377" t="s">
        <v>494</v>
      </c>
      <c r="P56" s="376">
        <v>1</v>
      </c>
      <c r="Q56" s="376">
        <v>15</v>
      </c>
      <c r="R56" s="376"/>
      <c r="S56" s="376"/>
      <c r="T56" s="376"/>
      <c r="U56" s="376"/>
      <c r="V56" s="365">
        <f t="shared" si="0"/>
        <v>7</v>
      </c>
      <c r="W56" s="365">
        <f t="shared" si="1"/>
        <v>23</v>
      </c>
      <c r="X56" s="364">
        <f t="shared" si="2"/>
        <v>184</v>
      </c>
      <c r="Y56" s="364">
        <f t="shared" si="3"/>
        <v>2070</v>
      </c>
      <c r="Z56" s="1014">
        <f t="shared" si="4"/>
        <v>2070</v>
      </c>
      <c r="AA56" s="245"/>
    </row>
    <row r="57" spans="1:27" s="463" customFormat="1" ht="35.1" customHeight="1">
      <c r="A57" s="825">
        <v>46</v>
      </c>
      <c r="B57" s="364" t="s">
        <v>893</v>
      </c>
      <c r="C57" s="364" t="s">
        <v>176</v>
      </c>
      <c r="D57" s="364" t="s">
        <v>54</v>
      </c>
      <c r="E57" s="365">
        <v>30</v>
      </c>
      <c r="F57" s="364">
        <v>240</v>
      </c>
      <c r="G57" s="364">
        <v>90</v>
      </c>
      <c r="H57" s="364">
        <f t="shared" si="12"/>
        <v>11.25</v>
      </c>
      <c r="I57" s="364">
        <f t="shared" si="13"/>
        <v>2700</v>
      </c>
      <c r="J57" s="376"/>
      <c r="K57" s="376"/>
      <c r="L57" s="376">
        <v>4</v>
      </c>
      <c r="M57" s="376" t="s">
        <v>180</v>
      </c>
      <c r="N57" s="376">
        <v>15</v>
      </c>
      <c r="O57" s="377" t="s">
        <v>1054</v>
      </c>
      <c r="P57" s="376">
        <v>1</v>
      </c>
      <c r="Q57" s="376">
        <v>15</v>
      </c>
      <c r="R57" s="376"/>
      <c r="S57" s="376"/>
      <c r="T57" s="376"/>
      <c r="U57" s="819"/>
      <c r="V57" s="365">
        <f t="shared" si="0"/>
        <v>20</v>
      </c>
      <c r="W57" s="365">
        <f t="shared" si="1"/>
        <v>10</v>
      </c>
      <c r="X57" s="364">
        <f t="shared" si="2"/>
        <v>80</v>
      </c>
      <c r="Y57" s="364">
        <f t="shared" si="3"/>
        <v>900</v>
      </c>
      <c r="Z57" s="1014">
        <f t="shared" si="4"/>
        <v>900</v>
      </c>
      <c r="AA57" s="245"/>
    </row>
    <row r="58" spans="1:27" s="463" customFormat="1" ht="35.1" customHeight="1">
      <c r="A58" s="825">
        <v>47</v>
      </c>
      <c r="B58" s="118" t="s">
        <v>892</v>
      </c>
      <c r="C58" s="364" t="s">
        <v>18</v>
      </c>
      <c r="D58" s="364" t="s">
        <v>846</v>
      </c>
      <c r="E58" s="365">
        <v>30</v>
      </c>
      <c r="F58" s="364">
        <v>240</v>
      </c>
      <c r="G58" s="364">
        <v>70</v>
      </c>
      <c r="H58" s="364">
        <f t="shared" si="12"/>
        <v>8.75</v>
      </c>
      <c r="I58" s="364">
        <f t="shared" si="13"/>
        <v>2100</v>
      </c>
      <c r="J58" s="376"/>
      <c r="K58" s="376"/>
      <c r="L58" s="376"/>
      <c r="M58" s="376"/>
      <c r="N58" s="376"/>
      <c r="O58" s="377"/>
      <c r="P58" s="376"/>
      <c r="Q58" s="376"/>
      <c r="R58" s="376"/>
      <c r="S58" s="376"/>
      <c r="T58" s="376"/>
      <c r="U58" s="376"/>
      <c r="V58" s="365">
        <f t="shared" si="0"/>
        <v>0</v>
      </c>
      <c r="W58" s="365">
        <f t="shared" si="1"/>
        <v>30</v>
      </c>
      <c r="X58" s="364">
        <f t="shared" si="2"/>
        <v>240</v>
      </c>
      <c r="Y58" s="364">
        <f t="shared" si="3"/>
        <v>2100</v>
      </c>
      <c r="Z58" s="1014">
        <f t="shared" si="4"/>
        <v>2100</v>
      </c>
      <c r="AA58" s="245"/>
    </row>
    <row r="59" spans="1:27" s="463" customFormat="1" ht="35.1" customHeight="1">
      <c r="A59" s="825">
        <v>48</v>
      </c>
      <c r="B59" s="415" t="s">
        <v>24</v>
      </c>
      <c r="C59" s="364" t="s">
        <v>176</v>
      </c>
      <c r="D59" s="364" t="s">
        <v>41</v>
      </c>
      <c r="E59" s="365">
        <v>30</v>
      </c>
      <c r="F59" s="364">
        <v>240</v>
      </c>
      <c r="G59" s="364">
        <v>90</v>
      </c>
      <c r="H59" s="364">
        <f t="shared" si="12"/>
        <v>11.25</v>
      </c>
      <c r="I59" s="364">
        <f t="shared" si="13"/>
        <v>2700</v>
      </c>
      <c r="J59" s="376"/>
      <c r="K59" s="376"/>
      <c r="L59" s="376"/>
      <c r="M59" s="376"/>
      <c r="N59" s="376">
        <v>22</v>
      </c>
      <c r="O59" s="377" t="s">
        <v>571</v>
      </c>
      <c r="P59" s="376"/>
      <c r="Q59" s="376"/>
      <c r="R59" s="376"/>
      <c r="S59" s="376"/>
      <c r="T59" s="376"/>
      <c r="U59" s="376"/>
      <c r="V59" s="365">
        <f t="shared" si="0"/>
        <v>22</v>
      </c>
      <c r="W59" s="365">
        <f t="shared" si="1"/>
        <v>8</v>
      </c>
      <c r="X59" s="364">
        <f t="shared" si="2"/>
        <v>64</v>
      </c>
      <c r="Y59" s="364">
        <f t="shared" si="3"/>
        <v>720</v>
      </c>
      <c r="Z59" s="1014">
        <f t="shared" si="4"/>
        <v>720</v>
      </c>
      <c r="AA59" s="245"/>
    </row>
    <row r="60" spans="1:27" s="463" customFormat="1" ht="35.1" customHeight="1">
      <c r="A60" s="825">
        <v>49</v>
      </c>
      <c r="B60" s="415" t="s">
        <v>774</v>
      </c>
      <c r="C60" s="364" t="s">
        <v>176</v>
      </c>
      <c r="D60" s="364" t="s">
        <v>816</v>
      </c>
      <c r="E60" s="365">
        <v>30</v>
      </c>
      <c r="F60" s="364">
        <v>240</v>
      </c>
      <c r="G60" s="364">
        <v>90</v>
      </c>
      <c r="H60" s="364">
        <f t="shared" si="12"/>
        <v>11.25</v>
      </c>
      <c r="I60" s="364">
        <f t="shared" si="13"/>
        <v>2700</v>
      </c>
      <c r="J60" s="376"/>
      <c r="K60" s="376"/>
      <c r="L60" s="376">
        <v>4</v>
      </c>
      <c r="M60" s="376" t="s">
        <v>180</v>
      </c>
      <c r="N60" s="376">
        <v>11</v>
      </c>
      <c r="O60" s="376" t="s">
        <v>1060</v>
      </c>
      <c r="P60" s="376">
        <v>1</v>
      </c>
      <c r="Q60" s="376">
        <v>15</v>
      </c>
      <c r="R60" s="376"/>
      <c r="S60" s="376"/>
      <c r="T60" s="376"/>
      <c r="U60" s="376"/>
      <c r="V60" s="365">
        <f t="shared" si="0"/>
        <v>16</v>
      </c>
      <c r="W60" s="365">
        <f t="shared" si="1"/>
        <v>14</v>
      </c>
      <c r="X60" s="364">
        <f t="shared" si="2"/>
        <v>112</v>
      </c>
      <c r="Y60" s="364">
        <f t="shared" si="3"/>
        <v>1260</v>
      </c>
      <c r="Z60" s="1014">
        <f t="shared" si="4"/>
        <v>1260</v>
      </c>
      <c r="AA60" s="245"/>
    </row>
    <row r="61" spans="1:27" s="463" customFormat="1" ht="35.1" customHeight="1">
      <c r="A61" s="825">
        <v>50</v>
      </c>
      <c r="B61" s="364" t="s">
        <v>548</v>
      </c>
      <c r="C61" s="364" t="s">
        <v>18</v>
      </c>
      <c r="D61" s="364" t="s">
        <v>73</v>
      </c>
      <c r="E61" s="365">
        <v>30</v>
      </c>
      <c r="F61" s="364">
        <v>240</v>
      </c>
      <c r="G61" s="364">
        <v>70</v>
      </c>
      <c r="H61" s="364">
        <f t="shared" si="12"/>
        <v>8.75</v>
      </c>
      <c r="I61" s="364">
        <f t="shared" si="13"/>
        <v>2100</v>
      </c>
      <c r="J61" s="376"/>
      <c r="K61" s="376"/>
      <c r="L61" s="376">
        <v>1</v>
      </c>
      <c r="M61" s="376">
        <v>27</v>
      </c>
      <c r="N61" s="376"/>
      <c r="O61" s="377"/>
      <c r="P61" s="376">
        <v>1</v>
      </c>
      <c r="Q61" s="376">
        <v>15</v>
      </c>
      <c r="R61" s="376"/>
      <c r="S61" s="376"/>
      <c r="T61" s="376"/>
      <c r="U61" s="376"/>
      <c r="V61" s="365">
        <f>J61+L61+N61+P61+R61+T61</f>
        <v>2</v>
      </c>
      <c r="W61" s="365">
        <f t="shared" si="1"/>
        <v>28</v>
      </c>
      <c r="X61" s="364">
        <f t="shared" si="2"/>
        <v>224</v>
      </c>
      <c r="Y61" s="364">
        <f t="shared" si="3"/>
        <v>1960</v>
      </c>
      <c r="Z61" s="1014">
        <f t="shared" si="4"/>
        <v>1960</v>
      </c>
      <c r="AA61" s="245"/>
    </row>
    <row r="62" spans="1:27" s="463" customFormat="1" ht="35.1" customHeight="1">
      <c r="A62" s="825">
        <v>51</v>
      </c>
      <c r="B62" s="364" t="s">
        <v>1083</v>
      </c>
      <c r="C62" s="364" t="s">
        <v>18</v>
      </c>
      <c r="D62" s="923" t="s">
        <v>77</v>
      </c>
      <c r="E62" s="365">
        <v>30</v>
      </c>
      <c r="F62" s="364">
        <v>240</v>
      </c>
      <c r="G62" s="364">
        <v>70</v>
      </c>
      <c r="H62" s="364">
        <f t="shared" si="12"/>
        <v>8.75</v>
      </c>
      <c r="I62" s="364">
        <f t="shared" si="13"/>
        <v>2100</v>
      </c>
      <c r="J62" s="376"/>
      <c r="K62" s="376"/>
      <c r="L62" s="376">
        <v>4</v>
      </c>
      <c r="M62" s="376" t="s">
        <v>180</v>
      </c>
      <c r="N62" s="376"/>
      <c r="O62" s="377"/>
      <c r="P62" s="376"/>
      <c r="Q62" s="376"/>
      <c r="R62" s="376"/>
      <c r="S62" s="376"/>
      <c r="T62" s="376"/>
      <c r="U62" s="376"/>
      <c r="V62" s="365">
        <f>J62+L62+N62+P62+R62+T62</f>
        <v>4</v>
      </c>
      <c r="W62" s="365">
        <f t="shared" si="1"/>
        <v>26</v>
      </c>
      <c r="X62" s="364">
        <f t="shared" si="2"/>
        <v>208</v>
      </c>
      <c r="Y62" s="364">
        <f t="shared" si="3"/>
        <v>1820</v>
      </c>
      <c r="Z62" s="1014">
        <f t="shared" si="4"/>
        <v>1820</v>
      </c>
      <c r="AA62" s="245"/>
    </row>
    <row r="63" spans="1:27" s="463" customFormat="1" ht="35.1" customHeight="1">
      <c r="A63" s="825">
        <v>52</v>
      </c>
      <c r="B63" s="364" t="s">
        <v>591</v>
      </c>
      <c r="C63" s="364" t="s">
        <v>18</v>
      </c>
      <c r="D63" s="367" t="s">
        <v>843</v>
      </c>
      <c r="E63" s="365">
        <v>30</v>
      </c>
      <c r="F63" s="364">
        <v>240</v>
      </c>
      <c r="G63" s="364">
        <v>70</v>
      </c>
      <c r="H63" s="364">
        <f t="shared" si="12"/>
        <v>8.75</v>
      </c>
      <c r="I63" s="364">
        <f t="shared" si="13"/>
        <v>2100</v>
      </c>
      <c r="J63" s="376"/>
      <c r="K63" s="376"/>
      <c r="L63" s="376"/>
      <c r="M63" s="376"/>
      <c r="N63" s="376"/>
      <c r="O63" s="377"/>
      <c r="P63" s="376"/>
      <c r="Q63" s="376"/>
      <c r="R63" s="376"/>
      <c r="S63" s="376"/>
      <c r="T63" s="376"/>
      <c r="U63" s="376"/>
      <c r="V63" s="364">
        <f t="shared" ref="V63" si="14">J63+L63+N63+P63+R63+T63</f>
        <v>0</v>
      </c>
      <c r="W63" s="364">
        <f t="shared" si="1"/>
        <v>30</v>
      </c>
      <c r="X63" s="364">
        <f t="shared" si="2"/>
        <v>240</v>
      </c>
      <c r="Y63" s="364">
        <f t="shared" si="3"/>
        <v>2100</v>
      </c>
      <c r="Z63" s="1014">
        <f t="shared" si="4"/>
        <v>2100</v>
      </c>
      <c r="AA63" s="997"/>
    </row>
    <row r="64" spans="1:27" s="463" customFormat="1" ht="35.1" customHeight="1">
      <c r="A64" s="825">
        <v>53</v>
      </c>
      <c r="B64" s="364" t="s">
        <v>40</v>
      </c>
      <c r="C64" s="364" t="s">
        <v>176</v>
      </c>
      <c r="D64" s="364" t="s">
        <v>161</v>
      </c>
      <c r="E64" s="365">
        <v>30</v>
      </c>
      <c r="F64" s="364">
        <v>240</v>
      </c>
      <c r="G64" s="364">
        <v>90</v>
      </c>
      <c r="H64" s="364">
        <f t="shared" si="12"/>
        <v>11.25</v>
      </c>
      <c r="I64" s="364">
        <f t="shared" si="13"/>
        <v>2700</v>
      </c>
      <c r="J64" s="376"/>
      <c r="K64" s="376"/>
      <c r="L64" s="376">
        <v>4</v>
      </c>
      <c r="M64" s="376" t="s">
        <v>180</v>
      </c>
      <c r="N64" s="376">
        <v>9</v>
      </c>
      <c r="O64" s="377" t="s">
        <v>1055</v>
      </c>
      <c r="P64" s="376">
        <v>1</v>
      </c>
      <c r="Q64" s="376">
        <v>15</v>
      </c>
      <c r="R64" s="376"/>
      <c r="S64" s="376"/>
      <c r="T64" s="376"/>
      <c r="U64" s="376"/>
      <c r="V64" s="365">
        <f t="shared" si="0"/>
        <v>14</v>
      </c>
      <c r="W64" s="365">
        <f t="shared" si="1"/>
        <v>16</v>
      </c>
      <c r="X64" s="364">
        <f t="shared" si="2"/>
        <v>128</v>
      </c>
      <c r="Y64" s="364">
        <f t="shared" si="3"/>
        <v>1440</v>
      </c>
      <c r="Z64" s="1014">
        <f t="shared" si="4"/>
        <v>1440</v>
      </c>
      <c r="AA64" s="245"/>
    </row>
    <row r="65" spans="1:30" s="463" customFormat="1" ht="35.1" customHeight="1">
      <c r="A65" s="825">
        <v>54</v>
      </c>
      <c r="B65" s="364" t="s">
        <v>587</v>
      </c>
      <c r="C65" s="364" t="s">
        <v>18</v>
      </c>
      <c r="D65" s="364" t="s">
        <v>237</v>
      </c>
      <c r="E65" s="365">
        <v>30</v>
      </c>
      <c r="F65" s="364">
        <v>240</v>
      </c>
      <c r="G65" s="364">
        <v>70</v>
      </c>
      <c r="H65" s="364">
        <f t="shared" si="12"/>
        <v>8.75</v>
      </c>
      <c r="I65" s="364">
        <f t="shared" si="13"/>
        <v>2100</v>
      </c>
      <c r="J65" s="376">
        <v>25</v>
      </c>
      <c r="K65" s="376" t="s">
        <v>667</v>
      </c>
      <c r="L65" s="376"/>
      <c r="M65" s="376"/>
      <c r="N65" s="376"/>
      <c r="O65" s="377"/>
      <c r="P65" s="376"/>
      <c r="Q65" s="376"/>
      <c r="R65" s="376"/>
      <c r="S65" s="819"/>
      <c r="T65" s="376"/>
      <c r="U65" s="376"/>
      <c r="V65" s="365">
        <f t="shared" si="0"/>
        <v>25</v>
      </c>
      <c r="W65" s="365">
        <f t="shared" si="1"/>
        <v>5</v>
      </c>
      <c r="X65" s="364">
        <f t="shared" si="2"/>
        <v>40</v>
      </c>
      <c r="Y65" s="364">
        <f t="shared" si="3"/>
        <v>350</v>
      </c>
      <c r="Z65" s="1014">
        <f t="shared" si="4"/>
        <v>350</v>
      </c>
      <c r="AA65" s="1064"/>
    </row>
    <row r="66" spans="1:30" s="463" customFormat="1" ht="35.1" customHeight="1">
      <c r="A66" s="825">
        <v>55</v>
      </c>
      <c r="B66" s="364" t="s">
        <v>303</v>
      </c>
      <c r="C66" s="364" t="s">
        <v>176</v>
      </c>
      <c r="D66" s="364" t="s">
        <v>162</v>
      </c>
      <c r="E66" s="365">
        <v>30</v>
      </c>
      <c r="F66" s="364">
        <v>240</v>
      </c>
      <c r="G66" s="364">
        <v>90</v>
      </c>
      <c r="H66" s="364">
        <f t="shared" si="12"/>
        <v>11.25</v>
      </c>
      <c r="I66" s="364">
        <f t="shared" si="13"/>
        <v>2700</v>
      </c>
      <c r="J66" s="376"/>
      <c r="K66" s="376"/>
      <c r="L66" s="376"/>
      <c r="M66" s="376"/>
      <c r="N66" s="376">
        <v>23</v>
      </c>
      <c r="O66" s="377" t="s">
        <v>1077</v>
      </c>
      <c r="P66" s="376"/>
      <c r="Q66" s="376"/>
      <c r="R66" s="376"/>
      <c r="S66" s="376"/>
      <c r="T66" s="376"/>
      <c r="U66" s="376"/>
      <c r="V66" s="365">
        <f t="shared" si="0"/>
        <v>23</v>
      </c>
      <c r="W66" s="365">
        <f t="shared" si="1"/>
        <v>7</v>
      </c>
      <c r="X66" s="364">
        <f t="shared" si="2"/>
        <v>56</v>
      </c>
      <c r="Y66" s="364">
        <f t="shared" si="3"/>
        <v>630</v>
      </c>
      <c r="Z66" s="1014">
        <f t="shared" si="4"/>
        <v>630</v>
      </c>
      <c r="AA66" s="245"/>
    </row>
    <row r="67" spans="1:30" s="463" customFormat="1" ht="35.1" customHeight="1">
      <c r="A67" s="825">
        <v>56</v>
      </c>
      <c r="B67" s="364" t="s">
        <v>277</v>
      </c>
      <c r="C67" s="364" t="s">
        <v>176</v>
      </c>
      <c r="D67" s="364" t="s">
        <v>93</v>
      </c>
      <c r="E67" s="365">
        <v>30</v>
      </c>
      <c r="F67" s="364">
        <v>240</v>
      </c>
      <c r="G67" s="364">
        <v>90</v>
      </c>
      <c r="H67" s="364">
        <f t="shared" si="12"/>
        <v>11.25</v>
      </c>
      <c r="I67" s="364">
        <f t="shared" si="13"/>
        <v>2700</v>
      </c>
      <c r="J67" s="376"/>
      <c r="K67" s="376"/>
      <c r="L67" s="376">
        <v>4</v>
      </c>
      <c r="M67" s="376" t="s">
        <v>180</v>
      </c>
      <c r="N67" s="376"/>
      <c r="O67" s="377"/>
      <c r="P67" s="376">
        <v>1</v>
      </c>
      <c r="Q67" s="376">
        <v>15</v>
      </c>
      <c r="R67" s="376"/>
      <c r="S67" s="376"/>
      <c r="T67" s="376"/>
      <c r="U67" s="376"/>
      <c r="V67" s="365">
        <f t="shared" si="0"/>
        <v>5</v>
      </c>
      <c r="W67" s="365">
        <f t="shared" si="1"/>
        <v>25</v>
      </c>
      <c r="X67" s="364">
        <f t="shared" si="2"/>
        <v>200</v>
      </c>
      <c r="Y67" s="364">
        <f t="shared" si="3"/>
        <v>2250</v>
      </c>
      <c r="Z67" s="1014">
        <f t="shared" si="4"/>
        <v>2250</v>
      </c>
      <c r="AA67" s="245"/>
    </row>
    <row r="68" spans="1:30" s="463" customFormat="1" ht="35.1" customHeight="1">
      <c r="A68" s="825">
        <v>57</v>
      </c>
      <c r="B68" s="364" t="s">
        <v>306</v>
      </c>
      <c r="C68" s="364" t="s">
        <v>176</v>
      </c>
      <c r="D68" s="632" t="s">
        <v>62</v>
      </c>
      <c r="E68" s="365">
        <v>30</v>
      </c>
      <c r="F68" s="364">
        <v>240</v>
      </c>
      <c r="G68" s="364">
        <v>90</v>
      </c>
      <c r="H68" s="364">
        <f t="shared" si="12"/>
        <v>11.25</v>
      </c>
      <c r="I68" s="364">
        <f t="shared" si="13"/>
        <v>2700</v>
      </c>
      <c r="J68" s="376"/>
      <c r="K68" s="376"/>
      <c r="L68" s="376"/>
      <c r="M68" s="376"/>
      <c r="N68" s="376"/>
      <c r="O68" s="377"/>
      <c r="P68" s="376"/>
      <c r="Q68" s="376"/>
      <c r="R68" s="376"/>
      <c r="S68" s="376"/>
      <c r="T68" s="376"/>
      <c r="U68" s="376"/>
      <c r="V68" s="365">
        <f>J68+L68+N68+P68+R68+T68</f>
        <v>0</v>
      </c>
      <c r="W68" s="365">
        <f>E68-V68</f>
        <v>30</v>
      </c>
      <c r="X68" s="364">
        <f>W68*8</f>
        <v>240</v>
      </c>
      <c r="Y68" s="364">
        <f>X68*H68</f>
        <v>2700</v>
      </c>
      <c r="Z68" s="1014">
        <f t="shared" si="4"/>
        <v>2700</v>
      </c>
      <c r="AA68" s="245"/>
    </row>
    <row r="69" spans="1:30" s="463" customFormat="1" ht="35.1" customHeight="1">
      <c r="A69" s="825">
        <v>58</v>
      </c>
      <c r="B69" s="364" t="s">
        <v>684</v>
      </c>
      <c r="C69" s="364" t="s">
        <v>18</v>
      </c>
      <c r="D69" s="364" t="s">
        <v>70</v>
      </c>
      <c r="E69" s="365">
        <v>30</v>
      </c>
      <c r="F69" s="364">
        <v>240</v>
      </c>
      <c r="G69" s="364">
        <v>70</v>
      </c>
      <c r="H69" s="364">
        <f t="shared" si="12"/>
        <v>8.75</v>
      </c>
      <c r="I69" s="364">
        <f t="shared" si="13"/>
        <v>2100</v>
      </c>
      <c r="J69" s="376"/>
      <c r="K69" s="376"/>
      <c r="L69" s="376">
        <v>4</v>
      </c>
      <c r="M69" s="376" t="s">
        <v>180</v>
      </c>
      <c r="N69" s="376">
        <v>0.5</v>
      </c>
      <c r="O69" s="377" t="s">
        <v>428</v>
      </c>
      <c r="P69" s="376">
        <v>1</v>
      </c>
      <c r="Q69" s="376">
        <v>15</v>
      </c>
      <c r="R69" s="376"/>
      <c r="S69" s="819"/>
      <c r="T69" s="376"/>
      <c r="U69" s="376"/>
      <c r="V69" s="365">
        <f>J69+L69+N69+P69+R69+T69</f>
        <v>5.5</v>
      </c>
      <c r="W69" s="365">
        <f>E69-V69</f>
        <v>24.5</v>
      </c>
      <c r="X69" s="364">
        <f>W69*8</f>
        <v>196</v>
      </c>
      <c r="Y69" s="364">
        <f>X69*H69</f>
        <v>1715</v>
      </c>
      <c r="Z69" s="1014">
        <f t="shared" si="4"/>
        <v>1715</v>
      </c>
      <c r="AA69" s="1112"/>
    </row>
    <row r="70" spans="1:30" s="463" customFormat="1" ht="35.1" customHeight="1">
      <c r="A70" s="825">
        <v>59</v>
      </c>
      <c r="B70" s="364" t="s">
        <v>280</v>
      </c>
      <c r="C70" s="364" t="s">
        <v>176</v>
      </c>
      <c r="D70" s="364" t="s">
        <v>49</v>
      </c>
      <c r="E70" s="365">
        <v>30</v>
      </c>
      <c r="F70" s="364">
        <v>240</v>
      </c>
      <c r="G70" s="364">
        <v>90</v>
      </c>
      <c r="H70" s="364">
        <f t="shared" si="12"/>
        <v>11.25</v>
      </c>
      <c r="I70" s="364">
        <f t="shared" si="13"/>
        <v>2700</v>
      </c>
      <c r="J70" s="376"/>
      <c r="K70" s="376"/>
      <c r="L70" s="376">
        <v>4</v>
      </c>
      <c r="M70" s="376" t="s">
        <v>180</v>
      </c>
      <c r="N70" s="376">
        <v>3</v>
      </c>
      <c r="O70" s="377" t="s">
        <v>494</v>
      </c>
      <c r="P70" s="376">
        <v>1</v>
      </c>
      <c r="Q70" s="376">
        <v>15</v>
      </c>
      <c r="R70" s="376"/>
      <c r="S70" s="376"/>
      <c r="T70" s="376"/>
      <c r="U70" s="376"/>
      <c r="V70" s="365">
        <f t="shared" si="0"/>
        <v>8</v>
      </c>
      <c r="W70" s="365">
        <f t="shared" si="1"/>
        <v>22</v>
      </c>
      <c r="X70" s="364">
        <f t="shared" si="2"/>
        <v>176</v>
      </c>
      <c r="Y70" s="364">
        <f t="shared" si="3"/>
        <v>1980</v>
      </c>
      <c r="Z70" s="1014">
        <f t="shared" si="4"/>
        <v>1980</v>
      </c>
      <c r="AA70" s="245"/>
    </row>
    <row r="71" spans="1:30" s="463" customFormat="1" ht="35.1" customHeight="1">
      <c r="A71" s="825">
        <v>60</v>
      </c>
      <c r="B71" s="364" t="s">
        <v>726</v>
      </c>
      <c r="C71" s="364" t="s">
        <v>18</v>
      </c>
      <c r="D71" s="1072" t="s">
        <v>271</v>
      </c>
      <c r="E71" s="365">
        <v>30</v>
      </c>
      <c r="F71" s="364">
        <v>240</v>
      </c>
      <c r="G71" s="364">
        <v>70</v>
      </c>
      <c r="H71" s="364">
        <f t="shared" si="12"/>
        <v>8.75</v>
      </c>
      <c r="I71" s="364">
        <f t="shared" si="13"/>
        <v>2100</v>
      </c>
      <c r="J71" s="376"/>
      <c r="K71" s="819"/>
      <c r="L71" s="376"/>
      <c r="M71" s="376"/>
      <c r="N71" s="376">
        <v>12</v>
      </c>
      <c r="O71" s="377" t="s">
        <v>1071</v>
      </c>
      <c r="P71" s="376"/>
      <c r="Q71" s="376"/>
      <c r="R71" s="376"/>
      <c r="S71" s="376"/>
      <c r="T71" s="376"/>
      <c r="U71" s="376"/>
      <c r="V71" s="365">
        <f t="shared" ref="V71" si="15">J71+L71+N71+P71+R71+T71</f>
        <v>12</v>
      </c>
      <c r="W71" s="365">
        <f t="shared" ref="W71" si="16">E71-V71</f>
        <v>18</v>
      </c>
      <c r="X71" s="364">
        <f t="shared" ref="X71" si="17">W71*8</f>
        <v>144</v>
      </c>
      <c r="Y71" s="364">
        <f t="shared" ref="Y71" si="18">X71*H71</f>
        <v>1260</v>
      </c>
      <c r="Z71" s="1014">
        <f t="shared" ref="Z71" si="19">Y71</f>
        <v>1260</v>
      </c>
      <c r="AA71" s="245"/>
    </row>
    <row r="72" spans="1:30" s="160" customFormat="1" ht="50.25" customHeight="1">
      <c r="A72" s="462"/>
      <c r="B72" s="1427" t="s">
        <v>483</v>
      </c>
      <c r="C72" s="1427"/>
      <c r="D72" s="1427"/>
      <c r="E72" s="341"/>
      <c r="F72" s="341"/>
      <c r="G72" s="341"/>
      <c r="H72" s="341"/>
      <c r="I72" s="341"/>
      <c r="J72" s="1099"/>
      <c r="K72" s="1099"/>
      <c r="L72" s="1099"/>
      <c r="M72" s="1099"/>
      <c r="N72" s="1427" t="s">
        <v>484</v>
      </c>
      <c r="O72" s="1427"/>
      <c r="P72" s="1427"/>
      <c r="Q72" s="1427"/>
      <c r="R72" s="1427"/>
      <c r="S72" s="1099"/>
      <c r="T72" s="1099"/>
      <c r="U72" s="1099"/>
      <c r="V72" s="341"/>
      <c r="W72" s="1427" t="s">
        <v>485</v>
      </c>
      <c r="X72" s="1427"/>
      <c r="Y72" s="1427"/>
      <c r="Z72" s="1427"/>
      <c r="AA72" s="1427"/>
    </row>
    <row r="73" spans="1:30" s="160" customFormat="1" ht="42.75" customHeight="1">
      <c r="A73" s="462"/>
      <c r="B73" s="1427" t="s">
        <v>482</v>
      </c>
      <c r="C73" s="1427"/>
      <c r="D73" s="1427"/>
      <c r="E73" s="341"/>
      <c r="F73" s="341"/>
      <c r="G73" s="341"/>
      <c r="H73" s="341"/>
      <c r="I73" s="341"/>
      <c r="J73" s="1099"/>
      <c r="K73" s="1099"/>
      <c r="L73" s="1099"/>
      <c r="M73" s="1099"/>
      <c r="N73" s="1427" t="s">
        <v>482</v>
      </c>
      <c r="O73" s="1427"/>
      <c r="P73" s="1427"/>
      <c r="Q73" s="1427"/>
      <c r="R73" s="1099"/>
      <c r="S73" s="1099"/>
      <c r="T73" s="1099"/>
      <c r="U73" s="1099"/>
      <c r="V73" s="1099"/>
      <c r="W73" s="1099"/>
      <c r="X73" s="1427" t="s">
        <v>482</v>
      </c>
      <c r="Y73" s="1427"/>
      <c r="Z73" s="1427"/>
      <c r="AA73" s="1427"/>
    </row>
    <row r="74" spans="1:30" s="160" customFormat="1" ht="22.5" customHeight="1">
      <c r="A74" s="462"/>
      <c r="B74" s="462"/>
      <c r="C74" s="250"/>
      <c r="D74" s="250"/>
      <c r="E74" s="250"/>
      <c r="F74" s="250"/>
      <c r="G74" s="250"/>
      <c r="H74" s="250"/>
      <c r="I74" s="250"/>
      <c r="J74" s="338"/>
      <c r="K74" s="338"/>
      <c r="L74" s="338"/>
      <c r="M74" s="338"/>
      <c r="N74" s="1427">
        <v>2</v>
      </c>
      <c r="O74" s="1427"/>
      <c r="P74" s="1427"/>
      <c r="Q74" s="1427"/>
      <c r="R74" s="338"/>
      <c r="S74" s="338"/>
      <c r="T74" s="338"/>
      <c r="U74" s="338"/>
      <c r="V74" s="250"/>
      <c r="W74" s="462"/>
      <c r="X74" s="250"/>
      <c r="Y74" s="250"/>
      <c r="Z74" s="1017"/>
      <c r="AA74" s="340"/>
    </row>
    <row r="75" spans="1:30" s="463" customFormat="1" ht="35.1" customHeight="1">
      <c r="A75" s="825">
        <v>61</v>
      </c>
      <c r="B75" s="118" t="s">
        <v>808</v>
      </c>
      <c r="C75" s="364" t="s">
        <v>18</v>
      </c>
      <c r="D75" s="474" t="s">
        <v>368</v>
      </c>
      <c r="E75" s="365">
        <v>30</v>
      </c>
      <c r="F75" s="364">
        <v>240</v>
      </c>
      <c r="G75" s="364">
        <v>70</v>
      </c>
      <c r="H75" s="364">
        <f t="shared" ref="H75:H105" si="20">G75/8</f>
        <v>8.75</v>
      </c>
      <c r="I75" s="364">
        <f t="shared" ref="I75:I105" si="21">G75*E75</f>
        <v>2100</v>
      </c>
      <c r="J75" s="376"/>
      <c r="K75" s="819"/>
      <c r="L75" s="376"/>
      <c r="M75" s="376"/>
      <c r="N75" s="376">
        <v>5</v>
      </c>
      <c r="O75" s="377" t="s">
        <v>1072</v>
      </c>
      <c r="P75" s="376"/>
      <c r="Q75" s="376"/>
      <c r="R75" s="376"/>
      <c r="S75" s="376"/>
      <c r="T75" s="376"/>
      <c r="U75" s="376"/>
      <c r="V75" s="365">
        <f>J75+L75+N75+P75+R75+T75</f>
        <v>5</v>
      </c>
      <c r="W75" s="365">
        <f t="shared" ref="W75:W84" si="22">E75-V75</f>
        <v>25</v>
      </c>
      <c r="X75" s="364">
        <f t="shared" ref="X75:X105" si="23">W75*8</f>
        <v>200</v>
      </c>
      <c r="Y75" s="364">
        <f t="shared" ref="Y75:Y105" si="24">X75*H75</f>
        <v>1750</v>
      </c>
      <c r="Z75" s="1014">
        <f t="shared" ref="Z75:Z105" si="25">Y75</f>
        <v>1750</v>
      </c>
      <c r="AA75" s="245"/>
      <c r="AD75" s="160"/>
    </row>
    <row r="76" spans="1:30" s="463" customFormat="1" ht="35.1" customHeight="1">
      <c r="A76" s="825">
        <v>62</v>
      </c>
      <c r="B76" s="364" t="s">
        <v>64</v>
      </c>
      <c r="C76" s="364" t="s">
        <v>176</v>
      </c>
      <c r="D76" s="364" t="s">
        <v>242</v>
      </c>
      <c r="E76" s="365">
        <v>30</v>
      </c>
      <c r="F76" s="364">
        <v>240</v>
      </c>
      <c r="G76" s="364">
        <v>90</v>
      </c>
      <c r="H76" s="364">
        <f t="shared" si="20"/>
        <v>11.25</v>
      </c>
      <c r="I76" s="364">
        <f t="shared" si="21"/>
        <v>2700</v>
      </c>
      <c r="J76" s="376"/>
      <c r="K76" s="819"/>
      <c r="L76" s="376">
        <v>3</v>
      </c>
      <c r="M76" s="376" t="s">
        <v>798</v>
      </c>
      <c r="N76" s="376">
        <v>2</v>
      </c>
      <c r="O76" s="377" t="s">
        <v>147</v>
      </c>
      <c r="P76" s="376">
        <v>1</v>
      </c>
      <c r="Q76" s="376">
        <v>15</v>
      </c>
      <c r="R76" s="376"/>
      <c r="S76" s="376"/>
      <c r="T76" s="376"/>
      <c r="U76" s="376"/>
      <c r="V76" s="365">
        <f>J76+L76+N76+P76+R76+T76</f>
        <v>6</v>
      </c>
      <c r="W76" s="365">
        <f t="shared" si="22"/>
        <v>24</v>
      </c>
      <c r="X76" s="364">
        <f t="shared" si="23"/>
        <v>192</v>
      </c>
      <c r="Y76" s="364">
        <f t="shared" si="24"/>
        <v>2160</v>
      </c>
      <c r="Z76" s="1014">
        <f t="shared" si="25"/>
        <v>2160</v>
      </c>
      <c r="AA76" s="245"/>
      <c r="AD76" s="160"/>
    </row>
    <row r="77" spans="1:30" s="463" customFormat="1" ht="35.1" customHeight="1">
      <c r="A77" s="825">
        <v>63</v>
      </c>
      <c r="B77" s="364" t="s">
        <v>817</v>
      </c>
      <c r="C77" s="364" t="s">
        <v>176</v>
      </c>
      <c r="D77" s="364" t="s">
        <v>88</v>
      </c>
      <c r="E77" s="364">
        <v>30</v>
      </c>
      <c r="F77" s="364">
        <v>240</v>
      </c>
      <c r="G77" s="364">
        <v>90</v>
      </c>
      <c r="H77" s="364">
        <f t="shared" si="20"/>
        <v>11.25</v>
      </c>
      <c r="I77" s="364">
        <f t="shared" si="21"/>
        <v>2700</v>
      </c>
      <c r="J77" s="376"/>
      <c r="K77" s="819"/>
      <c r="L77" s="376">
        <v>4</v>
      </c>
      <c r="M77" s="376" t="s">
        <v>180</v>
      </c>
      <c r="N77" s="376">
        <v>4</v>
      </c>
      <c r="O77" s="377" t="s">
        <v>1049</v>
      </c>
      <c r="P77" s="376">
        <v>1</v>
      </c>
      <c r="Q77" s="376">
        <v>15</v>
      </c>
      <c r="R77" s="376"/>
      <c r="S77" s="376"/>
      <c r="T77" s="376"/>
      <c r="U77" s="376"/>
      <c r="V77" s="364">
        <f t="shared" ref="V77" si="26">J77+L77+N77+P77+R77+T77</f>
        <v>9</v>
      </c>
      <c r="W77" s="364">
        <f t="shared" si="22"/>
        <v>21</v>
      </c>
      <c r="X77" s="364">
        <f t="shared" si="23"/>
        <v>168</v>
      </c>
      <c r="Y77" s="364">
        <f t="shared" si="24"/>
        <v>1890</v>
      </c>
      <c r="Z77" s="1014">
        <f t="shared" si="25"/>
        <v>1890</v>
      </c>
      <c r="AA77" s="997"/>
    </row>
    <row r="78" spans="1:30" s="463" customFormat="1" ht="35.1" customHeight="1">
      <c r="A78" s="825">
        <v>64</v>
      </c>
      <c r="B78" s="364" t="s">
        <v>188</v>
      </c>
      <c r="C78" s="364" t="s">
        <v>176</v>
      </c>
      <c r="D78" s="364" t="s">
        <v>30</v>
      </c>
      <c r="E78" s="365">
        <v>30</v>
      </c>
      <c r="F78" s="364">
        <v>240</v>
      </c>
      <c r="G78" s="364">
        <v>90</v>
      </c>
      <c r="H78" s="364">
        <f t="shared" si="20"/>
        <v>11.25</v>
      </c>
      <c r="I78" s="364">
        <f t="shared" si="21"/>
        <v>2700</v>
      </c>
      <c r="J78" s="376"/>
      <c r="K78" s="376"/>
      <c r="L78" s="376"/>
      <c r="M78" s="376"/>
      <c r="N78" s="376">
        <v>17</v>
      </c>
      <c r="O78" s="377" t="s">
        <v>1073</v>
      </c>
      <c r="P78" s="376"/>
      <c r="Q78" s="376"/>
      <c r="R78" s="376"/>
      <c r="S78" s="376"/>
      <c r="T78" s="376"/>
      <c r="U78" s="376"/>
      <c r="V78" s="365">
        <f>J78+L78+N78+P78+R78+T78</f>
        <v>17</v>
      </c>
      <c r="W78" s="365">
        <f t="shared" si="22"/>
        <v>13</v>
      </c>
      <c r="X78" s="364">
        <f t="shared" si="23"/>
        <v>104</v>
      </c>
      <c r="Y78" s="364">
        <f t="shared" si="24"/>
        <v>1170</v>
      </c>
      <c r="Z78" s="1014">
        <f t="shared" si="25"/>
        <v>1170</v>
      </c>
      <c r="AA78" s="245"/>
    </row>
    <row r="79" spans="1:30" s="463" customFormat="1" ht="35.1" customHeight="1">
      <c r="A79" s="825">
        <v>65</v>
      </c>
      <c r="B79" s="364" t="s">
        <v>328</v>
      </c>
      <c r="C79" s="364" t="s">
        <v>18</v>
      </c>
      <c r="D79" s="448" t="s">
        <v>1050</v>
      </c>
      <c r="E79" s="365">
        <v>30</v>
      </c>
      <c r="F79" s="364">
        <v>240</v>
      </c>
      <c r="G79" s="364">
        <v>70</v>
      </c>
      <c r="H79" s="364">
        <f t="shared" si="20"/>
        <v>8.75</v>
      </c>
      <c r="I79" s="364">
        <f t="shared" si="21"/>
        <v>2100</v>
      </c>
      <c r="J79" s="376"/>
      <c r="K79" s="376"/>
      <c r="L79" s="376">
        <v>4</v>
      </c>
      <c r="M79" s="376" t="s">
        <v>180</v>
      </c>
      <c r="N79" s="376">
        <v>3</v>
      </c>
      <c r="O79" s="377" t="s">
        <v>1051</v>
      </c>
      <c r="P79" s="376">
        <v>1</v>
      </c>
      <c r="Q79" s="376">
        <v>15</v>
      </c>
      <c r="R79" s="376"/>
      <c r="S79" s="819"/>
      <c r="T79" s="376"/>
      <c r="U79" s="376"/>
      <c r="V79" s="365">
        <f>J79+L79+N79+P79+R79+T79</f>
        <v>8</v>
      </c>
      <c r="W79" s="365">
        <f t="shared" si="22"/>
        <v>22</v>
      </c>
      <c r="X79" s="364">
        <f t="shared" si="23"/>
        <v>176</v>
      </c>
      <c r="Y79" s="364">
        <f t="shared" si="24"/>
        <v>1540</v>
      </c>
      <c r="Z79" s="1014">
        <f t="shared" si="25"/>
        <v>1540</v>
      </c>
      <c r="AA79" s="245"/>
    </row>
    <row r="80" spans="1:30" s="463" customFormat="1" ht="35.1" customHeight="1">
      <c r="A80" s="825">
        <v>66</v>
      </c>
      <c r="B80" s="364" t="s">
        <v>920</v>
      </c>
      <c r="C80" s="364" t="s">
        <v>18</v>
      </c>
      <c r="D80" s="364" t="s">
        <v>86</v>
      </c>
      <c r="E80" s="365">
        <v>30</v>
      </c>
      <c r="F80" s="364">
        <v>240</v>
      </c>
      <c r="G80" s="364">
        <v>70</v>
      </c>
      <c r="H80" s="364">
        <f t="shared" si="20"/>
        <v>8.75</v>
      </c>
      <c r="I80" s="364">
        <f t="shared" si="21"/>
        <v>2100</v>
      </c>
      <c r="J80" s="376"/>
      <c r="K80" s="376"/>
      <c r="L80" s="376">
        <v>1</v>
      </c>
      <c r="M80" s="376">
        <v>13</v>
      </c>
      <c r="N80" s="376">
        <v>4</v>
      </c>
      <c r="O80" s="377" t="s">
        <v>1056</v>
      </c>
      <c r="P80" s="376"/>
      <c r="Q80" s="376"/>
      <c r="R80" s="376"/>
      <c r="S80" s="819"/>
      <c r="T80" s="376"/>
      <c r="U80" s="376"/>
      <c r="V80" s="365">
        <f>J80+L80+N80+P80+R80+T80</f>
        <v>5</v>
      </c>
      <c r="W80" s="365">
        <f t="shared" si="22"/>
        <v>25</v>
      </c>
      <c r="X80" s="364">
        <f t="shared" si="23"/>
        <v>200</v>
      </c>
      <c r="Y80" s="364">
        <f t="shared" si="24"/>
        <v>1750</v>
      </c>
      <c r="Z80" s="1014">
        <f t="shared" si="25"/>
        <v>1750</v>
      </c>
      <c r="AA80" s="245"/>
    </row>
    <row r="81" spans="1:27" s="463" customFormat="1" ht="35.1" customHeight="1">
      <c r="A81" s="825">
        <v>67</v>
      </c>
      <c r="B81" s="364" t="s">
        <v>206</v>
      </c>
      <c r="C81" s="364" t="s">
        <v>176</v>
      </c>
      <c r="D81" s="364" t="s">
        <v>240</v>
      </c>
      <c r="E81" s="365">
        <v>30</v>
      </c>
      <c r="F81" s="364">
        <v>240</v>
      </c>
      <c r="G81" s="364">
        <v>90</v>
      </c>
      <c r="H81" s="364">
        <f t="shared" si="20"/>
        <v>11.25</v>
      </c>
      <c r="I81" s="364">
        <f t="shared" si="21"/>
        <v>2700</v>
      </c>
      <c r="J81" s="376"/>
      <c r="K81" s="376"/>
      <c r="L81" s="376"/>
      <c r="M81" s="376"/>
      <c r="N81" s="376">
        <v>17</v>
      </c>
      <c r="O81" s="377" t="s">
        <v>1067</v>
      </c>
      <c r="P81" s="376"/>
      <c r="Q81" s="376"/>
      <c r="R81" s="376"/>
      <c r="S81" s="376"/>
      <c r="T81" s="376"/>
      <c r="U81" s="376"/>
      <c r="V81" s="365">
        <f t="shared" ref="V81:V84" si="27">J81+L81+N81+P81+R81+T81</f>
        <v>17</v>
      </c>
      <c r="W81" s="365">
        <f t="shared" si="22"/>
        <v>13</v>
      </c>
      <c r="X81" s="364">
        <f t="shared" si="23"/>
        <v>104</v>
      </c>
      <c r="Y81" s="364">
        <f t="shared" si="24"/>
        <v>1170</v>
      </c>
      <c r="Z81" s="1014">
        <f t="shared" si="25"/>
        <v>1170</v>
      </c>
      <c r="AA81" s="245"/>
    </row>
    <row r="82" spans="1:27" s="463" customFormat="1" ht="35.1" customHeight="1">
      <c r="A82" s="825">
        <v>68</v>
      </c>
      <c r="B82" s="364" t="s">
        <v>251</v>
      </c>
      <c r="C82" s="364" t="s">
        <v>176</v>
      </c>
      <c r="D82" s="364" t="s">
        <v>103</v>
      </c>
      <c r="E82" s="365">
        <v>30</v>
      </c>
      <c r="F82" s="364">
        <v>240</v>
      </c>
      <c r="G82" s="364">
        <v>90</v>
      </c>
      <c r="H82" s="364">
        <f t="shared" si="20"/>
        <v>11.25</v>
      </c>
      <c r="I82" s="364">
        <f t="shared" si="21"/>
        <v>2700</v>
      </c>
      <c r="J82" s="376"/>
      <c r="K82" s="376"/>
      <c r="L82" s="376"/>
      <c r="M82" s="376"/>
      <c r="N82" s="376">
        <v>24</v>
      </c>
      <c r="O82" s="377" t="s">
        <v>1078</v>
      </c>
      <c r="P82" s="376"/>
      <c r="Q82" s="376"/>
      <c r="R82" s="376"/>
      <c r="S82" s="376"/>
      <c r="T82" s="376"/>
      <c r="U82" s="376"/>
      <c r="V82" s="365">
        <f t="shared" si="27"/>
        <v>24</v>
      </c>
      <c r="W82" s="365">
        <f t="shared" si="22"/>
        <v>6</v>
      </c>
      <c r="X82" s="364">
        <f t="shared" si="23"/>
        <v>48</v>
      </c>
      <c r="Y82" s="364">
        <f t="shared" si="24"/>
        <v>540</v>
      </c>
      <c r="Z82" s="1014">
        <f t="shared" si="25"/>
        <v>540</v>
      </c>
      <c r="AA82" s="997"/>
    </row>
    <row r="83" spans="1:27" s="463" customFormat="1" ht="35.1" customHeight="1">
      <c r="A83" s="825">
        <v>69</v>
      </c>
      <c r="B83" s="364" t="s">
        <v>252</v>
      </c>
      <c r="C83" s="364" t="s">
        <v>18</v>
      </c>
      <c r="D83" s="364" t="s">
        <v>76</v>
      </c>
      <c r="E83" s="365">
        <v>30</v>
      </c>
      <c r="F83" s="364">
        <v>240</v>
      </c>
      <c r="G83" s="364">
        <v>70</v>
      </c>
      <c r="H83" s="364">
        <f t="shared" si="20"/>
        <v>8.75</v>
      </c>
      <c r="I83" s="364">
        <f t="shared" si="21"/>
        <v>2100</v>
      </c>
      <c r="J83" s="376"/>
      <c r="K83" s="376"/>
      <c r="L83" s="376"/>
      <c r="M83" s="376"/>
      <c r="N83" s="376">
        <v>14</v>
      </c>
      <c r="O83" s="377" t="s">
        <v>1075</v>
      </c>
      <c r="P83" s="376"/>
      <c r="Q83" s="376"/>
      <c r="R83" s="376"/>
      <c r="S83" s="376"/>
      <c r="T83" s="376"/>
      <c r="U83" s="376"/>
      <c r="V83" s="365">
        <f t="shared" si="27"/>
        <v>14</v>
      </c>
      <c r="W83" s="365">
        <f t="shared" si="22"/>
        <v>16</v>
      </c>
      <c r="X83" s="364">
        <f t="shared" si="23"/>
        <v>128</v>
      </c>
      <c r="Y83" s="364">
        <f t="shared" si="24"/>
        <v>1120</v>
      </c>
      <c r="Z83" s="1014">
        <f t="shared" si="25"/>
        <v>1120</v>
      </c>
      <c r="AA83" s="997"/>
    </row>
    <row r="84" spans="1:27" s="463" customFormat="1" ht="35.1" customHeight="1">
      <c r="A84" s="825">
        <v>70</v>
      </c>
      <c r="B84" s="772" t="s">
        <v>826</v>
      </c>
      <c r="C84" s="364" t="s">
        <v>176</v>
      </c>
      <c r="D84" s="364" t="s">
        <v>25</v>
      </c>
      <c r="E84" s="365">
        <v>30</v>
      </c>
      <c r="F84" s="364">
        <v>240</v>
      </c>
      <c r="G84" s="364">
        <v>90</v>
      </c>
      <c r="H84" s="364">
        <f t="shared" si="20"/>
        <v>11.25</v>
      </c>
      <c r="I84" s="364">
        <f t="shared" si="21"/>
        <v>2700</v>
      </c>
      <c r="J84" s="376"/>
      <c r="K84" s="376"/>
      <c r="L84" s="376">
        <v>3</v>
      </c>
      <c r="M84" s="376" t="s">
        <v>798</v>
      </c>
      <c r="N84" s="376">
        <v>2</v>
      </c>
      <c r="O84" s="377" t="s">
        <v>147</v>
      </c>
      <c r="P84" s="376">
        <v>1</v>
      </c>
      <c r="Q84" s="376">
        <v>15</v>
      </c>
      <c r="R84" s="376"/>
      <c r="S84" s="376"/>
      <c r="T84" s="376"/>
      <c r="U84" s="376"/>
      <c r="V84" s="365">
        <f t="shared" si="27"/>
        <v>6</v>
      </c>
      <c r="W84" s="365">
        <f t="shared" si="22"/>
        <v>24</v>
      </c>
      <c r="X84" s="364">
        <f t="shared" si="23"/>
        <v>192</v>
      </c>
      <c r="Y84" s="364">
        <f t="shared" si="24"/>
        <v>2160</v>
      </c>
      <c r="Z84" s="1014">
        <f t="shared" si="25"/>
        <v>2160</v>
      </c>
      <c r="AA84" s="245"/>
    </row>
    <row r="85" spans="1:27" s="463" customFormat="1" ht="35.1" customHeight="1">
      <c r="A85" s="825">
        <v>71</v>
      </c>
      <c r="B85" s="624" t="s">
        <v>552</v>
      </c>
      <c r="C85" s="365" t="s">
        <v>18</v>
      </c>
      <c r="D85" s="922" t="s">
        <v>75</v>
      </c>
      <c r="E85" s="365">
        <v>30</v>
      </c>
      <c r="F85" s="365">
        <v>240</v>
      </c>
      <c r="G85" s="364">
        <v>70</v>
      </c>
      <c r="H85" s="364">
        <f t="shared" si="20"/>
        <v>8.75</v>
      </c>
      <c r="I85" s="364">
        <f t="shared" si="21"/>
        <v>2100</v>
      </c>
      <c r="J85" s="376"/>
      <c r="K85" s="376"/>
      <c r="L85" s="376">
        <v>4</v>
      </c>
      <c r="M85" s="376" t="s">
        <v>180</v>
      </c>
      <c r="N85" s="376"/>
      <c r="O85" s="377"/>
      <c r="P85" s="376">
        <v>1</v>
      </c>
      <c r="Q85" s="376">
        <v>15</v>
      </c>
      <c r="R85" s="376"/>
      <c r="S85" s="376"/>
      <c r="T85" s="376"/>
      <c r="U85" s="376"/>
      <c r="V85" s="365">
        <f>J85+L85+N85+P85+R85+T85</f>
        <v>5</v>
      </c>
      <c r="W85" s="365">
        <f>E85-V85</f>
        <v>25</v>
      </c>
      <c r="X85" s="364">
        <f t="shared" si="23"/>
        <v>200</v>
      </c>
      <c r="Y85" s="364">
        <f t="shared" si="24"/>
        <v>1750</v>
      </c>
      <c r="Z85" s="1014">
        <f t="shared" si="25"/>
        <v>1750</v>
      </c>
      <c r="AA85" s="245"/>
    </row>
    <row r="86" spans="1:27" s="160" customFormat="1" ht="30" customHeight="1">
      <c r="A86" s="825">
        <v>76</v>
      </c>
      <c r="B86" s="623" t="s">
        <v>369</v>
      </c>
      <c r="C86" s="364" t="s">
        <v>18</v>
      </c>
      <c r="D86" s="921" t="s">
        <v>27</v>
      </c>
      <c r="E86" s="364">
        <v>30</v>
      </c>
      <c r="F86" s="364">
        <v>240</v>
      </c>
      <c r="G86" s="364">
        <v>70</v>
      </c>
      <c r="H86" s="364">
        <f t="shared" si="20"/>
        <v>8.75</v>
      </c>
      <c r="I86" s="361">
        <f t="shared" si="21"/>
        <v>2100</v>
      </c>
      <c r="J86" s="376"/>
      <c r="K86" s="376"/>
      <c r="L86" s="376">
        <v>2</v>
      </c>
      <c r="M86" s="376" t="s">
        <v>173</v>
      </c>
      <c r="N86" s="376"/>
      <c r="O86" s="377"/>
      <c r="P86" s="376"/>
      <c r="Q86" s="376"/>
      <c r="R86" s="376"/>
      <c r="S86" s="376"/>
      <c r="T86" s="376">
        <v>3</v>
      </c>
      <c r="U86" s="376" t="s">
        <v>545</v>
      </c>
      <c r="V86" s="355">
        <f>J86+L86+N86+P86+R86+T86</f>
        <v>5</v>
      </c>
      <c r="W86" s="365">
        <f>E86-V86</f>
        <v>25</v>
      </c>
      <c r="X86" s="361">
        <f t="shared" si="23"/>
        <v>200</v>
      </c>
      <c r="Y86" s="361">
        <f t="shared" si="24"/>
        <v>1750</v>
      </c>
      <c r="Z86" s="1012">
        <f t="shared" si="25"/>
        <v>1750</v>
      </c>
      <c r="AA86" s="149"/>
    </row>
    <row r="87" spans="1:27" s="463" customFormat="1" ht="35.1" customHeight="1">
      <c r="A87" s="825">
        <v>72</v>
      </c>
      <c r="B87" s="364" t="s">
        <v>118</v>
      </c>
      <c r="C87" s="364" t="s">
        <v>176</v>
      </c>
      <c r="D87" s="364" t="s">
        <v>59</v>
      </c>
      <c r="E87" s="365">
        <v>30</v>
      </c>
      <c r="F87" s="364">
        <v>240</v>
      </c>
      <c r="G87" s="364">
        <v>90</v>
      </c>
      <c r="H87" s="364">
        <f t="shared" si="20"/>
        <v>11.25</v>
      </c>
      <c r="I87" s="364">
        <f t="shared" si="21"/>
        <v>2700</v>
      </c>
      <c r="J87" s="376"/>
      <c r="K87" s="376"/>
      <c r="L87" s="376">
        <v>4</v>
      </c>
      <c r="M87" s="376" t="s">
        <v>180</v>
      </c>
      <c r="N87" s="376">
        <v>14</v>
      </c>
      <c r="O87" s="377" t="s">
        <v>1058</v>
      </c>
      <c r="P87" s="376">
        <v>1</v>
      </c>
      <c r="Q87" s="376">
        <v>15</v>
      </c>
      <c r="R87" s="376"/>
      <c r="S87" s="376"/>
      <c r="T87" s="376"/>
      <c r="U87" s="376"/>
      <c r="V87" s="365">
        <f>J87+L87+N87+P87+R87+T87</f>
        <v>19</v>
      </c>
      <c r="W87" s="365">
        <f>E87-V87</f>
        <v>11</v>
      </c>
      <c r="X87" s="364">
        <f t="shared" si="23"/>
        <v>88</v>
      </c>
      <c r="Y87" s="364">
        <f t="shared" si="24"/>
        <v>990</v>
      </c>
      <c r="Z87" s="1014">
        <f t="shared" si="25"/>
        <v>990</v>
      </c>
      <c r="AA87" s="245"/>
    </row>
    <row r="88" spans="1:27" s="463" customFormat="1" ht="35.1" customHeight="1">
      <c r="A88" s="825">
        <v>73</v>
      </c>
      <c r="B88" s="364" t="s">
        <v>444</v>
      </c>
      <c r="C88" s="364" t="s">
        <v>18</v>
      </c>
      <c r="D88" s="364" t="s">
        <v>334</v>
      </c>
      <c r="E88" s="364">
        <v>30</v>
      </c>
      <c r="F88" s="364">
        <v>240</v>
      </c>
      <c r="G88" s="364">
        <v>70</v>
      </c>
      <c r="H88" s="364">
        <f t="shared" si="20"/>
        <v>8.75</v>
      </c>
      <c r="I88" s="364">
        <f t="shared" si="21"/>
        <v>2100</v>
      </c>
      <c r="J88" s="376"/>
      <c r="K88" s="376"/>
      <c r="L88" s="376">
        <v>4</v>
      </c>
      <c r="M88" s="376" t="s">
        <v>180</v>
      </c>
      <c r="N88" s="376"/>
      <c r="O88" s="377"/>
      <c r="P88" s="376"/>
      <c r="Q88" s="376"/>
      <c r="R88" s="376"/>
      <c r="S88" s="376"/>
      <c r="T88" s="376"/>
      <c r="U88" s="376"/>
      <c r="V88" s="364">
        <f t="shared" ref="V88:V105" si="28">J88+L88+N88+P88+R88+T88</f>
        <v>4</v>
      </c>
      <c r="W88" s="364">
        <f t="shared" ref="W88:W105" si="29">E88-V88</f>
        <v>26</v>
      </c>
      <c r="X88" s="364">
        <f t="shared" si="23"/>
        <v>208</v>
      </c>
      <c r="Y88" s="364">
        <f t="shared" si="24"/>
        <v>1820</v>
      </c>
      <c r="Z88" s="1014">
        <f t="shared" si="25"/>
        <v>1820</v>
      </c>
      <c r="AA88" s="245"/>
    </row>
    <row r="89" spans="1:27" s="463" customFormat="1" ht="35.1" customHeight="1">
      <c r="A89" s="825">
        <v>74</v>
      </c>
      <c r="B89" s="624" t="s">
        <v>880</v>
      </c>
      <c r="C89" s="364" t="s">
        <v>18</v>
      </c>
      <c r="D89" s="920" t="s">
        <v>105</v>
      </c>
      <c r="E89" s="364">
        <v>30</v>
      </c>
      <c r="F89" s="364">
        <v>240</v>
      </c>
      <c r="G89" s="364">
        <v>70</v>
      </c>
      <c r="H89" s="364">
        <f t="shared" si="20"/>
        <v>8.75</v>
      </c>
      <c r="I89" s="364">
        <f t="shared" si="21"/>
        <v>2100</v>
      </c>
      <c r="J89" s="376"/>
      <c r="K89" s="376"/>
      <c r="L89" s="376">
        <v>2</v>
      </c>
      <c r="M89" s="376" t="s">
        <v>179</v>
      </c>
      <c r="N89" s="376"/>
      <c r="O89" s="377"/>
      <c r="P89" s="376"/>
      <c r="Q89" s="376"/>
      <c r="R89" s="376"/>
      <c r="S89" s="376"/>
      <c r="T89" s="376"/>
      <c r="U89" s="820"/>
      <c r="V89" s="364">
        <f t="shared" si="28"/>
        <v>2</v>
      </c>
      <c r="W89" s="364">
        <f t="shared" si="29"/>
        <v>28</v>
      </c>
      <c r="X89" s="364">
        <f t="shared" si="23"/>
        <v>224</v>
      </c>
      <c r="Y89" s="364">
        <f t="shared" si="24"/>
        <v>1960</v>
      </c>
      <c r="Z89" s="1014">
        <f t="shared" si="25"/>
        <v>1960</v>
      </c>
      <c r="AA89" s="245"/>
    </row>
    <row r="90" spans="1:27" s="463" customFormat="1" ht="35.1" customHeight="1">
      <c r="A90" s="825">
        <v>75</v>
      </c>
      <c r="B90" s="364" t="s">
        <v>26</v>
      </c>
      <c r="C90" s="365" t="s">
        <v>31</v>
      </c>
      <c r="D90" s="364" t="s">
        <v>37</v>
      </c>
      <c r="E90" s="365">
        <v>30</v>
      </c>
      <c r="F90" s="364">
        <v>240</v>
      </c>
      <c r="G90" s="364">
        <v>75</v>
      </c>
      <c r="H90" s="364">
        <f t="shared" si="20"/>
        <v>9.375</v>
      </c>
      <c r="I90" s="364">
        <f t="shared" si="21"/>
        <v>2250</v>
      </c>
      <c r="J90" s="376"/>
      <c r="K90" s="376"/>
      <c r="L90" s="376"/>
      <c r="M90" s="376"/>
      <c r="N90" s="376">
        <v>20</v>
      </c>
      <c r="O90" s="377" t="s">
        <v>1064</v>
      </c>
      <c r="P90" s="376"/>
      <c r="Q90" s="376"/>
      <c r="R90" s="376"/>
      <c r="S90" s="820"/>
      <c r="T90" s="376"/>
      <c r="U90" s="376"/>
      <c r="V90" s="365">
        <f t="shared" si="28"/>
        <v>20</v>
      </c>
      <c r="W90" s="365">
        <f t="shared" si="29"/>
        <v>10</v>
      </c>
      <c r="X90" s="364">
        <f t="shared" si="23"/>
        <v>80</v>
      </c>
      <c r="Y90" s="364">
        <f t="shared" si="24"/>
        <v>750</v>
      </c>
      <c r="Z90" s="1014">
        <f t="shared" si="25"/>
        <v>750</v>
      </c>
      <c r="AA90" s="245"/>
    </row>
    <row r="91" spans="1:27" s="463" customFormat="1" ht="35.1" customHeight="1">
      <c r="A91" s="825">
        <v>76</v>
      </c>
      <c r="B91" s="364" t="s">
        <v>867</v>
      </c>
      <c r="C91" s="364" t="s">
        <v>18</v>
      </c>
      <c r="D91" s="364" t="s">
        <v>506</v>
      </c>
      <c r="E91" s="365">
        <v>30</v>
      </c>
      <c r="F91" s="364">
        <v>240</v>
      </c>
      <c r="G91" s="364">
        <v>70</v>
      </c>
      <c r="H91" s="364">
        <f t="shared" si="20"/>
        <v>8.75</v>
      </c>
      <c r="I91" s="364">
        <f t="shared" si="21"/>
        <v>2100</v>
      </c>
      <c r="J91" s="376"/>
      <c r="K91" s="376"/>
      <c r="L91" s="376">
        <v>4</v>
      </c>
      <c r="M91" s="376" t="s">
        <v>180</v>
      </c>
      <c r="N91" s="376"/>
      <c r="O91" s="377"/>
      <c r="P91" s="376">
        <v>1</v>
      </c>
      <c r="Q91" s="376">
        <v>15</v>
      </c>
      <c r="R91" s="376"/>
      <c r="S91" s="820"/>
      <c r="T91" s="376"/>
      <c r="U91" s="376"/>
      <c r="V91" s="365">
        <f t="shared" si="28"/>
        <v>5</v>
      </c>
      <c r="W91" s="365">
        <f t="shared" si="29"/>
        <v>25</v>
      </c>
      <c r="X91" s="364">
        <f t="shared" si="23"/>
        <v>200</v>
      </c>
      <c r="Y91" s="364">
        <f t="shared" si="24"/>
        <v>1750</v>
      </c>
      <c r="Z91" s="1014">
        <f>Y91</f>
        <v>1750</v>
      </c>
      <c r="AA91" s="245"/>
    </row>
    <row r="92" spans="1:27" s="463" customFormat="1" ht="35.1" customHeight="1">
      <c r="A92" s="825">
        <v>77</v>
      </c>
      <c r="B92" s="364" t="s">
        <v>140</v>
      </c>
      <c r="C92" s="364" t="s">
        <v>176</v>
      </c>
      <c r="D92" s="364" t="s">
        <v>144</v>
      </c>
      <c r="E92" s="365">
        <v>30</v>
      </c>
      <c r="F92" s="364">
        <v>240</v>
      </c>
      <c r="G92" s="364">
        <v>90</v>
      </c>
      <c r="H92" s="364">
        <f t="shared" si="20"/>
        <v>11.25</v>
      </c>
      <c r="I92" s="364">
        <f t="shared" si="21"/>
        <v>2700</v>
      </c>
      <c r="J92" s="376"/>
      <c r="K92" s="376"/>
      <c r="L92" s="376">
        <v>4</v>
      </c>
      <c r="M92" s="376" t="s">
        <v>180</v>
      </c>
      <c r="N92" s="376">
        <v>14</v>
      </c>
      <c r="O92" s="377" t="s">
        <v>1054</v>
      </c>
      <c r="P92" s="376">
        <v>1</v>
      </c>
      <c r="Q92" s="376">
        <v>15</v>
      </c>
      <c r="R92" s="376"/>
      <c r="S92" s="376"/>
      <c r="T92" s="376"/>
      <c r="U92" s="376"/>
      <c r="V92" s="365">
        <f t="shared" si="28"/>
        <v>19</v>
      </c>
      <c r="W92" s="365">
        <f>E92-V92</f>
        <v>11</v>
      </c>
      <c r="X92" s="364">
        <f t="shared" si="23"/>
        <v>88</v>
      </c>
      <c r="Y92" s="364">
        <f t="shared" si="24"/>
        <v>990</v>
      </c>
      <c r="Z92" s="1014">
        <f t="shared" si="25"/>
        <v>990</v>
      </c>
      <c r="AA92" s="245"/>
    </row>
    <row r="93" spans="1:27" s="463" customFormat="1" ht="35.1" customHeight="1">
      <c r="A93" s="825">
        <v>78</v>
      </c>
      <c r="B93" s="364" t="s">
        <v>51</v>
      </c>
      <c r="C93" s="364" t="s">
        <v>176</v>
      </c>
      <c r="D93" s="364" t="s">
        <v>52</v>
      </c>
      <c r="E93" s="365">
        <v>30</v>
      </c>
      <c r="F93" s="364">
        <v>240</v>
      </c>
      <c r="G93" s="364">
        <v>90</v>
      </c>
      <c r="H93" s="364">
        <f t="shared" si="20"/>
        <v>11.25</v>
      </c>
      <c r="I93" s="364">
        <f t="shared" si="21"/>
        <v>2700</v>
      </c>
      <c r="J93" s="376"/>
      <c r="K93" s="376"/>
      <c r="L93" s="376"/>
      <c r="M93" s="376"/>
      <c r="N93" s="376">
        <v>24</v>
      </c>
      <c r="O93" s="377" t="s">
        <v>1079</v>
      </c>
      <c r="P93" s="376"/>
      <c r="Q93" s="376"/>
      <c r="R93" s="376"/>
      <c r="S93" s="376"/>
      <c r="T93" s="376"/>
      <c r="U93" s="376"/>
      <c r="V93" s="365">
        <f t="shared" si="28"/>
        <v>24</v>
      </c>
      <c r="W93" s="365">
        <f t="shared" si="29"/>
        <v>6</v>
      </c>
      <c r="X93" s="364">
        <f t="shared" si="23"/>
        <v>48</v>
      </c>
      <c r="Y93" s="364">
        <f t="shared" si="24"/>
        <v>540</v>
      </c>
      <c r="Z93" s="1014">
        <f t="shared" si="25"/>
        <v>540</v>
      </c>
      <c r="AA93" s="245"/>
    </row>
    <row r="94" spans="1:27" s="463" customFormat="1" ht="35.1" customHeight="1">
      <c r="A94" s="825">
        <v>79</v>
      </c>
      <c r="B94" s="364" t="s">
        <v>302</v>
      </c>
      <c r="C94" s="364" t="s">
        <v>176</v>
      </c>
      <c r="D94" s="364" t="s">
        <v>55</v>
      </c>
      <c r="E94" s="365">
        <v>30</v>
      </c>
      <c r="F94" s="364">
        <v>240</v>
      </c>
      <c r="G94" s="364">
        <v>90</v>
      </c>
      <c r="H94" s="364">
        <f t="shared" si="20"/>
        <v>11.25</v>
      </c>
      <c r="I94" s="364">
        <f t="shared" si="21"/>
        <v>2700</v>
      </c>
      <c r="J94" s="376"/>
      <c r="K94" s="376"/>
      <c r="L94" s="376">
        <v>4</v>
      </c>
      <c r="M94" s="376" t="s">
        <v>180</v>
      </c>
      <c r="N94" s="376">
        <v>10</v>
      </c>
      <c r="O94" s="377" t="s">
        <v>1059</v>
      </c>
      <c r="P94" s="376">
        <v>1</v>
      </c>
      <c r="Q94" s="376">
        <v>15</v>
      </c>
      <c r="R94" s="376"/>
      <c r="S94" s="376"/>
      <c r="T94" s="376"/>
      <c r="U94" s="376"/>
      <c r="V94" s="365">
        <f t="shared" si="28"/>
        <v>15</v>
      </c>
      <c r="W94" s="365">
        <f t="shared" si="29"/>
        <v>15</v>
      </c>
      <c r="X94" s="364">
        <f t="shared" si="23"/>
        <v>120</v>
      </c>
      <c r="Y94" s="364">
        <f t="shared" si="24"/>
        <v>1350</v>
      </c>
      <c r="Z94" s="1014">
        <f t="shared" si="25"/>
        <v>1350</v>
      </c>
      <c r="AA94" s="245"/>
    </row>
    <row r="95" spans="1:27" s="463" customFormat="1" ht="35.1" customHeight="1">
      <c r="A95" s="825">
        <v>80</v>
      </c>
      <c r="B95" s="364" t="s">
        <v>281</v>
      </c>
      <c r="C95" s="364" t="s">
        <v>176</v>
      </c>
      <c r="D95" s="364" t="s">
        <v>162</v>
      </c>
      <c r="E95" s="365">
        <v>30</v>
      </c>
      <c r="F95" s="364">
        <v>240</v>
      </c>
      <c r="G95" s="364">
        <v>90</v>
      </c>
      <c r="H95" s="364">
        <f t="shared" si="20"/>
        <v>11.25</v>
      </c>
      <c r="I95" s="364">
        <f t="shared" si="21"/>
        <v>2700</v>
      </c>
      <c r="J95" s="376"/>
      <c r="K95" s="376"/>
      <c r="L95" s="376"/>
      <c r="M95" s="376"/>
      <c r="N95" s="376">
        <v>25</v>
      </c>
      <c r="O95" s="377" t="s">
        <v>1066</v>
      </c>
      <c r="P95" s="376"/>
      <c r="Q95" s="376"/>
      <c r="R95" s="376"/>
      <c r="S95" s="376"/>
      <c r="T95" s="376"/>
      <c r="U95" s="376"/>
      <c r="V95" s="365">
        <f t="shared" si="28"/>
        <v>25</v>
      </c>
      <c r="W95" s="365">
        <f t="shared" si="29"/>
        <v>5</v>
      </c>
      <c r="X95" s="364">
        <f t="shared" si="23"/>
        <v>40</v>
      </c>
      <c r="Y95" s="364">
        <f t="shared" si="24"/>
        <v>450</v>
      </c>
      <c r="Z95" s="1014">
        <f t="shared" si="25"/>
        <v>450</v>
      </c>
      <c r="AA95" s="245"/>
    </row>
    <row r="96" spans="1:27" s="463" customFormat="1" ht="35.1" customHeight="1">
      <c r="A96" s="825">
        <v>81</v>
      </c>
      <c r="B96" s="364" t="s">
        <v>944</v>
      </c>
      <c r="C96" s="364" t="s">
        <v>267</v>
      </c>
      <c r="D96" s="364" t="s">
        <v>45</v>
      </c>
      <c r="E96" s="365">
        <v>30</v>
      </c>
      <c r="F96" s="364">
        <v>240</v>
      </c>
      <c r="G96" s="364">
        <v>75</v>
      </c>
      <c r="H96" s="364">
        <f t="shared" si="20"/>
        <v>9.375</v>
      </c>
      <c r="I96" s="364">
        <f t="shared" si="21"/>
        <v>2250</v>
      </c>
      <c r="J96" s="376"/>
      <c r="K96" s="376"/>
      <c r="L96" s="376">
        <v>3</v>
      </c>
      <c r="M96" s="376" t="s">
        <v>497</v>
      </c>
      <c r="N96" s="376"/>
      <c r="O96" s="377"/>
      <c r="P96" s="376">
        <v>1</v>
      </c>
      <c r="Q96" s="376">
        <v>15</v>
      </c>
      <c r="R96" s="376"/>
      <c r="S96" s="376"/>
      <c r="T96" s="376"/>
      <c r="U96" s="376"/>
      <c r="V96" s="365">
        <f t="shared" si="28"/>
        <v>4</v>
      </c>
      <c r="W96" s="365">
        <f t="shared" si="29"/>
        <v>26</v>
      </c>
      <c r="X96" s="364">
        <f>W96*8</f>
        <v>208</v>
      </c>
      <c r="Y96" s="364">
        <f>X96*H96</f>
        <v>1950</v>
      </c>
      <c r="Z96" s="1014">
        <f>Y96</f>
        <v>1950</v>
      </c>
      <c r="AA96" s="245"/>
    </row>
    <row r="97" spans="1:35" s="463" customFormat="1" ht="35.1" customHeight="1">
      <c r="A97" s="825">
        <v>82</v>
      </c>
      <c r="B97" s="364" t="s">
        <v>866</v>
      </c>
      <c r="C97" s="364" t="s">
        <v>18</v>
      </c>
      <c r="D97" s="364" t="s">
        <v>115</v>
      </c>
      <c r="E97" s="365">
        <v>30</v>
      </c>
      <c r="F97" s="364">
        <v>240</v>
      </c>
      <c r="G97" s="364">
        <v>70</v>
      </c>
      <c r="H97" s="364">
        <f t="shared" si="20"/>
        <v>8.75</v>
      </c>
      <c r="I97" s="364">
        <f t="shared" si="21"/>
        <v>2100</v>
      </c>
      <c r="J97" s="376"/>
      <c r="K97" s="376"/>
      <c r="L97" s="376"/>
      <c r="M97" s="376"/>
      <c r="N97" s="376">
        <v>17</v>
      </c>
      <c r="O97" s="377" t="s">
        <v>1036</v>
      </c>
      <c r="P97" s="376"/>
      <c r="Q97" s="376"/>
      <c r="R97" s="376"/>
      <c r="S97" s="376"/>
      <c r="T97" s="376"/>
      <c r="U97" s="376"/>
      <c r="V97" s="365">
        <f t="shared" si="28"/>
        <v>17</v>
      </c>
      <c r="W97" s="365">
        <f t="shared" si="29"/>
        <v>13</v>
      </c>
      <c r="X97" s="364">
        <f t="shared" ref="X97" si="30">W97*8</f>
        <v>104</v>
      </c>
      <c r="Y97" s="364">
        <f t="shared" ref="Y97" si="31">X97*H97</f>
        <v>910</v>
      </c>
      <c r="Z97" s="1014">
        <f t="shared" ref="Z97" si="32">Y97</f>
        <v>910</v>
      </c>
      <c r="AA97" s="997"/>
    </row>
    <row r="98" spans="1:35" s="463" customFormat="1" ht="42.75" customHeight="1">
      <c r="A98" s="825">
        <v>83</v>
      </c>
      <c r="B98" s="364" t="s">
        <v>724</v>
      </c>
      <c r="C98" s="364" t="s">
        <v>18</v>
      </c>
      <c r="D98" s="364" t="s">
        <v>175</v>
      </c>
      <c r="E98" s="365">
        <v>30</v>
      </c>
      <c r="F98" s="364">
        <v>240</v>
      </c>
      <c r="G98" s="364">
        <v>70</v>
      </c>
      <c r="H98" s="364">
        <f t="shared" si="20"/>
        <v>8.75</v>
      </c>
      <c r="I98" s="364">
        <f t="shared" si="21"/>
        <v>2100</v>
      </c>
      <c r="J98" s="376"/>
      <c r="K98" s="376"/>
      <c r="L98" s="376"/>
      <c r="M98" s="376"/>
      <c r="N98" s="376"/>
      <c r="O98" s="377"/>
      <c r="P98" s="376"/>
      <c r="Q98" s="376"/>
      <c r="R98" s="376"/>
      <c r="S98" s="376"/>
      <c r="T98" s="376"/>
      <c r="U98" s="376"/>
      <c r="V98" s="365">
        <f t="shared" si="28"/>
        <v>0</v>
      </c>
      <c r="W98" s="365">
        <f t="shared" si="29"/>
        <v>30</v>
      </c>
      <c r="X98" s="364">
        <f>W98*8</f>
        <v>240</v>
      </c>
      <c r="Y98" s="364">
        <f>X98*H98</f>
        <v>2100</v>
      </c>
      <c r="Z98" s="1014">
        <f>Y98</f>
        <v>2100</v>
      </c>
      <c r="AA98" s="245"/>
    </row>
    <row r="99" spans="1:35" s="463" customFormat="1" ht="35.1" customHeight="1">
      <c r="A99" s="825">
        <v>84</v>
      </c>
      <c r="B99" s="364" t="s">
        <v>263</v>
      </c>
      <c r="C99" s="364" t="s">
        <v>18</v>
      </c>
      <c r="D99" s="364" t="s">
        <v>848</v>
      </c>
      <c r="E99" s="365">
        <v>30</v>
      </c>
      <c r="F99" s="364">
        <v>240</v>
      </c>
      <c r="G99" s="364">
        <v>70</v>
      </c>
      <c r="H99" s="364">
        <f t="shared" si="20"/>
        <v>8.75</v>
      </c>
      <c r="I99" s="364">
        <f t="shared" si="21"/>
        <v>2100</v>
      </c>
      <c r="J99" s="376"/>
      <c r="K99" s="376"/>
      <c r="L99" s="376"/>
      <c r="M99" s="376"/>
      <c r="N99" s="376"/>
      <c r="O99" s="377"/>
      <c r="P99" s="376"/>
      <c r="Q99" s="376"/>
      <c r="R99" s="376"/>
      <c r="S99" s="376"/>
      <c r="T99" s="376"/>
      <c r="U99" s="947"/>
      <c r="V99" s="365">
        <f t="shared" si="28"/>
        <v>0</v>
      </c>
      <c r="W99" s="365">
        <f t="shared" si="29"/>
        <v>30</v>
      </c>
      <c r="X99" s="364">
        <f>W99*8</f>
        <v>240</v>
      </c>
      <c r="Y99" s="364">
        <f>X99*H99</f>
        <v>2100</v>
      </c>
      <c r="Z99" s="1014">
        <f>Y99</f>
        <v>2100</v>
      </c>
      <c r="AA99" s="245"/>
    </row>
    <row r="100" spans="1:35" s="463" customFormat="1" ht="35.1" customHeight="1">
      <c r="A100" s="825">
        <v>85</v>
      </c>
      <c r="B100" s="364" t="s">
        <v>264</v>
      </c>
      <c r="C100" s="364" t="s">
        <v>18</v>
      </c>
      <c r="D100" s="364" t="s">
        <v>113</v>
      </c>
      <c r="E100" s="365">
        <v>30</v>
      </c>
      <c r="F100" s="364">
        <v>240</v>
      </c>
      <c r="G100" s="364">
        <v>70</v>
      </c>
      <c r="H100" s="364">
        <f t="shared" si="20"/>
        <v>8.75</v>
      </c>
      <c r="I100" s="364">
        <f t="shared" si="21"/>
        <v>2100</v>
      </c>
      <c r="J100" s="376"/>
      <c r="K100" s="376"/>
      <c r="L100" s="376"/>
      <c r="M100" s="376"/>
      <c r="N100" s="376">
        <v>1</v>
      </c>
      <c r="O100" s="377" t="s">
        <v>268</v>
      </c>
      <c r="P100" s="376"/>
      <c r="Q100" s="376"/>
      <c r="R100" s="376"/>
      <c r="S100" s="376"/>
      <c r="T100" s="376"/>
      <c r="U100" s="376"/>
      <c r="V100" s="365">
        <f t="shared" si="28"/>
        <v>1</v>
      </c>
      <c r="W100" s="365">
        <f t="shared" si="29"/>
        <v>29</v>
      </c>
      <c r="X100" s="364">
        <f t="shared" ref="X100" si="33">W100*8</f>
        <v>232</v>
      </c>
      <c r="Y100" s="364">
        <f t="shared" ref="Y100" si="34">X100*H100</f>
        <v>2030</v>
      </c>
      <c r="Z100" s="1014">
        <f t="shared" ref="Z100" si="35">Y100</f>
        <v>2030</v>
      </c>
      <c r="AA100" s="997"/>
    </row>
    <row r="101" spans="1:35" s="463" customFormat="1" ht="35.1" customHeight="1">
      <c r="A101" s="825">
        <v>86</v>
      </c>
      <c r="B101" s="364" t="s">
        <v>278</v>
      </c>
      <c r="C101" s="364" t="s">
        <v>176</v>
      </c>
      <c r="D101" s="474" t="s">
        <v>50</v>
      </c>
      <c r="E101" s="365">
        <v>30</v>
      </c>
      <c r="F101" s="364">
        <v>240</v>
      </c>
      <c r="G101" s="364">
        <v>90</v>
      </c>
      <c r="H101" s="364">
        <f t="shared" si="20"/>
        <v>11.25</v>
      </c>
      <c r="I101" s="364">
        <f t="shared" si="21"/>
        <v>2700</v>
      </c>
      <c r="J101" s="376"/>
      <c r="K101" s="376"/>
      <c r="L101" s="376"/>
      <c r="M101" s="376"/>
      <c r="N101" s="376">
        <v>20</v>
      </c>
      <c r="O101" s="377" t="s">
        <v>1036</v>
      </c>
      <c r="P101" s="376"/>
      <c r="Q101" s="376"/>
      <c r="R101" s="376"/>
      <c r="S101" s="376"/>
      <c r="T101" s="376"/>
      <c r="U101" s="376"/>
      <c r="V101" s="365">
        <f t="shared" si="28"/>
        <v>20</v>
      </c>
      <c r="W101" s="365">
        <f t="shared" si="29"/>
        <v>10</v>
      </c>
      <c r="X101" s="364">
        <f t="shared" si="23"/>
        <v>80</v>
      </c>
      <c r="Y101" s="364">
        <f t="shared" si="24"/>
        <v>900</v>
      </c>
      <c r="Z101" s="1014">
        <f t="shared" si="25"/>
        <v>900</v>
      </c>
      <c r="AA101" s="245"/>
    </row>
    <row r="102" spans="1:35" s="463" customFormat="1" ht="35.1" customHeight="1">
      <c r="A102" s="825">
        <v>87</v>
      </c>
      <c r="B102" s="474" t="s">
        <v>588</v>
      </c>
      <c r="C102" s="364" t="s">
        <v>18</v>
      </c>
      <c r="D102" s="474" t="s">
        <v>1061</v>
      </c>
      <c r="E102" s="364">
        <v>30</v>
      </c>
      <c r="F102" s="364">
        <v>240</v>
      </c>
      <c r="G102" s="364">
        <v>70</v>
      </c>
      <c r="H102" s="364">
        <f t="shared" si="20"/>
        <v>8.75</v>
      </c>
      <c r="I102" s="364">
        <f t="shared" si="21"/>
        <v>2100</v>
      </c>
      <c r="J102" s="376"/>
      <c r="K102" s="819"/>
      <c r="L102" s="376">
        <v>3</v>
      </c>
      <c r="M102" s="376" t="s">
        <v>182</v>
      </c>
      <c r="N102" s="376">
        <v>3</v>
      </c>
      <c r="O102" s="377" t="s">
        <v>501</v>
      </c>
      <c r="P102" s="376">
        <v>1</v>
      </c>
      <c r="Q102" s="376">
        <v>15</v>
      </c>
      <c r="R102" s="376"/>
      <c r="S102" s="376"/>
      <c r="T102" s="376"/>
      <c r="U102" s="376"/>
      <c r="V102" s="364">
        <f t="shared" si="28"/>
        <v>7</v>
      </c>
      <c r="W102" s="364">
        <f t="shared" si="29"/>
        <v>23</v>
      </c>
      <c r="X102" s="364">
        <f t="shared" si="23"/>
        <v>184</v>
      </c>
      <c r="Y102" s="364">
        <f t="shared" si="24"/>
        <v>1610</v>
      </c>
      <c r="Z102" s="1014">
        <f t="shared" si="25"/>
        <v>1610</v>
      </c>
      <c r="AA102" s="1113"/>
    </row>
    <row r="103" spans="1:35" s="463" customFormat="1" ht="35.1" customHeight="1">
      <c r="A103" s="825">
        <v>88</v>
      </c>
      <c r="B103" s="364" t="s">
        <v>1046</v>
      </c>
      <c r="C103" s="364" t="s">
        <v>18</v>
      </c>
      <c r="D103" s="1065" t="s">
        <v>236</v>
      </c>
      <c r="E103" s="365">
        <v>30</v>
      </c>
      <c r="F103" s="364">
        <v>240</v>
      </c>
      <c r="G103" s="364">
        <v>70</v>
      </c>
      <c r="H103" s="364">
        <f t="shared" si="20"/>
        <v>8.75</v>
      </c>
      <c r="I103" s="364">
        <f t="shared" si="21"/>
        <v>2100</v>
      </c>
      <c r="J103" s="376"/>
      <c r="K103" s="376"/>
      <c r="L103" s="376">
        <v>1</v>
      </c>
      <c r="M103" s="376">
        <v>27</v>
      </c>
      <c r="N103" s="376"/>
      <c r="O103" s="377"/>
      <c r="P103" s="376">
        <v>1</v>
      </c>
      <c r="Q103" s="376">
        <v>15</v>
      </c>
      <c r="R103" s="376"/>
      <c r="S103" s="376"/>
      <c r="T103" s="376"/>
      <c r="U103" s="376"/>
      <c r="V103" s="365">
        <f t="shared" si="28"/>
        <v>2</v>
      </c>
      <c r="W103" s="365">
        <f t="shared" si="29"/>
        <v>28</v>
      </c>
      <c r="X103" s="364">
        <f t="shared" si="23"/>
        <v>224</v>
      </c>
      <c r="Y103" s="364">
        <f t="shared" si="24"/>
        <v>1960</v>
      </c>
      <c r="Z103" s="1014">
        <f t="shared" si="25"/>
        <v>1960</v>
      </c>
      <c r="AA103" s="245"/>
    </row>
    <row r="104" spans="1:35" s="463" customFormat="1" ht="35.1" customHeight="1">
      <c r="A104" s="825">
        <v>89</v>
      </c>
      <c r="B104" s="364" t="s">
        <v>664</v>
      </c>
      <c r="C104" s="364" t="s">
        <v>267</v>
      </c>
      <c r="D104" s="364" t="s">
        <v>82</v>
      </c>
      <c r="E104" s="365">
        <v>30</v>
      </c>
      <c r="F104" s="364">
        <v>240</v>
      </c>
      <c r="G104" s="364">
        <v>75</v>
      </c>
      <c r="H104" s="364">
        <f t="shared" si="20"/>
        <v>9.375</v>
      </c>
      <c r="I104" s="364">
        <f t="shared" si="21"/>
        <v>2250</v>
      </c>
      <c r="J104" s="376"/>
      <c r="K104" s="376"/>
      <c r="L104" s="376"/>
      <c r="M104" s="376"/>
      <c r="N104" s="376">
        <v>22</v>
      </c>
      <c r="O104" s="377" t="s">
        <v>571</v>
      </c>
      <c r="P104" s="376"/>
      <c r="Q104" s="376"/>
      <c r="R104" s="376"/>
      <c r="S104" s="376"/>
      <c r="T104" s="376"/>
      <c r="U104" s="376"/>
      <c r="V104" s="365">
        <f t="shared" si="28"/>
        <v>22</v>
      </c>
      <c r="W104" s="365">
        <f t="shared" si="29"/>
        <v>8</v>
      </c>
      <c r="X104" s="364">
        <f>W104*8</f>
        <v>64</v>
      </c>
      <c r="Y104" s="364">
        <f>X104*H104</f>
        <v>600</v>
      </c>
      <c r="Z104" s="1014">
        <f>Y104</f>
        <v>600</v>
      </c>
      <c r="AA104" s="245"/>
    </row>
    <row r="105" spans="1:35" s="463" customFormat="1" ht="35.1" customHeight="1">
      <c r="A105" s="825">
        <v>90</v>
      </c>
      <c r="B105" s="365" t="s">
        <v>695</v>
      </c>
      <c r="C105" s="364" t="s">
        <v>18</v>
      </c>
      <c r="D105" s="364" t="s">
        <v>853</v>
      </c>
      <c r="E105" s="365">
        <v>30</v>
      </c>
      <c r="F105" s="364">
        <v>240</v>
      </c>
      <c r="G105" s="364">
        <v>70</v>
      </c>
      <c r="H105" s="364">
        <f t="shared" si="20"/>
        <v>8.75</v>
      </c>
      <c r="I105" s="364">
        <f t="shared" si="21"/>
        <v>2100</v>
      </c>
      <c r="J105" s="376"/>
      <c r="K105" s="376"/>
      <c r="L105" s="376"/>
      <c r="M105" s="376"/>
      <c r="N105" s="376">
        <v>10</v>
      </c>
      <c r="O105" s="377" t="s">
        <v>656</v>
      </c>
      <c r="P105" s="376"/>
      <c r="Q105" s="376"/>
      <c r="R105" s="376"/>
      <c r="S105" s="376"/>
      <c r="T105" s="376"/>
      <c r="U105" s="376"/>
      <c r="V105" s="365">
        <f t="shared" si="28"/>
        <v>10</v>
      </c>
      <c r="W105" s="365">
        <f t="shared" si="29"/>
        <v>20</v>
      </c>
      <c r="X105" s="364">
        <f t="shared" si="23"/>
        <v>160</v>
      </c>
      <c r="Y105" s="364">
        <f t="shared" si="24"/>
        <v>1400</v>
      </c>
      <c r="Z105" s="1014">
        <f t="shared" si="25"/>
        <v>1400</v>
      </c>
      <c r="AA105" s="1111"/>
    </row>
    <row r="106" spans="1:35" ht="47.25" customHeight="1" thickBot="1">
      <c r="A106" s="1039"/>
      <c r="B106" s="416"/>
      <c r="C106" s="384"/>
      <c r="D106" s="384"/>
      <c r="E106" s="384"/>
      <c r="F106" s="384"/>
      <c r="G106" s="384"/>
      <c r="H106" s="384"/>
      <c r="I106" s="384"/>
      <c r="J106" s="385"/>
      <c r="K106" s="385"/>
      <c r="L106" s="385"/>
      <c r="M106" s="385"/>
      <c r="N106" s="385"/>
      <c r="O106" s="385"/>
      <c r="P106" s="385"/>
      <c r="Q106" s="385"/>
      <c r="R106" s="385"/>
      <c r="S106" s="385"/>
      <c r="T106" s="385"/>
      <c r="U106" s="385"/>
      <c r="V106" s="384"/>
      <c r="W106" s="416"/>
      <c r="X106" s="1436" t="s">
        <v>208</v>
      </c>
      <c r="Y106" s="1437"/>
      <c r="Z106" s="1019">
        <f>SUM(Z8:Z105)</f>
        <v>137075</v>
      </c>
      <c r="AA106" s="159"/>
      <c r="AB106" s="150"/>
      <c r="AC106" s="150"/>
      <c r="AD106" s="352"/>
      <c r="AE106" s="150"/>
      <c r="AF106" s="150"/>
      <c r="AG106" s="150"/>
      <c r="AH106" s="150"/>
      <c r="AI106" s="150"/>
    </row>
    <row r="107" spans="1:35" ht="30.75" customHeight="1" thickBot="1">
      <c r="A107" s="1039"/>
      <c r="B107" s="416" t="s">
        <v>342</v>
      </c>
      <c r="C107" s="119"/>
      <c r="D107" s="384"/>
      <c r="E107" s="384"/>
      <c r="F107" s="384"/>
      <c r="G107" s="384"/>
      <c r="H107" s="384"/>
      <c r="I107" s="384"/>
      <c r="J107" s="385"/>
      <c r="K107" s="385"/>
      <c r="L107" s="385"/>
      <c r="M107" s="385"/>
      <c r="N107" s="385"/>
      <c r="O107" s="385"/>
      <c r="P107" s="385"/>
      <c r="Q107" s="385"/>
      <c r="R107" s="385"/>
      <c r="S107" s="385"/>
      <c r="T107" s="385"/>
      <c r="U107" s="385"/>
      <c r="V107" s="384"/>
      <c r="W107" s="416"/>
      <c r="X107" s="384"/>
      <c r="Y107" s="384"/>
      <c r="Z107" s="1020"/>
      <c r="AA107" s="159"/>
      <c r="AB107" s="150"/>
      <c r="AC107" s="150"/>
      <c r="AD107" s="160"/>
      <c r="AE107" s="150"/>
      <c r="AF107" s="150"/>
      <c r="AG107" s="150"/>
      <c r="AH107" s="150"/>
      <c r="AI107" s="150"/>
    </row>
    <row r="108" spans="1:35" s="160" customFormat="1" ht="44.25" customHeight="1">
      <c r="A108" s="462"/>
      <c r="B108" s="1427" t="s">
        <v>483</v>
      </c>
      <c r="C108" s="1427"/>
      <c r="D108" s="1427"/>
      <c r="E108" s="341"/>
      <c r="F108" s="341"/>
      <c r="G108" s="341"/>
      <c r="H108" s="341"/>
      <c r="I108" s="341"/>
      <c r="J108" s="1099"/>
      <c r="K108" s="1099"/>
      <c r="L108" s="1099"/>
      <c r="M108" s="1099"/>
      <c r="N108" s="1427" t="s">
        <v>484</v>
      </c>
      <c r="O108" s="1427"/>
      <c r="P108" s="1427"/>
      <c r="Q108" s="1427"/>
      <c r="R108" s="1427"/>
      <c r="S108" s="1099"/>
      <c r="T108" s="1099"/>
      <c r="U108" s="1099"/>
      <c r="V108" s="341"/>
      <c r="W108" s="1598" t="s">
        <v>485</v>
      </c>
      <c r="X108" s="1598"/>
      <c r="Y108" s="1598"/>
      <c r="Z108" s="1598"/>
      <c r="AA108" s="1598"/>
    </row>
    <row r="109" spans="1:35" s="160" customFormat="1" ht="42.75" customHeight="1">
      <c r="A109" s="462"/>
      <c r="B109" s="1427" t="s">
        <v>482</v>
      </c>
      <c r="C109" s="1427"/>
      <c r="D109" s="1427"/>
      <c r="E109" s="341"/>
      <c r="F109" s="341"/>
      <c r="G109" s="341"/>
      <c r="H109" s="341"/>
      <c r="I109" s="341"/>
      <c r="J109" s="1099"/>
      <c r="K109" s="1099"/>
      <c r="L109" s="1099"/>
      <c r="M109" s="1099"/>
      <c r="N109" s="1427" t="s">
        <v>482</v>
      </c>
      <c r="O109" s="1427"/>
      <c r="P109" s="1427"/>
      <c r="Q109" s="1427"/>
      <c r="R109" s="1099"/>
      <c r="S109" s="1099"/>
      <c r="T109" s="1099"/>
      <c r="U109" s="1099"/>
      <c r="V109" s="341"/>
      <c r="W109" s="776"/>
      <c r="X109" s="1427" t="s">
        <v>482</v>
      </c>
      <c r="Y109" s="1427"/>
      <c r="Z109" s="1427"/>
      <c r="AA109" s="1427"/>
    </row>
    <row r="110" spans="1:35" s="160" customFormat="1" ht="27.75" customHeight="1">
      <c r="A110" s="462"/>
      <c r="B110" s="462"/>
      <c r="C110" s="250"/>
      <c r="D110" s="250"/>
      <c r="E110" s="250"/>
      <c r="F110" s="250"/>
      <c r="G110" s="250"/>
      <c r="H110" s="250"/>
      <c r="I110" s="250"/>
      <c r="J110" s="338"/>
      <c r="K110" s="338"/>
      <c r="L110" s="338"/>
      <c r="M110" s="338"/>
      <c r="N110" s="1597">
        <v>3</v>
      </c>
      <c r="O110" s="1597"/>
      <c r="P110" s="1597"/>
      <c r="Q110" s="1597"/>
      <c r="R110" s="338"/>
      <c r="S110" s="338"/>
      <c r="T110" s="338"/>
      <c r="U110" s="338"/>
      <c r="V110" s="250"/>
      <c r="W110" s="462"/>
      <c r="X110" s="250"/>
      <c r="Y110" s="250"/>
      <c r="Z110" s="1017"/>
      <c r="AA110" s="340"/>
    </row>
    <row r="111" spans="1:35" s="160" customFormat="1" ht="27.75" customHeight="1">
      <c r="A111" s="462"/>
      <c r="B111" s="462"/>
      <c r="C111" s="250"/>
      <c r="D111" s="250"/>
      <c r="E111" s="250"/>
      <c r="F111" s="250"/>
      <c r="G111" s="250"/>
      <c r="H111" s="250"/>
      <c r="I111" s="250"/>
      <c r="J111" s="338"/>
      <c r="K111" s="338"/>
      <c r="L111" s="338"/>
      <c r="M111" s="338"/>
      <c r="N111" s="338"/>
      <c r="O111" s="339"/>
      <c r="P111" s="338"/>
      <c r="Q111" s="338"/>
      <c r="R111" s="338"/>
      <c r="S111" s="338"/>
      <c r="T111" s="338"/>
      <c r="U111" s="338"/>
      <c r="V111" s="250"/>
      <c r="W111" s="462"/>
      <c r="X111" s="250"/>
      <c r="Y111" s="250"/>
      <c r="Z111" s="1017"/>
      <c r="AA111" s="340"/>
    </row>
    <row r="112" spans="1:35" s="160" customFormat="1" ht="27.75" customHeight="1">
      <c r="A112" s="462"/>
      <c r="B112" s="462"/>
      <c r="C112" s="250"/>
      <c r="D112" s="250"/>
      <c r="E112" s="250"/>
      <c r="F112" s="250"/>
      <c r="G112" s="250"/>
      <c r="H112" s="250"/>
      <c r="I112" s="250"/>
      <c r="J112" s="338"/>
      <c r="K112" s="338"/>
      <c r="L112" s="338"/>
      <c r="M112" s="338"/>
      <c r="N112" s="338"/>
      <c r="O112" s="339"/>
      <c r="P112" s="338"/>
      <c r="Q112" s="338"/>
      <c r="R112" s="338"/>
      <c r="S112" s="338"/>
      <c r="T112" s="338"/>
      <c r="U112" s="338"/>
      <c r="V112" s="250"/>
      <c r="W112" s="462"/>
      <c r="X112" s="250"/>
      <c r="Y112" s="250"/>
      <c r="Z112" s="1017"/>
      <c r="AA112" s="340"/>
    </row>
    <row r="113" spans="1:35" s="168" customFormat="1" ht="45" customHeight="1">
      <c r="A113" s="463"/>
      <c r="B113" s="463"/>
      <c r="C113" s="114"/>
      <c r="D113" s="114"/>
      <c r="E113" s="114"/>
      <c r="F113" s="114"/>
      <c r="G113" s="114"/>
      <c r="H113" s="114"/>
      <c r="I113" s="114"/>
      <c r="N113" s="1597"/>
      <c r="O113" s="1597"/>
      <c r="P113" s="1597"/>
      <c r="Q113" s="1597"/>
      <c r="V113" s="114"/>
      <c r="W113" s="463"/>
      <c r="X113" s="114"/>
      <c r="Y113" s="114"/>
      <c r="Z113" s="1021"/>
      <c r="AA113" s="115"/>
      <c r="AB113" s="114"/>
      <c r="AC113" s="114"/>
      <c r="AD113" s="114"/>
      <c r="AE113" s="114"/>
      <c r="AF113" s="114"/>
      <c r="AG113" s="114"/>
      <c r="AH113" s="114"/>
      <c r="AI113" s="114"/>
    </row>
    <row r="134" spans="3:35" s="463" customFormat="1" ht="30" customHeight="1">
      <c r="C134" s="114"/>
      <c r="D134" s="114"/>
      <c r="E134" s="114"/>
      <c r="F134" s="114"/>
      <c r="G134" s="114"/>
      <c r="H134" s="114"/>
      <c r="I134" s="114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14"/>
      <c r="X134" s="114"/>
      <c r="Y134" s="114"/>
      <c r="Z134" s="1021"/>
      <c r="AA134" s="115"/>
      <c r="AB134" s="114"/>
      <c r="AC134" s="114"/>
      <c r="AD134" s="114"/>
      <c r="AE134" s="114"/>
      <c r="AF134" s="114"/>
      <c r="AG134" s="114"/>
      <c r="AH134" s="114"/>
      <c r="AI134" s="114"/>
    </row>
    <row r="135" spans="3:35" s="463" customFormat="1" ht="30" customHeight="1">
      <c r="C135" s="114"/>
      <c r="D135" s="114"/>
      <c r="E135" s="114"/>
      <c r="F135" s="114"/>
      <c r="G135" s="114"/>
      <c r="H135" s="114"/>
      <c r="I135" s="114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14"/>
      <c r="X135" s="114"/>
      <c r="Y135" s="114"/>
      <c r="Z135" s="1021"/>
      <c r="AA135" s="115"/>
      <c r="AB135" s="114"/>
      <c r="AC135" s="114"/>
      <c r="AD135" s="114"/>
      <c r="AE135" s="114"/>
      <c r="AF135" s="114"/>
      <c r="AG135" s="114"/>
      <c r="AH135" s="114"/>
      <c r="AI135" s="114"/>
    </row>
  </sheetData>
  <mergeCells count="46">
    <mergeCell ref="B109:D109"/>
    <mergeCell ref="N109:Q109"/>
    <mergeCell ref="X109:AA109"/>
    <mergeCell ref="N110:Q110"/>
    <mergeCell ref="N113:Q113"/>
    <mergeCell ref="B108:D108"/>
    <mergeCell ref="N108:R108"/>
    <mergeCell ref="W108:AA108"/>
    <mergeCell ref="B40:D40"/>
    <mergeCell ref="N40:Q40"/>
    <mergeCell ref="X40:AA40"/>
    <mergeCell ref="B72:D72"/>
    <mergeCell ref="N72:R72"/>
    <mergeCell ref="W72:AA72"/>
    <mergeCell ref="B73:D73"/>
    <mergeCell ref="N73:Q73"/>
    <mergeCell ref="X73:AA73"/>
    <mergeCell ref="N74:Q74"/>
    <mergeCell ref="X106:Y106"/>
    <mergeCell ref="B38:D38"/>
    <mergeCell ref="N38:R38"/>
    <mergeCell ref="X38:AA38"/>
    <mergeCell ref="B39:D39"/>
    <mergeCell ref="N39:Q39"/>
    <mergeCell ref="X39:AA39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A1:AI1"/>
    <mergeCell ref="A2:AI2"/>
    <mergeCell ref="A3:C3"/>
    <mergeCell ref="AF3:AF4"/>
    <mergeCell ref="A4:C4"/>
    <mergeCell ref="A5:A7"/>
    <mergeCell ref="B5:B7"/>
    <mergeCell ref="C5:C7"/>
    <mergeCell ref="D5:D7"/>
    <mergeCell ref="E5:I6"/>
  </mergeCells>
  <conditionalFormatting sqref="B1:C4">
    <cfRule type="duplicateValues" dxfId="69" priority="7"/>
  </conditionalFormatting>
  <conditionalFormatting sqref="B75">
    <cfRule type="duplicateValues" dxfId="68" priority="4"/>
  </conditionalFormatting>
  <conditionalFormatting sqref="B89">
    <cfRule type="duplicateValues" dxfId="67" priority="3"/>
  </conditionalFormatting>
  <conditionalFormatting sqref="B58:B60">
    <cfRule type="duplicateValues" dxfId="66" priority="2"/>
  </conditionalFormatting>
  <conditionalFormatting sqref="B85:B86">
    <cfRule type="duplicateValues" dxfId="65" priority="9"/>
  </conditionalFormatting>
  <conditionalFormatting sqref="B86">
    <cfRule type="duplicateValues" dxfId="64" priority="1"/>
  </conditionalFormatting>
  <printOptions horizontalCentered="1" verticalCentered="1"/>
  <pageMargins left="0" right="0" top="0" bottom="0" header="0.23" footer="0"/>
  <pageSetup paperSize="9" scale="36" orientation="landscape" r:id="rId1"/>
  <rowBreaks count="2" manualBreakCount="2">
    <brk id="40" max="26" man="1"/>
    <brk id="74" max="26" man="1"/>
  </rowBreaks>
</worksheet>
</file>

<file path=xl/worksheets/sheet55.xml><?xml version="1.0" encoding="utf-8"?>
<worksheet xmlns="http://schemas.openxmlformats.org/spreadsheetml/2006/main" xmlns:r="http://schemas.openxmlformats.org/officeDocument/2006/relationships">
  <sheetPr>
    <tabColor rgb="FFFF00FF"/>
  </sheetPr>
  <dimension ref="A1:AI54"/>
  <sheetViews>
    <sheetView view="pageBreakPreview" zoomScale="45" zoomScaleNormal="55" zoomScaleSheetLayoutView="45" workbookViewId="0">
      <pane ySplit="7" topLeftCell="A8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463" customWidth="1"/>
    <col min="2" max="2" width="43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5.710937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6.140625" style="168" customWidth="1"/>
    <col min="18" max="18" width="11.85546875" style="168" customWidth="1"/>
    <col min="19" max="19" width="17.28515625" style="168" customWidth="1"/>
    <col min="20" max="20" width="11.42578125" style="168" customWidth="1"/>
    <col min="21" max="21" width="14.2851562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3.28515625" style="1021" customWidth="1"/>
    <col min="27" max="27" width="20.710937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5" t="s">
        <v>243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5"/>
      <c r="O1" s="1395"/>
      <c r="P1" s="1395"/>
      <c r="Q1" s="1395"/>
      <c r="R1" s="1395"/>
      <c r="S1" s="1395"/>
      <c r="T1" s="1395"/>
      <c r="U1" s="1395"/>
      <c r="V1" s="1395"/>
      <c r="W1" s="1395"/>
      <c r="X1" s="1395"/>
      <c r="Y1" s="1395"/>
      <c r="Z1" s="1395"/>
      <c r="AA1" s="1395"/>
      <c r="AB1" s="1395"/>
      <c r="AC1" s="1395"/>
      <c r="AD1" s="1395"/>
      <c r="AE1" s="1395"/>
      <c r="AF1" s="1395"/>
      <c r="AG1" s="1395"/>
      <c r="AH1" s="1395"/>
      <c r="AI1" s="1395"/>
    </row>
    <row r="2" spans="1:35" s="120" customFormat="1" ht="38.25" customHeight="1" thickBot="1">
      <c r="A2" s="1396" t="s">
        <v>259</v>
      </c>
      <c r="B2" s="1396"/>
      <c r="C2" s="1396"/>
      <c r="D2" s="1396"/>
      <c r="E2" s="1396"/>
      <c r="F2" s="1396"/>
      <c r="G2" s="1396"/>
      <c r="H2" s="1396"/>
      <c r="I2" s="1396"/>
      <c r="J2" s="1396"/>
      <c r="K2" s="1396"/>
      <c r="L2" s="1396"/>
      <c r="M2" s="1396"/>
      <c r="N2" s="1396"/>
      <c r="O2" s="1396"/>
      <c r="P2" s="1396"/>
      <c r="Q2" s="1396"/>
      <c r="R2" s="1396"/>
      <c r="S2" s="1396"/>
      <c r="T2" s="1396"/>
      <c r="U2" s="1396"/>
      <c r="V2" s="1396"/>
      <c r="W2" s="1396"/>
      <c r="X2" s="1396"/>
      <c r="Y2" s="1396"/>
      <c r="Z2" s="1396"/>
      <c r="AA2" s="1396"/>
      <c r="AB2" s="1396"/>
      <c r="AC2" s="1396"/>
      <c r="AD2" s="1396"/>
      <c r="AE2" s="1396"/>
      <c r="AF2" s="1396"/>
      <c r="AG2" s="1396"/>
      <c r="AH2" s="1396"/>
      <c r="AI2" s="1396"/>
    </row>
    <row r="3" spans="1:35" s="120" customFormat="1" ht="33" customHeight="1">
      <c r="A3" s="1395" t="s">
        <v>343</v>
      </c>
      <c r="B3" s="1395"/>
      <c r="C3" s="1395"/>
      <c r="D3" s="1104"/>
      <c r="E3" s="582"/>
      <c r="F3" s="582"/>
      <c r="G3" s="582"/>
      <c r="H3" s="582"/>
      <c r="I3" s="582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009"/>
      <c r="AA3" s="121"/>
      <c r="AB3" s="121"/>
      <c r="AC3" s="121"/>
      <c r="AD3" s="121"/>
      <c r="AE3" s="121"/>
      <c r="AF3" s="1397"/>
      <c r="AG3" s="121"/>
      <c r="AH3" s="122"/>
      <c r="AI3" s="122"/>
    </row>
    <row r="4" spans="1:35" s="120" customFormat="1" ht="35.25" customHeight="1" thickBot="1">
      <c r="A4" s="1432" t="s">
        <v>1081</v>
      </c>
      <c r="B4" s="1432"/>
      <c r="C4" s="1432"/>
      <c r="D4" s="1107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1"/>
      <c r="Q4" s="121"/>
      <c r="R4" s="121"/>
      <c r="S4" s="121"/>
      <c r="T4" s="123"/>
      <c r="U4" s="121"/>
      <c r="V4" s="121"/>
      <c r="W4" s="121"/>
      <c r="X4" s="121"/>
      <c r="Y4" s="121"/>
      <c r="Z4" s="1010"/>
      <c r="AA4" s="123"/>
      <c r="AB4" s="124"/>
      <c r="AC4" s="124"/>
      <c r="AD4" s="124"/>
      <c r="AE4" s="124"/>
      <c r="AF4" s="1398"/>
      <c r="AG4" s="124"/>
      <c r="AH4" s="125"/>
      <c r="AI4" s="125"/>
    </row>
    <row r="5" spans="1:35" ht="28.5" customHeight="1">
      <c r="A5" s="1602" t="s">
        <v>261</v>
      </c>
      <c r="B5" s="1402" t="s">
        <v>244</v>
      </c>
      <c r="C5" s="1405" t="s">
        <v>0</v>
      </c>
      <c r="D5" s="1405" t="s">
        <v>245</v>
      </c>
      <c r="E5" s="1408" t="s">
        <v>1</v>
      </c>
      <c r="F5" s="1409"/>
      <c r="G5" s="1409"/>
      <c r="H5" s="1409"/>
      <c r="I5" s="1410"/>
      <c r="J5" s="1414" t="s">
        <v>2</v>
      </c>
      <c r="K5" s="1414"/>
      <c r="L5" s="1414"/>
      <c r="M5" s="1414"/>
      <c r="N5" s="1414"/>
      <c r="O5" s="1414"/>
      <c r="P5" s="1414"/>
      <c r="Q5" s="1414"/>
      <c r="R5" s="1414"/>
      <c r="S5" s="1414"/>
      <c r="T5" s="1414"/>
      <c r="U5" s="1414"/>
      <c r="V5" s="1415" t="s">
        <v>8</v>
      </c>
      <c r="W5" s="1414" t="s">
        <v>4</v>
      </c>
      <c r="X5" s="1414"/>
      <c r="Y5" s="1414"/>
      <c r="Z5" s="1599" t="s">
        <v>338</v>
      </c>
      <c r="AA5" s="1419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74.25" customHeight="1">
      <c r="A6" s="1603"/>
      <c r="B6" s="1403"/>
      <c r="C6" s="1406"/>
      <c r="D6" s="1406"/>
      <c r="E6" s="1411"/>
      <c r="F6" s="1412"/>
      <c r="G6" s="1412"/>
      <c r="H6" s="1412"/>
      <c r="I6" s="1413"/>
      <c r="J6" s="1422" t="s">
        <v>227</v>
      </c>
      <c r="K6" s="1423"/>
      <c r="L6" s="1418" t="s">
        <v>5</v>
      </c>
      <c r="M6" s="1418"/>
      <c r="N6" s="1424" t="s">
        <v>223</v>
      </c>
      <c r="O6" s="1425"/>
      <c r="P6" s="1418" t="s">
        <v>6</v>
      </c>
      <c r="Q6" s="1418"/>
      <c r="R6" s="1418" t="s">
        <v>7</v>
      </c>
      <c r="S6" s="1418"/>
      <c r="T6" s="1418" t="s">
        <v>219</v>
      </c>
      <c r="U6" s="1418"/>
      <c r="V6" s="1416"/>
      <c r="W6" s="1418"/>
      <c r="X6" s="1418"/>
      <c r="Y6" s="1418"/>
      <c r="Z6" s="1600"/>
      <c r="AA6" s="1420"/>
      <c r="AB6" s="150"/>
      <c r="AC6" s="150"/>
      <c r="AD6" s="150"/>
      <c r="AE6" s="150"/>
      <c r="AF6" s="150"/>
      <c r="AG6" s="150"/>
      <c r="AH6" s="150"/>
      <c r="AI6" s="150"/>
    </row>
    <row r="7" spans="1:35" ht="84" customHeight="1" thickBot="1">
      <c r="A7" s="1604"/>
      <c r="B7" s="1404"/>
      <c r="C7" s="1407"/>
      <c r="D7" s="1407"/>
      <c r="E7" s="240" t="s">
        <v>9</v>
      </c>
      <c r="F7" s="240" t="s">
        <v>10</v>
      </c>
      <c r="G7" s="1105" t="s">
        <v>11</v>
      </c>
      <c r="H7" s="1105" t="s">
        <v>12</v>
      </c>
      <c r="I7" s="1105" t="s">
        <v>13</v>
      </c>
      <c r="J7" s="1105" t="s">
        <v>14</v>
      </c>
      <c r="K7" s="1105" t="s">
        <v>15</v>
      </c>
      <c r="L7" s="1105" t="s">
        <v>14</v>
      </c>
      <c r="M7" s="1105" t="s">
        <v>16</v>
      </c>
      <c r="N7" s="1105" t="s">
        <v>14</v>
      </c>
      <c r="O7" s="1105" t="s">
        <v>16</v>
      </c>
      <c r="P7" s="1105" t="s">
        <v>14</v>
      </c>
      <c r="Q7" s="1105" t="s">
        <v>16</v>
      </c>
      <c r="R7" s="1105" t="s">
        <v>14</v>
      </c>
      <c r="S7" s="1105" t="s">
        <v>220</v>
      </c>
      <c r="T7" s="1105" t="s">
        <v>221</v>
      </c>
      <c r="U7" s="1105" t="s">
        <v>3</v>
      </c>
      <c r="V7" s="1417"/>
      <c r="W7" s="775" t="s">
        <v>17</v>
      </c>
      <c r="X7" s="153" t="s">
        <v>218</v>
      </c>
      <c r="Y7" s="153" t="s">
        <v>13</v>
      </c>
      <c r="Z7" s="1601"/>
      <c r="AA7" s="1421"/>
      <c r="AB7" s="150"/>
      <c r="AC7" s="150"/>
      <c r="AD7" s="150"/>
      <c r="AE7" s="150"/>
      <c r="AF7" s="150"/>
      <c r="AG7" s="150"/>
      <c r="AH7" s="150"/>
      <c r="AI7" s="150"/>
    </row>
    <row r="8" spans="1:35" s="463" customFormat="1" ht="35.1" customHeight="1">
      <c r="A8" s="825">
        <v>1</v>
      </c>
      <c r="B8" s="364" t="s">
        <v>863</v>
      </c>
      <c r="C8" s="364" t="s">
        <v>18</v>
      </c>
      <c r="D8" s="364" t="s">
        <v>109</v>
      </c>
      <c r="E8" s="365">
        <v>5</v>
      </c>
      <c r="F8" s="364">
        <f>8*5</f>
        <v>40</v>
      </c>
      <c r="G8" s="364">
        <v>70</v>
      </c>
      <c r="H8" s="364">
        <f t="shared" ref="H8" si="0">G8/8</f>
        <v>8.75</v>
      </c>
      <c r="I8" s="364">
        <f t="shared" ref="I8" si="1">G8*E8</f>
        <v>350</v>
      </c>
      <c r="J8" s="376"/>
      <c r="K8" s="376"/>
      <c r="L8" s="376"/>
      <c r="M8" s="376"/>
      <c r="N8" s="376">
        <v>3</v>
      </c>
      <c r="O8" s="377" t="s">
        <v>745</v>
      </c>
      <c r="P8" s="376"/>
      <c r="Q8" s="376"/>
      <c r="R8" s="376"/>
      <c r="S8" s="376"/>
      <c r="T8" s="376"/>
      <c r="U8" s="376"/>
      <c r="V8" s="365">
        <f t="shared" ref="V8:V12" si="2">J8+L8+N8+P8+R8+T8</f>
        <v>3</v>
      </c>
      <c r="W8" s="365">
        <f t="shared" ref="W8:W12" si="3">E8-V8</f>
        <v>2</v>
      </c>
      <c r="X8" s="364">
        <f t="shared" ref="X8:X12" si="4">W8*8</f>
        <v>16</v>
      </c>
      <c r="Y8" s="364">
        <f t="shared" ref="Y8:Y12" si="5">X8*H8</f>
        <v>140</v>
      </c>
      <c r="Z8" s="1014">
        <f t="shared" ref="Z8:Z12" si="6">Y8</f>
        <v>140</v>
      </c>
      <c r="AA8" s="997"/>
    </row>
    <row r="9" spans="1:35" s="463" customFormat="1" ht="35.1" customHeight="1">
      <c r="A9" s="825">
        <v>2</v>
      </c>
      <c r="B9" s="364" t="s">
        <v>800</v>
      </c>
      <c r="C9" s="364" t="s">
        <v>18</v>
      </c>
      <c r="D9" s="415" t="s">
        <v>44</v>
      </c>
      <c r="E9" s="365">
        <v>5</v>
      </c>
      <c r="F9" s="364">
        <f t="shared" ref="F9:F21" si="7">8*5</f>
        <v>40</v>
      </c>
      <c r="G9" s="364">
        <v>70</v>
      </c>
      <c r="H9" s="364">
        <f t="shared" ref="H9:H12" si="8">G9/8</f>
        <v>8.75</v>
      </c>
      <c r="I9" s="364">
        <f t="shared" ref="I9:I12" si="9">G9*E9</f>
        <v>350</v>
      </c>
      <c r="J9" s="376"/>
      <c r="K9" s="376"/>
      <c r="L9" s="376"/>
      <c r="M9" s="376"/>
      <c r="N9" s="376">
        <v>3</v>
      </c>
      <c r="O9" s="377" t="s">
        <v>745</v>
      </c>
      <c r="P9" s="376"/>
      <c r="Q9" s="376"/>
      <c r="R9" s="376"/>
      <c r="S9" s="376"/>
      <c r="T9" s="376"/>
      <c r="U9" s="376"/>
      <c r="V9" s="365">
        <f t="shared" si="2"/>
        <v>3</v>
      </c>
      <c r="W9" s="365">
        <f t="shared" si="3"/>
        <v>2</v>
      </c>
      <c r="X9" s="364">
        <f t="shared" si="4"/>
        <v>16</v>
      </c>
      <c r="Y9" s="364">
        <f t="shared" si="5"/>
        <v>140</v>
      </c>
      <c r="Z9" s="1014">
        <f t="shared" si="6"/>
        <v>140</v>
      </c>
      <c r="AA9" s="245"/>
    </row>
    <row r="10" spans="1:35" s="463" customFormat="1" ht="35.1" customHeight="1">
      <c r="A10" s="825">
        <v>3</v>
      </c>
      <c r="B10" s="364" t="s">
        <v>921</v>
      </c>
      <c r="C10" s="364" t="s">
        <v>18</v>
      </c>
      <c r="D10" s="364" t="s">
        <v>76</v>
      </c>
      <c r="E10" s="365">
        <v>5</v>
      </c>
      <c r="F10" s="364">
        <f t="shared" si="7"/>
        <v>40</v>
      </c>
      <c r="G10" s="364">
        <v>70</v>
      </c>
      <c r="H10" s="364">
        <f t="shared" si="8"/>
        <v>8.75</v>
      </c>
      <c r="I10" s="364">
        <f t="shared" si="9"/>
        <v>350</v>
      </c>
      <c r="J10" s="376"/>
      <c r="K10" s="376"/>
      <c r="L10" s="376"/>
      <c r="M10" s="376"/>
      <c r="N10" s="376">
        <v>3</v>
      </c>
      <c r="O10" s="377" t="s">
        <v>745</v>
      </c>
      <c r="P10" s="376"/>
      <c r="Q10" s="376"/>
      <c r="R10" s="376"/>
      <c r="S10" s="376"/>
      <c r="T10" s="376"/>
      <c r="U10" s="376"/>
      <c r="V10" s="365">
        <f t="shared" si="2"/>
        <v>3</v>
      </c>
      <c r="W10" s="365">
        <f t="shared" si="3"/>
        <v>2</v>
      </c>
      <c r="X10" s="364">
        <f t="shared" si="4"/>
        <v>16</v>
      </c>
      <c r="Y10" s="364">
        <f t="shared" si="5"/>
        <v>140</v>
      </c>
      <c r="Z10" s="1014">
        <f t="shared" si="6"/>
        <v>140</v>
      </c>
      <c r="AA10" s="245"/>
    </row>
    <row r="11" spans="1:35" s="463" customFormat="1" ht="35.1" customHeight="1">
      <c r="A11" s="825">
        <v>4</v>
      </c>
      <c r="B11" s="364" t="s">
        <v>548</v>
      </c>
      <c r="C11" s="364" t="s">
        <v>18</v>
      </c>
      <c r="D11" s="364" t="s">
        <v>73</v>
      </c>
      <c r="E11" s="365">
        <v>5</v>
      </c>
      <c r="F11" s="364">
        <f t="shared" si="7"/>
        <v>40</v>
      </c>
      <c r="G11" s="364">
        <v>70</v>
      </c>
      <c r="H11" s="364">
        <f t="shared" si="8"/>
        <v>8.75</v>
      </c>
      <c r="I11" s="364">
        <f t="shared" si="9"/>
        <v>350</v>
      </c>
      <c r="J11" s="376"/>
      <c r="K11" s="376"/>
      <c r="L11" s="376"/>
      <c r="M11" s="376"/>
      <c r="N11" s="376">
        <v>3</v>
      </c>
      <c r="O11" s="377" t="s">
        <v>745</v>
      </c>
      <c r="P11" s="376"/>
      <c r="Q11" s="376"/>
      <c r="R11" s="376"/>
      <c r="S11" s="376"/>
      <c r="T11" s="376"/>
      <c r="U11" s="376"/>
      <c r="V11" s="365">
        <f>J11+L11+N11+P11+R11+T11</f>
        <v>3</v>
      </c>
      <c r="W11" s="365">
        <f t="shared" si="3"/>
        <v>2</v>
      </c>
      <c r="X11" s="364">
        <f t="shared" si="4"/>
        <v>16</v>
      </c>
      <c r="Y11" s="364">
        <f t="shared" si="5"/>
        <v>140</v>
      </c>
      <c r="Z11" s="1014">
        <f t="shared" si="6"/>
        <v>140</v>
      </c>
      <c r="AA11" s="245"/>
    </row>
    <row r="12" spans="1:35" s="463" customFormat="1" ht="35.1" customHeight="1">
      <c r="A12" s="825">
        <v>5</v>
      </c>
      <c r="B12" s="364" t="s">
        <v>277</v>
      </c>
      <c r="C12" s="364" t="s">
        <v>176</v>
      </c>
      <c r="D12" s="364" t="s">
        <v>93</v>
      </c>
      <c r="E12" s="365">
        <v>5</v>
      </c>
      <c r="F12" s="364">
        <f t="shared" si="7"/>
        <v>40</v>
      </c>
      <c r="G12" s="364">
        <v>90</v>
      </c>
      <c r="H12" s="364">
        <f t="shared" si="8"/>
        <v>11.25</v>
      </c>
      <c r="I12" s="364">
        <f t="shared" si="9"/>
        <v>450</v>
      </c>
      <c r="J12" s="376"/>
      <c r="K12" s="376"/>
      <c r="L12" s="376"/>
      <c r="M12" s="376"/>
      <c r="N12" s="376">
        <v>4</v>
      </c>
      <c r="O12" s="377" t="s">
        <v>927</v>
      </c>
      <c r="P12" s="376"/>
      <c r="Q12" s="376"/>
      <c r="R12" s="376"/>
      <c r="S12" s="376"/>
      <c r="T12" s="376"/>
      <c r="U12" s="376"/>
      <c r="V12" s="365">
        <f t="shared" si="2"/>
        <v>4</v>
      </c>
      <c r="W12" s="365">
        <f t="shared" si="3"/>
        <v>1</v>
      </c>
      <c r="X12" s="364">
        <f t="shared" si="4"/>
        <v>8</v>
      </c>
      <c r="Y12" s="364">
        <f t="shared" si="5"/>
        <v>90</v>
      </c>
      <c r="Z12" s="1014">
        <f t="shared" si="6"/>
        <v>90</v>
      </c>
      <c r="AA12" s="245"/>
    </row>
    <row r="13" spans="1:35" s="463" customFormat="1" ht="35.1" customHeight="1">
      <c r="A13" s="825">
        <v>6</v>
      </c>
      <c r="B13" s="364" t="s">
        <v>64</v>
      </c>
      <c r="C13" s="364" t="s">
        <v>176</v>
      </c>
      <c r="D13" s="364" t="s">
        <v>242</v>
      </c>
      <c r="E13" s="365">
        <v>5</v>
      </c>
      <c r="F13" s="364">
        <f t="shared" si="7"/>
        <v>40</v>
      </c>
      <c r="G13" s="364">
        <v>90</v>
      </c>
      <c r="H13" s="364">
        <f t="shared" ref="H13:H21" si="10">G13/8</f>
        <v>11.25</v>
      </c>
      <c r="I13" s="364">
        <f t="shared" ref="I13:I21" si="11">G13*E13</f>
        <v>450</v>
      </c>
      <c r="J13" s="376"/>
      <c r="K13" s="819"/>
      <c r="L13" s="376"/>
      <c r="M13" s="376"/>
      <c r="N13" s="376">
        <v>4</v>
      </c>
      <c r="O13" s="377" t="s">
        <v>927</v>
      </c>
      <c r="P13" s="376"/>
      <c r="Q13" s="376"/>
      <c r="R13" s="376"/>
      <c r="S13" s="376"/>
      <c r="T13" s="376"/>
      <c r="U13" s="376"/>
      <c r="V13" s="365">
        <f>J13+L13+N13+P13+R13+T13</f>
        <v>4</v>
      </c>
      <c r="W13" s="365">
        <f t="shared" ref="W13:W15" si="12">E13-V13</f>
        <v>1</v>
      </c>
      <c r="X13" s="364">
        <f t="shared" ref="X13:X21" si="13">W13*8</f>
        <v>8</v>
      </c>
      <c r="Y13" s="364">
        <f t="shared" ref="Y13:Y21" si="14">X13*H13</f>
        <v>90</v>
      </c>
      <c r="Z13" s="1014">
        <f t="shared" ref="Z13:Z21" si="15">Y13</f>
        <v>90</v>
      </c>
      <c r="AA13" s="245"/>
      <c r="AD13" s="160"/>
    </row>
    <row r="14" spans="1:35" s="463" customFormat="1" ht="35.1" customHeight="1">
      <c r="A14" s="825">
        <v>7</v>
      </c>
      <c r="B14" s="118" t="s">
        <v>808</v>
      </c>
      <c r="C14" s="364" t="s">
        <v>18</v>
      </c>
      <c r="D14" s="474" t="s">
        <v>368</v>
      </c>
      <c r="E14" s="365">
        <v>5</v>
      </c>
      <c r="F14" s="364">
        <f t="shared" si="7"/>
        <v>40</v>
      </c>
      <c r="G14" s="364">
        <v>70</v>
      </c>
      <c r="H14" s="364">
        <f t="shared" si="10"/>
        <v>8.75</v>
      </c>
      <c r="I14" s="364">
        <f t="shared" si="11"/>
        <v>350</v>
      </c>
      <c r="J14" s="376"/>
      <c r="K14" s="819"/>
      <c r="L14" s="376"/>
      <c r="M14" s="376"/>
      <c r="N14" s="376">
        <v>4</v>
      </c>
      <c r="O14" s="377" t="s">
        <v>1080</v>
      </c>
      <c r="P14" s="376"/>
      <c r="Q14" s="376"/>
      <c r="R14" s="376"/>
      <c r="S14" s="376"/>
      <c r="T14" s="376"/>
      <c r="U14" s="376"/>
      <c r="V14" s="365">
        <f>J14+L14+N14+P14+R14+T14</f>
        <v>4</v>
      </c>
      <c r="W14" s="365">
        <f t="shared" si="12"/>
        <v>1</v>
      </c>
      <c r="X14" s="364">
        <f t="shared" si="13"/>
        <v>8</v>
      </c>
      <c r="Y14" s="364">
        <f t="shared" si="14"/>
        <v>70</v>
      </c>
      <c r="Z14" s="1014">
        <f t="shared" si="15"/>
        <v>70</v>
      </c>
      <c r="AA14" s="245"/>
      <c r="AD14" s="160"/>
    </row>
    <row r="15" spans="1:35" s="463" customFormat="1" ht="35.1" customHeight="1">
      <c r="A15" s="825">
        <v>8</v>
      </c>
      <c r="B15" s="772" t="s">
        <v>826</v>
      </c>
      <c r="C15" s="364" t="s">
        <v>176</v>
      </c>
      <c r="D15" s="364" t="s">
        <v>25</v>
      </c>
      <c r="E15" s="365">
        <v>5</v>
      </c>
      <c r="F15" s="364">
        <f t="shared" si="7"/>
        <v>40</v>
      </c>
      <c r="G15" s="364">
        <v>90</v>
      </c>
      <c r="H15" s="364">
        <f t="shared" si="10"/>
        <v>11.25</v>
      </c>
      <c r="I15" s="364">
        <f t="shared" si="11"/>
        <v>450</v>
      </c>
      <c r="J15" s="376"/>
      <c r="K15" s="376"/>
      <c r="L15" s="376"/>
      <c r="M15" s="376"/>
      <c r="N15" s="376">
        <v>4</v>
      </c>
      <c r="O15" s="377" t="s">
        <v>927</v>
      </c>
      <c r="P15" s="376"/>
      <c r="Q15" s="376"/>
      <c r="R15" s="376"/>
      <c r="S15" s="376"/>
      <c r="T15" s="376"/>
      <c r="U15" s="376"/>
      <c r="V15" s="365">
        <f t="shared" ref="V15" si="16">J15+L15+N15+P15+R15+T15</f>
        <v>4</v>
      </c>
      <c r="W15" s="365">
        <f t="shared" si="12"/>
        <v>1</v>
      </c>
      <c r="X15" s="364">
        <f t="shared" si="13"/>
        <v>8</v>
      </c>
      <c r="Y15" s="364">
        <f t="shared" si="14"/>
        <v>90</v>
      </c>
      <c r="Z15" s="1014">
        <f t="shared" si="15"/>
        <v>90</v>
      </c>
      <c r="AA15" s="245"/>
    </row>
    <row r="16" spans="1:35" s="463" customFormat="1" ht="35.1" customHeight="1">
      <c r="A16" s="825">
        <v>9</v>
      </c>
      <c r="B16" s="624" t="s">
        <v>880</v>
      </c>
      <c r="C16" s="364" t="s">
        <v>18</v>
      </c>
      <c r="D16" s="920" t="s">
        <v>105</v>
      </c>
      <c r="E16" s="365">
        <v>5</v>
      </c>
      <c r="F16" s="364">
        <f t="shared" si="7"/>
        <v>40</v>
      </c>
      <c r="G16" s="364">
        <v>70</v>
      </c>
      <c r="H16" s="364">
        <f t="shared" si="10"/>
        <v>8.75</v>
      </c>
      <c r="I16" s="364">
        <f t="shared" si="11"/>
        <v>350</v>
      </c>
      <c r="J16" s="376"/>
      <c r="K16" s="376"/>
      <c r="L16" s="376"/>
      <c r="M16" s="376"/>
      <c r="N16" s="376">
        <v>3</v>
      </c>
      <c r="O16" s="377" t="s">
        <v>745</v>
      </c>
      <c r="P16" s="376"/>
      <c r="Q16" s="376"/>
      <c r="R16" s="376"/>
      <c r="S16" s="376"/>
      <c r="T16" s="376"/>
      <c r="U16" s="820"/>
      <c r="V16" s="364">
        <f t="shared" ref="V16:V21" si="17">J16+L16+N16+P16+R16+T16</f>
        <v>3</v>
      </c>
      <c r="W16" s="364">
        <f t="shared" ref="W16:W21" si="18">E16-V16</f>
        <v>2</v>
      </c>
      <c r="X16" s="364">
        <f t="shared" si="13"/>
        <v>16</v>
      </c>
      <c r="Y16" s="364">
        <f t="shared" si="14"/>
        <v>140</v>
      </c>
      <c r="Z16" s="1014">
        <f t="shared" si="15"/>
        <v>140</v>
      </c>
      <c r="AA16" s="245"/>
    </row>
    <row r="17" spans="1:35" s="160" customFormat="1" ht="30" customHeight="1">
      <c r="A17" s="825">
        <v>10</v>
      </c>
      <c r="B17" s="623" t="s">
        <v>369</v>
      </c>
      <c r="C17" s="364" t="s">
        <v>18</v>
      </c>
      <c r="D17" s="921" t="s">
        <v>27</v>
      </c>
      <c r="E17" s="365">
        <v>5</v>
      </c>
      <c r="F17" s="364">
        <f t="shared" si="7"/>
        <v>40</v>
      </c>
      <c r="G17" s="364">
        <v>70</v>
      </c>
      <c r="H17" s="364">
        <f t="shared" si="10"/>
        <v>8.75</v>
      </c>
      <c r="I17" s="361">
        <f t="shared" si="11"/>
        <v>350</v>
      </c>
      <c r="J17" s="376"/>
      <c r="K17" s="376"/>
      <c r="L17" s="376"/>
      <c r="M17" s="376"/>
      <c r="N17" s="376">
        <v>2</v>
      </c>
      <c r="O17" s="377" t="s">
        <v>215</v>
      </c>
      <c r="P17" s="376"/>
      <c r="Q17" s="376"/>
      <c r="R17" s="376"/>
      <c r="S17" s="376"/>
      <c r="T17" s="376"/>
      <c r="U17" s="376"/>
      <c r="V17" s="355">
        <f>J17+L17+N17+P17+R17+T17</f>
        <v>2</v>
      </c>
      <c r="W17" s="365">
        <f>E17-V17</f>
        <v>3</v>
      </c>
      <c r="X17" s="364">
        <f t="shared" si="13"/>
        <v>24</v>
      </c>
      <c r="Y17" s="361">
        <f t="shared" si="14"/>
        <v>210</v>
      </c>
      <c r="Z17" s="1012">
        <f t="shared" si="15"/>
        <v>210</v>
      </c>
      <c r="AA17" s="149"/>
    </row>
    <row r="18" spans="1:35" s="463" customFormat="1" ht="35.1" customHeight="1">
      <c r="A18" s="825">
        <v>11</v>
      </c>
      <c r="B18" s="364" t="s">
        <v>944</v>
      </c>
      <c r="C18" s="364" t="s">
        <v>267</v>
      </c>
      <c r="D18" s="364" t="s">
        <v>45</v>
      </c>
      <c r="E18" s="365">
        <v>5</v>
      </c>
      <c r="F18" s="364">
        <f t="shared" si="7"/>
        <v>40</v>
      </c>
      <c r="G18" s="364">
        <v>75</v>
      </c>
      <c r="H18" s="364">
        <f t="shared" si="10"/>
        <v>9.375</v>
      </c>
      <c r="I18" s="364">
        <f t="shared" si="11"/>
        <v>375</v>
      </c>
      <c r="J18" s="376"/>
      <c r="K18" s="376"/>
      <c r="L18" s="376"/>
      <c r="M18" s="376"/>
      <c r="N18" s="376">
        <v>2</v>
      </c>
      <c r="O18" s="377" t="s">
        <v>216</v>
      </c>
      <c r="P18" s="376"/>
      <c r="Q18" s="376"/>
      <c r="R18" s="376"/>
      <c r="S18" s="376"/>
      <c r="T18" s="376"/>
      <c r="U18" s="376"/>
      <c r="V18" s="365">
        <f t="shared" si="17"/>
        <v>2</v>
      </c>
      <c r="W18" s="365">
        <f t="shared" si="18"/>
        <v>3</v>
      </c>
      <c r="X18" s="364">
        <f>W18*8</f>
        <v>24</v>
      </c>
      <c r="Y18" s="364">
        <f>X18*H18</f>
        <v>225</v>
      </c>
      <c r="Z18" s="1014">
        <f>Y18</f>
        <v>225</v>
      </c>
      <c r="AA18" s="245"/>
    </row>
    <row r="19" spans="1:35" s="463" customFormat="1" ht="35.1" customHeight="1">
      <c r="A19" s="825">
        <v>12</v>
      </c>
      <c r="B19" s="364" t="s">
        <v>724</v>
      </c>
      <c r="C19" s="364" t="s">
        <v>18</v>
      </c>
      <c r="D19" s="364" t="s">
        <v>175</v>
      </c>
      <c r="E19" s="365">
        <v>5</v>
      </c>
      <c r="F19" s="364">
        <f t="shared" si="7"/>
        <v>40</v>
      </c>
      <c r="G19" s="364">
        <v>70</v>
      </c>
      <c r="H19" s="364">
        <f t="shared" si="10"/>
        <v>8.75</v>
      </c>
      <c r="I19" s="364">
        <f t="shared" si="11"/>
        <v>350</v>
      </c>
      <c r="J19" s="376"/>
      <c r="K19" s="376"/>
      <c r="L19" s="376"/>
      <c r="M19" s="376"/>
      <c r="N19" s="376"/>
      <c r="O19" s="377"/>
      <c r="P19" s="376"/>
      <c r="Q19" s="376"/>
      <c r="R19" s="376"/>
      <c r="S19" s="376"/>
      <c r="T19" s="376"/>
      <c r="U19" s="376"/>
      <c r="V19" s="365">
        <f t="shared" si="17"/>
        <v>0</v>
      </c>
      <c r="W19" s="365">
        <f t="shared" si="18"/>
        <v>5</v>
      </c>
      <c r="X19" s="364">
        <f>W19*8</f>
        <v>40</v>
      </c>
      <c r="Y19" s="364">
        <f>X19*H19</f>
        <v>350</v>
      </c>
      <c r="Z19" s="1014">
        <f>Y19</f>
        <v>350</v>
      </c>
      <c r="AA19" s="245"/>
    </row>
    <row r="20" spans="1:35" s="463" customFormat="1" ht="35.1" customHeight="1">
      <c r="A20" s="825">
        <v>13</v>
      </c>
      <c r="B20" s="364" t="s">
        <v>264</v>
      </c>
      <c r="C20" s="364" t="s">
        <v>18</v>
      </c>
      <c r="D20" s="364" t="s">
        <v>113</v>
      </c>
      <c r="E20" s="365">
        <v>5</v>
      </c>
      <c r="F20" s="364">
        <f t="shared" si="7"/>
        <v>40</v>
      </c>
      <c r="G20" s="364">
        <v>70</v>
      </c>
      <c r="H20" s="364">
        <f t="shared" si="10"/>
        <v>8.75</v>
      </c>
      <c r="I20" s="364">
        <f t="shared" si="11"/>
        <v>350</v>
      </c>
      <c r="J20" s="376"/>
      <c r="K20" s="376"/>
      <c r="L20" s="376"/>
      <c r="M20" s="376"/>
      <c r="N20" s="376"/>
      <c r="O20" s="377"/>
      <c r="P20" s="376"/>
      <c r="Q20" s="376"/>
      <c r="R20" s="376"/>
      <c r="S20" s="376"/>
      <c r="T20" s="376"/>
      <c r="U20" s="376"/>
      <c r="V20" s="365">
        <f t="shared" si="17"/>
        <v>0</v>
      </c>
      <c r="W20" s="365">
        <f t="shared" si="18"/>
        <v>5</v>
      </c>
      <c r="X20" s="364">
        <f t="shared" ref="X20" si="19">W20*8</f>
        <v>40</v>
      </c>
      <c r="Y20" s="364">
        <f t="shared" ref="Y20" si="20">X20*H20</f>
        <v>350</v>
      </c>
      <c r="Z20" s="1014">
        <f t="shared" ref="Z20" si="21">Y20</f>
        <v>350</v>
      </c>
      <c r="AA20" s="997"/>
    </row>
    <row r="21" spans="1:35" s="463" customFormat="1" ht="35.1" customHeight="1">
      <c r="A21" s="825">
        <v>14</v>
      </c>
      <c r="B21" s="365" t="s">
        <v>695</v>
      </c>
      <c r="C21" s="364" t="s">
        <v>18</v>
      </c>
      <c r="D21" s="364" t="s">
        <v>853</v>
      </c>
      <c r="E21" s="365">
        <v>5</v>
      </c>
      <c r="F21" s="364">
        <f t="shared" si="7"/>
        <v>40</v>
      </c>
      <c r="G21" s="364">
        <v>70</v>
      </c>
      <c r="H21" s="364">
        <f t="shared" si="10"/>
        <v>8.75</v>
      </c>
      <c r="I21" s="364">
        <f t="shared" si="11"/>
        <v>350</v>
      </c>
      <c r="J21" s="376"/>
      <c r="K21" s="376"/>
      <c r="L21" s="376"/>
      <c r="M21" s="376"/>
      <c r="N21" s="376">
        <v>3</v>
      </c>
      <c r="O21" s="377" t="s">
        <v>745</v>
      </c>
      <c r="P21" s="376"/>
      <c r="Q21" s="376"/>
      <c r="R21" s="376"/>
      <c r="S21" s="376"/>
      <c r="T21" s="376"/>
      <c r="U21" s="376"/>
      <c r="V21" s="365">
        <f t="shared" si="17"/>
        <v>3</v>
      </c>
      <c r="W21" s="365">
        <f t="shared" si="18"/>
        <v>2</v>
      </c>
      <c r="X21" s="364">
        <f t="shared" si="13"/>
        <v>16</v>
      </c>
      <c r="Y21" s="364">
        <f t="shared" si="14"/>
        <v>140</v>
      </c>
      <c r="Z21" s="1014">
        <f t="shared" si="15"/>
        <v>140</v>
      </c>
      <c r="AA21" s="1111"/>
    </row>
    <row r="22" spans="1:35" ht="47.25" customHeight="1" thickBot="1">
      <c r="A22" s="1039"/>
      <c r="B22" s="416"/>
      <c r="C22" s="384"/>
      <c r="D22" s="384"/>
      <c r="E22" s="384"/>
      <c r="F22" s="384"/>
      <c r="G22" s="384"/>
      <c r="H22" s="384"/>
      <c r="I22" s="384"/>
      <c r="J22" s="385"/>
      <c r="K22" s="385"/>
      <c r="L22" s="385"/>
      <c r="M22" s="385"/>
      <c r="N22" s="385"/>
      <c r="O22" s="385"/>
      <c r="P22" s="385"/>
      <c r="Q22" s="385"/>
      <c r="R22" s="385"/>
      <c r="S22" s="385"/>
      <c r="T22" s="385"/>
      <c r="U22" s="385"/>
      <c r="V22" s="384"/>
      <c r="W22" s="416"/>
      <c r="X22" s="1436" t="s">
        <v>208</v>
      </c>
      <c r="Y22" s="1437"/>
      <c r="Z22" s="1019">
        <f>SUM(Z8:Z21)</f>
        <v>2315</v>
      </c>
      <c r="AA22" s="159"/>
      <c r="AB22" s="150"/>
      <c r="AC22" s="150"/>
      <c r="AD22" s="352"/>
      <c r="AE22" s="150"/>
      <c r="AF22" s="150"/>
      <c r="AG22" s="150"/>
      <c r="AH22" s="150"/>
      <c r="AI22" s="150"/>
    </row>
    <row r="23" spans="1:35" ht="30.75" customHeight="1" thickBot="1">
      <c r="A23" s="1039"/>
      <c r="B23" s="416" t="s">
        <v>342</v>
      </c>
      <c r="C23" s="119"/>
      <c r="D23" s="384"/>
      <c r="E23" s="384"/>
      <c r="F23" s="384"/>
      <c r="G23" s="384"/>
      <c r="H23" s="384"/>
      <c r="I23" s="384"/>
      <c r="J23" s="385"/>
      <c r="K23" s="385"/>
      <c r="L23" s="385"/>
      <c r="M23" s="385"/>
      <c r="N23" s="385"/>
      <c r="O23" s="385"/>
      <c r="P23" s="385"/>
      <c r="Q23" s="385"/>
      <c r="R23" s="385"/>
      <c r="S23" s="385"/>
      <c r="T23" s="385"/>
      <c r="U23" s="385"/>
      <c r="V23" s="384"/>
      <c r="W23" s="416"/>
      <c r="X23" s="384"/>
      <c r="Y23" s="384"/>
      <c r="Z23" s="1020"/>
      <c r="AA23" s="159"/>
      <c r="AB23" s="150"/>
      <c r="AC23" s="150"/>
      <c r="AD23" s="160"/>
      <c r="AE23" s="150"/>
      <c r="AF23" s="150"/>
      <c r="AG23" s="150"/>
      <c r="AH23" s="150"/>
      <c r="AI23" s="150"/>
    </row>
    <row r="24" spans="1:35" ht="30.75" customHeight="1">
      <c r="A24" s="632"/>
      <c r="B24" s="632"/>
      <c r="C24" s="1093"/>
      <c r="D24" s="378"/>
      <c r="E24" s="378"/>
      <c r="F24" s="378"/>
      <c r="G24" s="378"/>
      <c r="H24" s="378"/>
      <c r="I24" s="378"/>
      <c r="J24" s="1108"/>
      <c r="K24" s="1108"/>
      <c r="L24" s="1108"/>
      <c r="M24" s="1108"/>
      <c r="N24" s="1108"/>
      <c r="O24" s="1108"/>
      <c r="P24" s="1108"/>
      <c r="Q24" s="1108"/>
      <c r="R24" s="1108"/>
      <c r="S24" s="1108"/>
      <c r="T24" s="1108"/>
      <c r="U24" s="1108"/>
      <c r="V24" s="378"/>
      <c r="W24" s="632"/>
      <c r="X24" s="378"/>
      <c r="Y24" s="378"/>
      <c r="Z24" s="1088"/>
      <c r="AA24" s="340"/>
      <c r="AB24" s="150"/>
      <c r="AC24" s="150"/>
      <c r="AD24" s="160"/>
      <c r="AE24" s="150"/>
      <c r="AF24" s="150"/>
      <c r="AG24" s="150"/>
      <c r="AH24" s="150"/>
      <c r="AI24" s="150"/>
    </row>
    <row r="25" spans="1:35" ht="69" customHeight="1">
      <c r="A25" s="632"/>
      <c r="B25" s="632"/>
      <c r="C25" s="1093"/>
      <c r="D25" s="378"/>
      <c r="E25" s="378"/>
      <c r="F25" s="378"/>
      <c r="G25" s="378"/>
      <c r="H25" s="378"/>
      <c r="I25" s="378"/>
      <c r="J25" s="1108"/>
      <c r="K25" s="1108"/>
      <c r="L25" s="1108"/>
      <c r="M25" s="1108"/>
      <c r="N25" s="1108"/>
      <c r="O25" s="1108"/>
      <c r="P25" s="1108"/>
      <c r="Q25" s="1108"/>
      <c r="R25" s="1108"/>
      <c r="S25" s="1108"/>
      <c r="T25" s="1108"/>
      <c r="U25" s="1108"/>
      <c r="V25" s="378"/>
      <c r="W25" s="632"/>
      <c r="X25" s="378"/>
      <c r="Y25" s="378"/>
      <c r="Z25" s="1088"/>
      <c r="AA25" s="340"/>
      <c r="AB25" s="150"/>
      <c r="AC25" s="150"/>
      <c r="AD25" s="160"/>
      <c r="AE25" s="150"/>
      <c r="AF25" s="150"/>
      <c r="AG25" s="150"/>
      <c r="AH25" s="150"/>
      <c r="AI25" s="150"/>
    </row>
    <row r="26" spans="1:35" ht="30.75" customHeight="1">
      <c r="A26" s="632"/>
      <c r="B26" s="632"/>
      <c r="C26" s="1093"/>
      <c r="D26" s="378"/>
      <c r="E26" s="378"/>
      <c r="F26" s="378"/>
      <c r="G26" s="378"/>
      <c r="H26" s="378"/>
      <c r="I26" s="378"/>
      <c r="J26" s="1108"/>
      <c r="K26" s="1108"/>
      <c r="L26" s="1108"/>
      <c r="M26" s="1108"/>
      <c r="N26" s="1108"/>
      <c r="O26" s="1108"/>
      <c r="P26" s="1108"/>
      <c r="Q26" s="1108"/>
      <c r="R26" s="1108"/>
      <c r="S26" s="1108"/>
      <c r="T26" s="1108"/>
      <c r="U26" s="1108"/>
      <c r="V26" s="1108"/>
      <c r="W26" s="1108"/>
      <c r="X26" s="1108"/>
      <c r="Y26" s="1108"/>
      <c r="Z26" s="1108"/>
      <c r="AA26" s="1108"/>
      <c r="AB26" s="150"/>
      <c r="AC26" s="150"/>
      <c r="AD26" s="160"/>
      <c r="AE26" s="150"/>
      <c r="AF26" s="150"/>
      <c r="AG26" s="150"/>
      <c r="AH26" s="150"/>
      <c r="AI26" s="150"/>
    </row>
    <row r="27" spans="1:35" s="160" customFormat="1" ht="44.25" customHeight="1">
      <c r="A27" s="462"/>
      <c r="B27" s="1427" t="s">
        <v>483</v>
      </c>
      <c r="C27" s="1427"/>
      <c r="D27" s="1427"/>
      <c r="E27" s="341"/>
      <c r="F27" s="341"/>
      <c r="G27" s="341"/>
      <c r="H27" s="341"/>
      <c r="I27" s="341"/>
      <c r="J27" s="1106"/>
      <c r="K27" s="1106"/>
      <c r="L27" s="1106"/>
      <c r="M27" s="1106"/>
      <c r="N27" s="1427" t="s">
        <v>484</v>
      </c>
      <c r="O27" s="1427"/>
      <c r="P27" s="1427"/>
      <c r="Q27" s="1427"/>
      <c r="R27" s="1427"/>
      <c r="S27" s="1106"/>
      <c r="T27" s="1106"/>
      <c r="U27" s="1106"/>
      <c r="V27" s="341"/>
      <c r="W27" s="1427" t="s">
        <v>485</v>
      </c>
      <c r="X27" s="1427"/>
      <c r="Y27" s="1427"/>
      <c r="Z27" s="1427"/>
      <c r="AA27" s="1427"/>
    </row>
    <row r="28" spans="1:35" s="160" customFormat="1" ht="52.5" customHeight="1">
      <c r="A28" s="462"/>
      <c r="B28" s="1427" t="s">
        <v>482</v>
      </c>
      <c r="C28" s="1427"/>
      <c r="D28" s="1427"/>
      <c r="E28" s="341"/>
      <c r="F28" s="341"/>
      <c r="G28" s="341"/>
      <c r="H28" s="341"/>
      <c r="I28" s="341"/>
      <c r="J28" s="1106"/>
      <c r="K28" s="1106"/>
      <c r="L28" s="1106"/>
      <c r="M28" s="1106"/>
      <c r="N28" s="1427" t="s">
        <v>482</v>
      </c>
      <c r="O28" s="1427"/>
      <c r="P28" s="1427"/>
      <c r="Q28" s="1427"/>
      <c r="R28" s="1106"/>
      <c r="S28" s="1106"/>
      <c r="T28" s="1106"/>
      <c r="U28" s="1106"/>
      <c r="V28" s="341"/>
      <c r="W28" s="776"/>
      <c r="X28" s="1427" t="s">
        <v>482</v>
      </c>
      <c r="Y28" s="1427"/>
      <c r="Z28" s="1427"/>
      <c r="AA28" s="1427"/>
    </row>
    <row r="29" spans="1:35" s="160" customFormat="1" ht="27.75" customHeight="1">
      <c r="A29" s="462"/>
      <c r="B29" s="462"/>
      <c r="C29" s="250"/>
      <c r="D29" s="250"/>
      <c r="E29" s="250"/>
      <c r="F29" s="250"/>
      <c r="G29" s="250"/>
      <c r="H29" s="250"/>
      <c r="I29" s="250"/>
      <c r="J29" s="338"/>
      <c r="K29" s="338"/>
      <c r="L29" s="338"/>
      <c r="M29" s="338"/>
      <c r="N29" s="1597">
        <v>4</v>
      </c>
      <c r="O29" s="1597"/>
      <c r="P29" s="1597"/>
      <c r="Q29" s="1597"/>
      <c r="R29" s="338"/>
      <c r="S29" s="338"/>
      <c r="T29" s="338"/>
      <c r="U29" s="338"/>
      <c r="V29" s="250"/>
      <c r="W29" s="462"/>
      <c r="X29" s="250"/>
      <c r="Y29" s="250"/>
      <c r="Z29" s="1017"/>
      <c r="AA29" s="340"/>
    </row>
    <row r="30" spans="1:35" s="160" customFormat="1" ht="27.75" customHeight="1">
      <c r="A30" s="462"/>
      <c r="B30" s="462"/>
      <c r="C30" s="250"/>
      <c r="D30" s="250"/>
      <c r="E30" s="250"/>
      <c r="F30" s="250"/>
      <c r="G30" s="250"/>
      <c r="H30" s="250"/>
      <c r="I30" s="250"/>
      <c r="J30" s="338"/>
      <c r="K30" s="338"/>
      <c r="L30" s="338"/>
      <c r="M30" s="338"/>
      <c r="N30" s="338"/>
      <c r="O30" s="339"/>
      <c r="P30" s="338"/>
      <c r="Q30" s="338"/>
      <c r="R30" s="338"/>
      <c r="S30" s="338"/>
      <c r="T30" s="338"/>
      <c r="U30" s="338"/>
      <c r="V30" s="250"/>
      <c r="W30" s="462"/>
      <c r="X30" s="250"/>
      <c r="Y30" s="250"/>
      <c r="Z30" s="1017"/>
      <c r="AA30" s="340"/>
    </row>
    <row r="31" spans="1:35" s="160" customFormat="1" ht="27.75" customHeight="1">
      <c r="A31" s="462"/>
      <c r="B31" s="462"/>
      <c r="C31" s="250"/>
      <c r="D31" s="250"/>
      <c r="E31" s="250"/>
      <c r="F31" s="250"/>
      <c r="G31" s="250"/>
      <c r="H31" s="250"/>
      <c r="I31" s="250"/>
      <c r="J31" s="338"/>
      <c r="K31" s="338"/>
      <c r="L31" s="338"/>
      <c r="M31" s="338"/>
      <c r="N31" s="338"/>
      <c r="O31" s="339"/>
      <c r="P31" s="338"/>
      <c r="Q31" s="338"/>
      <c r="R31" s="338"/>
      <c r="S31" s="338"/>
      <c r="T31" s="338"/>
      <c r="U31" s="338"/>
      <c r="V31" s="250"/>
      <c r="W31" s="462"/>
      <c r="X31" s="250"/>
      <c r="Y31" s="250"/>
      <c r="Z31" s="1017"/>
      <c r="AA31" s="340"/>
    </row>
    <row r="32" spans="1:35" s="168" customFormat="1" ht="45" customHeight="1">
      <c r="A32" s="463"/>
      <c r="B32" s="463"/>
      <c r="C32" s="114"/>
      <c r="D32" s="114"/>
      <c r="E32" s="114"/>
      <c r="F32" s="114"/>
      <c r="G32" s="114"/>
      <c r="H32" s="114"/>
      <c r="I32" s="114"/>
      <c r="N32" s="1597"/>
      <c r="O32" s="1597"/>
      <c r="P32" s="1597"/>
      <c r="Q32" s="1597"/>
      <c r="V32" s="114"/>
      <c r="W32" s="463"/>
      <c r="X32" s="114"/>
      <c r="Y32" s="114"/>
      <c r="Z32" s="1021"/>
      <c r="AA32" s="115"/>
      <c r="AB32" s="114"/>
      <c r="AC32" s="114"/>
      <c r="AD32" s="114"/>
      <c r="AE32" s="114"/>
      <c r="AF32" s="114"/>
      <c r="AG32" s="114"/>
      <c r="AH32" s="114"/>
      <c r="AI32" s="114"/>
    </row>
    <row r="53" spans="3:35" s="463" customFormat="1" ht="30" customHeight="1">
      <c r="C53" s="114"/>
      <c r="D53" s="114"/>
      <c r="E53" s="114"/>
      <c r="F53" s="114"/>
      <c r="G53" s="114"/>
      <c r="H53" s="114"/>
      <c r="I53" s="114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14"/>
      <c r="X53" s="114"/>
      <c r="Y53" s="114"/>
      <c r="Z53" s="1021"/>
      <c r="AA53" s="115"/>
      <c r="AB53" s="114"/>
      <c r="AC53" s="114"/>
      <c r="AD53" s="114"/>
      <c r="AE53" s="114"/>
      <c r="AF53" s="114"/>
      <c r="AG53" s="114"/>
      <c r="AH53" s="114"/>
      <c r="AI53" s="114"/>
    </row>
    <row r="54" spans="3:35" s="463" customFormat="1" ht="30" customHeight="1">
      <c r="C54" s="114"/>
      <c r="D54" s="114"/>
      <c r="E54" s="114"/>
      <c r="F54" s="114"/>
      <c r="G54" s="114"/>
      <c r="H54" s="114"/>
      <c r="I54" s="114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14"/>
      <c r="X54" s="114"/>
      <c r="Y54" s="114"/>
      <c r="Z54" s="1021"/>
      <c r="AA54" s="115"/>
      <c r="AB54" s="114"/>
      <c r="AC54" s="114"/>
      <c r="AD54" s="114"/>
      <c r="AE54" s="114"/>
      <c r="AF54" s="114"/>
      <c r="AG54" s="114"/>
      <c r="AH54" s="114"/>
      <c r="AI54" s="114"/>
    </row>
  </sheetData>
  <mergeCells count="30">
    <mergeCell ref="A5:A7"/>
    <mergeCell ref="B5:B7"/>
    <mergeCell ref="C5:C7"/>
    <mergeCell ref="D5:D7"/>
    <mergeCell ref="E5:I6"/>
    <mergeCell ref="A1:AI1"/>
    <mergeCell ref="A2:AI2"/>
    <mergeCell ref="A3:C3"/>
    <mergeCell ref="AF3:AF4"/>
    <mergeCell ref="A4:C4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X22:Y22"/>
    <mergeCell ref="B27:D27"/>
    <mergeCell ref="N27:R27"/>
    <mergeCell ref="W27:AA27"/>
    <mergeCell ref="T6:U6"/>
    <mergeCell ref="B28:D28"/>
    <mergeCell ref="N28:Q28"/>
    <mergeCell ref="X28:AA28"/>
    <mergeCell ref="N29:Q29"/>
    <mergeCell ref="N32:Q32"/>
  </mergeCells>
  <conditionalFormatting sqref="B1:C4">
    <cfRule type="duplicateValues" dxfId="63" priority="7"/>
  </conditionalFormatting>
  <conditionalFormatting sqref="B16:B17">
    <cfRule type="duplicateValues" dxfId="62" priority="5"/>
  </conditionalFormatting>
  <conditionalFormatting sqref="B17">
    <cfRule type="duplicateValues" dxfId="61" priority="2"/>
  </conditionalFormatting>
  <conditionalFormatting sqref="B14">
    <cfRule type="duplicateValues" dxfId="60" priority="1"/>
  </conditionalFormatting>
  <printOptions horizontalCentered="1" verticalCentered="1"/>
  <pageMargins left="0" right="0" top="0" bottom="0" header="0.23" footer="0"/>
  <pageSetup paperSize="9" scale="36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>
  <sheetPr>
    <tabColor rgb="FFFFFF00"/>
  </sheetPr>
  <dimension ref="A1:AI53"/>
  <sheetViews>
    <sheetView view="pageBreakPreview" zoomScale="45" zoomScaleNormal="55" zoomScaleSheetLayoutView="45" workbookViewId="0">
      <pane ySplit="8" topLeftCell="A9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463" customWidth="1"/>
    <col min="2" max="2" width="43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1.28515625" style="114" customWidth="1"/>
    <col min="10" max="10" width="10" style="168" customWidth="1"/>
    <col min="11" max="11" width="15.710937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6.140625" style="168" customWidth="1"/>
    <col min="18" max="18" width="11.85546875" style="168" customWidth="1"/>
    <col min="19" max="19" width="17.28515625" style="168" customWidth="1"/>
    <col min="20" max="20" width="11.42578125" style="168" customWidth="1"/>
    <col min="21" max="21" width="14.2851562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3.28515625" style="1021" customWidth="1"/>
    <col min="27" max="27" width="20.710937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6" t="s">
        <v>243</v>
      </c>
      <c r="B1" s="1396"/>
      <c r="C1" s="1396"/>
      <c r="D1" s="1396"/>
      <c r="E1" s="1396"/>
      <c r="F1" s="1396"/>
      <c r="G1" s="1396"/>
      <c r="H1" s="1396"/>
      <c r="I1" s="1396"/>
      <c r="J1" s="1396"/>
      <c r="K1" s="1396"/>
      <c r="L1" s="1396"/>
      <c r="M1" s="1396"/>
      <c r="N1" s="1396"/>
      <c r="O1" s="1396"/>
      <c r="P1" s="1396"/>
      <c r="Q1" s="1396"/>
      <c r="R1" s="1396"/>
      <c r="S1" s="1396"/>
      <c r="T1" s="1396"/>
      <c r="U1" s="1396"/>
      <c r="V1" s="1396"/>
      <c r="W1" s="1396"/>
      <c r="X1" s="1396"/>
      <c r="Y1" s="1396"/>
      <c r="Z1" s="1396"/>
      <c r="AA1" s="1396"/>
      <c r="AB1" s="1396"/>
      <c r="AC1" s="1396"/>
      <c r="AD1" s="1396"/>
      <c r="AE1" s="1396"/>
      <c r="AF1" s="1396"/>
      <c r="AG1" s="1396"/>
      <c r="AH1" s="1396"/>
      <c r="AI1" s="1396"/>
    </row>
    <row r="2" spans="1:35" s="120" customFormat="1" ht="38.25" customHeight="1" thickBot="1">
      <c r="A2" s="1396" t="s">
        <v>259</v>
      </c>
      <c r="B2" s="1396"/>
      <c r="C2" s="1396"/>
      <c r="D2" s="1396"/>
      <c r="E2" s="1396"/>
      <c r="F2" s="1396"/>
      <c r="G2" s="1396"/>
      <c r="H2" s="1396"/>
      <c r="I2" s="1396"/>
      <c r="J2" s="1396"/>
      <c r="K2" s="1396"/>
      <c r="L2" s="1396"/>
      <c r="M2" s="1396"/>
      <c r="N2" s="1396"/>
      <c r="O2" s="1396"/>
      <c r="P2" s="1396"/>
      <c r="Q2" s="1396"/>
      <c r="R2" s="1396"/>
      <c r="S2" s="1396"/>
      <c r="T2" s="1396"/>
      <c r="U2" s="1396"/>
      <c r="V2" s="1396"/>
      <c r="W2" s="1396"/>
      <c r="X2" s="1396"/>
      <c r="Y2" s="1396"/>
      <c r="Z2" s="1396"/>
      <c r="AA2" s="1396"/>
      <c r="AB2" s="1396"/>
      <c r="AC2" s="1396"/>
      <c r="AD2" s="1396"/>
      <c r="AE2" s="1396"/>
      <c r="AF2" s="1396"/>
      <c r="AG2" s="1396"/>
      <c r="AH2" s="1396"/>
      <c r="AI2" s="1396"/>
    </row>
    <row r="3" spans="1:35" s="120" customFormat="1" ht="33" customHeight="1">
      <c r="A3" s="1396" t="s">
        <v>343</v>
      </c>
      <c r="B3" s="1396"/>
      <c r="C3" s="1396"/>
      <c r="D3" s="1115"/>
      <c r="E3" s="1121"/>
      <c r="F3" s="1121"/>
      <c r="G3" s="1121"/>
      <c r="H3" s="1121"/>
      <c r="I3" s="1121"/>
      <c r="J3" s="1122"/>
      <c r="K3" s="1122"/>
      <c r="L3" s="1122"/>
      <c r="M3" s="1122"/>
      <c r="N3" s="1122"/>
      <c r="O3" s="1122"/>
      <c r="P3" s="1122"/>
      <c r="Q3" s="1122"/>
      <c r="R3" s="1122"/>
      <c r="S3" s="1122"/>
      <c r="T3" s="1122"/>
      <c r="U3" s="1122"/>
      <c r="V3" s="1122"/>
      <c r="W3" s="1122"/>
      <c r="X3" s="1122"/>
      <c r="Y3" s="1122"/>
      <c r="Z3" s="1123"/>
      <c r="AA3" s="1122"/>
      <c r="AB3" s="1122"/>
      <c r="AC3" s="1122"/>
      <c r="AD3" s="1122"/>
      <c r="AE3" s="1122"/>
      <c r="AF3" s="1605"/>
      <c r="AG3" s="1122"/>
      <c r="AH3" s="1124"/>
      <c r="AI3" s="1124"/>
    </row>
    <row r="4" spans="1:35" s="120" customFormat="1" ht="35.25" customHeight="1" thickBot="1">
      <c r="A4" s="1607" t="s">
        <v>1047</v>
      </c>
      <c r="B4" s="1607"/>
      <c r="C4" s="1607"/>
      <c r="D4" s="1125"/>
      <c r="E4" s="1121"/>
      <c r="F4" s="1120"/>
      <c r="G4" s="1120"/>
      <c r="H4" s="1120"/>
      <c r="I4" s="1120"/>
      <c r="J4" s="1120"/>
      <c r="K4" s="1120"/>
      <c r="L4" s="1120"/>
      <c r="M4" s="1120"/>
      <c r="N4" s="1120"/>
      <c r="O4" s="1120"/>
      <c r="P4" s="1122"/>
      <c r="Q4" s="1122"/>
      <c r="R4" s="1122"/>
      <c r="S4" s="1122"/>
      <c r="T4" s="1120"/>
      <c r="U4" s="1122"/>
      <c r="V4" s="1122"/>
      <c r="W4" s="1122"/>
      <c r="X4" s="1122"/>
      <c r="Y4" s="1122"/>
      <c r="Z4" s="1126"/>
      <c r="AA4" s="1120"/>
      <c r="AB4" s="1127"/>
      <c r="AC4" s="1127"/>
      <c r="AD4" s="1127"/>
      <c r="AE4" s="1127"/>
      <c r="AF4" s="1606"/>
      <c r="AG4" s="1127"/>
      <c r="AH4" s="1128"/>
      <c r="AI4" s="1128"/>
    </row>
    <row r="5" spans="1:35" s="120" customFormat="1" ht="35.25" customHeight="1" thickTop="1" thickBot="1">
      <c r="A5" s="1117"/>
      <c r="B5" s="1117"/>
      <c r="C5" s="1117"/>
      <c r="D5" s="1117"/>
      <c r="E5" s="58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1"/>
      <c r="Q5" s="121"/>
      <c r="R5" s="121"/>
      <c r="S5" s="121"/>
      <c r="T5" s="123"/>
      <c r="U5" s="121"/>
      <c r="V5" s="121"/>
      <c r="W5" s="121"/>
      <c r="X5" s="121"/>
      <c r="Y5" s="121"/>
      <c r="Z5" s="1010"/>
      <c r="AA5" s="123"/>
      <c r="AB5" s="123"/>
      <c r="AC5" s="123"/>
      <c r="AD5" s="123"/>
      <c r="AE5" s="123"/>
      <c r="AF5" s="1118"/>
      <c r="AG5" s="123"/>
      <c r="AH5" s="1136"/>
      <c r="AI5" s="1136"/>
    </row>
    <row r="6" spans="1:35" ht="28.5" customHeight="1">
      <c r="A6" s="1602" t="s">
        <v>261</v>
      </c>
      <c r="B6" s="1402" t="s">
        <v>244</v>
      </c>
      <c r="C6" s="1405" t="s">
        <v>0</v>
      </c>
      <c r="D6" s="1405" t="s">
        <v>245</v>
      </c>
      <c r="E6" s="1408" t="s">
        <v>1</v>
      </c>
      <c r="F6" s="1409"/>
      <c r="G6" s="1409"/>
      <c r="H6" s="1409"/>
      <c r="I6" s="1410"/>
      <c r="J6" s="1414" t="s">
        <v>2</v>
      </c>
      <c r="K6" s="1414"/>
      <c r="L6" s="1414"/>
      <c r="M6" s="1414"/>
      <c r="N6" s="1414"/>
      <c r="O6" s="1414"/>
      <c r="P6" s="1414"/>
      <c r="Q6" s="1414"/>
      <c r="R6" s="1414"/>
      <c r="S6" s="1414"/>
      <c r="T6" s="1414"/>
      <c r="U6" s="1414"/>
      <c r="V6" s="1415" t="s">
        <v>8</v>
      </c>
      <c r="W6" s="1414" t="s">
        <v>4</v>
      </c>
      <c r="X6" s="1414"/>
      <c r="Y6" s="1414"/>
      <c r="Z6" s="1599" t="s">
        <v>338</v>
      </c>
      <c r="AA6" s="1419" t="s">
        <v>210</v>
      </c>
      <c r="AB6" s="150"/>
      <c r="AC6" s="150"/>
      <c r="AD6" s="150"/>
      <c r="AE6" s="150"/>
      <c r="AF6" s="150"/>
      <c r="AG6" s="150"/>
      <c r="AH6" s="150"/>
      <c r="AI6" s="150"/>
    </row>
    <row r="7" spans="1:35" ht="74.25" customHeight="1">
      <c r="A7" s="1603"/>
      <c r="B7" s="1403"/>
      <c r="C7" s="1406"/>
      <c r="D7" s="1406"/>
      <c r="E7" s="1411"/>
      <c r="F7" s="1412"/>
      <c r="G7" s="1412"/>
      <c r="H7" s="1412"/>
      <c r="I7" s="1413"/>
      <c r="J7" s="1422" t="s">
        <v>227</v>
      </c>
      <c r="K7" s="1423"/>
      <c r="L7" s="1418" t="s">
        <v>5</v>
      </c>
      <c r="M7" s="1418"/>
      <c r="N7" s="1424" t="s">
        <v>223</v>
      </c>
      <c r="O7" s="1425"/>
      <c r="P7" s="1418" t="s">
        <v>6</v>
      </c>
      <c r="Q7" s="1418"/>
      <c r="R7" s="1418" t="s">
        <v>7</v>
      </c>
      <c r="S7" s="1418"/>
      <c r="T7" s="1418" t="s">
        <v>219</v>
      </c>
      <c r="U7" s="1418"/>
      <c r="V7" s="1416"/>
      <c r="W7" s="1418"/>
      <c r="X7" s="1418"/>
      <c r="Y7" s="1418"/>
      <c r="Z7" s="1600"/>
      <c r="AA7" s="1420"/>
      <c r="AB7" s="150"/>
      <c r="AC7" s="150"/>
      <c r="AD7" s="150"/>
      <c r="AE7" s="150"/>
      <c r="AF7" s="150"/>
      <c r="AG7" s="150"/>
      <c r="AH7" s="150"/>
      <c r="AI7" s="150"/>
    </row>
    <row r="8" spans="1:35" ht="84" customHeight="1" thickBot="1">
      <c r="A8" s="1604"/>
      <c r="B8" s="1404"/>
      <c r="C8" s="1407"/>
      <c r="D8" s="1407"/>
      <c r="E8" s="240" t="s">
        <v>9</v>
      </c>
      <c r="F8" s="240" t="s">
        <v>10</v>
      </c>
      <c r="G8" s="1116" t="s">
        <v>11</v>
      </c>
      <c r="H8" s="1116" t="s">
        <v>12</v>
      </c>
      <c r="I8" s="1116" t="s">
        <v>13</v>
      </c>
      <c r="J8" s="1116" t="s">
        <v>14</v>
      </c>
      <c r="K8" s="1116" t="s">
        <v>15</v>
      </c>
      <c r="L8" s="1116" t="s">
        <v>14</v>
      </c>
      <c r="M8" s="1116" t="s">
        <v>16</v>
      </c>
      <c r="N8" s="1116" t="s">
        <v>14</v>
      </c>
      <c r="O8" s="1116" t="s">
        <v>16</v>
      </c>
      <c r="P8" s="1116" t="s">
        <v>14</v>
      </c>
      <c r="Q8" s="1116" t="s">
        <v>16</v>
      </c>
      <c r="R8" s="1116" t="s">
        <v>14</v>
      </c>
      <c r="S8" s="1116" t="s">
        <v>220</v>
      </c>
      <c r="T8" s="1116" t="s">
        <v>221</v>
      </c>
      <c r="U8" s="1116" t="s">
        <v>3</v>
      </c>
      <c r="V8" s="1417"/>
      <c r="W8" s="775" t="s">
        <v>17</v>
      </c>
      <c r="X8" s="153" t="s">
        <v>218</v>
      </c>
      <c r="Y8" s="153" t="s">
        <v>13</v>
      </c>
      <c r="Z8" s="1601"/>
      <c r="AA8" s="1421"/>
      <c r="AB8" s="150"/>
      <c r="AC8" s="150"/>
      <c r="AD8" s="150"/>
      <c r="AE8" s="150"/>
      <c r="AF8" s="150"/>
      <c r="AG8" s="150"/>
      <c r="AH8" s="150"/>
      <c r="AI8" s="150"/>
    </row>
    <row r="9" spans="1:35" s="1135" customFormat="1" ht="66" customHeight="1">
      <c r="A9" s="1129">
        <v>1</v>
      </c>
      <c r="B9" s="642" t="s">
        <v>140</v>
      </c>
      <c r="C9" s="642" t="s">
        <v>176</v>
      </c>
      <c r="D9" s="642" t="s">
        <v>144</v>
      </c>
      <c r="E9" s="1130">
        <v>30</v>
      </c>
      <c r="F9" s="642">
        <v>240</v>
      </c>
      <c r="G9" s="642">
        <v>90</v>
      </c>
      <c r="H9" s="642">
        <f t="shared" ref="H9" si="0">G9/8</f>
        <v>11.25</v>
      </c>
      <c r="I9" s="642">
        <f t="shared" ref="I9" si="1">G9*E9</f>
        <v>2700</v>
      </c>
      <c r="J9" s="1131"/>
      <c r="K9" s="1131"/>
      <c r="L9" s="1131"/>
      <c r="M9" s="1131"/>
      <c r="N9" s="1131">
        <v>16</v>
      </c>
      <c r="O9" s="1132"/>
      <c r="P9" s="1131"/>
      <c r="Q9" s="1131"/>
      <c r="R9" s="1131"/>
      <c r="S9" s="1131"/>
      <c r="T9" s="1131"/>
      <c r="U9" s="1131"/>
      <c r="V9" s="1130">
        <f t="shared" ref="V9" si="2">J9+L9+N9+P9+R9+T9</f>
        <v>16</v>
      </c>
      <c r="W9" s="1130">
        <f>E9-V9</f>
        <v>14</v>
      </c>
      <c r="X9" s="642">
        <f t="shared" ref="X9" si="3">W9*8</f>
        <v>112</v>
      </c>
      <c r="Y9" s="642">
        <f t="shared" ref="Y9" si="4">X9*H9</f>
        <v>1260</v>
      </c>
      <c r="Z9" s="1133">
        <f t="shared" ref="Z9" si="5">Y9</f>
        <v>1260</v>
      </c>
      <c r="AA9" s="1134"/>
    </row>
    <row r="10" spans="1:35" ht="47.25" customHeight="1" thickBot="1">
      <c r="A10" s="1039"/>
      <c r="B10" s="416"/>
      <c r="C10" s="384"/>
      <c r="D10" s="384"/>
      <c r="E10" s="384"/>
      <c r="F10" s="384"/>
      <c r="G10" s="384"/>
      <c r="H10" s="384"/>
      <c r="I10" s="384"/>
      <c r="J10" s="385"/>
      <c r="K10" s="385"/>
      <c r="L10" s="385"/>
      <c r="M10" s="385"/>
      <c r="N10" s="385"/>
      <c r="O10" s="385"/>
      <c r="P10" s="385"/>
      <c r="Q10" s="385"/>
      <c r="R10" s="385"/>
      <c r="S10" s="385"/>
      <c r="T10" s="385"/>
      <c r="U10" s="385"/>
      <c r="V10" s="384"/>
      <c r="W10" s="416"/>
      <c r="X10" s="1436" t="s">
        <v>208</v>
      </c>
      <c r="Y10" s="1437"/>
      <c r="Z10" s="1019">
        <f>SUM(Z9:Z9)</f>
        <v>1260</v>
      </c>
      <c r="AA10" s="159"/>
      <c r="AB10" s="150"/>
      <c r="AC10" s="150"/>
      <c r="AD10" s="352"/>
      <c r="AE10" s="150"/>
      <c r="AF10" s="150"/>
      <c r="AG10" s="150"/>
      <c r="AH10" s="150"/>
      <c r="AI10" s="150"/>
    </row>
    <row r="11" spans="1:35" ht="30.75" customHeight="1" thickBot="1">
      <c r="A11" s="1039"/>
      <c r="B11" s="416" t="s">
        <v>342</v>
      </c>
      <c r="C11" s="119"/>
      <c r="D11" s="384"/>
      <c r="E11" s="384"/>
      <c r="F11" s="384"/>
      <c r="G11" s="384"/>
      <c r="H11" s="384"/>
      <c r="I11" s="384"/>
      <c r="J11" s="385"/>
      <c r="K11" s="385"/>
      <c r="L11" s="385"/>
      <c r="M11" s="385"/>
      <c r="N11" s="385"/>
      <c r="O11" s="385"/>
      <c r="P11" s="385"/>
      <c r="Q11" s="385"/>
      <c r="R11" s="385"/>
      <c r="S11" s="385"/>
      <c r="T11" s="385"/>
      <c r="U11" s="385"/>
      <c r="V11" s="384"/>
      <c r="W11" s="416"/>
      <c r="X11" s="384"/>
      <c r="Y11" s="384"/>
      <c r="Z11" s="1020"/>
      <c r="AA11" s="159"/>
      <c r="AB11" s="150"/>
      <c r="AC11" s="150"/>
      <c r="AD11" s="160"/>
      <c r="AE11" s="150"/>
      <c r="AF11" s="150"/>
      <c r="AG11" s="150"/>
      <c r="AH11" s="150"/>
      <c r="AI11" s="150"/>
    </row>
    <row r="12" spans="1:35" ht="30.75" customHeight="1">
      <c r="A12" s="632"/>
      <c r="B12" s="632"/>
      <c r="C12" s="1093"/>
      <c r="D12" s="378"/>
      <c r="E12" s="378"/>
      <c r="F12" s="378"/>
      <c r="G12" s="378"/>
      <c r="H12" s="378"/>
      <c r="I12" s="378"/>
      <c r="J12" s="1119"/>
      <c r="K12" s="1119"/>
      <c r="L12" s="1119"/>
      <c r="M12" s="1119"/>
      <c r="N12" s="1119"/>
      <c r="O12" s="1119"/>
      <c r="P12" s="1119"/>
      <c r="Q12" s="1119"/>
      <c r="R12" s="1119"/>
      <c r="S12" s="1119"/>
      <c r="T12" s="1119"/>
      <c r="U12" s="1119"/>
      <c r="V12" s="378"/>
      <c r="W12" s="632"/>
      <c r="X12" s="378"/>
      <c r="Y12" s="378"/>
      <c r="Z12" s="1088"/>
      <c r="AA12" s="340"/>
      <c r="AB12" s="150"/>
      <c r="AC12" s="150"/>
      <c r="AD12" s="160"/>
      <c r="AE12" s="150"/>
      <c r="AF12" s="150"/>
      <c r="AG12" s="150"/>
      <c r="AH12" s="150"/>
      <c r="AI12" s="150"/>
    </row>
    <row r="13" spans="1:35" ht="30.75" customHeight="1">
      <c r="A13" s="632"/>
      <c r="B13" s="378"/>
      <c r="C13" s="378"/>
      <c r="D13" s="378"/>
      <c r="E13" s="378"/>
      <c r="F13" s="378"/>
      <c r="G13" s="378"/>
      <c r="H13" s="378"/>
      <c r="I13" s="378"/>
      <c r="J13" s="1119"/>
      <c r="K13" s="1119"/>
      <c r="L13" s="1119"/>
      <c r="M13" s="1119"/>
      <c r="N13" s="1119"/>
      <c r="O13" s="1119"/>
      <c r="P13" s="1119"/>
      <c r="Q13" s="1119"/>
      <c r="R13" s="1119"/>
      <c r="S13" s="1119"/>
      <c r="T13" s="1119"/>
      <c r="U13" s="1119"/>
      <c r="V13" s="378"/>
      <c r="W13" s="632"/>
      <c r="X13" s="378"/>
      <c r="Y13" s="378"/>
      <c r="Z13" s="1088"/>
      <c r="AA13" s="340"/>
      <c r="AB13" s="150"/>
      <c r="AC13" s="150"/>
      <c r="AD13" s="160"/>
      <c r="AE13" s="150"/>
      <c r="AF13" s="150"/>
      <c r="AG13" s="150"/>
      <c r="AH13" s="150"/>
      <c r="AI13" s="150"/>
    </row>
    <row r="14" spans="1:35" ht="30.75" customHeight="1">
      <c r="A14" s="632"/>
      <c r="B14" s="378"/>
      <c r="C14" s="378"/>
      <c r="D14" s="378"/>
      <c r="E14" s="378"/>
      <c r="F14" s="378"/>
      <c r="G14" s="378"/>
      <c r="H14" s="378"/>
      <c r="I14" s="378"/>
      <c r="J14" s="1119"/>
      <c r="K14" s="1119"/>
      <c r="L14" s="1119"/>
      <c r="M14" s="1119"/>
      <c r="N14" s="1119"/>
      <c r="O14" s="1119"/>
      <c r="P14" s="1119"/>
      <c r="Q14" s="1119"/>
      <c r="R14" s="1119"/>
      <c r="S14" s="1119"/>
      <c r="T14" s="1119"/>
      <c r="U14" s="1119"/>
      <c r="V14" s="378"/>
      <c r="W14" s="632"/>
      <c r="X14" s="378"/>
      <c r="Y14" s="378"/>
      <c r="Z14" s="1088"/>
      <c r="AA14" s="340"/>
      <c r="AB14" s="150"/>
      <c r="AC14" s="150"/>
      <c r="AD14" s="160"/>
      <c r="AE14" s="150"/>
      <c r="AF14" s="150"/>
      <c r="AG14" s="150"/>
      <c r="AH14" s="150"/>
      <c r="AI14" s="150"/>
    </row>
    <row r="15" spans="1:35" ht="30.75" customHeight="1">
      <c r="A15" s="632"/>
      <c r="B15" s="378"/>
      <c r="C15" s="378"/>
      <c r="D15" s="378"/>
      <c r="E15" s="378"/>
      <c r="F15" s="378"/>
      <c r="G15" s="378"/>
      <c r="H15" s="378"/>
      <c r="I15" s="378"/>
      <c r="J15" s="1119"/>
      <c r="K15" s="1119"/>
      <c r="L15" s="1119"/>
      <c r="M15" s="1119"/>
      <c r="N15" s="1119"/>
      <c r="O15" s="1119"/>
      <c r="P15" s="1119"/>
      <c r="Q15" s="1119"/>
      <c r="R15" s="1119"/>
      <c r="S15" s="1119"/>
      <c r="T15" s="1119"/>
      <c r="U15" s="1119"/>
      <c r="V15" s="378"/>
      <c r="W15" s="632"/>
      <c r="X15" s="378"/>
      <c r="Y15" s="378"/>
      <c r="Z15" s="1088"/>
      <c r="AA15" s="340"/>
      <c r="AB15" s="150"/>
      <c r="AC15" s="150"/>
      <c r="AD15" s="160"/>
      <c r="AE15" s="150"/>
      <c r="AF15" s="150"/>
      <c r="AG15" s="150"/>
      <c r="AH15" s="150"/>
      <c r="AI15" s="150"/>
    </row>
    <row r="16" spans="1:35" ht="30.75" customHeight="1">
      <c r="A16" s="632"/>
      <c r="B16" s="378"/>
      <c r="C16" s="378"/>
      <c r="D16" s="378"/>
      <c r="E16" s="378"/>
      <c r="F16" s="378"/>
      <c r="G16" s="378"/>
      <c r="H16" s="378"/>
      <c r="I16" s="378"/>
      <c r="J16" s="1119"/>
      <c r="K16" s="1119"/>
      <c r="L16" s="1119"/>
      <c r="M16" s="1119"/>
      <c r="N16" s="1119"/>
      <c r="O16" s="1119"/>
      <c r="P16" s="1119"/>
      <c r="Q16" s="1119"/>
      <c r="R16" s="1119"/>
      <c r="S16" s="1119"/>
      <c r="T16" s="1119"/>
      <c r="U16" s="1119"/>
      <c r="V16" s="378"/>
      <c r="W16" s="632"/>
      <c r="X16" s="378"/>
      <c r="Y16" s="378"/>
      <c r="Z16" s="1088"/>
      <c r="AA16" s="340"/>
      <c r="AB16" s="150"/>
      <c r="AC16" s="150"/>
      <c r="AD16" s="160"/>
      <c r="AE16" s="150"/>
      <c r="AF16" s="150"/>
      <c r="AG16" s="150"/>
      <c r="AH16" s="150"/>
      <c r="AI16" s="150"/>
    </row>
    <row r="17" spans="1:35" ht="30.75" customHeight="1">
      <c r="A17" s="632"/>
      <c r="B17" s="378"/>
      <c r="C17" s="378"/>
      <c r="D17" s="378"/>
      <c r="E17" s="378"/>
      <c r="F17" s="378"/>
      <c r="G17" s="378"/>
      <c r="H17" s="378"/>
      <c r="I17" s="378"/>
      <c r="J17" s="1119"/>
      <c r="K17" s="1119"/>
      <c r="L17" s="1119"/>
      <c r="M17" s="1119"/>
      <c r="N17" s="1119"/>
      <c r="O17" s="1119"/>
      <c r="P17" s="1119"/>
      <c r="Q17" s="1119"/>
      <c r="R17" s="1119"/>
      <c r="S17" s="1119"/>
      <c r="T17" s="1119"/>
      <c r="U17" s="1119"/>
      <c r="V17" s="378"/>
      <c r="W17" s="632"/>
      <c r="X17" s="378"/>
      <c r="Y17" s="378"/>
      <c r="Z17" s="1088"/>
      <c r="AA17" s="340"/>
      <c r="AB17" s="150"/>
      <c r="AC17" s="150"/>
      <c r="AD17" s="160"/>
      <c r="AE17" s="150"/>
      <c r="AF17" s="150"/>
      <c r="AG17" s="150"/>
      <c r="AH17" s="150"/>
      <c r="AI17" s="150"/>
    </row>
    <row r="18" spans="1:35" ht="30.75" customHeight="1">
      <c r="A18" s="632"/>
      <c r="B18" s="378"/>
      <c r="C18" s="378"/>
      <c r="D18" s="378"/>
      <c r="E18" s="378"/>
      <c r="F18" s="378"/>
      <c r="G18" s="378"/>
      <c r="H18" s="378"/>
      <c r="I18" s="378"/>
      <c r="J18" s="1119"/>
      <c r="K18" s="1119"/>
      <c r="L18" s="1119"/>
      <c r="M18" s="1119"/>
      <c r="N18" s="1119"/>
      <c r="O18" s="1119"/>
      <c r="P18" s="1119"/>
      <c r="Q18" s="1119"/>
      <c r="R18" s="1119"/>
      <c r="S18" s="1119"/>
      <c r="T18" s="1119"/>
      <c r="U18" s="1119"/>
      <c r="V18" s="378"/>
      <c r="W18" s="632"/>
      <c r="X18" s="378"/>
      <c r="Y18" s="378"/>
      <c r="Z18" s="1088"/>
      <c r="AA18" s="340"/>
      <c r="AB18" s="150"/>
      <c r="AC18" s="150"/>
      <c r="AD18" s="160"/>
      <c r="AE18" s="150"/>
      <c r="AF18" s="150"/>
      <c r="AG18" s="150"/>
      <c r="AH18" s="150"/>
      <c r="AI18" s="150"/>
    </row>
    <row r="19" spans="1:35" ht="30.75" customHeight="1">
      <c r="A19" s="632"/>
      <c r="B19" s="378"/>
      <c r="C19" s="378"/>
      <c r="D19" s="378"/>
      <c r="E19" s="378"/>
      <c r="F19" s="378"/>
      <c r="G19" s="378"/>
      <c r="H19" s="378"/>
      <c r="I19" s="378"/>
      <c r="J19" s="1119"/>
      <c r="K19" s="1119"/>
      <c r="L19" s="1119"/>
      <c r="M19" s="1119"/>
      <c r="N19" s="1119"/>
      <c r="O19" s="1119"/>
      <c r="P19" s="1119"/>
      <c r="Q19" s="1119"/>
      <c r="R19" s="1119"/>
      <c r="S19" s="1119"/>
      <c r="T19" s="1119"/>
      <c r="U19" s="1119"/>
      <c r="V19" s="378"/>
      <c r="W19" s="632"/>
      <c r="X19" s="378"/>
      <c r="Y19" s="378"/>
      <c r="Z19" s="1088"/>
      <c r="AA19" s="340"/>
      <c r="AB19" s="150"/>
      <c r="AC19" s="150"/>
      <c r="AD19" s="160"/>
      <c r="AE19" s="150"/>
      <c r="AF19" s="150"/>
      <c r="AG19" s="150"/>
      <c r="AH19" s="150"/>
      <c r="AI19" s="150"/>
    </row>
    <row r="20" spans="1:35" ht="30.75" customHeight="1">
      <c r="A20" s="632"/>
      <c r="B20" s="378"/>
      <c r="C20" s="378"/>
      <c r="D20" s="378"/>
      <c r="E20" s="378"/>
      <c r="F20" s="378"/>
      <c r="G20" s="378"/>
      <c r="H20" s="378"/>
      <c r="I20" s="378"/>
      <c r="J20" s="1119"/>
      <c r="K20" s="1119"/>
      <c r="L20" s="1119"/>
      <c r="M20" s="1119"/>
      <c r="N20" s="1119"/>
      <c r="O20" s="1119"/>
      <c r="P20" s="1119"/>
      <c r="Q20" s="1119"/>
      <c r="R20" s="1119"/>
      <c r="S20" s="1119"/>
      <c r="T20" s="1119"/>
      <c r="U20" s="1119"/>
      <c r="V20" s="378"/>
      <c r="W20" s="632"/>
      <c r="X20" s="378"/>
      <c r="Y20" s="378"/>
      <c r="Z20" s="1088"/>
      <c r="AA20" s="340"/>
      <c r="AB20" s="150"/>
      <c r="AC20" s="150"/>
      <c r="AD20" s="160"/>
      <c r="AE20" s="150"/>
      <c r="AF20" s="150"/>
      <c r="AG20" s="150"/>
      <c r="AH20" s="150"/>
      <c r="AI20" s="150"/>
    </row>
    <row r="21" spans="1:35" ht="30.75" customHeight="1">
      <c r="A21" s="632"/>
      <c r="B21" s="378"/>
      <c r="C21" s="378"/>
      <c r="D21" s="378"/>
      <c r="E21" s="378"/>
      <c r="F21" s="378"/>
      <c r="G21" s="378"/>
      <c r="H21" s="378"/>
      <c r="I21" s="378"/>
      <c r="J21" s="1119"/>
      <c r="K21" s="1119"/>
      <c r="L21" s="1119"/>
      <c r="M21" s="1119"/>
      <c r="N21" s="1119"/>
      <c r="O21" s="1119"/>
      <c r="P21" s="1119"/>
      <c r="Q21" s="1119"/>
      <c r="R21" s="1119"/>
      <c r="S21" s="1119"/>
      <c r="T21" s="1119"/>
      <c r="U21" s="1119"/>
      <c r="V21" s="378"/>
      <c r="W21" s="632"/>
      <c r="X21" s="378"/>
      <c r="Y21" s="378"/>
      <c r="Z21" s="1088"/>
      <c r="AA21" s="340"/>
      <c r="AB21" s="150"/>
      <c r="AC21" s="150"/>
      <c r="AD21" s="160"/>
      <c r="AE21" s="150"/>
      <c r="AF21" s="150"/>
      <c r="AG21" s="150"/>
      <c r="AH21" s="150"/>
      <c r="AI21" s="150"/>
    </row>
    <row r="22" spans="1:35" ht="30.75" customHeight="1">
      <c r="A22" s="632"/>
      <c r="B22" s="378"/>
      <c r="C22" s="378"/>
      <c r="D22" s="378"/>
      <c r="E22" s="378"/>
      <c r="F22" s="378"/>
      <c r="G22" s="378"/>
      <c r="H22" s="378"/>
      <c r="I22" s="378"/>
      <c r="J22" s="1119"/>
      <c r="K22" s="1119"/>
      <c r="L22" s="1119"/>
      <c r="M22" s="1119"/>
      <c r="N22" s="1119"/>
      <c r="O22" s="1119"/>
      <c r="P22" s="1119"/>
      <c r="Q22" s="1119"/>
      <c r="R22" s="1119"/>
      <c r="S22" s="1119"/>
      <c r="T22" s="1119"/>
      <c r="U22" s="1119"/>
      <c r="V22" s="378"/>
      <c r="W22" s="632"/>
      <c r="X22" s="378"/>
      <c r="Y22" s="378"/>
      <c r="Z22" s="1088"/>
      <c r="AA22" s="340"/>
      <c r="AB22" s="150"/>
      <c r="AC22" s="150"/>
      <c r="AD22" s="160"/>
      <c r="AE22" s="150"/>
      <c r="AF22" s="150"/>
      <c r="AG22" s="150"/>
      <c r="AH22" s="150"/>
      <c r="AI22" s="150"/>
    </row>
    <row r="23" spans="1:35" ht="30.75" customHeight="1">
      <c r="A23" s="632"/>
      <c r="B23" s="378"/>
      <c r="C23" s="378"/>
      <c r="D23" s="378"/>
      <c r="E23" s="378"/>
      <c r="F23" s="378"/>
      <c r="G23" s="378"/>
      <c r="H23" s="378"/>
      <c r="I23" s="378"/>
      <c r="J23" s="1119"/>
      <c r="K23" s="1119"/>
      <c r="L23" s="1119"/>
      <c r="M23" s="1119"/>
      <c r="N23" s="1119"/>
      <c r="O23" s="1119"/>
      <c r="P23" s="1119"/>
      <c r="Q23" s="1119"/>
      <c r="R23" s="1119"/>
      <c r="S23" s="1119"/>
      <c r="T23" s="1119"/>
      <c r="U23" s="1119"/>
      <c r="V23" s="378"/>
      <c r="W23" s="632"/>
      <c r="X23" s="378"/>
      <c r="Y23" s="378"/>
      <c r="Z23" s="1088"/>
      <c r="AA23" s="340"/>
      <c r="AB23" s="150"/>
      <c r="AC23" s="150"/>
      <c r="AD23" s="160"/>
      <c r="AE23" s="150"/>
      <c r="AF23" s="150"/>
      <c r="AG23" s="150"/>
      <c r="AH23" s="150"/>
      <c r="AI23" s="150"/>
    </row>
    <row r="24" spans="1:35" ht="69" customHeight="1">
      <c r="A24" s="632"/>
      <c r="B24" s="378"/>
      <c r="C24" s="378"/>
      <c r="D24" s="378"/>
      <c r="E24" s="378"/>
      <c r="F24" s="378"/>
      <c r="G24" s="378"/>
      <c r="H24" s="378"/>
      <c r="I24" s="378"/>
      <c r="J24" s="1119"/>
      <c r="K24" s="1119"/>
      <c r="L24" s="1119"/>
      <c r="M24" s="1119"/>
      <c r="N24" s="1119"/>
      <c r="O24" s="1119"/>
      <c r="P24" s="1119"/>
      <c r="Q24" s="1119"/>
      <c r="R24" s="1119"/>
      <c r="S24" s="1119"/>
      <c r="T24" s="1119"/>
      <c r="U24" s="1119"/>
      <c r="V24" s="378"/>
      <c r="W24" s="632"/>
      <c r="X24" s="378"/>
      <c r="Y24" s="378"/>
      <c r="Z24" s="1088"/>
      <c r="AA24" s="340"/>
      <c r="AB24" s="150"/>
      <c r="AC24" s="150"/>
      <c r="AD24" s="160"/>
      <c r="AE24" s="150"/>
      <c r="AF24" s="150"/>
      <c r="AG24" s="150"/>
      <c r="AH24" s="150"/>
      <c r="AI24" s="150"/>
    </row>
    <row r="25" spans="1:35" ht="30.75" customHeight="1">
      <c r="A25" s="632"/>
      <c r="B25" s="632"/>
      <c r="C25" s="1093"/>
      <c r="D25" s="378"/>
      <c r="E25" s="378"/>
      <c r="F25" s="378"/>
      <c r="G25" s="378"/>
      <c r="H25" s="378"/>
      <c r="I25" s="378"/>
      <c r="J25" s="1119"/>
      <c r="K25" s="1119"/>
      <c r="L25" s="1119"/>
      <c r="M25" s="1119"/>
      <c r="N25" s="1119"/>
      <c r="O25" s="1119"/>
      <c r="P25" s="1119"/>
      <c r="Q25" s="1119"/>
      <c r="R25" s="1119"/>
      <c r="S25" s="1119"/>
      <c r="T25" s="1119"/>
      <c r="U25" s="1119"/>
      <c r="V25" s="1119"/>
      <c r="W25" s="1119"/>
      <c r="X25" s="1119"/>
      <c r="Y25" s="1119"/>
      <c r="Z25" s="1119"/>
      <c r="AA25" s="1119"/>
      <c r="AB25" s="150"/>
      <c r="AC25" s="150"/>
      <c r="AD25" s="160"/>
      <c r="AE25" s="150"/>
      <c r="AF25" s="150"/>
      <c r="AG25" s="150"/>
      <c r="AH25" s="150"/>
      <c r="AI25" s="150"/>
    </row>
    <row r="26" spans="1:35" s="160" customFormat="1" ht="44.25" customHeight="1">
      <c r="A26" s="462"/>
      <c r="B26" s="1427" t="s">
        <v>483</v>
      </c>
      <c r="C26" s="1427"/>
      <c r="D26" s="1427"/>
      <c r="E26" s="341"/>
      <c r="F26" s="341"/>
      <c r="G26" s="341"/>
      <c r="H26" s="341"/>
      <c r="I26" s="341"/>
      <c r="J26" s="1114"/>
      <c r="K26" s="1114"/>
      <c r="L26" s="1114"/>
      <c r="M26" s="1114"/>
      <c r="N26" s="1427" t="s">
        <v>484</v>
      </c>
      <c r="O26" s="1427"/>
      <c r="P26" s="1427"/>
      <c r="Q26" s="1427"/>
      <c r="R26" s="1427"/>
      <c r="S26" s="1114"/>
      <c r="T26" s="1114"/>
      <c r="U26" s="1114"/>
      <c r="V26" s="341"/>
      <c r="W26" s="1427" t="s">
        <v>485</v>
      </c>
      <c r="X26" s="1427"/>
      <c r="Y26" s="1427"/>
      <c r="Z26" s="1427"/>
      <c r="AA26" s="1427"/>
    </row>
    <row r="27" spans="1:35" s="160" customFormat="1" ht="59.25" customHeight="1">
      <c r="A27" s="462"/>
      <c r="B27" s="1427" t="s">
        <v>482</v>
      </c>
      <c r="C27" s="1427"/>
      <c r="D27" s="1427"/>
      <c r="E27" s="341"/>
      <c r="F27" s="341"/>
      <c r="G27" s="341"/>
      <c r="H27" s="341"/>
      <c r="I27" s="341"/>
      <c r="J27" s="1114"/>
      <c r="K27" s="1114"/>
      <c r="L27" s="1114"/>
      <c r="M27" s="1114"/>
      <c r="N27" s="1427" t="s">
        <v>482</v>
      </c>
      <c r="O27" s="1427"/>
      <c r="P27" s="1427"/>
      <c r="Q27" s="1427"/>
      <c r="R27" s="1114"/>
      <c r="S27" s="1114"/>
      <c r="T27" s="1114"/>
      <c r="U27" s="1114"/>
      <c r="V27" s="341"/>
      <c r="W27" s="776"/>
      <c r="X27" s="1427" t="s">
        <v>482</v>
      </c>
      <c r="Y27" s="1427"/>
      <c r="Z27" s="1427"/>
      <c r="AA27" s="1427"/>
    </row>
    <row r="28" spans="1:35" s="160" customFormat="1" ht="27.75" customHeight="1">
      <c r="A28" s="462"/>
      <c r="B28" s="462"/>
      <c r="C28" s="250"/>
      <c r="D28" s="250"/>
      <c r="E28" s="250"/>
      <c r="F28" s="250"/>
      <c r="G28" s="250"/>
      <c r="H28" s="250"/>
      <c r="I28" s="250"/>
      <c r="J28" s="338"/>
      <c r="K28" s="338"/>
      <c r="L28" s="338"/>
      <c r="M28" s="338"/>
      <c r="N28" s="1597"/>
      <c r="O28" s="1597"/>
      <c r="P28" s="1597"/>
      <c r="Q28" s="1597"/>
      <c r="R28" s="338"/>
      <c r="S28" s="338"/>
      <c r="T28" s="338"/>
      <c r="U28" s="338"/>
      <c r="V28" s="250"/>
      <c r="W28" s="462"/>
      <c r="X28" s="250"/>
      <c r="Y28" s="250"/>
      <c r="Z28" s="1017"/>
      <c r="AA28" s="340"/>
    </row>
    <row r="29" spans="1:35" s="160" customFormat="1" ht="27.75" customHeight="1">
      <c r="A29" s="462"/>
      <c r="B29" s="462"/>
      <c r="C29" s="250"/>
      <c r="D29" s="250"/>
      <c r="E29" s="250"/>
      <c r="F29" s="250"/>
      <c r="G29" s="250"/>
      <c r="H29" s="250"/>
      <c r="I29" s="250"/>
      <c r="J29" s="338"/>
      <c r="K29" s="338"/>
      <c r="L29" s="338"/>
      <c r="M29" s="338"/>
      <c r="N29" s="338"/>
      <c r="O29" s="339"/>
      <c r="P29" s="338"/>
      <c r="Q29" s="338"/>
      <c r="R29" s="338"/>
      <c r="S29" s="338"/>
      <c r="T29" s="338"/>
      <c r="U29" s="338"/>
      <c r="V29" s="250"/>
      <c r="W29" s="462"/>
      <c r="X29" s="250"/>
      <c r="Y29" s="250"/>
      <c r="Z29" s="1017"/>
      <c r="AA29" s="340"/>
    </row>
    <row r="30" spans="1:35" s="160" customFormat="1" ht="27.75" customHeight="1">
      <c r="A30" s="462"/>
      <c r="B30" s="462"/>
      <c r="C30" s="250"/>
      <c r="D30" s="250"/>
      <c r="E30" s="250"/>
      <c r="F30" s="250"/>
      <c r="G30" s="250"/>
      <c r="H30" s="250"/>
      <c r="I30" s="250"/>
      <c r="J30" s="338"/>
      <c r="K30" s="338"/>
      <c r="L30" s="338"/>
      <c r="M30" s="338"/>
      <c r="N30" s="338"/>
      <c r="O30" s="339"/>
      <c r="P30" s="338"/>
      <c r="Q30" s="338"/>
      <c r="R30" s="338"/>
      <c r="S30" s="338"/>
      <c r="T30" s="338"/>
      <c r="U30" s="338"/>
      <c r="V30" s="250"/>
      <c r="W30" s="462"/>
      <c r="X30" s="250"/>
      <c r="Y30" s="250"/>
      <c r="Z30" s="1017"/>
      <c r="AA30" s="340"/>
    </row>
    <row r="31" spans="1:35" s="168" customFormat="1" ht="45" customHeight="1">
      <c r="A31" s="463"/>
      <c r="B31" s="463"/>
      <c r="C31" s="114"/>
      <c r="D31" s="114"/>
      <c r="E31" s="114"/>
      <c r="F31" s="114"/>
      <c r="G31" s="114"/>
      <c r="H31" s="114"/>
      <c r="I31" s="114"/>
      <c r="N31" s="1597"/>
      <c r="O31" s="1597"/>
      <c r="P31" s="1597"/>
      <c r="Q31" s="1597"/>
      <c r="V31" s="114"/>
      <c r="W31" s="463"/>
      <c r="X31" s="114"/>
      <c r="Y31" s="114"/>
      <c r="Z31" s="1021"/>
      <c r="AA31" s="115"/>
      <c r="AB31" s="114"/>
      <c r="AC31" s="114"/>
      <c r="AD31" s="114"/>
      <c r="AE31" s="114"/>
      <c r="AF31" s="114"/>
      <c r="AG31" s="114"/>
      <c r="AH31" s="114"/>
      <c r="AI31" s="114"/>
    </row>
    <row r="52" spans="3:35" s="463" customFormat="1" ht="30" customHeight="1">
      <c r="C52" s="114"/>
      <c r="D52" s="114"/>
      <c r="E52" s="114"/>
      <c r="F52" s="114"/>
      <c r="G52" s="114"/>
      <c r="H52" s="114"/>
      <c r="I52" s="114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14"/>
      <c r="X52" s="114"/>
      <c r="Y52" s="114"/>
      <c r="Z52" s="1021"/>
      <c r="AA52" s="115"/>
      <c r="AB52" s="114"/>
      <c r="AC52" s="114"/>
      <c r="AD52" s="114"/>
      <c r="AE52" s="114"/>
      <c r="AF52" s="114"/>
      <c r="AG52" s="114"/>
      <c r="AH52" s="114"/>
      <c r="AI52" s="114"/>
    </row>
    <row r="53" spans="3:35" s="463" customFormat="1" ht="30" customHeight="1">
      <c r="C53" s="114"/>
      <c r="D53" s="114"/>
      <c r="E53" s="114"/>
      <c r="F53" s="114"/>
      <c r="G53" s="114"/>
      <c r="H53" s="114"/>
      <c r="I53" s="114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14"/>
      <c r="X53" s="114"/>
      <c r="Y53" s="114"/>
      <c r="Z53" s="1021"/>
      <c r="AA53" s="115"/>
      <c r="AB53" s="114"/>
      <c r="AC53" s="114"/>
      <c r="AD53" s="114"/>
      <c r="AE53" s="114"/>
      <c r="AF53" s="114"/>
      <c r="AG53" s="114"/>
      <c r="AH53" s="114"/>
      <c r="AI53" s="114"/>
    </row>
  </sheetData>
  <mergeCells count="30">
    <mergeCell ref="N28:Q28"/>
    <mergeCell ref="N31:Q31"/>
    <mergeCell ref="T7:U7"/>
    <mergeCell ref="X10:Y10"/>
    <mergeCell ref="B26:D26"/>
    <mergeCell ref="N26:R26"/>
    <mergeCell ref="W26:AA26"/>
    <mergeCell ref="B27:D27"/>
    <mergeCell ref="N27:Q27"/>
    <mergeCell ref="X27:AA27"/>
    <mergeCell ref="J6:U6"/>
    <mergeCell ref="V6:V8"/>
    <mergeCell ref="W6:Y7"/>
    <mergeCell ref="Z6:Z8"/>
    <mergeCell ref="AA6:AA8"/>
    <mergeCell ref="J7:K7"/>
    <mergeCell ref="L7:M7"/>
    <mergeCell ref="N7:O7"/>
    <mergeCell ref="P7:Q7"/>
    <mergeCell ref="R7:S7"/>
    <mergeCell ref="A1:AI1"/>
    <mergeCell ref="A2:AI2"/>
    <mergeCell ref="A3:C3"/>
    <mergeCell ref="AF3:AF4"/>
    <mergeCell ref="A4:C4"/>
    <mergeCell ref="A6:A8"/>
    <mergeCell ref="B6:B8"/>
    <mergeCell ref="C6:C8"/>
    <mergeCell ref="D6:D8"/>
    <mergeCell ref="E6:I7"/>
  </mergeCells>
  <conditionalFormatting sqref="B1:C5">
    <cfRule type="duplicateValues" dxfId="59" priority="4"/>
  </conditionalFormatting>
  <printOptions horizontalCentered="1" verticalCentered="1"/>
  <pageMargins left="0" right="0" top="0" bottom="0" header="0.23" footer="0"/>
  <pageSetup paperSize="9" scale="36" orientation="landscape" r:id="rId1"/>
</worksheet>
</file>

<file path=xl/worksheets/sheet57.xml><?xml version="1.0" encoding="utf-8"?>
<worksheet xmlns="http://schemas.openxmlformats.org/spreadsheetml/2006/main" xmlns:r="http://schemas.openxmlformats.org/officeDocument/2006/relationships">
  <sheetPr>
    <tabColor rgb="FFFFFF00"/>
  </sheetPr>
  <dimension ref="A1:AI53"/>
  <sheetViews>
    <sheetView view="pageBreakPreview" zoomScale="45" zoomScaleNormal="55" zoomScaleSheetLayoutView="45" workbookViewId="0">
      <pane ySplit="8" topLeftCell="A9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463" customWidth="1"/>
    <col min="2" max="2" width="43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1.28515625" style="114" customWidth="1"/>
    <col min="10" max="10" width="10" style="168" customWidth="1"/>
    <col min="11" max="11" width="15.710937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6.140625" style="168" customWidth="1"/>
    <col min="18" max="18" width="11.85546875" style="168" customWidth="1"/>
    <col min="19" max="19" width="17.28515625" style="168" customWidth="1"/>
    <col min="20" max="20" width="11.42578125" style="168" customWidth="1"/>
    <col min="21" max="21" width="14.2851562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3.28515625" style="1021" customWidth="1"/>
    <col min="27" max="27" width="20.710937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6" t="s">
        <v>243</v>
      </c>
      <c r="B1" s="1396"/>
      <c r="C1" s="1396"/>
      <c r="D1" s="1396"/>
      <c r="E1" s="1396"/>
      <c r="F1" s="1396"/>
      <c r="G1" s="1396"/>
      <c r="H1" s="1396"/>
      <c r="I1" s="1396"/>
      <c r="J1" s="1396"/>
      <c r="K1" s="1396"/>
      <c r="L1" s="1396"/>
      <c r="M1" s="1396"/>
      <c r="N1" s="1396"/>
      <c r="O1" s="1396"/>
      <c r="P1" s="1396"/>
      <c r="Q1" s="1396"/>
      <c r="R1" s="1396"/>
      <c r="S1" s="1396"/>
      <c r="T1" s="1396"/>
      <c r="U1" s="1396"/>
      <c r="V1" s="1396"/>
      <c r="W1" s="1396"/>
      <c r="X1" s="1396"/>
      <c r="Y1" s="1396"/>
      <c r="Z1" s="1396"/>
      <c r="AA1" s="1396"/>
      <c r="AB1" s="1396"/>
      <c r="AC1" s="1396"/>
      <c r="AD1" s="1396"/>
      <c r="AE1" s="1396"/>
      <c r="AF1" s="1396"/>
      <c r="AG1" s="1396"/>
      <c r="AH1" s="1396"/>
      <c r="AI1" s="1396"/>
    </row>
    <row r="2" spans="1:35" s="120" customFormat="1" ht="38.25" customHeight="1" thickBot="1">
      <c r="A2" s="1396" t="s">
        <v>259</v>
      </c>
      <c r="B2" s="1396"/>
      <c r="C2" s="1396"/>
      <c r="D2" s="1396"/>
      <c r="E2" s="1396"/>
      <c r="F2" s="1396"/>
      <c r="G2" s="1396"/>
      <c r="H2" s="1396"/>
      <c r="I2" s="1396"/>
      <c r="J2" s="1396"/>
      <c r="K2" s="1396"/>
      <c r="L2" s="1396"/>
      <c r="M2" s="1396"/>
      <c r="N2" s="1396"/>
      <c r="O2" s="1396"/>
      <c r="P2" s="1396"/>
      <c r="Q2" s="1396"/>
      <c r="R2" s="1396"/>
      <c r="S2" s="1396"/>
      <c r="T2" s="1396"/>
      <c r="U2" s="1396"/>
      <c r="V2" s="1396"/>
      <c r="W2" s="1396"/>
      <c r="X2" s="1396"/>
      <c r="Y2" s="1396"/>
      <c r="Z2" s="1396"/>
      <c r="AA2" s="1396"/>
      <c r="AB2" s="1396"/>
      <c r="AC2" s="1396"/>
      <c r="AD2" s="1396"/>
      <c r="AE2" s="1396"/>
      <c r="AF2" s="1396"/>
      <c r="AG2" s="1396"/>
      <c r="AH2" s="1396"/>
      <c r="AI2" s="1396"/>
    </row>
    <row r="3" spans="1:35" s="120" customFormat="1" ht="33" customHeight="1">
      <c r="A3" s="1396" t="s">
        <v>343</v>
      </c>
      <c r="B3" s="1396"/>
      <c r="C3" s="1396"/>
      <c r="D3" s="1137"/>
      <c r="E3" s="1121"/>
      <c r="F3" s="1121"/>
      <c r="G3" s="1121"/>
      <c r="H3" s="1121"/>
      <c r="I3" s="1121"/>
      <c r="J3" s="1122"/>
      <c r="K3" s="1122"/>
      <c r="L3" s="1122"/>
      <c r="M3" s="1122"/>
      <c r="N3" s="1122"/>
      <c r="O3" s="1122"/>
      <c r="P3" s="1122"/>
      <c r="Q3" s="1122"/>
      <c r="R3" s="1122"/>
      <c r="S3" s="1122"/>
      <c r="T3" s="1122"/>
      <c r="U3" s="1122"/>
      <c r="V3" s="1122"/>
      <c r="W3" s="1122"/>
      <c r="X3" s="1122"/>
      <c r="Y3" s="1122"/>
      <c r="Z3" s="1123"/>
      <c r="AA3" s="1122"/>
      <c r="AB3" s="1122"/>
      <c r="AC3" s="1122"/>
      <c r="AD3" s="1122"/>
      <c r="AE3" s="1122"/>
      <c r="AF3" s="1605"/>
      <c r="AG3" s="1122"/>
      <c r="AH3" s="1124"/>
      <c r="AI3" s="1124"/>
    </row>
    <row r="4" spans="1:35" s="120" customFormat="1" ht="35.25" customHeight="1" thickBot="1">
      <c r="A4" s="1607" t="s">
        <v>1009</v>
      </c>
      <c r="B4" s="1607"/>
      <c r="C4" s="1607"/>
      <c r="D4" s="1144"/>
      <c r="E4" s="1121"/>
      <c r="F4" s="1143"/>
      <c r="G4" s="1143"/>
      <c r="H4" s="1143"/>
      <c r="I4" s="1143"/>
      <c r="J4" s="1143"/>
      <c r="K4" s="1143"/>
      <c r="L4" s="1143"/>
      <c r="M4" s="1143"/>
      <c r="N4" s="1143"/>
      <c r="O4" s="1143"/>
      <c r="P4" s="1122"/>
      <c r="Q4" s="1122"/>
      <c r="R4" s="1122"/>
      <c r="S4" s="1122"/>
      <c r="T4" s="1143"/>
      <c r="U4" s="1122"/>
      <c r="V4" s="1122"/>
      <c r="W4" s="1122"/>
      <c r="X4" s="1122"/>
      <c r="Y4" s="1122"/>
      <c r="Z4" s="1126"/>
      <c r="AA4" s="1143"/>
      <c r="AB4" s="1127"/>
      <c r="AC4" s="1127"/>
      <c r="AD4" s="1127"/>
      <c r="AE4" s="1127"/>
      <c r="AF4" s="1606"/>
      <c r="AG4" s="1127"/>
      <c r="AH4" s="1128"/>
      <c r="AI4" s="1128"/>
    </row>
    <row r="5" spans="1:35" s="120" customFormat="1" ht="35.25" customHeight="1" thickTop="1" thickBot="1">
      <c r="A5" s="1140"/>
      <c r="B5" s="1140"/>
      <c r="C5" s="1140"/>
      <c r="D5" s="1140"/>
      <c r="E5" s="58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1"/>
      <c r="Q5" s="121"/>
      <c r="R5" s="121"/>
      <c r="S5" s="121"/>
      <c r="T5" s="123"/>
      <c r="U5" s="121"/>
      <c r="V5" s="121"/>
      <c r="W5" s="121"/>
      <c r="X5" s="121"/>
      <c r="Y5" s="121"/>
      <c r="Z5" s="1010"/>
      <c r="AA5" s="123"/>
      <c r="AB5" s="123"/>
      <c r="AC5" s="123"/>
      <c r="AD5" s="123"/>
      <c r="AE5" s="123"/>
      <c r="AF5" s="1141"/>
      <c r="AG5" s="123"/>
      <c r="AH5" s="1136"/>
      <c r="AI5" s="1136"/>
    </row>
    <row r="6" spans="1:35" ht="28.5" customHeight="1">
      <c r="A6" s="1602" t="s">
        <v>261</v>
      </c>
      <c r="B6" s="1402" t="s">
        <v>244</v>
      </c>
      <c r="C6" s="1405" t="s">
        <v>0</v>
      </c>
      <c r="D6" s="1405" t="s">
        <v>245</v>
      </c>
      <c r="E6" s="1408" t="s">
        <v>1</v>
      </c>
      <c r="F6" s="1409"/>
      <c r="G6" s="1409"/>
      <c r="H6" s="1409"/>
      <c r="I6" s="1410"/>
      <c r="J6" s="1414" t="s">
        <v>2</v>
      </c>
      <c r="K6" s="1414"/>
      <c r="L6" s="1414"/>
      <c r="M6" s="1414"/>
      <c r="N6" s="1414"/>
      <c r="O6" s="1414"/>
      <c r="P6" s="1414"/>
      <c r="Q6" s="1414"/>
      <c r="R6" s="1414"/>
      <c r="S6" s="1414"/>
      <c r="T6" s="1414"/>
      <c r="U6" s="1414"/>
      <c r="V6" s="1415" t="s">
        <v>8</v>
      </c>
      <c r="W6" s="1414" t="s">
        <v>4</v>
      </c>
      <c r="X6" s="1414"/>
      <c r="Y6" s="1414"/>
      <c r="Z6" s="1599" t="s">
        <v>338</v>
      </c>
      <c r="AA6" s="1419" t="s">
        <v>210</v>
      </c>
      <c r="AB6" s="150"/>
      <c r="AC6" s="150"/>
      <c r="AD6" s="150"/>
      <c r="AE6" s="150"/>
      <c r="AF6" s="150"/>
      <c r="AG6" s="150"/>
      <c r="AH6" s="150"/>
      <c r="AI6" s="150"/>
    </row>
    <row r="7" spans="1:35" ht="74.25" customHeight="1">
      <c r="A7" s="1603"/>
      <c r="B7" s="1403"/>
      <c r="C7" s="1406"/>
      <c r="D7" s="1406"/>
      <c r="E7" s="1411"/>
      <c r="F7" s="1412"/>
      <c r="G7" s="1412"/>
      <c r="H7" s="1412"/>
      <c r="I7" s="1413"/>
      <c r="J7" s="1422" t="s">
        <v>227</v>
      </c>
      <c r="K7" s="1423"/>
      <c r="L7" s="1418" t="s">
        <v>5</v>
      </c>
      <c r="M7" s="1418"/>
      <c r="N7" s="1424" t="s">
        <v>223</v>
      </c>
      <c r="O7" s="1425"/>
      <c r="P7" s="1418" t="s">
        <v>6</v>
      </c>
      <c r="Q7" s="1418"/>
      <c r="R7" s="1418" t="s">
        <v>7</v>
      </c>
      <c r="S7" s="1418"/>
      <c r="T7" s="1418" t="s">
        <v>219</v>
      </c>
      <c r="U7" s="1418"/>
      <c r="V7" s="1416"/>
      <c r="W7" s="1418"/>
      <c r="X7" s="1418"/>
      <c r="Y7" s="1418"/>
      <c r="Z7" s="1600"/>
      <c r="AA7" s="1420"/>
      <c r="AB7" s="150"/>
      <c r="AC7" s="150"/>
      <c r="AD7" s="150"/>
      <c r="AE7" s="150"/>
      <c r="AF7" s="150"/>
      <c r="AG7" s="150"/>
      <c r="AH7" s="150"/>
      <c r="AI7" s="150"/>
    </row>
    <row r="8" spans="1:35" ht="84" customHeight="1" thickBot="1">
      <c r="A8" s="1604"/>
      <c r="B8" s="1404"/>
      <c r="C8" s="1407"/>
      <c r="D8" s="1407"/>
      <c r="E8" s="240" t="s">
        <v>9</v>
      </c>
      <c r="F8" s="240" t="s">
        <v>10</v>
      </c>
      <c r="G8" s="1138" t="s">
        <v>11</v>
      </c>
      <c r="H8" s="1138" t="s">
        <v>12</v>
      </c>
      <c r="I8" s="1138" t="s">
        <v>13</v>
      </c>
      <c r="J8" s="1138" t="s">
        <v>14</v>
      </c>
      <c r="K8" s="1138" t="s">
        <v>15</v>
      </c>
      <c r="L8" s="1138" t="s">
        <v>14</v>
      </c>
      <c r="M8" s="1138" t="s">
        <v>16</v>
      </c>
      <c r="N8" s="1138" t="s">
        <v>14</v>
      </c>
      <c r="O8" s="1138" t="s">
        <v>16</v>
      </c>
      <c r="P8" s="1138" t="s">
        <v>14</v>
      </c>
      <c r="Q8" s="1138" t="s">
        <v>16</v>
      </c>
      <c r="R8" s="1138" t="s">
        <v>14</v>
      </c>
      <c r="S8" s="1138" t="s">
        <v>220</v>
      </c>
      <c r="T8" s="1138" t="s">
        <v>221</v>
      </c>
      <c r="U8" s="1138" t="s">
        <v>3</v>
      </c>
      <c r="V8" s="1417"/>
      <c r="W8" s="775" t="s">
        <v>17</v>
      </c>
      <c r="X8" s="153" t="s">
        <v>218</v>
      </c>
      <c r="Y8" s="153" t="s">
        <v>13</v>
      </c>
      <c r="Z8" s="1601"/>
      <c r="AA8" s="1421"/>
      <c r="AB8" s="150"/>
      <c r="AC8" s="150"/>
      <c r="AD8" s="150"/>
      <c r="AE8" s="150"/>
      <c r="AF8" s="150"/>
      <c r="AG8" s="150"/>
      <c r="AH8" s="150"/>
      <c r="AI8" s="150"/>
    </row>
    <row r="9" spans="1:35" s="463" customFormat="1" ht="48.75" customHeight="1">
      <c r="A9" s="825">
        <v>1</v>
      </c>
      <c r="B9" s="364" t="s">
        <v>865</v>
      </c>
      <c r="C9" s="364" t="s">
        <v>18</v>
      </c>
      <c r="D9" s="415" t="s">
        <v>1082</v>
      </c>
      <c r="E9" s="365">
        <v>30</v>
      </c>
      <c r="F9" s="364">
        <v>240</v>
      </c>
      <c r="G9" s="364">
        <v>70</v>
      </c>
      <c r="H9" s="364">
        <f t="shared" ref="H9" si="0">G9/8</f>
        <v>8.75</v>
      </c>
      <c r="I9" s="364">
        <f t="shared" ref="I9" si="1">G9*E9</f>
        <v>2100</v>
      </c>
      <c r="J9" s="376">
        <v>14</v>
      </c>
      <c r="K9" s="376" t="s">
        <v>877</v>
      </c>
      <c r="L9" s="376"/>
      <c r="M9" s="376"/>
      <c r="N9" s="376">
        <v>3</v>
      </c>
      <c r="O9" s="377" t="s">
        <v>744</v>
      </c>
      <c r="P9" s="376"/>
      <c r="Q9" s="376"/>
      <c r="R9" s="376"/>
      <c r="S9" s="1028"/>
      <c r="T9" s="376"/>
      <c r="U9" s="376"/>
      <c r="V9" s="365">
        <f t="shared" ref="V9" si="2">J9+L9+N9+P9+R9+T9</f>
        <v>17</v>
      </c>
      <c r="W9" s="365">
        <f t="shared" ref="W9" si="3">E9-V9</f>
        <v>13</v>
      </c>
      <c r="X9" s="364">
        <f t="shared" ref="X9" si="4">W9*8</f>
        <v>104</v>
      </c>
      <c r="Y9" s="364">
        <f t="shared" ref="Y9" si="5">X9*H9</f>
        <v>910</v>
      </c>
      <c r="Z9" s="1014">
        <f t="shared" ref="Z9" si="6">Y9</f>
        <v>910</v>
      </c>
      <c r="AA9" s="997"/>
    </row>
    <row r="10" spans="1:35" ht="47.25" customHeight="1" thickBot="1">
      <c r="A10" s="1039"/>
      <c r="B10" s="416"/>
      <c r="C10" s="384"/>
      <c r="D10" s="384"/>
      <c r="E10" s="384"/>
      <c r="F10" s="384"/>
      <c r="G10" s="384"/>
      <c r="H10" s="384"/>
      <c r="I10" s="384"/>
      <c r="J10" s="385"/>
      <c r="K10" s="385"/>
      <c r="L10" s="385"/>
      <c r="M10" s="385"/>
      <c r="N10" s="385"/>
      <c r="O10" s="385"/>
      <c r="P10" s="385"/>
      <c r="Q10" s="385"/>
      <c r="R10" s="385"/>
      <c r="S10" s="385"/>
      <c r="T10" s="385"/>
      <c r="U10" s="385"/>
      <c r="V10" s="384"/>
      <c r="W10" s="416"/>
      <c r="X10" s="1436" t="s">
        <v>208</v>
      </c>
      <c r="Y10" s="1437"/>
      <c r="Z10" s="1019">
        <f>SUM(Z9:Z9)</f>
        <v>910</v>
      </c>
      <c r="AA10" s="159"/>
      <c r="AB10" s="150"/>
      <c r="AC10" s="150"/>
      <c r="AD10" s="352"/>
      <c r="AE10" s="150"/>
      <c r="AF10" s="150"/>
      <c r="AG10" s="150"/>
      <c r="AH10" s="150"/>
      <c r="AI10" s="150"/>
    </row>
    <row r="11" spans="1:35" ht="30.75" customHeight="1" thickBot="1">
      <c r="A11" s="1039"/>
      <c r="B11" s="416" t="s">
        <v>342</v>
      </c>
      <c r="C11" s="119"/>
      <c r="D11" s="384"/>
      <c r="E11" s="384"/>
      <c r="F11" s="384"/>
      <c r="G11" s="384"/>
      <c r="H11" s="384"/>
      <c r="I11" s="384"/>
      <c r="J11" s="385"/>
      <c r="K11" s="385"/>
      <c r="L11" s="385"/>
      <c r="M11" s="385"/>
      <c r="N11" s="385"/>
      <c r="O11" s="385"/>
      <c r="P11" s="385"/>
      <c r="Q11" s="385"/>
      <c r="R11" s="385"/>
      <c r="S11" s="385"/>
      <c r="T11" s="385"/>
      <c r="U11" s="385"/>
      <c r="V11" s="384"/>
      <c r="W11" s="416"/>
      <c r="X11" s="384"/>
      <c r="Y11" s="384"/>
      <c r="Z11" s="1020"/>
      <c r="AA11" s="159"/>
      <c r="AB11" s="150"/>
      <c r="AC11" s="150"/>
      <c r="AD11" s="160"/>
      <c r="AE11" s="150"/>
      <c r="AF11" s="150"/>
      <c r="AG11" s="150"/>
      <c r="AH11" s="150"/>
      <c r="AI11" s="150"/>
    </row>
    <row r="12" spans="1:35" ht="30.75" customHeight="1">
      <c r="A12" s="632"/>
      <c r="B12" s="632"/>
      <c r="C12" s="1093"/>
      <c r="D12" s="378"/>
      <c r="E12" s="378"/>
      <c r="F12" s="378"/>
      <c r="G12" s="378"/>
      <c r="H12" s="378"/>
      <c r="I12" s="378"/>
      <c r="J12" s="1142"/>
      <c r="K12" s="1142"/>
      <c r="L12" s="1142"/>
      <c r="M12" s="1142"/>
      <c r="N12" s="1142"/>
      <c r="O12" s="1142"/>
      <c r="P12" s="1142"/>
      <c r="Q12" s="1142"/>
      <c r="R12" s="1142"/>
      <c r="S12" s="1142"/>
      <c r="T12" s="1142"/>
      <c r="U12" s="1142"/>
      <c r="V12" s="378"/>
      <c r="W12" s="632"/>
      <c r="X12" s="378"/>
      <c r="Y12" s="378"/>
      <c r="Z12" s="1088"/>
      <c r="AA12" s="340"/>
      <c r="AB12" s="150"/>
      <c r="AC12" s="150"/>
      <c r="AD12" s="160"/>
      <c r="AE12" s="150"/>
      <c r="AF12" s="150"/>
      <c r="AG12" s="150"/>
      <c r="AH12" s="150"/>
      <c r="AI12" s="150"/>
    </row>
    <row r="13" spans="1:35" ht="30.75" customHeight="1">
      <c r="A13" s="632"/>
      <c r="B13" s="632"/>
      <c r="C13" s="1093"/>
      <c r="D13" s="378"/>
      <c r="E13" s="378"/>
      <c r="F13" s="378"/>
      <c r="G13" s="378"/>
      <c r="H13" s="378"/>
      <c r="I13" s="378"/>
      <c r="J13" s="1142"/>
      <c r="K13" s="1142"/>
      <c r="L13" s="1142"/>
      <c r="M13" s="1142"/>
      <c r="N13" s="1142"/>
      <c r="O13" s="1142"/>
      <c r="P13" s="1142"/>
      <c r="Q13" s="1142"/>
      <c r="R13" s="1142"/>
      <c r="S13" s="1142"/>
      <c r="T13" s="1142"/>
      <c r="U13" s="1142"/>
      <c r="V13" s="378"/>
      <c r="W13" s="632"/>
      <c r="X13" s="378"/>
      <c r="Y13" s="378"/>
      <c r="Z13" s="1088"/>
      <c r="AA13" s="340"/>
      <c r="AB13" s="150"/>
      <c r="AC13" s="150"/>
      <c r="AD13" s="160"/>
      <c r="AE13" s="150"/>
      <c r="AF13" s="150"/>
      <c r="AG13" s="150"/>
      <c r="AH13" s="150"/>
      <c r="AI13" s="150"/>
    </row>
    <row r="14" spans="1:35" ht="30.75" customHeight="1">
      <c r="A14" s="632"/>
      <c r="B14" s="632"/>
      <c r="C14" s="1093"/>
      <c r="D14" s="378"/>
      <c r="E14" s="378"/>
      <c r="F14" s="378"/>
      <c r="G14" s="378"/>
      <c r="H14" s="378"/>
      <c r="I14" s="378"/>
      <c r="J14" s="1142"/>
      <c r="K14" s="1142"/>
      <c r="L14" s="1142"/>
      <c r="M14" s="1142"/>
      <c r="N14" s="1142"/>
      <c r="O14" s="1142"/>
      <c r="P14" s="1142"/>
      <c r="Q14" s="1142"/>
      <c r="R14" s="1142"/>
      <c r="S14" s="1142"/>
      <c r="T14" s="1142"/>
      <c r="U14" s="1142"/>
      <c r="V14" s="378"/>
      <c r="W14" s="632"/>
      <c r="X14" s="378"/>
      <c r="Y14" s="378"/>
      <c r="Z14" s="1088"/>
      <c r="AA14" s="340"/>
      <c r="AB14" s="150"/>
      <c r="AC14" s="150"/>
      <c r="AD14" s="160"/>
      <c r="AE14" s="150"/>
      <c r="AF14" s="150"/>
      <c r="AG14" s="150"/>
      <c r="AH14" s="150"/>
      <c r="AI14" s="150"/>
    </row>
    <row r="15" spans="1:35" ht="30.75" customHeight="1">
      <c r="A15" s="632"/>
      <c r="B15" s="632"/>
      <c r="C15" s="1093"/>
      <c r="D15" s="378"/>
      <c r="E15" s="378"/>
      <c r="F15" s="378"/>
      <c r="G15" s="378"/>
      <c r="H15" s="378"/>
      <c r="I15" s="378"/>
      <c r="J15" s="1142"/>
      <c r="K15" s="1142"/>
      <c r="L15" s="1142"/>
      <c r="M15" s="1142"/>
      <c r="N15" s="1142"/>
      <c r="O15" s="1142"/>
      <c r="P15" s="1142"/>
      <c r="Q15" s="1142"/>
      <c r="R15" s="1142"/>
      <c r="S15" s="1142"/>
      <c r="T15" s="1142"/>
      <c r="U15" s="1142"/>
      <c r="V15" s="378"/>
      <c r="W15" s="632"/>
      <c r="X15" s="378"/>
      <c r="Y15" s="378"/>
      <c r="Z15" s="1088"/>
      <c r="AA15" s="340"/>
      <c r="AB15" s="150"/>
      <c r="AC15" s="150"/>
      <c r="AD15" s="160"/>
      <c r="AE15" s="150"/>
      <c r="AF15" s="150"/>
      <c r="AG15" s="150"/>
      <c r="AH15" s="150"/>
      <c r="AI15" s="150"/>
    </row>
    <row r="16" spans="1:35" ht="30.75" customHeight="1">
      <c r="A16" s="632"/>
      <c r="B16" s="632"/>
      <c r="C16" s="1093"/>
      <c r="D16" s="378"/>
      <c r="E16" s="378"/>
      <c r="F16" s="378"/>
      <c r="G16" s="378"/>
      <c r="H16" s="378"/>
      <c r="I16" s="378"/>
      <c r="J16" s="1142"/>
      <c r="K16" s="1142"/>
      <c r="L16" s="1142"/>
      <c r="M16" s="1142"/>
      <c r="N16" s="1142"/>
      <c r="O16" s="1142"/>
      <c r="P16" s="1142"/>
      <c r="Q16" s="1142"/>
      <c r="R16" s="1142"/>
      <c r="S16" s="1142"/>
      <c r="T16" s="1142"/>
      <c r="U16" s="1142"/>
      <c r="V16" s="378"/>
      <c r="W16" s="632"/>
      <c r="X16" s="378"/>
      <c r="Y16" s="378"/>
      <c r="Z16" s="1088"/>
      <c r="AA16" s="340"/>
      <c r="AB16" s="150"/>
      <c r="AC16" s="150"/>
      <c r="AD16" s="160"/>
      <c r="AE16" s="150"/>
      <c r="AF16" s="150"/>
      <c r="AG16" s="150"/>
      <c r="AH16" s="150"/>
      <c r="AI16" s="150"/>
    </row>
    <row r="17" spans="1:35" ht="30.75" customHeight="1">
      <c r="A17" s="632"/>
      <c r="B17" s="632"/>
      <c r="C17" s="1093"/>
      <c r="D17" s="378"/>
      <c r="E17" s="378"/>
      <c r="F17" s="378"/>
      <c r="G17" s="378"/>
      <c r="H17" s="378"/>
      <c r="I17" s="378"/>
      <c r="J17" s="1142"/>
      <c r="K17" s="1142"/>
      <c r="L17" s="1142"/>
      <c r="M17" s="1142"/>
      <c r="N17" s="1142"/>
      <c r="O17" s="1142"/>
      <c r="P17" s="1142"/>
      <c r="Q17" s="1142"/>
      <c r="R17" s="1142"/>
      <c r="S17" s="1142"/>
      <c r="T17" s="1142"/>
      <c r="U17" s="1142"/>
      <c r="V17" s="378"/>
      <c r="W17" s="632"/>
      <c r="X17" s="378"/>
      <c r="Y17" s="378"/>
      <c r="Z17" s="1088"/>
      <c r="AA17" s="340"/>
      <c r="AB17" s="150"/>
      <c r="AC17" s="150"/>
      <c r="AD17" s="160"/>
      <c r="AE17" s="150"/>
      <c r="AF17" s="150"/>
      <c r="AG17" s="150"/>
      <c r="AH17" s="150"/>
      <c r="AI17" s="150"/>
    </row>
    <row r="18" spans="1:35" ht="30.75" customHeight="1">
      <c r="A18" s="632"/>
      <c r="B18" s="632"/>
      <c r="C18" s="1093"/>
      <c r="D18" s="378"/>
      <c r="E18" s="378"/>
      <c r="F18" s="378"/>
      <c r="G18" s="378"/>
      <c r="H18" s="378"/>
      <c r="I18" s="378"/>
      <c r="J18" s="1142"/>
      <c r="K18" s="1142"/>
      <c r="L18" s="1142"/>
      <c r="M18" s="1142"/>
      <c r="N18" s="1142"/>
      <c r="O18" s="1142"/>
      <c r="P18" s="1142"/>
      <c r="Q18" s="1142"/>
      <c r="R18" s="1142"/>
      <c r="S18" s="1142"/>
      <c r="T18" s="1142"/>
      <c r="U18" s="1142"/>
      <c r="V18" s="378"/>
      <c r="W18" s="632"/>
      <c r="X18" s="378"/>
      <c r="Y18" s="378"/>
      <c r="Z18" s="1088"/>
      <c r="AA18" s="340"/>
      <c r="AB18" s="150"/>
      <c r="AC18" s="150"/>
      <c r="AD18" s="160"/>
      <c r="AE18" s="150"/>
      <c r="AF18" s="150"/>
      <c r="AG18" s="150"/>
      <c r="AH18" s="150"/>
      <c r="AI18" s="150"/>
    </row>
    <row r="19" spans="1:35" ht="30.75" customHeight="1">
      <c r="A19" s="632"/>
      <c r="B19" s="632"/>
      <c r="C19" s="1093"/>
      <c r="D19" s="378"/>
      <c r="E19" s="378"/>
      <c r="F19" s="378"/>
      <c r="G19" s="378"/>
      <c r="H19" s="378"/>
      <c r="I19" s="378"/>
      <c r="J19" s="1142"/>
      <c r="K19" s="1142"/>
      <c r="L19" s="1142"/>
      <c r="M19" s="1142"/>
      <c r="N19" s="1142"/>
      <c r="O19" s="1142"/>
      <c r="P19" s="1142"/>
      <c r="Q19" s="1142"/>
      <c r="R19" s="1142"/>
      <c r="S19" s="1142"/>
      <c r="T19" s="1142"/>
      <c r="U19" s="1142"/>
      <c r="V19" s="378"/>
      <c r="W19" s="632"/>
      <c r="X19" s="378"/>
      <c r="Y19" s="378"/>
      <c r="Z19" s="1088"/>
      <c r="AA19" s="340"/>
      <c r="AB19" s="150"/>
      <c r="AC19" s="150"/>
      <c r="AD19" s="160"/>
      <c r="AE19" s="150"/>
      <c r="AF19" s="150"/>
      <c r="AG19" s="150"/>
      <c r="AH19" s="150"/>
      <c r="AI19" s="150"/>
    </row>
    <row r="20" spans="1:35" ht="30.75" customHeight="1">
      <c r="A20" s="632"/>
      <c r="B20" s="632"/>
      <c r="C20" s="1093"/>
      <c r="D20" s="378"/>
      <c r="E20" s="378"/>
      <c r="F20" s="378"/>
      <c r="G20" s="378"/>
      <c r="H20" s="378"/>
      <c r="I20" s="378"/>
      <c r="J20" s="1142"/>
      <c r="K20" s="1142"/>
      <c r="L20" s="1142"/>
      <c r="M20" s="1142"/>
      <c r="N20" s="1142"/>
      <c r="O20" s="1142"/>
      <c r="P20" s="1142"/>
      <c r="Q20" s="1142"/>
      <c r="R20" s="1142"/>
      <c r="S20" s="1142"/>
      <c r="T20" s="1142"/>
      <c r="U20" s="1142"/>
      <c r="V20" s="378"/>
      <c r="W20" s="632"/>
      <c r="X20" s="378"/>
      <c r="Y20" s="378"/>
      <c r="Z20" s="1088"/>
      <c r="AA20" s="340"/>
      <c r="AB20" s="150"/>
      <c r="AC20" s="150"/>
      <c r="AD20" s="160"/>
      <c r="AE20" s="150"/>
      <c r="AF20" s="150"/>
      <c r="AG20" s="150"/>
      <c r="AH20" s="150"/>
      <c r="AI20" s="150"/>
    </row>
    <row r="21" spans="1:35" ht="30.75" customHeight="1">
      <c r="A21" s="632"/>
      <c r="B21" s="632"/>
      <c r="C21" s="1093"/>
      <c r="D21" s="378"/>
      <c r="E21" s="378"/>
      <c r="F21" s="378"/>
      <c r="G21" s="378"/>
      <c r="H21" s="378"/>
      <c r="I21" s="378"/>
      <c r="J21" s="1142"/>
      <c r="K21" s="1142"/>
      <c r="L21" s="1142"/>
      <c r="M21" s="1142"/>
      <c r="N21" s="1142"/>
      <c r="O21" s="1142"/>
      <c r="P21" s="1142"/>
      <c r="Q21" s="1142"/>
      <c r="R21" s="1142"/>
      <c r="S21" s="1142"/>
      <c r="T21" s="1142"/>
      <c r="U21" s="1142"/>
      <c r="V21" s="378"/>
      <c r="W21" s="632"/>
      <c r="X21" s="378"/>
      <c r="Y21" s="378"/>
      <c r="Z21" s="1088"/>
      <c r="AA21" s="340"/>
      <c r="AB21" s="150"/>
      <c r="AC21" s="150"/>
      <c r="AD21" s="160"/>
      <c r="AE21" s="150"/>
      <c r="AF21" s="150"/>
      <c r="AG21" s="150"/>
      <c r="AH21" s="150"/>
      <c r="AI21" s="150"/>
    </row>
    <row r="22" spans="1:35" ht="30.75" customHeight="1">
      <c r="A22" s="632"/>
      <c r="B22" s="632"/>
      <c r="C22" s="1093"/>
      <c r="D22" s="378"/>
      <c r="E22" s="378"/>
      <c r="F22" s="378"/>
      <c r="G22" s="378"/>
      <c r="H22" s="378"/>
      <c r="I22" s="378"/>
      <c r="J22" s="1142"/>
      <c r="K22" s="1142"/>
      <c r="L22" s="1142"/>
      <c r="M22" s="1142"/>
      <c r="N22" s="1142"/>
      <c r="O22" s="1142"/>
      <c r="P22" s="1142"/>
      <c r="Q22" s="1142"/>
      <c r="R22" s="1142"/>
      <c r="S22" s="1142"/>
      <c r="T22" s="1142"/>
      <c r="U22" s="1142"/>
      <c r="V22" s="378"/>
      <c r="W22" s="632"/>
      <c r="X22" s="378"/>
      <c r="Y22" s="378"/>
      <c r="Z22" s="1088"/>
      <c r="AA22" s="340"/>
      <c r="AB22" s="150"/>
      <c r="AC22" s="150"/>
      <c r="AD22" s="160"/>
      <c r="AE22" s="150"/>
      <c r="AF22" s="150"/>
      <c r="AG22" s="150"/>
      <c r="AH22" s="150"/>
      <c r="AI22" s="150"/>
    </row>
    <row r="23" spans="1:35" ht="30.75" customHeight="1">
      <c r="A23" s="632"/>
      <c r="B23" s="632"/>
      <c r="C23" s="1093"/>
      <c r="D23" s="378"/>
      <c r="E23" s="378"/>
      <c r="F23" s="378"/>
      <c r="G23" s="378"/>
      <c r="H23" s="378"/>
      <c r="I23" s="378"/>
      <c r="J23" s="1142"/>
      <c r="K23" s="1142"/>
      <c r="L23" s="1142"/>
      <c r="M23" s="1142"/>
      <c r="N23" s="1142"/>
      <c r="O23" s="1142"/>
      <c r="P23" s="1142"/>
      <c r="Q23" s="1142"/>
      <c r="R23" s="1142"/>
      <c r="S23" s="1142"/>
      <c r="T23" s="1142"/>
      <c r="U23" s="1142"/>
      <c r="V23" s="378"/>
      <c r="W23" s="632"/>
      <c r="X23" s="378"/>
      <c r="Y23" s="378"/>
      <c r="Z23" s="1088"/>
      <c r="AA23" s="340"/>
      <c r="AB23" s="150"/>
      <c r="AC23" s="150"/>
      <c r="AD23" s="160"/>
      <c r="AE23" s="150"/>
      <c r="AF23" s="150"/>
      <c r="AG23" s="150"/>
      <c r="AH23" s="150"/>
      <c r="AI23" s="150"/>
    </row>
    <row r="24" spans="1:35" ht="69" customHeight="1">
      <c r="A24" s="632"/>
      <c r="B24" s="632"/>
      <c r="C24" s="1093"/>
      <c r="D24" s="378"/>
      <c r="E24" s="378"/>
      <c r="F24" s="378"/>
      <c r="G24" s="378"/>
      <c r="H24" s="378"/>
      <c r="I24" s="378"/>
      <c r="J24" s="1142"/>
      <c r="K24" s="1142"/>
      <c r="L24" s="1142"/>
      <c r="M24" s="1142"/>
      <c r="N24" s="1142"/>
      <c r="O24" s="1142"/>
      <c r="P24" s="1142"/>
      <c r="Q24" s="1142"/>
      <c r="R24" s="1142"/>
      <c r="S24" s="1142"/>
      <c r="T24" s="1142"/>
      <c r="U24" s="1142"/>
      <c r="V24" s="378"/>
      <c r="W24" s="632"/>
      <c r="X24" s="378"/>
      <c r="Y24" s="378"/>
      <c r="Z24" s="1088"/>
      <c r="AA24" s="340"/>
      <c r="AB24" s="150"/>
      <c r="AC24" s="150"/>
      <c r="AD24" s="160"/>
      <c r="AE24" s="150"/>
      <c r="AF24" s="150"/>
      <c r="AG24" s="150"/>
      <c r="AH24" s="150"/>
      <c r="AI24" s="150"/>
    </row>
    <row r="25" spans="1:35" ht="30.75" customHeight="1">
      <c r="A25" s="632"/>
      <c r="B25" s="632"/>
      <c r="C25" s="1093"/>
      <c r="D25" s="378"/>
      <c r="E25" s="378"/>
      <c r="F25" s="378"/>
      <c r="G25" s="378"/>
      <c r="H25" s="378"/>
      <c r="I25" s="378"/>
      <c r="J25" s="1142"/>
      <c r="K25" s="1142"/>
      <c r="L25" s="1142"/>
      <c r="M25" s="1142"/>
      <c r="N25" s="1142"/>
      <c r="O25" s="1142"/>
      <c r="P25" s="1142"/>
      <c r="Q25" s="1142"/>
      <c r="R25" s="1142"/>
      <c r="S25" s="1142"/>
      <c r="T25" s="1142"/>
      <c r="U25" s="1142"/>
      <c r="V25" s="1142"/>
      <c r="W25" s="1142"/>
      <c r="X25" s="1142"/>
      <c r="Y25" s="1142"/>
      <c r="Z25" s="1142"/>
      <c r="AA25" s="1142"/>
      <c r="AB25" s="150"/>
      <c r="AC25" s="150"/>
      <c r="AD25" s="160"/>
      <c r="AE25" s="150"/>
      <c r="AF25" s="150"/>
      <c r="AG25" s="150"/>
      <c r="AH25" s="150"/>
      <c r="AI25" s="150"/>
    </row>
    <row r="26" spans="1:35" s="160" customFormat="1" ht="44.25" customHeight="1">
      <c r="A26" s="462"/>
      <c r="B26" s="1427" t="s">
        <v>483</v>
      </c>
      <c r="C26" s="1427"/>
      <c r="D26" s="1427"/>
      <c r="E26" s="341"/>
      <c r="F26" s="341"/>
      <c r="G26" s="341"/>
      <c r="H26" s="341"/>
      <c r="I26" s="341"/>
      <c r="J26" s="1139"/>
      <c r="K26" s="1139"/>
      <c r="L26" s="1139"/>
      <c r="M26" s="1139"/>
      <c r="N26" s="1427" t="s">
        <v>484</v>
      </c>
      <c r="O26" s="1427"/>
      <c r="P26" s="1427"/>
      <c r="Q26" s="1427"/>
      <c r="R26" s="1427"/>
      <c r="S26" s="1139"/>
      <c r="T26" s="1139"/>
      <c r="U26" s="1139"/>
      <c r="V26" s="341"/>
      <c r="W26" s="1427" t="s">
        <v>485</v>
      </c>
      <c r="X26" s="1427"/>
      <c r="Y26" s="1427"/>
      <c r="Z26" s="1427"/>
      <c r="AA26" s="1427"/>
    </row>
    <row r="27" spans="1:35" s="160" customFormat="1" ht="59.25" customHeight="1">
      <c r="A27" s="462"/>
      <c r="B27" s="1427" t="s">
        <v>482</v>
      </c>
      <c r="C27" s="1427"/>
      <c r="D27" s="1427"/>
      <c r="E27" s="341"/>
      <c r="F27" s="341"/>
      <c r="G27" s="341"/>
      <c r="H27" s="341"/>
      <c r="I27" s="341"/>
      <c r="J27" s="1139"/>
      <c r="K27" s="1139"/>
      <c r="L27" s="1139"/>
      <c r="M27" s="1139"/>
      <c r="N27" s="1427" t="s">
        <v>482</v>
      </c>
      <c r="O27" s="1427"/>
      <c r="P27" s="1427"/>
      <c r="Q27" s="1427"/>
      <c r="R27" s="1139"/>
      <c r="S27" s="1139"/>
      <c r="T27" s="1139"/>
      <c r="U27" s="1139"/>
      <c r="V27" s="341"/>
      <c r="W27" s="776"/>
      <c r="X27" s="1427" t="s">
        <v>482</v>
      </c>
      <c r="Y27" s="1427"/>
      <c r="Z27" s="1427"/>
      <c r="AA27" s="1427"/>
    </row>
    <row r="28" spans="1:35" s="160" customFormat="1" ht="27.75" customHeight="1">
      <c r="A28" s="462"/>
      <c r="B28" s="462"/>
      <c r="C28" s="250"/>
      <c r="D28" s="250"/>
      <c r="E28" s="250"/>
      <c r="F28" s="250"/>
      <c r="G28" s="250"/>
      <c r="H28" s="250"/>
      <c r="I28" s="250"/>
      <c r="J28" s="338"/>
      <c r="K28" s="338"/>
      <c r="L28" s="338"/>
      <c r="M28" s="338"/>
      <c r="N28" s="1597"/>
      <c r="O28" s="1597"/>
      <c r="P28" s="1597"/>
      <c r="Q28" s="1597"/>
      <c r="R28" s="338"/>
      <c r="S28" s="338"/>
      <c r="T28" s="338"/>
      <c r="U28" s="338"/>
      <c r="V28" s="250"/>
      <c r="W28" s="462"/>
      <c r="X28" s="250"/>
      <c r="Y28" s="250"/>
      <c r="Z28" s="1017"/>
      <c r="AA28" s="340"/>
    </row>
    <row r="29" spans="1:35" s="160" customFormat="1" ht="27.75" customHeight="1">
      <c r="A29" s="462"/>
      <c r="B29" s="462"/>
      <c r="C29" s="250"/>
      <c r="D29" s="250"/>
      <c r="E29" s="250"/>
      <c r="F29" s="250"/>
      <c r="G29" s="250"/>
      <c r="H29" s="250"/>
      <c r="I29" s="250"/>
      <c r="J29" s="338"/>
      <c r="K29" s="338"/>
      <c r="L29" s="338"/>
      <c r="M29" s="338"/>
      <c r="N29" s="338"/>
      <c r="O29" s="339"/>
      <c r="P29" s="338"/>
      <c r="Q29" s="338"/>
      <c r="R29" s="338"/>
      <c r="S29" s="338"/>
      <c r="T29" s="338"/>
      <c r="U29" s="338"/>
      <c r="V29" s="250"/>
      <c r="W29" s="462"/>
      <c r="X29" s="250"/>
      <c r="Y29" s="250"/>
      <c r="Z29" s="1017"/>
      <c r="AA29" s="340"/>
    </row>
    <row r="30" spans="1:35" s="160" customFormat="1" ht="27.75" customHeight="1">
      <c r="A30" s="462"/>
      <c r="B30" s="462"/>
      <c r="C30" s="250"/>
      <c r="D30" s="250"/>
      <c r="E30" s="250"/>
      <c r="F30" s="250"/>
      <c r="G30" s="250"/>
      <c r="H30" s="250"/>
      <c r="I30" s="250"/>
      <c r="J30" s="338"/>
      <c r="K30" s="338"/>
      <c r="L30" s="338"/>
      <c r="M30" s="338"/>
      <c r="N30" s="338"/>
      <c r="O30" s="339"/>
      <c r="P30" s="338"/>
      <c r="Q30" s="338"/>
      <c r="R30" s="338"/>
      <c r="S30" s="338"/>
      <c r="T30" s="338"/>
      <c r="U30" s="338"/>
      <c r="V30" s="250"/>
      <c r="W30" s="462"/>
      <c r="X30" s="250"/>
      <c r="Y30" s="250"/>
      <c r="Z30" s="1017"/>
      <c r="AA30" s="340"/>
    </row>
    <row r="31" spans="1:35" s="168" customFormat="1" ht="45" customHeight="1">
      <c r="A31" s="463"/>
      <c r="B31" s="463"/>
      <c r="C31" s="114"/>
      <c r="D31" s="114"/>
      <c r="E31" s="114"/>
      <c r="F31" s="114"/>
      <c r="G31" s="114"/>
      <c r="H31" s="114"/>
      <c r="I31" s="114"/>
      <c r="N31" s="1597"/>
      <c r="O31" s="1597"/>
      <c r="P31" s="1597"/>
      <c r="Q31" s="1597"/>
      <c r="V31" s="114"/>
      <c r="W31" s="463"/>
      <c r="X31" s="114"/>
      <c r="Y31" s="114"/>
      <c r="Z31" s="1021"/>
      <c r="AA31" s="115"/>
      <c r="AB31" s="114"/>
      <c r="AC31" s="114"/>
      <c r="AD31" s="114"/>
      <c r="AE31" s="114"/>
      <c r="AF31" s="114"/>
      <c r="AG31" s="114"/>
      <c r="AH31" s="114"/>
      <c r="AI31" s="114"/>
    </row>
    <row r="52" spans="3:35" s="463" customFormat="1" ht="30" customHeight="1">
      <c r="C52" s="114"/>
      <c r="D52" s="114"/>
      <c r="E52" s="114"/>
      <c r="F52" s="114"/>
      <c r="G52" s="114"/>
      <c r="H52" s="114"/>
      <c r="I52" s="114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14"/>
      <c r="X52" s="114"/>
      <c r="Y52" s="114"/>
      <c r="Z52" s="1021"/>
      <c r="AA52" s="115"/>
      <c r="AB52" s="114"/>
      <c r="AC52" s="114"/>
      <c r="AD52" s="114"/>
      <c r="AE52" s="114"/>
      <c r="AF52" s="114"/>
      <c r="AG52" s="114"/>
      <c r="AH52" s="114"/>
      <c r="AI52" s="114"/>
    </row>
    <row r="53" spans="3:35" s="463" customFormat="1" ht="30" customHeight="1">
      <c r="C53" s="114"/>
      <c r="D53" s="114"/>
      <c r="E53" s="114"/>
      <c r="F53" s="114"/>
      <c r="G53" s="114"/>
      <c r="H53" s="114"/>
      <c r="I53" s="114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14"/>
      <c r="X53" s="114"/>
      <c r="Y53" s="114"/>
      <c r="Z53" s="1021"/>
      <c r="AA53" s="115"/>
      <c r="AB53" s="114"/>
      <c r="AC53" s="114"/>
      <c r="AD53" s="114"/>
      <c r="AE53" s="114"/>
      <c r="AF53" s="114"/>
      <c r="AG53" s="114"/>
      <c r="AH53" s="114"/>
      <c r="AI53" s="114"/>
    </row>
  </sheetData>
  <mergeCells count="30">
    <mergeCell ref="A6:A8"/>
    <mergeCell ref="B6:B8"/>
    <mergeCell ref="C6:C8"/>
    <mergeCell ref="D6:D8"/>
    <mergeCell ref="E6:I7"/>
    <mergeCell ref="A1:AI1"/>
    <mergeCell ref="A2:AI2"/>
    <mergeCell ref="A3:C3"/>
    <mergeCell ref="AF3:AF4"/>
    <mergeCell ref="A4:C4"/>
    <mergeCell ref="J6:U6"/>
    <mergeCell ref="V6:V8"/>
    <mergeCell ref="W6:Y7"/>
    <mergeCell ref="Z6:Z8"/>
    <mergeCell ref="AA6:AA8"/>
    <mergeCell ref="J7:K7"/>
    <mergeCell ref="L7:M7"/>
    <mergeCell ref="N7:O7"/>
    <mergeCell ref="P7:Q7"/>
    <mergeCell ref="R7:S7"/>
    <mergeCell ref="N28:Q28"/>
    <mergeCell ref="N31:Q31"/>
    <mergeCell ref="T7:U7"/>
    <mergeCell ref="X10:Y10"/>
    <mergeCell ref="B26:D26"/>
    <mergeCell ref="N26:R26"/>
    <mergeCell ref="W26:AA26"/>
    <mergeCell ref="B27:D27"/>
    <mergeCell ref="N27:Q27"/>
    <mergeCell ref="X27:AA27"/>
  </mergeCells>
  <conditionalFormatting sqref="B1:C5">
    <cfRule type="duplicateValues" dxfId="58" priority="1"/>
  </conditionalFormatting>
  <printOptions horizontalCentered="1" verticalCentered="1"/>
  <pageMargins left="0" right="0" top="0" bottom="0" header="0.23" footer="0"/>
  <pageSetup paperSize="9" scale="36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>
  <sheetPr>
    <tabColor rgb="FF00FF99"/>
  </sheetPr>
  <dimension ref="A1:AI140"/>
  <sheetViews>
    <sheetView view="pageBreakPreview" zoomScale="45" zoomScaleNormal="55" zoomScaleSheetLayoutView="45" workbookViewId="0">
      <pane ySplit="7" topLeftCell="A59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463" customWidth="1"/>
    <col min="2" max="2" width="43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5.710937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6.140625" style="168" customWidth="1"/>
    <col min="18" max="18" width="11.85546875" style="168" customWidth="1"/>
    <col min="19" max="19" width="17.28515625" style="168" customWidth="1"/>
    <col min="20" max="20" width="11.42578125" style="168" customWidth="1"/>
    <col min="21" max="21" width="14.2851562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3.28515625" style="1021" customWidth="1"/>
    <col min="27" max="27" width="20.710937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5" t="s">
        <v>243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5"/>
      <c r="O1" s="1395"/>
      <c r="P1" s="1395"/>
      <c r="Q1" s="1395"/>
      <c r="R1" s="1395"/>
      <c r="S1" s="1395"/>
      <c r="T1" s="1395"/>
      <c r="U1" s="1395"/>
      <c r="V1" s="1395"/>
      <c r="W1" s="1395"/>
      <c r="X1" s="1395"/>
      <c r="Y1" s="1395"/>
      <c r="Z1" s="1395"/>
      <c r="AA1" s="1395"/>
      <c r="AB1" s="1395"/>
      <c r="AC1" s="1395"/>
      <c r="AD1" s="1395"/>
      <c r="AE1" s="1395"/>
      <c r="AF1" s="1395"/>
      <c r="AG1" s="1395"/>
      <c r="AH1" s="1395"/>
      <c r="AI1" s="1395"/>
    </row>
    <row r="2" spans="1:35" s="120" customFormat="1" ht="38.25" customHeight="1" thickBot="1">
      <c r="A2" s="1396" t="s">
        <v>259</v>
      </c>
      <c r="B2" s="1396"/>
      <c r="C2" s="1396"/>
      <c r="D2" s="1396"/>
      <c r="E2" s="1396"/>
      <c r="F2" s="1396"/>
      <c r="G2" s="1396"/>
      <c r="H2" s="1396"/>
      <c r="I2" s="1396"/>
      <c r="J2" s="1396"/>
      <c r="K2" s="1396"/>
      <c r="L2" s="1396"/>
      <c r="M2" s="1396"/>
      <c r="N2" s="1396"/>
      <c r="O2" s="1396"/>
      <c r="P2" s="1396"/>
      <c r="Q2" s="1396"/>
      <c r="R2" s="1396"/>
      <c r="S2" s="1396"/>
      <c r="T2" s="1396"/>
      <c r="U2" s="1396"/>
      <c r="V2" s="1396"/>
      <c r="W2" s="1396"/>
      <c r="X2" s="1396"/>
      <c r="Y2" s="1396"/>
      <c r="Z2" s="1396"/>
      <c r="AA2" s="1396"/>
      <c r="AB2" s="1396"/>
      <c r="AC2" s="1396"/>
      <c r="AD2" s="1396"/>
      <c r="AE2" s="1396"/>
      <c r="AF2" s="1396"/>
      <c r="AG2" s="1396"/>
      <c r="AH2" s="1396"/>
      <c r="AI2" s="1396"/>
    </row>
    <row r="3" spans="1:35" s="120" customFormat="1" ht="33" customHeight="1">
      <c r="A3" s="1395" t="s">
        <v>343</v>
      </c>
      <c r="B3" s="1395"/>
      <c r="C3" s="1395"/>
      <c r="D3" s="1147"/>
      <c r="E3" s="582"/>
      <c r="F3" s="582"/>
      <c r="G3" s="582"/>
      <c r="H3" s="582"/>
      <c r="I3" s="582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773"/>
      <c r="X3" s="121"/>
      <c r="Y3" s="121"/>
      <c r="Z3" s="1009"/>
      <c r="AA3" s="121"/>
      <c r="AB3" s="121"/>
      <c r="AC3" s="121"/>
      <c r="AD3" s="121"/>
      <c r="AE3" s="121"/>
      <c r="AF3" s="1397"/>
      <c r="AG3" s="121"/>
      <c r="AH3" s="122"/>
      <c r="AI3" s="122"/>
    </row>
    <row r="4" spans="1:35" s="120" customFormat="1" ht="35.25" customHeight="1" thickBot="1">
      <c r="A4" s="1432" t="s">
        <v>1099</v>
      </c>
      <c r="B4" s="1432"/>
      <c r="C4" s="1432"/>
      <c r="D4" s="1146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1"/>
      <c r="Q4" s="121"/>
      <c r="R4" s="121"/>
      <c r="S4" s="121"/>
      <c r="T4" s="123"/>
      <c r="U4" s="121"/>
      <c r="V4" s="121"/>
      <c r="W4" s="773"/>
      <c r="X4" s="121"/>
      <c r="Y4" s="121"/>
      <c r="Z4" s="1010"/>
      <c r="AA4" s="123"/>
      <c r="AB4" s="124"/>
      <c r="AC4" s="124"/>
      <c r="AD4" s="124"/>
      <c r="AE4" s="124"/>
      <c r="AF4" s="1398"/>
      <c r="AG4" s="124"/>
      <c r="AH4" s="125"/>
      <c r="AI4" s="125"/>
    </row>
    <row r="5" spans="1:35" ht="28.5" customHeight="1">
      <c r="A5" s="1602" t="s">
        <v>261</v>
      </c>
      <c r="B5" s="1402" t="s">
        <v>244</v>
      </c>
      <c r="C5" s="1405" t="s">
        <v>0</v>
      </c>
      <c r="D5" s="1405" t="s">
        <v>245</v>
      </c>
      <c r="E5" s="1408" t="s">
        <v>1</v>
      </c>
      <c r="F5" s="1409"/>
      <c r="G5" s="1409"/>
      <c r="H5" s="1409"/>
      <c r="I5" s="1410"/>
      <c r="J5" s="1414" t="s">
        <v>2</v>
      </c>
      <c r="K5" s="1414"/>
      <c r="L5" s="1414"/>
      <c r="M5" s="1414"/>
      <c r="N5" s="1414"/>
      <c r="O5" s="1414"/>
      <c r="P5" s="1414"/>
      <c r="Q5" s="1414"/>
      <c r="R5" s="1414"/>
      <c r="S5" s="1414"/>
      <c r="T5" s="1414"/>
      <c r="U5" s="1414"/>
      <c r="V5" s="1415" t="s">
        <v>8</v>
      </c>
      <c r="W5" s="1414" t="s">
        <v>4</v>
      </c>
      <c r="X5" s="1414"/>
      <c r="Y5" s="1414"/>
      <c r="Z5" s="1599" t="s">
        <v>338</v>
      </c>
      <c r="AA5" s="1419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74.25" customHeight="1">
      <c r="A6" s="1603"/>
      <c r="B6" s="1403"/>
      <c r="C6" s="1406"/>
      <c r="D6" s="1406"/>
      <c r="E6" s="1411"/>
      <c r="F6" s="1412"/>
      <c r="G6" s="1412"/>
      <c r="H6" s="1412"/>
      <c r="I6" s="1413"/>
      <c r="J6" s="1422" t="s">
        <v>227</v>
      </c>
      <c r="K6" s="1423"/>
      <c r="L6" s="1418" t="s">
        <v>5</v>
      </c>
      <c r="M6" s="1418"/>
      <c r="N6" s="1424" t="s">
        <v>223</v>
      </c>
      <c r="O6" s="1425"/>
      <c r="P6" s="1418" t="s">
        <v>6</v>
      </c>
      <c r="Q6" s="1418"/>
      <c r="R6" s="1418" t="s">
        <v>7</v>
      </c>
      <c r="S6" s="1418"/>
      <c r="T6" s="1418" t="s">
        <v>219</v>
      </c>
      <c r="U6" s="1418"/>
      <c r="V6" s="1416"/>
      <c r="W6" s="1418"/>
      <c r="X6" s="1418"/>
      <c r="Y6" s="1418"/>
      <c r="Z6" s="1600"/>
      <c r="AA6" s="1420"/>
      <c r="AB6" s="150"/>
      <c r="AC6" s="150"/>
      <c r="AD6" s="150"/>
      <c r="AE6" s="150"/>
      <c r="AF6" s="150"/>
      <c r="AG6" s="150"/>
      <c r="AH6" s="150"/>
      <c r="AI6" s="150"/>
    </row>
    <row r="7" spans="1:35" ht="84" customHeight="1" thickBot="1">
      <c r="A7" s="1604"/>
      <c r="B7" s="1404"/>
      <c r="C7" s="1407"/>
      <c r="D7" s="1407"/>
      <c r="E7" s="240" t="s">
        <v>9</v>
      </c>
      <c r="F7" s="240" t="s">
        <v>10</v>
      </c>
      <c r="G7" s="1148" t="s">
        <v>11</v>
      </c>
      <c r="H7" s="1148" t="s">
        <v>12</v>
      </c>
      <c r="I7" s="1148" t="s">
        <v>13</v>
      </c>
      <c r="J7" s="1148" t="s">
        <v>14</v>
      </c>
      <c r="K7" s="1148" t="s">
        <v>15</v>
      </c>
      <c r="L7" s="1148" t="s">
        <v>14</v>
      </c>
      <c r="M7" s="1148" t="s">
        <v>16</v>
      </c>
      <c r="N7" s="1148" t="s">
        <v>14</v>
      </c>
      <c r="O7" s="1148" t="s">
        <v>16</v>
      </c>
      <c r="P7" s="1148" t="s">
        <v>14</v>
      </c>
      <c r="Q7" s="1148" t="s">
        <v>16</v>
      </c>
      <c r="R7" s="1148" t="s">
        <v>14</v>
      </c>
      <c r="S7" s="1148" t="s">
        <v>220</v>
      </c>
      <c r="T7" s="1148" t="s">
        <v>221</v>
      </c>
      <c r="U7" s="1148" t="s">
        <v>3</v>
      </c>
      <c r="V7" s="1417"/>
      <c r="W7" s="775" t="s">
        <v>17</v>
      </c>
      <c r="X7" s="153" t="s">
        <v>218</v>
      </c>
      <c r="Y7" s="153" t="s">
        <v>13</v>
      </c>
      <c r="Z7" s="1601"/>
      <c r="AA7" s="1421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1023">
        <v>1</v>
      </c>
      <c r="B8" s="364" t="s">
        <v>33</v>
      </c>
      <c r="C8" s="364" t="s">
        <v>176</v>
      </c>
      <c r="D8" s="364" t="s">
        <v>56</v>
      </c>
      <c r="E8" s="365">
        <v>30</v>
      </c>
      <c r="F8" s="364">
        <v>240</v>
      </c>
      <c r="G8" s="364">
        <v>90</v>
      </c>
      <c r="H8" s="361">
        <f>90/8</f>
        <v>11.25</v>
      </c>
      <c r="I8" s="361">
        <f>G8*E8</f>
        <v>2700</v>
      </c>
      <c r="J8" s="376"/>
      <c r="K8" s="376"/>
      <c r="L8" s="376">
        <v>2</v>
      </c>
      <c r="M8" s="376" t="s">
        <v>178</v>
      </c>
      <c r="N8" s="376">
        <v>7</v>
      </c>
      <c r="O8" s="377" t="s">
        <v>1113</v>
      </c>
      <c r="P8" s="376">
        <v>1</v>
      </c>
      <c r="Q8" s="376">
        <v>17</v>
      </c>
      <c r="R8" s="376"/>
      <c r="S8" s="376"/>
      <c r="T8" s="376"/>
      <c r="U8" s="376"/>
      <c r="V8" s="355">
        <f t="shared" ref="V8:V76" si="0">J8+L8+N8+P8+R8+T8</f>
        <v>10</v>
      </c>
      <c r="W8" s="365">
        <f t="shared" ref="W8:W76" si="1">E8-V8</f>
        <v>20</v>
      </c>
      <c r="X8" s="361">
        <f t="shared" ref="X8:X76" si="2">W8*8</f>
        <v>160</v>
      </c>
      <c r="Y8" s="361">
        <f t="shared" ref="Y8:Y76" si="3">X8*H8</f>
        <v>1800</v>
      </c>
      <c r="Z8" s="1011">
        <f t="shared" ref="Z8:Z76" si="4">Y8</f>
        <v>1800</v>
      </c>
      <c r="AA8" s="916"/>
    </row>
    <row r="9" spans="1:35" s="160" customFormat="1" ht="30" customHeight="1">
      <c r="A9" s="825">
        <v>2</v>
      </c>
      <c r="B9" s="364" t="s">
        <v>777</v>
      </c>
      <c r="C9" s="364" t="s">
        <v>18</v>
      </c>
      <c r="D9" s="364" t="s">
        <v>373</v>
      </c>
      <c r="E9" s="365">
        <v>30</v>
      </c>
      <c r="F9" s="364">
        <v>240</v>
      </c>
      <c r="G9" s="364">
        <v>70</v>
      </c>
      <c r="H9" s="364">
        <f>G9/8</f>
        <v>8.75</v>
      </c>
      <c r="I9" s="361">
        <f t="shared" ref="I9:I43" si="5">G9*E9</f>
        <v>2100</v>
      </c>
      <c r="J9" s="376"/>
      <c r="K9" s="376"/>
      <c r="L9" s="376">
        <v>3</v>
      </c>
      <c r="M9" s="376" t="s">
        <v>497</v>
      </c>
      <c r="N9" s="376">
        <v>6</v>
      </c>
      <c r="O9" s="377" t="s">
        <v>537</v>
      </c>
      <c r="P9" s="376">
        <v>1</v>
      </c>
      <c r="Q9" s="376">
        <v>17</v>
      </c>
      <c r="R9" s="376"/>
      <c r="S9" s="376"/>
      <c r="T9" s="376"/>
      <c r="U9" s="376"/>
      <c r="V9" s="355">
        <f t="shared" si="0"/>
        <v>10</v>
      </c>
      <c r="W9" s="365">
        <f t="shared" si="1"/>
        <v>20</v>
      </c>
      <c r="X9" s="361">
        <f t="shared" si="2"/>
        <v>160</v>
      </c>
      <c r="Y9" s="361">
        <f t="shared" si="3"/>
        <v>1400</v>
      </c>
      <c r="Z9" s="1012">
        <f t="shared" si="4"/>
        <v>1400</v>
      </c>
      <c r="AA9" s="363"/>
    </row>
    <row r="10" spans="1:35" s="160" customFormat="1" ht="30" customHeight="1">
      <c r="A10" s="825">
        <v>3</v>
      </c>
      <c r="B10" s="364" t="s">
        <v>319</v>
      </c>
      <c r="C10" s="364" t="s">
        <v>18</v>
      </c>
      <c r="D10" s="364" t="s">
        <v>847</v>
      </c>
      <c r="E10" s="365">
        <v>30</v>
      </c>
      <c r="F10" s="364">
        <v>240</v>
      </c>
      <c r="G10" s="364">
        <v>70</v>
      </c>
      <c r="H10" s="364">
        <f t="shared" ref="H10:H43" si="6">G10/8</f>
        <v>8.75</v>
      </c>
      <c r="I10" s="361">
        <f t="shared" si="5"/>
        <v>2100</v>
      </c>
      <c r="J10" s="376"/>
      <c r="K10" s="376"/>
      <c r="L10" s="376"/>
      <c r="M10" s="376"/>
      <c r="N10" s="376"/>
      <c r="O10" s="377"/>
      <c r="P10" s="376"/>
      <c r="Q10" s="376"/>
      <c r="R10" s="376"/>
      <c r="S10" s="376"/>
      <c r="T10" s="376"/>
      <c r="U10" s="376"/>
      <c r="V10" s="355">
        <f t="shared" si="0"/>
        <v>0</v>
      </c>
      <c r="W10" s="365">
        <f t="shared" si="1"/>
        <v>30</v>
      </c>
      <c r="X10" s="361">
        <f t="shared" si="2"/>
        <v>240</v>
      </c>
      <c r="Y10" s="361">
        <f t="shared" si="3"/>
        <v>2100</v>
      </c>
      <c r="Z10" s="1012">
        <f t="shared" si="4"/>
        <v>2100</v>
      </c>
      <c r="AA10" s="149"/>
    </row>
    <row r="11" spans="1:35" s="160" customFormat="1" ht="30" customHeight="1">
      <c r="A11" s="1023">
        <v>4</v>
      </c>
      <c r="B11" s="364" t="s">
        <v>472</v>
      </c>
      <c r="C11" s="364" t="s">
        <v>176</v>
      </c>
      <c r="D11" s="364" t="s">
        <v>470</v>
      </c>
      <c r="E11" s="365">
        <v>30</v>
      </c>
      <c r="F11" s="364">
        <v>240</v>
      </c>
      <c r="G11" s="364">
        <v>90</v>
      </c>
      <c r="H11" s="364">
        <f t="shared" si="6"/>
        <v>11.25</v>
      </c>
      <c r="I11" s="361">
        <f t="shared" si="5"/>
        <v>2700</v>
      </c>
      <c r="J11" s="376"/>
      <c r="K11" s="822"/>
      <c r="L11" s="376">
        <v>3</v>
      </c>
      <c r="M11" s="376" t="s">
        <v>497</v>
      </c>
      <c r="N11" s="376">
        <v>6</v>
      </c>
      <c r="O11" s="377" t="s">
        <v>537</v>
      </c>
      <c r="P11" s="376">
        <v>1</v>
      </c>
      <c r="Q11" s="376">
        <v>17</v>
      </c>
      <c r="R11" s="376"/>
      <c r="S11" s="959"/>
      <c r="T11" s="376">
        <v>2</v>
      </c>
      <c r="U11" s="376" t="s">
        <v>504</v>
      </c>
      <c r="V11" s="355">
        <f t="shared" si="0"/>
        <v>12</v>
      </c>
      <c r="W11" s="365">
        <f t="shared" si="1"/>
        <v>18</v>
      </c>
      <c r="X11" s="361">
        <f t="shared" si="2"/>
        <v>144</v>
      </c>
      <c r="Y11" s="361">
        <f t="shared" si="3"/>
        <v>1620</v>
      </c>
      <c r="Z11" s="1012">
        <f t="shared" si="4"/>
        <v>1620</v>
      </c>
      <c r="AA11" s="363"/>
    </row>
    <row r="12" spans="1:35" s="160" customFormat="1" ht="30" customHeight="1">
      <c r="A12" s="825">
        <v>5</v>
      </c>
      <c r="B12" s="364" t="s">
        <v>68</v>
      </c>
      <c r="C12" s="364" t="s">
        <v>18</v>
      </c>
      <c r="D12" s="367" t="s">
        <v>69</v>
      </c>
      <c r="E12" s="365">
        <v>30</v>
      </c>
      <c r="F12" s="364">
        <v>240</v>
      </c>
      <c r="G12" s="364">
        <v>70</v>
      </c>
      <c r="H12" s="364">
        <f t="shared" si="6"/>
        <v>8.75</v>
      </c>
      <c r="I12" s="361">
        <f t="shared" si="5"/>
        <v>2100</v>
      </c>
      <c r="J12" s="376"/>
      <c r="K12" s="376"/>
      <c r="L12" s="376">
        <v>2</v>
      </c>
      <c r="M12" s="376" t="s">
        <v>187</v>
      </c>
      <c r="N12" s="376">
        <v>6</v>
      </c>
      <c r="O12" s="376" t="s">
        <v>537</v>
      </c>
      <c r="P12" s="376"/>
      <c r="Q12" s="376"/>
      <c r="R12" s="376"/>
      <c r="S12" s="376"/>
      <c r="T12" s="376"/>
      <c r="U12" s="376"/>
      <c r="V12" s="355">
        <f t="shared" si="0"/>
        <v>8</v>
      </c>
      <c r="W12" s="365">
        <f t="shared" si="1"/>
        <v>22</v>
      </c>
      <c r="X12" s="361">
        <f t="shared" si="2"/>
        <v>176</v>
      </c>
      <c r="Y12" s="361">
        <f t="shared" si="3"/>
        <v>1540</v>
      </c>
      <c r="Z12" s="1012">
        <f t="shared" si="4"/>
        <v>1540</v>
      </c>
      <c r="AA12" s="363"/>
    </row>
    <row r="13" spans="1:35" s="160" customFormat="1" ht="30" customHeight="1">
      <c r="A13" s="825">
        <v>6</v>
      </c>
      <c r="B13" s="364" t="s">
        <v>321</v>
      </c>
      <c r="C13" s="364" t="s">
        <v>18</v>
      </c>
      <c r="D13" s="993" t="s">
        <v>38</v>
      </c>
      <c r="E13" s="365">
        <v>30</v>
      </c>
      <c r="F13" s="364">
        <v>240</v>
      </c>
      <c r="G13" s="364">
        <v>70</v>
      </c>
      <c r="H13" s="364">
        <f t="shared" si="6"/>
        <v>8.75</v>
      </c>
      <c r="I13" s="361">
        <f t="shared" si="5"/>
        <v>2100</v>
      </c>
      <c r="J13" s="376"/>
      <c r="K13" s="376"/>
      <c r="L13" s="376"/>
      <c r="M13" s="376"/>
      <c r="N13" s="376">
        <v>4</v>
      </c>
      <c r="O13" s="377" t="s">
        <v>1097</v>
      </c>
      <c r="P13" s="376">
        <v>1</v>
      </c>
      <c r="Q13" s="376">
        <v>17</v>
      </c>
      <c r="R13" s="376"/>
      <c r="S13" s="376"/>
      <c r="T13" s="376"/>
      <c r="U13" s="376"/>
      <c r="V13" s="355">
        <f t="shared" si="0"/>
        <v>5</v>
      </c>
      <c r="W13" s="365">
        <f t="shared" si="1"/>
        <v>25</v>
      </c>
      <c r="X13" s="361">
        <f t="shared" si="2"/>
        <v>200</v>
      </c>
      <c r="Y13" s="361">
        <f t="shared" si="3"/>
        <v>1750</v>
      </c>
      <c r="Z13" s="1013">
        <f t="shared" si="4"/>
        <v>1750</v>
      </c>
      <c r="AA13" s="363"/>
    </row>
    <row r="14" spans="1:35" s="160" customFormat="1" ht="30" customHeight="1">
      <c r="A14" s="1023">
        <v>7</v>
      </c>
      <c r="B14" s="364" t="s">
        <v>1102</v>
      </c>
      <c r="C14" s="364" t="s">
        <v>18</v>
      </c>
      <c r="D14" s="364" t="s">
        <v>86</v>
      </c>
      <c r="E14" s="365">
        <v>30</v>
      </c>
      <c r="F14" s="364">
        <v>240</v>
      </c>
      <c r="G14" s="364">
        <v>70</v>
      </c>
      <c r="H14" s="364">
        <f t="shared" ref="H14" si="7">G14/8</f>
        <v>8.75</v>
      </c>
      <c r="I14" s="361">
        <f t="shared" ref="I14" si="8">G14*E14</f>
        <v>2100</v>
      </c>
      <c r="J14" s="417">
        <v>21</v>
      </c>
      <c r="K14" s="376" t="s">
        <v>790</v>
      </c>
      <c r="L14" s="376"/>
      <c r="M14" s="376"/>
      <c r="N14" s="376"/>
      <c r="O14" s="377"/>
      <c r="P14" s="376"/>
      <c r="Q14" s="376"/>
      <c r="R14" s="376"/>
      <c r="S14" s="376"/>
      <c r="T14" s="376"/>
      <c r="U14" s="376"/>
      <c r="V14" s="355">
        <f t="shared" ref="V14" si="9">J14+L14+N14+P14+R14+T14</f>
        <v>21</v>
      </c>
      <c r="W14" s="365">
        <f t="shared" ref="W14" si="10">E14-V14</f>
        <v>9</v>
      </c>
      <c r="X14" s="361">
        <f t="shared" ref="X14" si="11">W14*8</f>
        <v>72</v>
      </c>
      <c r="Y14" s="361">
        <f t="shared" ref="Y14" si="12">X14*H14</f>
        <v>630</v>
      </c>
      <c r="Z14" s="1013">
        <f t="shared" ref="Z14" si="13">Y14</f>
        <v>630</v>
      </c>
      <c r="AA14" s="363"/>
    </row>
    <row r="15" spans="1:35" s="160" customFormat="1" ht="30" customHeight="1">
      <c r="A15" s="825">
        <v>8</v>
      </c>
      <c r="B15" s="364" t="s">
        <v>272</v>
      </c>
      <c r="C15" s="364" t="s">
        <v>176</v>
      </c>
      <c r="D15" s="364" t="s">
        <v>47</v>
      </c>
      <c r="E15" s="365">
        <v>30</v>
      </c>
      <c r="F15" s="364">
        <v>240</v>
      </c>
      <c r="G15" s="364">
        <v>90</v>
      </c>
      <c r="H15" s="364">
        <f t="shared" si="6"/>
        <v>11.25</v>
      </c>
      <c r="I15" s="361">
        <f t="shared" si="5"/>
        <v>2700</v>
      </c>
      <c r="J15" s="376"/>
      <c r="K15" s="376"/>
      <c r="L15" s="376">
        <v>3</v>
      </c>
      <c r="M15" s="376" t="s">
        <v>497</v>
      </c>
      <c r="N15" s="376">
        <v>6</v>
      </c>
      <c r="O15" s="377" t="s">
        <v>537</v>
      </c>
      <c r="P15" s="376">
        <v>1</v>
      </c>
      <c r="Q15" s="376">
        <v>17</v>
      </c>
      <c r="R15" s="376"/>
      <c r="S15" s="376"/>
      <c r="T15" s="376"/>
      <c r="U15" s="376"/>
      <c r="V15" s="355">
        <f t="shared" si="0"/>
        <v>10</v>
      </c>
      <c r="W15" s="365">
        <f t="shared" si="1"/>
        <v>20</v>
      </c>
      <c r="X15" s="364">
        <f t="shared" si="2"/>
        <v>160</v>
      </c>
      <c r="Y15" s="364">
        <f t="shared" si="3"/>
        <v>1800</v>
      </c>
      <c r="Z15" s="1014">
        <f t="shared" si="4"/>
        <v>1800</v>
      </c>
      <c r="AA15" s="363"/>
    </row>
    <row r="16" spans="1:35" s="160" customFormat="1" ht="30" customHeight="1">
      <c r="A16" s="825">
        <v>9</v>
      </c>
      <c r="B16" s="364" t="s">
        <v>734</v>
      </c>
      <c r="C16" s="364" t="s">
        <v>18</v>
      </c>
      <c r="D16" s="374" t="s">
        <v>106</v>
      </c>
      <c r="E16" s="365">
        <v>30</v>
      </c>
      <c r="F16" s="364">
        <v>240</v>
      </c>
      <c r="G16" s="364">
        <v>70</v>
      </c>
      <c r="H16" s="364">
        <f t="shared" si="6"/>
        <v>8.75</v>
      </c>
      <c r="I16" s="361">
        <f t="shared" si="5"/>
        <v>2100</v>
      </c>
      <c r="J16" s="376"/>
      <c r="K16" s="819"/>
      <c r="L16" s="376"/>
      <c r="M16" s="376"/>
      <c r="N16" s="376">
        <v>6</v>
      </c>
      <c r="O16" s="377" t="s">
        <v>537</v>
      </c>
      <c r="P16" s="376">
        <v>1</v>
      </c>
      <c r="Q16" s="376">
        <v>17</v>
      </c>
      <c r="R16" s="376"/>
      <c r="S16" s="376"/>
      <c r="T16" s="376"/>
      <c r="U16" s="376"/>
      <c r="V16" s="355">
        <f t="shared" si="0"/>
        <v>7</v>
      </c>
      <c r="W16" s="365">
        <f t="shared" si="1"/>
        <v>23</v>
      </c>
      <c r="X16" s="364">
        <f t="shared" si="2"/>
        <v>184</v>
      </c>
      <c r="Y16" s="364">
        <f t="shared" si="3"/>
        <v>1610</v>
      </c>
      <c r="Z16" s="1014">
        <f t="shared" si="4"/>
        <v>1610</v>
      </c>
      <c r="AA16" s="363"/>
    </row>
    <row r="17" spans="1:27" s="160" customFormat="1" ht="30" customHeight="1">
      <c r="A17" s="1023">
        <v>10</v>
      </c>
      <c r="B17" s="364" t="s">
        <v>169</v>
      </c>
      <c r="C17" s="364" t="s">
        <v>176</v>
      </c>
      <c r="D17" s="364" t="s">
        <v>83</v>
      </c>
      <c r="E17" s="365">
        <v>30</v>
      </c>
      <c r="F17" s="364">
        <v>240</v>
      </c>
      <c r="G17" s="364">
        <v>90</v>
      </c>
      <c r="H17" s="364">
        <f t="shared" si="6"/>
        <v>11.25</v>
      </c>
      <c r="I17" s="361">
        <f t="shared" si="5"/>
        <v>2700</v>
      </c>
      <c r="J17" s="376"/>
      <c r="K17" s="819"/>
      <c r="L17" s="376">
        <v>1</v>
      </c>
      <c r="M17" s="376">
        <v>13</v>
      </c>
      <c r="N17" s="376">
        <v>3</v>
      </c>
      <c r="O17" s="377" t="s">
        <v>501</v>
      </c>
      <c r="P17" s="376">
        <v>1</v>
      </c>
      <c r="Q17" s="376">
        <v>17</v>
      </c>
      <c r="R17" s="376"/>
      <c r="S17" s="377"/>
      <c r="T17" s="376"/>
      <c r="U17" s="376"/>
      <c r="V17" s="355">
        <f>J17+L17+N17+P17+R17+T17</f>
        <v>5</v>
      </c>
      <c r="W17" s="365">
        <f>E17-V17</f>
        <v>25</v>
      </c>
      <c r="X17" s="364">
        <f>W17*8</f>
        <v>200</v>
      </c>
      <c r="Y17" s="364">
        <f>X17*H17</f>
        <v>2250</v>
      </c>
      <c r="Z17" s="1014">
        <f t="shared" si="4"/>
        <v>2250</v>
      </c>
      <c r="AA17" s="363"/>
    </row>
    <row r="18" spans="1:27" s="160" customFormat="1" ht="30" customHeight="1">
      <c r="A18" s="825">
        <v>11</v>
      </c>
      <c r="B18" s="364" t="s">
        <v>1091</v>
      </c>
      <c r="C18" s="364" t="s">
        <v>176</v>
      </c>
      <c r="D18" s="364" t="s">
        <v>100</v>
      </c>
      <c r="E18" s="365">
        <v>30</v>
      </c>
      <c r="F18" s="364">
        <v>240</v>
      </c>
      <c r="G18" s="364">
        <v>90</v>
      </c>
      <c r="H18" s="364">
        <f t="shared" ref="H18" si="14">G18/8</f>
        <v>11.25</v>
      </c>
      <c r="I18" s="361">
        <f t="shared" ref="I18" si="15">G18*E18</f>
        <v>2700</v>
      </c>
      <c r="J18" s="417">
        <v>22</v>
      </c>
      <c r="K18" s="819" t="s">
        <v>785</v>
      </c>
      <c r="L18" s="376"/>
      <c r="M18" s="376"/>
      <c r="N18" s="376"/>
      <c r="O18" s="377"/>
      <c r="P18" s="376">
        <v>1</v>
      </c>
      <c r="Q18" s="376">
        <v>17</v>
      </c>
      <c r="R18" s="376"/>
      <c r="S18" s="377"/>
      <c r="T18" s="376"/>
      <c r="U18" s="376"/>
      <c r="V18" s="355">
        <f>J18+L18+N18+P18+R18+T18</f>
        <v>23</v>
      </c>
      <c r="W18" s="365">
        <f>E18-V18</f>
        <v>7</v>
      </c>
      <c r="X18" s="364">
        <f>W18*8</f>
        <v>56</v>
      </c>
      <c r="Y18" s="364">
        <f>X18*H18</f>
        <v>630</v>
      </c>
      <c r="Z18" s="1014">
        <f t="shared" ref="Z18" si="16">Y18</f>
        <v>630</v>
      </c>
      <c r="AA18" s="363"/>
    </row>
    <row r="19" spans="1:27" s="160" customFormat="1" ht="30" customHeight="1">
      <c r="A19" s="825">
        <v>12</v>
      </c>
      <c r="B19" s="364" t="s">
        <v>1089</v>
      </c>
      <c r="C19" s="364" t="s">
        <v>176</v>
      </c>
      <c r="D19" s="364" t="s">
        <v>103</v>
      </c>
      <c r="E19" s="365">
        <v>30</v>
      </c>
      <c r="F19" s="364">
        <v>240</v>
      </c>
      <c r="G19" s="364">
        <v>90</v>
      </c>
      <c r="H19" s="364">
        <f t="shared" ref="H19" si="17">G19/8</f>
        <v>11.25</v>
      </c>
      <c r="I19" s="361">
        <f t="shared" ref="I19" si="18">G19*E19</f>
        <v>2700</v>
      </c>
      <c r="J19" s="417">
        <v>22</v>
      </c>
      <c r="K19" s="819" t="s">
        <v>785</v>
      </c>
      <c r="L19" s="376"/>
      <c r="M19" s="376"/>
      <c r="N19" s="376"/>
      <c r="O19" s="377"/>
      <c r="P19" s="376">
        <v>1</v>
      </c>
      <c r="Q19" s="376">
        <v>17</v>
      </c>
      <c r="R19" s="376"/>
      <c r="S19" s="377"/>
      <c r="T19" s="376"/>
      <c r="U19" s="376"/>
      <c r="V19" s="355">
        <f>J19+L19+N19+P19+R19+T19</f>
        <v>23</v>
      </c>
      <c r="W19" s="365">
        <f>E19-V19</f>
        <v>7</v>
      </c>
      <c r="X19" s="364">
        <f>W19*8</f>
        <v>56</v>
      </c>
      <c r="Y19" s="364">
        <f>X19*H19</f>
        <v>630</v>
      </c>
      <c r="Z19" s="1014">
        <f t="shared" ref="Z19" si="19">Y19</f>
        <v>630</v>
      </c>
      <c r="AA19" s="363"/>
    </row>
    <row r="20" spans="1:27" s="160" customFormat="1" ht="30" customHeight="1">
      <c r="A20" s="1023">
        <v>13</v>
      </c>
      <c r="B20" s="364" t="s">
        <v>124</v>
      </c>
      <c r="C20" s="364" t="s">
        <v>207</v>
      </c>
      <c r="D20" s="364" t="s">
        <v>142</v>
      </c>
      <c r="E20" s="365">
        <v>30</v>
      </c>
      <c r="F20" s="364">
        <v>240</v>
      </c>
      <c r="G20" s="364">
        <v>40</v>
      </c>
      <c r="H20" s="364">
        <f t="shared" si="6"/>
        <v>5</v>
      </c>
      <c r="I20" s="361">
        <f t="shared" si="5"/>
        <v>1200</v>
      </c>
      <c r="J20" s="376"/>
      <c r="K20" s="376"/>
      <c r="L20" s="376">
        <v>3</v>
      </c>
      <c r="M20" s="376" t="s">
        <v>497</v>
      </c>
      <c r="N20" s="376">
        <v>6</v>
      </c>
      <c r="O20" s="377" t="s">
        <v>537</v>
      </c>
      <c r="P20" s="376">
        <v>1</v>
      </c>
      <c r="Q20" s="376">
        <v>17</v>
      </c>
      <c r="R20" s="376"/>
      <c r="S20" s="376"/>
      <c r="T20" s="376"/>
      <c r="U20" s="377"/>
      <c r="V20" s="355">
        <f t="shared" si="0"/>
        <v>10</v>
      </c>
      <c r="W20" s="365">
        <f t="shared" si="1"/>
        <v>20</v>
      </c>
      <c r="X20" s="361">
        <f t="shared" si="2"/>
        <v>160</v>
      </c>
      <c r="Y20" s="361">
        <f t="shared" si="3"/>
        <v>800</v>
      </c>
      <c r="Z20" s="1012">
        <f t="shared" si="4"/>
        <v>800</v>
      </c>
      <c r="AA20" s="363"/>
    </row>
    <row r="21" spans="1:27" s="160" customFormat="1" ht="30" customHeight="1">
      <c r="A21" s="825">
        <v>14</v>
      </c>
      <c r="B21" s="364" t="s">
        <v>1118</v>
      </c>
      <c r="C21" s="364" t="s">
        <v>176</v>
      </c>
      <c r="D21" s="364" t="s">
        <v>55</v>
      </c>
      <c r="E21" s="365">
        <v>30</v>
      </c>
      <c r="F21" s="364">
        <v>240</v>
      </c>
      <c r="G21" s="364">
        <v>90</v>
      </c>
      <c r="H21" s="364">
        <f>G21/8</f>
        <v>11.25</v>
      </c>
      <c r="I21" s="361">
        <f>G21*E21</f>
        <v>2700</v>
      </c>
      <c r="J21" s="376"/>
      <c r="K21" s="376"/>
      <c r="L21" s="376">
        <v>1</v>
      </c>
      <c r="M21" s="376">
        <v>27</v>
      </c>
      <c r="N21" s="376">
        <v>6</v>
      </c>
      <c r="O21" s="377" t="s">
        <v>537</v>
      </c>
      <c r="P21" s="376">
        <v>1</v>
      </c>
      <c r="Q21" s="376">
        <v>17</v>
      </c>
      <c r="R21" s="376"/>
      <c r="S21" s="376"/>
      <c r="T21" s="376"/>
      <c r="U21" s="376"/>
      <c r="V21" s="355">
        <f>J21+L21+N21+P21+R21+T21</f>
        <v>8</v>
      </c>
      <c r="W21" s="365">
        <f>E21-V21</f>
        <v>22</v>
      </c>
      <c r="X21" s="361">
        <f>W21*8</f>
        <v>176</v>
      </c>
      <c r="Y21" s="361">
        <f>X21*H21</f>
        <v>1980</v>
      </c>
      <c r="Z21" s="1012">
        <f>Y21</f>
        <v>1980</v>
      </c>
      <c r="AA21" s="149"/>
    </row>
    <row r="22" spans="1:27" s="463" customFormat="1" ht="33" customHeight="1">
      <c r="A22" s="825">
        <v>15</v>
      </c>
      <c r="B22" s="364" t="s">
        <v>863</v>
      </c>
      <c r="C22" s="364" t="s">
        <v>18</v>
      </c>
      <c r="D22" s="364" t="s">
        <v>109</v>
      </c>
      <c r="E22" s="365">
        <v>30</v>
      </c>
      <c r="F22" s="364">
        <v>240</v>
      </c>
      <c r="G22" s="364">
        <v>70</v>
      </c>
      <c r="H22" s="364">
        <f t="shared" si="6"/>
        <v>8.75</v>
      </c>
      <c r="I22" s="364">
        <f t="shared" si="5"/>
        <v>2100</v>
      </c>
      <c r="J22" s="376"/>
      <c r="K22" s="376"/>
      <c r="L22" s="376">
        <v>2</v>
      </c>
      <c r="M22" s="376" t="s">
        <v>178</v>
      </c>
      <c r="N22" s="376">
        <v>6</v>
      </c>
      <c r="O22" s="377" t="s">
        <v>537</v>
      </c>
      <c r="P22" s="376">
        <v>1</v>
      </c>
      <c r="Q22" s="376">
        <v>17</v>
      </c>
      <c r="R22" s="376"/>
      <c r="S22" s="376"/>
      <c r="T22" s="376"/>
      <c r="U22" s="376"/>
      <c r="V22" s="365">
        <f t="shared" si="0"/>
        <v>9</v>
      </c>
      <c r="W22" s="365">
        <f t="shared" si="1"/>
        <v>21</v>
      </c>
      <c r="X22" s="364">
        <f t="shared" si="2"/>
        <v>168</v>
      </c>
      <c r="Y22" s="364">
        <f t="shared" si="3"/>
        <v>1470</v>
      </c>
      <c r="Z22" s="1014">
        <f t="shared" si="4"/>
        <v>1470</v>
      </c>
      <c r="AA22" s="997"/>
    </row>
    <row r="23" spans="1:27" s="160" customFormat="1" ht="30" customHeight="1">
      <c r="A23" s="1023">
        <v>16</v>
      </c>
      <c r="B23" s="1038" t="s">
        <v>1029</v>
      </c>
      <c r="C23" s="364" t="s">
        <v>267</v>
      </c>
      <c r="D23" s="364" t="s">
        <v>43</v>
      </c>
      <c r="E23" s="365">
        <v>30</v>
      </c>
      <c r="F23" s="364">
        <v>240</v>
      </c>
      <c r="G23" s="364">
        <v>75</v>
      </c>
      <c r="H23" s="364">
        <f t="shared" si="6"/>
        <v>9.375</v>
      </c>
      <c r="I23" s="361">
        <f t="shared" si="5"/>
        <v>2250</v>
      </c>
      <c r="J23" s="376"/>
      <c r="K23" s="376"/>
      <c r="L23" s="376"/>
      <c r="M23" s="376"/>
      <c r="N23" s="376">
        <v>5</v>
      </c>
      <c r="O23" s="377" t="s">
        <v>537</v>
      </c>
      <c r="P23" s="376">
        <v>1</v>
      </c>
      <c r="Q23" s="376">
        <v>17</v>
      </c>
      <c r="R23" s="376"/>
      <c r="S23" s="376"/>
      <c r="T23" s="376"/>
      <c r="U23" s="376"/>
      <c r="V23" s="355">
        <f t="shared" si="0"/>
        <v>6</v>
      </c>
      <c r="W23" s="365">
        <f t="shared" si="1"/>
        <v>24</v>
      </c>
      <c r="X23" s="361">
        <f t="shared" si="2"/>
        <v>192</v>
      </c>
      <c r="Y23" s="361">
        <f t="shared" si="3"/>
        <v>1800</v>
      </c>
      <c r="Z23" s="1035">
        <f>Y23-100</f>
        <v>1700</v>
      </c>
      <c r="AA23" s="363"/>
    </row>
    <row r="24" spans="1:27" s="160" customFormat="1" ht="30" customHeight="1">
      <c r="A24" s="825">
        <v>17</v>
      </c>
      <c r="B24" s="364" t="s">
        <v>292</v>
      </c>
      <c r="C24" s="364" t="s">
        <v>176</v>
      </c>
      <c r="D24" s="367" t="s">
        <v>911</v>
      </c>
      <c r="E24" s="365">
        <v>30</v>
      </c>
      <c r="F24" s="364">
        <v>240</v>
      </c>
      <c r="G24" s="364">
        <v>90</v>
      </c>
      <c r="H24" s="364">
        <f t="shared" si="6"/>
        <v>11.25</v>
      </c>
      <c r="I24" s="361">
        <f t="shared" si="5"/>
        <v>2700</v>
      </c>
      <c r="J24" s="376"/>
      <c r="K24" s="376"/>
      <c r="L24" s="376">
        <v>3</v>
      </c>
      <c r="M24" s="376" t="s">
        <v>497</v>
      </c>
      <c r="N24" s="376">
        <v>6</v>
      </c>
      <c r="O24" s="377" t="s">
        <v>537</v>
      </c>
      <c r="P24" s="376">
        <v>1</v>
      </c>
      <c r="Q24" s="376">
        <v>17</v>
      </c>
      <c r="R24" s="376"/>
      <c r="S24" s="376"/>
      <c r="T24" s="376"/>
      <c r="U24" s="376"/>
      <c r="V24" s="355">
        <f t="shared" si="0"/>
        <v>10</v>
      </c>
      <c r="W24" s="365">
        <f t="shared" si="1"/>
        <v>20</v>
      </c>
      <c r="X24" s="361">
        <f t="shared" si="2"/>
        <v>160</v>
      </c>
      <c r="Y24" s="361">
        <f t="shared" si="3"/>
        <v>1800</v>
      </c>
      <c r="Z24" s="1014">
        <f t="shared" si="4"/>
        <v>1800</v>
      </c>
      <c r="AA24" s="363"/>
    </row>
    <row r="25" spans="1:27" s="160" customFormat="1" ht="30" customHeight="1">
      <c r="A25" s="825">
        <v>18</v>
      </c>
      <c r="B25" s="364" t="s">
        <v>94</v>
      </c>
      <c r="C25" s="364" t="s">
        <v>176</v>
      </c>
      <c r="D25" s="364" t="s">
        <v>138</v>
      </c>
      <c r="E25" s="365">
        <v>30</v>
      </c>
      <c r="F25" s="364">
        <v>240</v>
      </c>
      <c r="G25" s="364">
        <v>90</v>
      </c>
      <c r="H25" s="364">
        <f t="shared" si="6"/>
        <v>11.25</v>
      </c>
      <c r="I25" s="361">
        <f t="shared" si="5"/>
        <v>2700</v>
      </c>
      <c r="J25" s="376"/>
      <c r="K25" s="376"/>
      <c r="L25" s="376">
        <v>1</v>
      </c>
      <c r="M25" s="376">
        <v>27</v>
      </c>
      <c r="N25" s="376">
        <v>6</v>
      </c>
      <c r="O25" s="377" t="s">
        <v>537</v>
      </c>
      <c r="P25" s="376">
        <v>1</v>
      </c>
      <c r="Q25" s="376">
        <v>17</v>
      </c>
      <c r="R25" s="376"/>
      <c r="S25" s="376"/>
      <c r="T25" s="376"/>
      <c r="U25" s="376"/>
      <c r="V25" s="355">
        <f t="shared" si="0"/>
        <v>8</v>
      </c>
      <c r="W25" s="365">
        <f t="shared" si="1"/>
        <v>22</v>
      </c>
      <c r="X25" s="361">
        <f t="shared" si="2"/>
        <v>176</v>
      </c>
      <c r="Y25" s="361">
        <f t="shared" si="3"/>
        <v>1980</v>
      </c>
      <c r="Z25" s="1014">
        <f t="shared" si="4"/>
        <v>1980</v>
      </c>
      <c r="AA25" s="363"/>
    </row>
    <row r="26" spans="1:27" s="160" customFormat="1" ht="30" customHeight="1">
      <c r="A26" s="1023">
        <v>19</v>
      </c>
      <c r="B26" s="364" t="s">
        <v>1103</v>
      </c>
      <c r="C26" s="364" t="s">
        <v>18</v>
      </c>
      <c r="D26" s="923" t="s">
        <v>77</v>
      </c>
      <c r="E26" s="365">
        <v>30</v>
      </c>
      <c r="F26" s="364">
        <v>240</v>
      </c>
      <c r="G26" s="364">
        <v>70</v>
      </c>
      <c r="H26" s="364">
        <f>G26/8</f>
        <v>8.75</v>
      </c>
      <c r="I26" s="361">
        <f>G26*E26</f>
        <v>2100</v>
      </c>
      <c r="J26" s="376"/>
      <c r="K26" s="376"/>
      <c r="L26" s="376">
        <v>2</v>
      </c>
      <c r="M26" s="376" t="s">
        <v>179</v>
      </c>
      <c r="N26" s="376">
        <v>4</v>
      </c>
      <c r="O26" s="377" t="s">
        <v>1097</v>
      </c>
      <c r="P26" s="376">
        <v>1</v>
      </c>
      <c r="Q26" s="376">
        <v>17</v>
      </c>
      <c r="R26" s="376"/>
      <c r="S26" s="376"/>
      <c r="T26" s="376"/>
      <c r="U26" s="376"/>
      <c r="V26" s="355">
        <f>J26+L26+N26+P26+R26+T26</f>
        <v>7</v>
      </c>
      <c r="W26" s="365">
        <f>E26-V26</f>
        <v>23</v>
      </c>
      <c r="X26" s="361">
        <f>W26*8</f>
        <v>184</v>
      </c>
      <c r="Y26" s="361">
        <f>X26*H26</f>
        <v>1610</v>
      </c>
      <c r="Z26" s="1012">
        <f>Y26</f>
        <v>1610</v>
      </c>
      <c r="AA26" s="149"/>
    </row>
    <row r="27" spans="1:27" s="160" customFormat="1" ht="30" customHeight="1">
      <c r="A27" s="825">
        <v>20</v>
      </c>
      <c r="B27" s="364" t="s">
        <v>881</v>
      </c>
      <c r="C27" s="364" t="s">
        <v>18</v>
      </c>
      <c r="D27" s="414" t="s">
        <v>81</v>
      </c>
      <c r="E27" s="365">
        <v>30</v>
      </c>
      <c r="F27" s="364">
        <v>240</v>
      </c>
      <c r="G27" s="364">
        <v>70</v>
      </c>
      <c r="H27" s="364">
        <f t="shared" si="6"/>
        <v>8.75</v>
      </c>
      <c r="I27" s="361">
        <f t="shared" si="5"/>
        <v>2100</v>
      </c>
      <c r="J27" s="376"/>
      <c r="K27" s="376"/>
      <c r="L27" s="376"/>
      <c r="M27" s="376"/>
      <c r="N27" s="376">
        <v>6</v>
      </c>
      <c r="O27" s="377" t="s">
        <v>1105</v>
      </c>
      <c r="P27" s="376">
        <v>1</v>
      </c>
      <c r="Q27" s="376">
        <v>17</v>
      </c>
      <c r="R27" s="376"/>
      <c r="S27" s="376"/>
      <c r="T27" s="376"/>
      <c r="U27" s="376"/>
      <c r="V27" s="355">
        <f t="shared" si="0"/>
        <v>7</v>
      </c>
      <c r="W27" s="365">
        <f t="shared" si="1"/>
        <v>23</v>
      </c>
      <c r="X27" s="361">
        <f t="shared" si="2"/>
        <v>184</v>
      </c>
      <c r="Y27" s="361">
        <f t="shared" si="3"/>
        <v>1610</v>
      </c>
      <c r="Z27" s="1014">
        <f t="shared" si="4"/>
        <v>1610</v>
      </c>
      <c r="AA27" s="363"/>
    </row>
    <row r="28" spans="1:27" s="160" customFormat="1" ht="30" customHeight="1">
      <c r="A28" s="825">
        <v>21</v>
      </c>
      <c r="B28" s="364" t="s">
        <v>275</v>
      </c>
      <c r="C28" s="364" t="s">
        <v>176</v>
      </c>
      <c r="D28" s="364" t="s">
        <v>78</v>
      </c>
      <c r="E28" s="365">
        <v>30</v>
      </c>
      <c r="F28" s="364">
        <v>240</v>
      </c>
      <c r="G28" s="364">
        <v>90</v>
      </c>
      <c r="H28" s="364">
        <f t="shared" si="6"/>
        <v>11.25</v>
      </c>
      <c r="I28" s="361">
        <f t="shared" si="5"/>
        <v>2700</v>
      </c>
      <c r="J28" s="376"/>
      <c r="K28" s="376"/>
      <c r="L28" s="376"/>
      <c r="M28" s="376"/>
      <c r="N28" s="376">
        <v>7</v>
      </c>
      <c r="O28" s="377" t="s">
        <v>1108</v>
      </c>
      <c r="P28" s="376">
        <v>1</v>
      </c>
      <c r="Q28" s="376">
        <v>17</v>
      </c>
      <c r="R28" s="376"/>
      <c r="S28" s="376"/>
      <c r="T28" s="376"/>
      <c r="U28" s="376"/>
      <c r="V28" s="355">
        <f t="shared" si="0"/>
        <v>8</v>
      </c>
      <c r="W28" s="365">
        <f t="shared" si="1"/>
        <v>22</v>
      </c>
      <c r="X28" s="361">
        <f t="shared" si="2"/>
        <v>176</v>
      </c>
      <c r="Y28" s="361">
        <f t="shared" si="3"/>
        <v>1980</v>
      </c>
      <c r="Z28" s="1014">
        <f t="shared" si="4"/>
        <v>1980</v>
      </c>
      <c r="AA28" s="363"/>
    </row>
    <row r="29" spans="1:27" s="160" customFormat="1" ht="30" customHeight="1">
      <c r="A29" s="1023">
        <v>22</v>
      </c>
      <c r="B29" s="364" t="s">
        <v>1100</v>
      </c>
      <c r="C29" s="364" t="s">
        <v>18</v>
      </c>
      <c r="D29" s="414" t="s">
        <v>105</v>
      </c>
      <c r="E29" s="365">
        <v>30</v>
      </c>
      <c r="F29" s="364">
        <v>240</v>
      </c>
      <c r="G29" s="364">
        <v>70</v>
      </c>
      <c r="H29" s="364">
        <f t="shared" ref="H29" si="20">G29/8</f>
        <v>8.75</v>
      </c>
      <c r="I29" s="361">
        <f t="shared" ref="I29" si="21">G29*E29</f>
        <v>2100</v>
      </c>
      <c r="J29" s="417">
        <v>21</v>
      </c>
      <c r="K29" s="376" t="s">
        <v>790</v>
      </c>
      <c r="L29" s="376"/>
      <c r="M29" s="376"/>
      <c r="N29" s="376"/>
      <c r="O29" s="377"/>
      <c r="P29" s="376"/>
      <c r="Q29" s="376"/>
      <c r="R29" s="376"/>
      <c r="S29" s="376"/>
      <c r="T29" s="376"/>
      <c r="U29" s="376"/>
      <c r="V29" s="355">
        <f t="shared" ref="V29" si="22">J29+L29+N29+P29+R29+T29</f>
        <v>21</v>
      </c>
      <c r="W29" s="365">
        <f t="shared" ref="W29" si="23">E29-V29</f>
        <v>9</v>
      </c>
      <c r="X29" s="361">
        <f t="shared" ref="X29" si="24">W29*8</f>
        <v>72</v>
      </c>
      <c r="Y29" s="361">
        <f t="shared" ref="Y29" si="25">X29*H29</f>
        <v>630</v>
      </c>
      <c r="Z29" s="1014">
        <f t="shared" ref="Z29" si="26">Y29</f>
        <v>630</v>
      </c>
      <c r="AA29" s="363"/>
    </row>
    <row r="30" spans="1:27" s="160" customFormat="1" ht="30" customHeight="1">
      <c r="A30" s="825">
        <v>23</v>
      </c>
      <c r="B30" s="364" t="s">
        <v>304</v>
      </c>
      <c r="C30" s="364" t="s">
        <v>176</v>
      </c>
      <c r="D30" s="364" t="s">
        <v>57</v>
      </c>
      <c r="E30" s="365">
        <v>30</v>
      </c>
      <c r="F30" s="364">
        <v>240</v>
      </c>
      <c r="G30" s="364">
        <v>90</v>
      </c>
      <c r="H30" s="364">
        <f t="shared" si="6"/>
        <v>11.25</v>
      </c>
      <c r="I30" s="361">
        <f t="shared" si="5"/>
        <v>2700</v>
      </c>
      <c r="J30" s="376"/>
      <c r="K30" s="376"/>
      <c r="L30" s="376">
        <v>1</v>
      </c>
      <c r="M30" s="376">
        <v>27</v>
      </c>
      <c r="N30" s="376">
        <v>6</v>
      </c>
      <c r="O30" s="377" t="s">
        <v>537</v>
      </c>
      <c r="P30" s="376">
        <v>1</v>
      </c>
      <c r="Q30" s="376">
        <v>17</v>
      </c>
      <c r="R30" s="376"/>
      <c r="S30" s="376"/>
      <c r="T30" s="376"/>
      <c r="U30" s="376"/>
      <c r="V30" s="355">
        <f t="shared" si="0"/>
        <v>8</v>
      </c>
      <c r="W30" s="365">
        <f t="shared" si="1"/>
        <v>22</v>
      </c>
      <c r="X30" s="361">
        <f t="shared" si="2"/>
        <v>176</v>
      </c>
      <c r="Y30" s="361">
        <f t="shared" si="3"/>
        <v>1980</v>
      </c>
      <c r="Z30" s="1012">
        <f t="shared" si="4"/>
        <v>1980</v>
      </c>
      <c r="AA30" s="363"/>
    </row>
    <row r="31" spans="1:27" s="160" customFormat="1" ht="35.25" customHeight="1">
      <c r="A31" s="825">
        <v>24</v>
      </c>
      <c r="B31" s="364" t="s">
        <v>813</v>
      </c>
      <c r="C31" s="364" t="s">
        <v>176</v>
      </c>
      <c r="D31" s="364" t="s">
        <v>1085</v>
      </c>
      <c r="E31" s="364">
        <v>30</v>
      </c>
      <c r="F31" s="364">
        <v>240</v>
      </c>
      <c r="G31" s="364">
        <v>90</v>
      </c>
      <c r="H31" s="364">
        <f t="shared" si="6"/>
        <v>11.25</v>
      </c>
      <c r="I31" s="361">
        <f t="shared" si="5"/>
        <v>2700</v>
      </c>
      <c r="J31" s="376"/>
      <c r="K31" s="376"/>
      <c r="L31" s="376">
        <v>3</v>
      </c>
      <c r="M31" s="376" t="s">
        <v>497</v>
      </c>
      <c r="N31" s="376">
        <v>7</v>
      </c>
      <c r="O31" s="377" t="s">
        <v>503</v>
      </c>
      <c r="P31" s="376">
        <v>1</v>
      </c>
      <c r="Q31" s="376">
        <v>17</v>
      </c>
      <c r="R31" s="376">
        <v>5</v>
      </c>
      <c r="S31" s="376" t="s">
        <v>1086</v>
      </c>
      <c r="T31" s="376"/>
      <c r="U31" s="376"/>
      <c r="V31" s="361">
        <f t="shared" si="0"/>
        <v>16</v>
      </c>
      <c r="W31" s="364">
        <f t="shared" si="1"/>
        <v>14</v>
      </c>
      <c r="X31" s="361">
        <f t="shared" si="2"/>
        <v>112</v>
      </c>
      <c r="Y31" s="361">
        <f t="shared" si="3"/>
        <v>1260</v>
      </c>
      <c r="Z31" s="1012">
        <f t="shared" si="4"/>
        <v>1260</v>
      </c>
      <c r="AA31" s="363"/>
    </row>
    <row r="32" spans="1:27" s="463" customFormat="1" ht="35.1" customHeight="1">
      <c r="A32" s="1023">
        <v>25</v>
      </c>
      <c r="B32" s="364" t="s">
        <v>246</v>
      </c>
      <c r="C32" s="364" t="s">
        <v>176</v>
      </c>
      <c r="D32" s="364" t="s">
        <v>971</v>
      </c>
      <c r="E32" s="365">
        <v>30</v>
      </c>
      <c r="F32" s="364">
        <v>240</v>
      </c>
      <c r="G32" s="364">
        <v>90</v>
      </c>
      <c r="H32" s="364">
        <f t="shared" si="6"/>
        <v>11.25</v>
      </c>
      <c r="I32" s="364">
        <f t="shared" si="5"/>
        <v>2700</v>
      </c>
      <c r="J32" s="376"/>
      <c r="K32" s="819"/>
      <c r="L32" s="376">
        <v>4</v>
      </c>
      <c r="M32" s="376" t="s">
        <v>180</v>
      </c>
      <c r="N32" s="376">
        <v>11</v>
      </c>
      <c r="O32" s="377" t="s">
        <v>1098</v>
      </c>
      <c r="P32" s="376">
        <v>1</v>
      </c>
      <c r="Q32" s="377" t="s">
        <v>143</v>
      </c>
      <c r="R32" s="376"/>
      <c r="S32" s="376"/>
      <c r="T32" s="376"/>
      <c r="U32" s="376"/>
      <c r="V32" s="365">
        <f t="shared" ref="V32:V37" si="27">J32+L32+N32+P32+R32+T32</f>
        <v>16</v>
      </c>
      <c r="W32" s="365">
        <f t="shared" ref="W32:W37" si="28">E32-V32</f>
        <v>14</v>
      </c>
      <c r="X32" s="364">
        <f t="shared" si="2"/>
        <v>112</v>
      </c>
      <c r="Y32" s="364">
        <f t="shared" si="3"/>
        <v>1260</v>
      </c>
      <c r="Z32" s="1014">
        <f t="shared" si="4"/>
        <v>1260</v>
      </c>
      <c r="AA32" s="997"/>
    </row>
    <row r="33" spans="1:27" s="160" customFormat="1" ht="30" customHeight="1">
      <c r="A33" s="825">
        <v>26</v>
      </c>
      <c r="B33" s="364" t="s">
        <v>990</v>
      </c>
      <c r="C33" s="364" t="s">
        <v>18</v>
      </c>
      <c r="D33" s="474" t="s">
        <v>42</v>
      </c>
      <c r="E33" s="365">
        <v>30</v>
      </c>
      <c r="F33" s="364">
        <v>240</v>
      </c>
      <c r="G33" s="364">
        <v>70</v>
      </c>
      <c r="H33" s="364">
        <f t="shared" si="6"/>
        <v>8.75</v>
      </c>
      <c r="I33" s="361">
        <f t="shared" si="5"/>
        <v>2100</v>
      </c>
      <c r="J33" s="376"/>
      <c r="K33" s="376"/>
      <c r="L33" s="376">
        <v>3</v>
      </c>
      <c r="M33" s="376" t="s">
        <v>497</v>
      </c>
      <c r="N33" s="376">
        <v>7</v>
      </c>
      <c r="O33" s="377" t="s">
        <v>615</v>
      </c>
      <c r="P33" s="376">
        <v>1</v>
      </c>
      <c r="Q33" s="376">
        <v>17</v>
      </c>
      <c r="R33" s="376"/>
      <c r="S33" s="376"/>
      <c r="T33" s="376"/>
      <c r="U33" s="376"/>
      <c r="V33" s="355">
        <f t="shared" si="27"/>
        <v>11</v>
      </c>
      <c r="W33" s="365">
        <f t="shared" si="28"/>
        <v>19</v>
      </c>
      <c r="X33" s="361">
        <f>W33*8</f>
        <v>152</v>
      </c>
      <c r="Y33" s="361">
        <f t="shared" si="3"/>
        <v>1330</v>
      </c>
      <c r="Z33" s="1012">
        <f t="shared" si="4"/>
        <v>1330</v>
      </c>
      <c r="AA33" s="363"/>
    </row>
    <row r="34" spans="1:27" s="160" customFormat="1" ht="34.5" customHeight="1">
      <c r="A34" s="825">
        <v>27</v>
      </c>
      <c r="B34" s="364" t="s">
        <v>882</v>
      </c>
      <c r="C34" s="364" t="s">
        <v>207</v>
      </c>
      <c r="D34" s="364" t="s">
        <v>120</v>
      </c>
      <c r="E34" s="365">
        <v>30</v>
      </c>
      <c r="F34" s="364">
        <v>240</v>
      </c>
      <c r="G34" s="364">
        <v>40</v>
      </c>
      <c r="H34" s="364">
        <f t="shared" si="6"/>
        <v>5</v>
      </c>
      <c r="I34" s="361">
        <f t="shared" si="5"/>
        <v>1200</v>
      </c>
      <c r="J34" s="376"/>
      <c r="K34" s="376"/>
      <c r="L34" s="376">
        <v>3</v>
      </c>
      <c r="M34" s="376" t="s">
        <v>497</v>
      </c>
      <c r="N34" s="376">
        <v>6</v>
      </c>
      <c r="O34" s="376" t="s">
        <v>537</v>
      </c>
      <c r="P34" s="376">
        <v>1</v>
      </c>
      <c r="Q34" s="376">
        <v>17</v>
      </c>
      <c r="R34" s="376"/>
      <c r="S34" s="376"/>
      <c r="T34" s="376"/>
      <c r="U34" s="376"/>
      <c r="V34" s="355">
        <f t="shared" si="27"/>
        <v>10</v>
      </c>
      <c r="W34" s="365">
        <f t="shared" si="28"/>
        <v>20</v>
      </c>
      <c r="X34" s="361">
        <f>W34*8</f>
        <v>160</v>
      </c>
      <c r="Y34" s="361">
        <f t="shared" si="3"/>
        <v>800</v>
      </c>
      <c r="Z34" s="1012">
        <f t="shared" si="4"/>
        <v>800</v>
      </c>
      <c r="AA34" s="363"/>
    </row>
    <row r="35" spans="1:27" s="160" customFormat="1" ht="33" customHeight="1">
      <c r="A35" s="1023">
        <v>28</v>
      </c>
      <c r="B35" s="1156" t="s">
        <v>323</v>
      </c>
      <c r="C35" s="364" t="s">
        <v>18</v>
      </c>
      <c r="D35" s="361" t="s">
        <v>853</v>
      </c>
      <c r="E35" s="365">
        <v>30</v>
      </c>
      <c r="F35" s="364">
        <v>240</v>
      </c>
      <c r="G35" s="364">
        <v>70</v>
      </c>
      <c r="H35" s="364">
        <f t="shared" si="6"/>
        <v>8.75</v>
      </c>
      <c r="I35" s="361">
        <f t="shared" si="5"/>
        <v>2100</v>
      </c>
      <c r="J35" s="376"/>
      <c r="K35" s="376"/>
      <c r="L35" s="376">
        <v>3</v>
      </c>
      <c r="M35" s="376" t="s">
        <v>497</v>
      </c>
      <c r="N35" s="376">
        <v>6</v>
      </c>
      <c r="O35" s="376" t="s">
        <v>537</v>
      </c>
      <c r="P35" s="376">
        <v>1</v>
      </c>
      <c r="Q35" s="376">
        <v>17</v>
      </c>
      <c r="R35" s="376"/>
      <c r="S35" s="376"/>
      <c r="T35" s="376"/>
      <c r="U35" s="376"/>
      <c r="V35" s="355">
        <f t="shared" si="27"/>
        <v>10</v>
      </c>
      <c r="W35" s="365">
        <f t="shared" si="28"/>
        <v>20</v>
      </c>
      <c r="X35" s="361">
        <f>W35*8</f>
        <v>160</v>
      </c>
      <c r="Y35" s="361">
        <f t="shared" si="3"/>
        <v>1400</v>
      </c>
      <c r="Z35" s="1035">
        <f>Y35-100</f>
        <v>1300</v>
      </c>
      <c r="AA35" s="363"/>
    </row>
    <row r="36" spans="1:27" s="160" customFormat="1" ht="33" customHeight="1">
      <c r="A36" s="825">
        <v>29</v>
      </c>
      <c r="B36" s="474" t="s">
        <v>473</v>
      </c>
      <c r="C36" s="364" t="s">
        <v>176</v>
      </c>
      <c r="D36" s="364" t="s">
        <v>239</v>
      </c>
      <c r="E36" s="365">
        <v>30</v>
      </c>
      <c r="F36" s="364">
        <v>240</v>
      </c>
      <c r="G36" s="364">
        <v>90</v>
      </c>
      <c r="H36" s="364">
        <f t="shared" si="6"/>
        <v>11.25</v>
      </c>
      <c r="I36" s="361">
        <f t="shared" si="5"/>
        <v>2700</v>
      </c>
      <c r="J36" s="376"/>
      <c r="K36" s="376"/>
      <c r="L36" s="376">
        <v>3</v>
      </c>
      <c r="M36" s="376" t="s">
        <v>497</v>
      </c>
      <c r="N36" s="376">
        <v>11</v>
      </c>
      <c r="O36" s="377" t="s">
        <v>1092</v>
      </c>
      <c r="P36" s="376">
        <v>1</v>
      </c>
      <c r="Q36" s="376">
        <v>17</v>
      </c>
      <c r="R36" s="376"/>
      <c r="S36" s="376"/>
      <c r="T36" s="376"/>
      <c r="U36" s="376"/>
      <c r="V36" s="355">
        <f t="shared" si="27"/>
        <v>15</v>
      </c>
      <c r="W36" s="365">
        <f t="shared" si="28"/>
        <v>15</v>
      </c>
      <c r="X36" s="361">
        <f>W36*8</f>
        <v>120</v>
      </c>
      <c r="Y36" s="361">
        <f t="shared" si="3"/>
        <v>1350</v>
      </c>
      <c r="Z36" s="1012">
        <f t="shared" si="4"/>
        <v>1350</v>
      </c>
      <c r="AA36" s="363"/>
    </row>
    <row r="37" spans="1:27" s="160" customFormat="1" ht="33" customHeight="1">
      <c r="A37" s="825">
        <v>30</v>
      </c>
      <c r="B37" s="474" t="s">
        <v>1084</v>
      </c>
      <c r="C37" s="364" t="s">
        <v>18</v>
      </c>
      <c r="D37" s="414" t="s">
        <v>186</v>
      </c>
      <c r="E37" s="365">
        <v>30</v>
      </c>
      <c r="F37" s="364">
        <v>240</v>
      </c>
      <c r="G37" s="364">
        <v>70</v>
      </c>
      <c r="H37" s="364">
        <f t="shared" ref="H37" si="29">G37/8</f>
        <v>8.75</v>
      </c>
      <c r="I37" s="361">
        <f t="shared" ref="I37" si="30">G37*E37</f>
        <v>2100</v>
      </c>
      <c r="J37" s="417">
        <v>22</v>
      </c>
      <c r="K37" s="376" t="s">
        <v>785</v>
      </c>
      <c r="L37" s="376">
        <v>1</v>
      </c>
      <c r="M37" s="376">
        <v>27</v>
      </c>
      <c r="N37" s="376"/>
      <c r="O37" s="377"/>
      <c r="P37" s="376"/>
      <c r="Q37" s="376"/>
      <c r="R37" s="376"/>
      <c r="S37" s="376"/>
      <c r="T37" s="376"/>
      <c r="U37" s="376"/>
      <c r="V37" s="355">
        <f t="shared" si="27"/>
        <v>23</v>
      </c>
      <c r="W37" s="365">
        <f t="shared" si="28"/>
        <v>7</v>
      </c>
      <c r="X37" s="361">
        <f>W37*8</f>
        <v>56</v>
      </c>
      <c r="Y37" s="361">
        <f t="shared" ref="Y37" si="31">X37*H37</f>
        <v>490</v>
      </c>
      <c r="Z37" s="1012">
        <f t="shared" ref="Z37" si="32">Y37</f>
        <v>490</v>
      </c>
      <c r="AA37" s="363"/>
    </row>
    <row r="38" spans="1:27" s="463" customFormat="1" ht="30" customHeight="1">
      <c r="A38" s="1023">
        <v>31</v>
      </c>
      <c r="B38" s="364" t="s">
        <v>97</v>
      </c>
      <c r="C38" s="364" t="s">
        <v>176</v>
      </c>
      <c r="D38" s="364" t="s">
        <v>160</v>
      </c>
      <c r="E38" s="365">
        <v>30</v>
      </c>
      <c r="F38" s="364">
        <v>240</v>
      </c>
      <c r="G38" s="364">
        <v>90</v>
      </c>
      <c r="H38" s="364">
        <f t="shared" si="6"/>
        <v>11.25</v>
      </c>
      <c r="I38" s="364">
        <f t="shared" si="5"/>
        <v>2700</v>
      </c>
      <c r="J38" s="376"/>
      <c r="K38" s="376"/>
      <c r="L38" s="376">
        <v>2</v>
      </c>
      <c r="M38" s="376" t="s">
        <v>179</v>
      </c>
      <c r="N38" s="376">
        <v>6</v>
      </c>
      <c r="O38" s="377" t="s">
        <v>537</v>
      </c>
      <c r="P38" s="376">
        <v>1</v>
      </c>
      <c r="Q38" s="376">
        <v>17</v>
      </c>
      <c r="R38" s="376"/>
      <c r="S38" s="376"/>
      <c r="T38" s="376"/>
      <c r="U38" s="376"/>
      <c r="V38" s="365">
        <f t="shared" si="0"/>
        <v>9</v>
      </c>
      <c r="W38" s="365">
        <f t="shared" si="1"/>
        <v>21</v>
      </c>
      <c r="X38" s="364">
        <f t="shared" si="2"/>
        <v>168</v>
      </c>
      <c r="Y38" s="364">
        <f t="shared" si="3"/>
        <v>1890</v>
      </c>
      <c r="Z38" s="1014">
        <f t="shared" si="4"/>
        <v>1890</v>
      </c>
      <c r="AA38" s="997"/>
    </row>
    <row r="39" spans="1:27" s="160" customFormat="1" ht="30" customHeight="1">
      <c r="A39" s="825">
        <v>32</v>
      </c>
      <c r="B39" s="364" t="s">
        <v>294</v>
      </c>
      <c r="C39" s="364" t="s">
        <v>267</v>
      </c>
      <c r="D39" s="364" t="s">
        <v>199</v>
      </c>
      <c r="E39" s="365">
        <v>30</v>
      </c>
      <c r="F39" s="364">
        <v>240</v>
      </c>
      <c r="G39" s="364">
        <v>75</v>
      </c>
      <c r="H39" s="364">
        <f t="shared" si="6"/>
        <v>9.375</v>
      </c>
      <c r="I39" s="361">
        <f t="shared" si="5"/>
        <v>2250</v>
      </c>
      <c r="J39" s="376"/>
      <c r="K39" s="376"/>
      <c r="L39" s="376"/>
      <c r="M39" s="376"/>
      <c r="N39" s="376">
        <v>12</v>
      </c>
      <c r="O39" s="377" t="s">
        <v>435</v>
      </c>
      <c r="P39" s="376">
        <v>1</v>
      </c>
      <c r="Q39" s="376">
        <v>17</v>
      </c>
      <c r="R39" s="376"/>
      <c r="S39" s="376"/>
      <c r="T39" s="376"/>
      <c r="U39" s="376"/>
      <c r="V39" s="355">
        <f t="shared" si="0"/>
        <v>13</v>
      </c>
      <c r="W39" s="365">
        <f t="shared" si="1"/>
        <v>17</v>
      </c>
      <c r="X39" s="361">
        <f t="shared" si="2"/>
        <v>136</v>
      </c>
      <c r="Y39" s="361">
        <f t="shared" si="3"/>
        <v>1275</v>
      </c>
      <c r="Z39" s="1012">
        <f t="shared" si="4"/>
        <v>1275</v>
      </c>
      <c r="AA39" s="363"/>
    </row>
    <row r="40" spans="1:27" s="160" customFormat="1" ht="30" customHeight="1">
      <c r="A40" s="825">
        <v>33</v>
      </c>
      <c r="B40" s="364" t="s">
        <v>905</v>
      </c>
      <c r="C40" s="364" t="s">
        <v>176</v>
      </c>
      <c r="D40" s="367" t="s">
        <v>117</v>
      </c>
      <c r="E40" s="365">
        <v>30</v>
      </c>
      <c r="F40" s="364">
        <v>240</v>
      </c>
      <c r="G40" s="364">
        <v>90</v>
      </c>
      <c r="H40" s="364">
        <f t="shared" si="6"/>
        <v>11.25</v>
      </c>
      <c r="I40" s="361">
        <f t="shared" si="5"/>
        <v>2700</v>
      </c>
      <c r="J40" s="376"/>
      <c r="K40" s="376"/>
      <c r="L40" s="376"/>
      <c r="M40" s="376"/>
      <c r="N40" s="376"/>
      <c r="O40" s="377"/>
      <c r="P40" s="376"/>
      <c r="Q40" s="376"/>
      <c r="R40" s="376"/>
      <c r="S40" s="376"/>
      <c r="T40" s="376"/>
      <c r="U40" s="376"/>
      <c r="V40" s="355">
        <f t="shared" si="0"/>
        <v>0</v>
      </c>
      <c r="W40" s="365">
        <f t="shared" si="1"/>
        <v>30</v>
      </c>
      <c r="X40" s="361">
        <f t="shared" si="2"/>
        <v>240</v>
      </c>
      <c r="Y40" s="361">
        <f t="shared" si="3"/>
        <v>2700</v>
      </c>
      <c r="Z40" s="1012">
        <f t="shared" si="4"/>
        <v>2700</v>
      </c>
      <c r="AA40" s="363"/>
    </row>
    <row r="41" spans="1:27" s="160" customFormat="1" ht="30" customHeight="1">
      <c r="A41" s="1023">
        <v>34</v>
      </c>
      <c r="B41" s="364" t="s">
        <v>58</v>
      </c>
      <c r="C41" s="364" t="s">
        <v>176</v>
      </c>
      <c r="D41" s="364" t="s">
        <v>163</v>
      </c>
      <c r="E41" s="365">
        <v>30</v>
      </c>
      <c r="F41" s="364">
        <v>240</v>
      </c>
      <c r="G41" s="364">
        <v>90</v>
      </c>
      <c r="H41" s="364">
        <f t="shared" si="6"/>
        <v>11.25</v>
      </c>
      <c r="I41" s="361">
        <f t="shared" si="5"/>
        <v>2700</v>
      </c>
      <c r="J41" s="376"/>
      <c r="K41" s="376"/>
      <c r="L41" s="376">
        <v>2</v>
      </c>
      <c r="M41" s="376" t="s">
        <v>179</v>
      </c>
      <c r="N41" s="376">
        <v>15</v>
      </c>
      <c r="O41" s="377" t="s">
        <v>433</v>
      </c>
      <c r="P41" s="376">
        <v>1</v>
      </c>
      <c r="Q41" s="376">
        <v>17</v>
      </c>
      <c r="R41" s="376"/>
      <c r="S41" s="376"/>
      <c r="T41" s="376"/>
      <c r="U41" s="376"/>
      <c r="V41" s="365">
        <f t="shared" si="0"/>
        <v>18</v>
      </c>
      <c r="W41" s="365">
        <f t="shared" si="1"/>
        <v>12</v>
      </c>
      <c r="X41" s="361">
        <f t="shared" si="2"/>
        <v>96</v>
      </c>
      <c r="Y41" s="361">
        <f t="shared" si="3"/>
        <v>1080</v>
      </c>
      <c r="Z41" s="1012">
        <f t="shared" si="4"/>
        <v>1080</v>
      </c>
      <c r="AA41" s="363"/>
    </row>
    <row r="42" spans="1:27" s="160" customFormat="1" ht="30" customHeight="1">
      <c r="A42" s="825">
        <v>35</v>
      </c>
      <c r="B42" s="364" t="s">
        <v>279</v>
      </c>
      <c r="C42" s="364" t="s">
        <v>176</v>
      </c>
      <c r="D42" s="364" t="s">
        <v>96</v>
      </c>
      <c r="E42" s="365">
        <v>30</v>
      </c>
      <c r="F42" s="364">
        <v>240</v>
      </c>
      <c r="G42" s="364">
        <v>90</v>
      </c>
      <c r="H42" s="364">
        <f t="shared" si="6"/>
        <v>11.25</v>
      </c>
      <c r="I42" s="361">
        <f t="shared" si="5"/>
        <v>2700</v>
      </c>
      <c r="J42" s="376"/>
      <c r="K42" s="376"/>
      <c r="L42" s="376"/>
      <c r="M42" s="376"/>
      <c r="N42" s="376">
        <v>6</v>
      </c>
      <c r="O42" s="377" t="s">
        <v>537</v>
      </c>
      <c r="P42" s="376">
        <v>1</v>
      </c>
      <c r="Q42" s="376">
        <v>17</v>
      </c>
      <c r="R42" s="376"/>
      <c r="S42" s="376"/>
      <c r="T42" s="376"/>
      <c r="U42" s="376"/>
      <c r="V42" s="355">
        <f t="shared" si="0"/>
        <v>7</v>
      </c>
      <c r="W42" s="365">
        <f t="shared" si="1"/>
        <v>23</v>
      </c>
      <c r="X42" s="361">
        <f t="shared" si="2"/>
        <v>184</v>
      </c>
      <c r="Y42" s="361">
        <f>X42*H42</f>
        <v>2070</v>
      </c>
      <c r="Z42" s="1012">
        <f t="shared" si="4"/>
        <v>2070</v>
      </c>
      <c r="AA42" s="363"/>
    </row>
    <row r="43" spans="1:27" s="160" customFormat="1" ht="30" customHeight="1">
      <c r="A43" s="825">
        <v>36</v>
      </c>
      <c r="B43" s="364" t="s">
        <v>309</v>
      </c>
      <c r="C43" s="364" t="s">
        <v>18</v>
      </c>
      <c r="D43" s="364" t="s">
        <v>165</v>
      </c>
      <c r="E43" s="365">
        <v>30</v>
      </c>
      <c r="F43" s="364">
        <v>240</v>
      </c>
      <c r="G43" s="364">
        <v>70</v>
      </c>
      <c r="H43" s="364">
        <f t="shared" si="6"/>
        <v>8.75</v>
      </c>
      <c r="I43" s="361">
        <f t="shared" si="5"/>
        <v>2100</v>
      </c>
      <c r="J43" s="376"/>
      <c r="K43" s="376"/>
      <c r="L43" s="376">
        <v>2</v>
      </c>
      <c r="M43" s="376" t="s">
        <v>179</v>
      </c>
      <c r="N43" s="376">
        <v>6</v>
      </c>
      <c r="O43" s="377" t="s">
        <v>537</v>
      </c>
      <c r="P43" s="376">
        <v>1</v>
      </c>
      <c r="Q43" s="376">
        <v>17</v>
      </c>
      <c r="R43" s="376"/>
      <c r="S43" s="376"/>
      <c r="T43" s="376"/>
      <c r="U43" s="376"/>
      <c r="V43" s="355">
        <f t="shared" si="0"/>
        <v>9</v>
      </c>
      <c r="W43" s="365">
        <f t="shared" si="1"/>
        <v>21</v>
      </c>
      <c r="X43" s="361">
        <f t="shared" si="2"/>
        <v>168</v>
      </c>
      <c r="Y43" s="361">
        <f t="shared" si="3"/>
        <v>1470</v>
      </c>
      <c r="Z43" s="1012">
        <f t="shared" si="4"/>
        <v>1470</v>
      </c>
      <c r="AA43" s="363"/>
    </row>
    <row r="44" spans="1:27" s="160" customFormat="1" ht="49.5" customHeight="1">
      <c r="A44" s="462"/>
      <c r="B44" s="1427" t="s">
        <v>483</v>
      </c>
      <c r="C44" s="1427"/>
      <c r="D44" s="1427"/>
      <c r="E44" s="341"/>
      <c r="F44" s="341"/>
      <c r="G44" s="341"/>
      <c r="H44" s="341"/>
      <c r="I44" s="341"/>
      <c r="J44" s="1145"/>
      <c r="K44" s="1145"/>
      <c r="L44" s="1145"/>
      <c r="M44" s="1609" t="s">
        <v>484</v>
      </c>
      <c r="N44" s="1609"/>
      <c r="O44" s="1609"/>
      <c r="P44" s="1609"/>
      <c r="Q44" s="1609"/>
      <c r="R44" s="1609"/>
      <c r="S44" s="1145"/>
      <c r="T44" s="1145"/>
      <c r="U44" s="1145"/>
      <c r="V44" s="341"/>
      <c r="W44" s="1608" t="s">
        <v>485</v>
      </c>
      <c r="X44" s="1608"/>
      <c r="Y44" s="1608"/>
      <c r="Z44" s="1608"/>
      <c r="AA44" s="1608"/>
    </row>
    <row r="45" spans="1:27" s="160" customFormat="1" ht="37.5" customHeight="1">
      <c r="A45" s="462"/>
      <c r="B45" s="1427" t="s">
        <v>482</v>
      </c>
      <c r="C45" s="1427"/>
      <c r="D45" s="1427"/>
      <c r="E45" s="341"/>
      <c r="F45" s="341"/>
      <c r="G45" s="341"/>
      <c r="H45" s="341"/>
      <c r="I45" s="341"/>
      <c r="J45" s="1145"/>
      <c r="K45" s="1145"/>
      <c r="L45" s="1145"/>
      <c r="M45" s="1145"/>
      <c r="N45" s="1427" t="s">
        <v>482</v>
      </c>
      <c r="O45" s="1427"/>
      <c r="P45" s="1427"/>
      <c r="Q45" s="1427"/>
      <c r="R45" s="1145"/>
      <c r="S45" s="1145"/>
      <c r="T45" s="1145"/>
      <c r="U45" s="1145"/>
      <c r="V45" s="341"/>
      <c r="W45" s="776"/>
      <c r="X45" s="1427" t="s">
        <v>482</v>
      </c>
      <c r="Y45" s="1427"/>
      <c r="Z45" s="1427"/>
      <c r="AA45" s="1427"/>
    </row>
    <row r="46" spans="1:27" s="160" customFormat="1" ht="21.75" customHeight="1">
      <c r="A46" s="462"/>
      <c r="B46" s="1427"/>
      <c r="C46" s="1427"/>
      <c r="D46" s="1427"/>
      <c r="E46" s="341"/>
      <c r="F46" s="341"/>
      <c r="G46" s="341"/>
      <c r="H46" s="341"/>
      <c r="I46" s="341"/>
      <c r="J46" s="1145"/>
      <c r="K46" s="1145"/>
      <c r="L46" s="1145"/>
      <c r="M46" s="1145"/>
      <c r="N46" s="1434"/>
      <c r="O46" s="1434"/>
      <c r="P46" s="1434"/>
      <c r="Q46" s="1434"/>
      <c r="R46" s="1145"/>
      <c r="S46" s="1145"/>
      <c r="T46" s="1145"/>
      <c r="U46" s="1145"/>
      <c r="V46" s="341"/>
      <c r="W46" s="776"/>
      <c r="X46" s="1427"/>
      <c r="Y46" s="1427"/>
      <c r="Z46" s="1427"/>
      <c r="AA46" s="1427"/>
    </row>
    <row r="47" spans="1:27" s="160" customFormat="1" ht="30" customHeight="1">
      <c r="A47" s="825">
        <v>37</v>
      </c>
      <c r="B47" s="364" t="s">
        <v>913</v>
      </c>
      <c r="C47" s="364" t="s">
        <v>176</v>
      </c>
      <c r="D47" s="364" t="s">
        <v>911</v>
      </c>
      <c r="E47" s="365">
        <v>30</v>
      </c>
      <c r="F47" s="364">
        <v>240</v>
      </c>
      <c r="G47" s="364">
        <v>90</v>
      </c>
      <c r="H47" s="364">
        <f t="shared" ref="H47:H77" si="33">G47/8</f>
        <v>11.25</v>
      </c>
      <c r="I47" s="361">
        <f t="shared" ref="I47:I77" si="34">G47*E47</f>
        <v>2700</v>
      </c>
      <c r="J47" s="376"/>
      <c r="K47" s="376"/>
      <c r="L47" s="376">
        <v>3</v>
      </c>
      <c r="M47" s="376" t="s">
        <v>182</v>
      </c>
      <c r="N47" s="376">
        <v>4</v>
      </c>
      <c r="O47" s="377" t="s">
        <v>1080</v>
      </c>
      <c r="P47" s="376">
        <v>1</v>
      </c>
      <c r="Q47" s="376">
        <v>17</v>
      </c>
      <c r="R47" s="376"/>
      <c r="S47" s="376"/>
      <c r="T47" s="376"/>
      <c r="U47" s="376"/>
      <c r="V47" s="355">
        <f>J47+L47+N47+P47+R47+T47</f>
        <v>8</v>
      </c>
      <c r="W47" s="365">
        <f>E47-V47</f>
        <v>22</v>
      </c>
      <c r="X47" s="361">
        <f>W47*8</f>
        <v>176</v>
      </c>
      <c r="Y47" s="361">
        <f>X47*H47</f>
        <v>1980</v>
      </c>
      <c r="Z47" s="1014">
        <f>Y47</f>
        <v>1980</v>
      </c>
      <c r="AA47" s="363"/>
    </row>
    <row r="48" spans="1:27" s="160" customFormat="1" ht="30" customHeight="1">
      <c r="A48" s="825">
        <v>38</v>
      </c>
      <c r="B48" s="364" t="s">
        <v>951</v>
      </c>
      <c r="C48" s="364" t="s">
        <v>176</v>
      </c>
      <c r="D48" s="364" t="s">
        <v>35</v>
      </c>
      <c r="E48" s="365">
        <v>30</v>
      </c>
      <c r="F48" s="364">
        <v>240</v>
      </c>
      <c r="G48" s="364">
        <v>90</v>
      </c>
      <c r="H48" s="364">
        <f t="shared" si="33"/>
        <v>11.25</v>
      </c>
      <c r="I48" s="361">
        <f t="shared" si="34"/>
        <v>2700</v>
      </c>
      <c r="J48" s="376"/>
      <c r="K48" s="376"/>
      <c r="L48" s="376"/>
      <c r="M48" s="376"/>
      <c r="N48" s="376">
        <v>15</v>
      </c>
      <c r="O48" s="377" t="s">
        <v>1107</v>
      </c>
      <c r="P48" s="376">
        <v>1</v>
      </c>
      <c r="Q48" s="376">
        <v>17</v>
      </c>
      <c r="R48" s="376"/>
      <c r="S48" s="376"/>
      <c r="T48" s="376"/>
      <c r="U48" s="376"/>
      <c r="V48" s="355">
        <f>J48+L48+N48+P48+R48+T48</f>
        <v>16</v>
      </c>
      <c r="W48" s="365">
        <f>E48-V48</f>
        <v>14</v>
      </c>
      <c r="X48" s="361">
        <f>W48*8</f>
        <v>112</v>
      </c>
      <c r="Y48" s="361">
        <f>X48*H48</f>
        <v>1260</v>
      </c>
      <c r="Z48" s="1014">
        <f>Y48</f>
        <v>1260</v>
      </c>
      <c r="AA48" s="363"/>
    </row>
    <row r="49" spans="1:27" s="160" customFormat="1" ht="30" customHeight="1">
      <c r="A49" s="825">
        <v>39</v>
      </c>
      <c r="B49" s="364" t="s">
        <v>1110</v>
      </c>
      <c r="C49" s="364" t="s">
        <v>176</v>
      </c>
      <c r="D49" s="364" t="s">
        <v>1109</v>
      </c>
      <c r="E49" s="365">
        <v>30</v>
      </c>
      <c r="F49" s="364">
        <v>240</v>
      </c>
      <c r="G49" s="364">
        <v>90</v>
      </c>
      <c r="H49" s="364">
        <f t="shared" ref="H49" si="35">G49/8</f>
        <v>11.25</v>
      </c>
      <c r="I49" s="361">
        <f t="shared" ref="I49" si="36">G49*E49</f>
        <v>2700</v>
      </c>
      <c r="J49" s="417">
        <v>24</v>
      </c>
      <c r="K49" s="376" t="s">
        <v>489</v>
      </c>
      <c r="L49" s="376">
        <v>1</v>
      </c>
      <c r="M49" s="376">
        <v>27</v>
      </c>
      <c r="N49" s="376"/>
      <c r="O49" s="377"/>
      <c r="P49" s="376"/>
      <c r="Q49" s="376"/>
      <c r="R49" s="376"/>
      <c r="S49" s="376"/>
      <c r="T49" s="376"/>
      <c r="U49" s="376"/>
      <c r="V49" s="355">
        <f>J49+L49+N49+P49+R49+T49</f>
        <v>25</v>
      </c>
      <c r="W49" s="365">
        <f>E49-V49</f>
        <v>5</v>
      </c>
      <c r="X49" s="361">
        <f>W49*8</f>
        <v>40</v>
      </c>
      <c r="Y49" s="361">
        <f>X49*H49</f>
        <v>450</v>
      </c>
      <c r="Z49" s="1014">
        <f>Y49</f>
        <v>450</v>
      </c>
      <c r="AA49" s="363"/>
    </row>
    <row r="50" spans="1:27" s="160" customFormat="1" ht="27.75" customHeight="1">
      <c r="A50" s="825">
        <v>40</v>
      </c>
      <c r="B50" s="364" t="s">
        <v>360</v>
      </c>
      <c r="C50" s="364" t="s">
        <v>176</v>
      </c>
      <c r="D50" s="364" t="s">
        <v>151</v>
      </c>
      <c r="E50" s="365">
        <v>30</v>
      </c>
      <c r="F50" s="364">
        <v>240</v>
      </c>
      <c r="G50" s="364">
        <v>90</v>
      </c>
      <c r="H50" s="364">
        <f t="shared" si="33"/>
        <v>11.25</v>
      </c>
      <c r="I50" s="361">
        <f t="shared" si="34"/>
        <v>2700</v>
      </c>
      <c r="J50" s="376"/>
      <c r="K50" s="819"/>
      <c r="L50" s="376">
        <v>1</v>
      </c>
      <c r="M50" s="376">
        <v>13</v>
      </c>
      <c r="N50" s="376">
        <v>16</v>
      </c>
      <c r="O50" s="377" t="s">
        <v>1114</v>
      </c>
      <c r="P50" s="376"/>
      <c r="Q50" s="376"/>
      <c r="R50" s="376"/>
      <c r="S50" s="376"/>
      <c r="T50" s="376"/>
      <c r="U50" s="376"/>
      <c r="V50" s="355">
        <f>J50+L50+N50+P50+R50+T50</f>
        <v>17</v>
      </c>
      <c r="W50" s="365">
        <f>E50-V50</f>
        <v>13</v>
      </c>
      <c r="X50" s="361">
        <f>W50*8</f>
        <v>104</v>
      </c>
      <c r="Y50" s="361">
        <f>X50*H50</f>
        <v>1170</v>
      </c>
      <c r="Z50" s="1014">
        <f>Y50</f>
        <v>1170</v>
      </c>
      <c r="AA50" s="363"/>
    </row>
    <row r="51" spans="1:27" s="160" customFormat="1" ht="30" customHeight="1">
      <c r="A51" s="825">
        <v>41</v>
      </c>
      <c r="B51" s="917" t="s">
        <v>285</v>
      </c>
      <c r="C51" s="365" t="s">
        <v>176</v>
      </c>
      <c r="D51" s="365" t="s">
        <v>796</v>
      </c>
      <c r="E51" s="365">
        <v>30</v>
      </c>
      <c r="F51" s="365">
        <v>240</v>
      </c>
      <c r="G51" s="365">
        <v>90</v>
      </c>
      <c r="H51" s="364">
        <f t="shared" si="33"/>
        <v>11.25</v>
      </c>
      <c r="I51" s="361">
        <f t="shared" si="34"/>
        <v>2700</v>
      </c>
      <c r="J51" s="818"/>
      <c r="K51" s="818"/>
      <c r="L51" s="376">
        <v>3</v>
      </c>
      <c r="M51" s="376" t="s">
        <v>497</v>
      </c>
      <c r="N51" s="376">
        <v>5</v>
      </c>
      <c r="O51" s="377" t="s">
        <v>1106</v>
      </c>
      <c r="P51" s="376">
        <v>1</v>
      </c>
      <c r="Q51" s="376">
        <v>17</v>
      </c>
      <c r="R51" s="818"/>
      <c r="S51" s="818"/>
      <c r="T51" s="818"/>
      <c r="U51" s="818"/>
      <c r="V51" s="355">
        <f t="shared" si="0"/>
        <v>9</v>
      </c>
      <c r="W51" s="365">
        <f t="shared" si="1"/>
        <v>21</v>
      </c>
      <c r="X51" s="355">
        <f t="shared" si="2"/>
        <v>168</v>
      </c>
      <c r="Y51" s="355">
        <f t="shared" si="3"/>
        <v>1890</v>
      </c>
      <c r="Z51" s="1063">
        <f t="shared" si="4"/>
        <v>1890</v>
      </c>
      <c r="AA51" s="155"/>
    </row>
    <row r="52" spans="1:27" s="160" customFormat="1" ht="30" customHeight="1">
      <c r="A52" s="825">
        <v>42</v>
      </c>
      <c r="B52" s="365" t="s">
        <v>748</v>
      </c>
      <c r="C52" s="365" t="s">
        <v>176</v>
      </c>
      <c r="D52" s="364" t="s">
        <v>101</v>
      </c>
      <c r="E52" s="365">
        <v>30</v>
      </c>
      <c r="F52" s="365">
        <v>240</v>
      </c>
      <c r="G52" s="365">
        <v>90</v>
      </c>
      <c r="H52" s="364">
        <f t="shared" si="33"/>
        <v>11.25</v>
      </c>
      <c r="I52" s="361">
        <f t="shared" si="34"/>
        <v>2700</v>
      </c>
      <c r="J52" s="818"/>
      <c r="K52" s="818"/>
      <c r="L52" s="376">
        <v>1</v>
      </c>
      <c r="M52" s="376">
        <v>13</v>
      </c>
      <c r="N52" s="376">
        <v>6</v>
      </c>
      <c r="O52" s="377" t="s">
        <v>537</v>
      </c>
      <c r="P52" s="376"/>
      <c r="Q52" s="376"/>
      <c r="R52" s="818"/>
      <c r="S52" s="818"/>
      <c r="T52" s="818"/>
      <c r="U52" s="818"/>
      <c r="V52" s="355">
        <f t="shared" si="0"/>
        <v>7</v>
      </c>
      <c r="W52" s="365">
        <f t="shared" si="1"/>
        <v>23</v>
      </c>
      <c r="X52" s="355">
        <f t="shared" si="2"/>
        <v>184</v>
      </c>
      <c r="Y52" s="355">
        <f t="shared" si="3"/>
        <v>2070</v>
      </c>
      <c r="Z52" s="1063">
        <f t="shared" si="4"/>
        <v>2070</v>
      </c>
      <c r="AA52" s="155"/>
    </row>
    <row r="53" spans="1:27" s="160" customFormat="1" ht="30" customHeight="1">
      <c r="A53" s="825">
        <v>43</v>
      </c>
      <c r="B53" s="364" t="s">
        <v>300</v>
      </c>
      <c r="C53" s="364" t="s">
        <v>176</v>
      </c>
      <c r="D53" s="364" t="s">
        <v>62</v>
      </c>
      <c r="E53" s="365">
        <v>30</v>
      </c>
      <c r="F53" s="364">
        <v>240</v>
      </c>
      <c r="G53" s="364">
        <v>90</v>
      </c>
      <c r="H53" s="364">
        <f t="shared" si="33"/>
        <v>11.25</v>
      </c>
      <c r="I53" s="361">
        <f t="shared" si="34"/>
        <v>2700</v>
      </c>
      <c r="J53" s="376"/>
      <c r="K53" s="376"/>
      <c r="L53" s="376">
        <v>2</v>
      </c>
      <c r="M53" s="376" t="s">
        <v>179</v>
      </c>
      <c r="N53" s="376">
        <v>7</v>
      </c>
      <c r="O53" s="377" t="s">
        <v>1119</v>
      </c>
      <c r="P53" s="376">
        <v>1</v>
      </c>
      <c r="Q53" s="376">
        <v>17</v>
      </c>
      <c r="R53" s="376"/>
      <c r="S53" s="376"/>
      <c r="T53" s="376"/>
      <c r="U53" s="376"/>
      <c r="V53" s="365">
        <f t="shared" si="0"/>
        <v>10</v>
      </c>
      <c r="W53" s="365">
        <f t="shared" si="1"/>
        <v>20</v>
      </c>
      <c r="X53" s="364">
        <f t="shared" si="2"/>
        <v>160</v>
      </c>
      <c r="Y53" s="364">
        <f t="shared" si="3"/>
        <v>1800</v>
      </c>
      <c r="Z53" s="1014">
        <f t="shared" si="4"/>
        <v>1800</v>
      </c>
      <c r="AA53" s="245"/>
    </row>
    <row r="54" spans="1:27" s="160" customFormat="1" ht="30" customHeight="1">
      <c r="A54" s="825">
        <v>44</v>
      </c>
      <c r="B54" s="1038" t="s">
        <v>87</v>
      </c>
      <c r="C54" s="364" t="s">
        <v>176</v>
      </c>
      <c r="D54" s="364" t="s">
        <v>34</v>
      </c>
      <c r="E54" s="365">
        <v>30</v>
      </c>
      <c r="F54" s="364">
        <v>240</v>
      </c>
      <c r="G54" s="364">
        <v>90</v>
      </c>
      <c r="H54" s="364">
        <f t="shared" si="33"/>
        <v>11.25</v>
      </c>
      <c r="I54" s="361">
        <f t="shared" si="34"/>
        <v>2700</v>
      </c>
      <c r="J54" s="376"/>
      <c r="K54" s="376"/>
      <c r="L54" s="376">
        <v>3</v>
      </c>
      <c r="M54" s="376" t="s">
        <v>497</v>
      </c>
      <c r="N54" s="376">
        <v>6</v>
      </c>
      <c r="O54" s="377" t="s">
        <v>537</v>
      </c>
      <c r="P54" s="376">
        <v>1</v>
      </c>
      <c r="Q54" s="376">
        <v>17</v>
      </c>
      <c r="R54" s="376"/>
      <c r="S54" s="376"/>
      <c r="T54" s="376"/>
      <c r="U54" s="376"/>
      <c r="V54" s="355">
        <f t="shared" si="0"/>
        <v>10</v>
      </c>
      <c r="W54" s="365">
        <f t="shared" si="1"/>
        <v>20</v>
      </c>
      <c r="X54" s="361">
        <f t="shared" si="2"/>
        <v>160</v>
      </c>
      <c r="Y54" s="361">
        <f t="shared" si="3"/>
        <v>1800</v>
      </c>
      <c r="Z54" s="1035">
        <f>Y54-450</f>
        <v>1350</v>
      </c>
      <c r="AA54" s="149"/>
    </row>
    <row r="55" spans="1:27" s="160" customFormat="1" ht="33.75" customHeight="1">
      <c r="A55" s="825">
        <v>45</v>
      </c>
      <c r="B55" s="364" t="s">
        <v>71</v>
      </c>
      <c r="C55" s="364" t="s">
        <v>267</v>
      </c>
      <c r="D55" s="364" t="s">
        <v>72</v>
      </c>
      <c r="E55" s="365">
        <v>30</v>
      </c>
      <c r="F55" s="364">
        <v>240</v>
      </c>
      <c r="G55" s="364">
        <v>75</v>
      </c>
      <c r="H55" s="364">
        <f t="shared" si="33"/>
        <v>9.375</v>
      </c>
      <c r="I55" s="361">
        <f t="shared" si="34"/>
        <v>2250</v>
      </c>
      <c r="J55" s="376"/>
      <c r="K55" s="376"/>
      <c r="L55" s="376">
        <v>1</v>
      </c>
      <c r="M55" s="376">
        <v>13</v>
      </c>
      <c r="N55" s="376">
        <v>6</v>
      </c>
      <c r="O55" s="377" t="s">
        <v>537</v>
      </c>
      <c r="P55" s="376"/>
      <c r="Q55" s="376"/>
      <c r="R55" s="376"/>
      <c r="S55" s="376"/>
      <c r="T55" s="376"/>
      <c r="U55" s="376"/>
      <c r="V55" s="355">
        <f t="shared" si="0"/>
        <v>7</v>
      </c>
      <c r="W55" s="365">
        <f t="shared" si="1"/>
        <v>23</v>
      </c>
      <c r="X55" s="361">
        <f t="shared" si="2"/>
        <v>184</v>
      </c>
      <c r="Y55" s="361">
        <f t="shared" si="3"/>
        <v>1725</v>
      </c>
      <c r="Z55" s="1014">
        <f t="shared" si="4"/>
        <v>1725</v>
      </c>
      <c r="AA55" s="149"/>
    </row>
    <row r="56" spans="1:27" s="160" customFormat="1" ht="36" customHeight="1">
      <c r="A56" s="825">
        <v>46</v>
      </c>
      <c r="B56" s="364" t="s">
        <v>800</v>
      </c>
      <c r="C56" s="364" t="s">
        <v>18</v>
      </c>
      <c r="D56" s="415" t="s">
        <v>44</v>
      </c>
      <c r="E56" s="365">
        <v>30</v>
      </c>
      <c r="F56" s="364">
        <v>240</v>
      </c>
      <c r="G56" s="364">
        <v>70</v>
      </c>
      <c r="H56" s="364">
        <f t="shared" si="33"/>
        <v>8.75</v>
      </c>
      <c r="I56" s="361">
        <f t="shared" si="34"/>
        <v>2100</v>
      </c>
      <c r="J56" s="376"/>
      <c r="K56" s="376"/>
      <c r="L56" s="376"/>
      <c r="M56" s="376"/>
      <c r="N56" s="376">
        <v>15</v>
      </c>
      <c r="O56" s="377" t="s">
        <v>1101</v>
      </c>
      <c r="P56" s="376"/>
      <c r="Q56" s="376"/>
      <c r="R56" s="376"/>
      <c r="S56" s="376"/>
      <c r="T56" s="376"/>
      <c r="U56" s="376"/>
      <c r="V56" s="355">
        <f t="shared" si="0"/>
        <v>15</v>
      </c>
      <c r="W56" s="365">
        <f t="shared" si="1"/>
        <v>15</v>
      </c>
      <c r="X56" s="361">
        <f t="shared" si="2"/>
        <v>120</v>
      </c>
      <c r="Y56" s="361">
        <f t="shared" si="3"/>
        <v>1050</v>
      </c>
      <c r="Z56" s="1012">
        <f t="shared" si="4"/>
        <v>1050</v>
      </c>
      <c r="AA56" s="149"/>
    </row>
    <row r="57" spans="1:27" s="160" customFormat="1" ht="36" customHeight="1">
      <c r="A57" s="825">
        <v>47</v>
      </c>
      <c r="B57" s="364" t="s">
        <v>454</v>
      </c>
      <c r="C57" s="364" t="s">
        <v>207</v>
      </c>
      <c r="D57" s="364" t="s">
        <v>174</v>
      </c>
      <c r="E57" s="365">
        <v>30</v>
      </c>
      <c r="F57" s="364">
        <v>240</v>
      </c>
      <c r="G57" s="364">
        <v>40</v>
      </c>
      <c r="H57" s="364">
        <f t="shared" si="33"/>
        <v>5</v>
      </c>
      <c r="I57" s="361">
        <f t="shared" si="34"/>
        <v>1200</v>
      </c>
      <c r="J57" s="376"/>
      <c r="K57" s="376"/>
      <c r="L57" s="376">
        <v>3</v>
      </c>
      <c r="M57" s="376" t="s">
        <v>497</v>
      </c>
      <c r="N57" s="376">
        <v>6</v>
      </c>
      <c r="O57" s="377" t="s">
        <v>537</v>
      </c>
      <c r="P57" s="376">
        <v>1</v>
      </c>
      <c r="Q57" s="376">
        <v>17</v>
      </c>
      <c r="R57" s="376"/>
      <c r="S57" s="376"/>
      <c r="T57" s="376"/>
      <c r="U57" s="376"/>
      <c r="V57" s="355">
        <f>J57+L57+N57+P57+R57+T57</f>
        <v>10</v>
      </c>
      <c r="W57" s="365">
        <f>E57-V57</f>
        <v>20</v>
      </c>
      <c r="X57" s="361">
        <f>W57*8</f>
        <v>160</v>
      </c>
      <c r="Y57" s="361">
        <f>X57*H57</f>
        <v>800</v>
      </c>
      <c r="Z57" s="1012">
        <f t="shared" si="4"/>
        <v>800</v>
      </c>
      <c r="AA57" s="149"/>
    </row>
    <row r="58" spans="1:27" s="160" customFormat="1" ht="36" customHeight="1">
      <c r="A58" s="825">
        <v>48</v>
      </c>
      <c r="B58" s="364" t="s">
        <v>1095</v>
      </c>
      <c r="C58" s="364" t="s">
        <v>176</v>
      </c>
      <c r="D58" s="364" t="s">
        <v>88</v>
      </c>
      <c r="E58" s="365">
        <v>30</v>
      </c>
      <c r="F58" s="364">
        <v>240</v>
      </c>
      <c r="G58" s="364">
        <v>90</v>
      </c>
      <c r="H58" s="364">
        <f t="shared" ref="H58" si="37">G58/8</f>
        <v>11.25</v>
      </c>
      <c r="I58" s="361">
        <f t="shared" ref="I58" si="38">G58*E58</f>
        <v>2700</v>
      </c>
      <c r="J58" s="417">
        <v>27</v>
      </c>
      <c r="K58" s="376" t="s">
        <v>1096</v>
      </c>
      <c r="L58" s="376"/>
      <c r="M58" s="376"/>
      <c r="N58" s="376"/>
      <c r="O58" s="377"/>
      <c r="P58" s="376"/>
      <c r="Q58" s="376"/>
      <c r="R58" s="376"/>
      <c r="S58" s="377"/>
      <c r="T58" s="376"/>
      <c r="U58" s="376"/>
      <c r="V58" s="355">
        <f t="shared" ref="V58" si="39">J58+L58+N58+P58+R58+T58</f>
        <v>27</v>
      </c>
      <c r="W58" s="365">
        <f t="shared" ref="W58" si="40">E58-V58</f>
        <v>3</v>
      </c>
      <c r="X58" s="361">
        <f t="shared" ref="X58" si="41">W58*8</f>
        <v>24</v>
      </c>
      <c r="Y58" s="361">
        <f t="shared" ref="Y58" si="42">X58*H58</f>
        <v>270</v>
      </c>
      <c r="Z58" s="1012">
        <f t="shared" ref="Z58" si="43">Y58</f>
        <v>270</v>
      </c>
      <c r="AA58" s="149"/>
    </row>
    <row r="59" spans="1:27" s="160" customFormat="1" ht="30" customHeight="1">
      <c r="A59" s="825">
        <v>49</v>
      </c>
      <c r="B59" s="379" t="s">
        <v>198</v>
      </c>
      <c r="C59" s="364" t="s">
        <v>176</v>
      </c>
      <c r="D59" s="364" t="s">
        <v>181</v>
      </c>
      <c r="E59" s="365">
        <v>30</v>
      </c>
      <c r="F59" s="364">
        <v>240</v>
      </c>
      <c r="G59" s="364">
        <v>90</v>
      </c>
      <c r="H59" s="364">
        <f t="shared" si="33"/>
        <v>11.25</v>
      </c>
      <c r="I59" s="361">
        <f t="shared" si="34"/>
        <v>2700</v>
      </c>
      <c r="J59" s="376"/>
      <c r="K59" s="376"/>
      <c r="L59" s="376">
        <v>3</v>
      </c>
      <c r="M59" s="376" t="s">
        <v>497</v>
      </c>
      <c r="N59" s="376">
        <v>6</v>
      </c>
      <c r="O59" s="377" t="s">
        <v>537</v>
      </c>
      <c r="P59" s="376">
        <v>1</v>
      </c>
      <c r="Q59" s="376">
        <v>17</v>
      </c>
      <c r="R59" s="376"/>
      <c r="S59" s="377"/>
      <c r="T59" s="376"/>
      <c r="U59" s="376"/>
      <c r="V59" s="355">
        <f t="shared" si="0"/>
        <v>10</v>
      </c>
      <c r="W59" s="365">
        <f t="shared" si="1"/>
        <v>20</v>
      </c>
      <c r="X59" s="361">
        <f t="shared" si="2"/>
        <v>160</v>
      </c>
      <c r="Y59" s="361">
        <f t="shared" si="3"/>
        <v>1800</v>
      </c>
      <c r="Z59" s="1012">
        <f t="shared" si="4"/>
        <v>1800</v>
      </c>
      <c r="AA59" s="149"/>
    </row>
    <row r="60" spans="1:27" s="160" customFormat="1" ht="30" customHeight="1">
      <c r="A60" s="825">
        <v>50</v>
      </c>
      <c r="B60" s="1038" t="s">
        <v>921</v>
      </c>
      <c r="C60" s="364" t="s">
        <v>18</v>
      </c>
      <c r="D60" s="364" t="s">
        <v>76</v>
      </c>
      <c r="E60" s="365">
        <v>30</v>
      </c>
      <c r="F60" s="364">
        <v>240</v>
      </c>
      <c r="G60" s="364">
        <v>70</v>
      </c>
      <c r="H60" s="364">
        <f t="shared" si="33"/>
        <v>8.75</v>
      </c>
      <c r="I60" s="361">
        <f t="shared" si="34"/>
        <v>2100</v>
      </c>
      <c r="J60" s="376"/>
      <c r="K60" s="376"/>
      <c r="L60" s="376">
        <v>2</v>
      </c>
      <c r="M60" s="376" t="s">
        <v>187</v>
      </c>
      <c r="N60" s="376">
        <v>7</v>
      </c>
      <c r="O60" s="377" t="s">
        <v>1120</v>
      </c>
      <c r="P60" s="376"/>
      <c r="Q60" s="376"/>
      <c r="R60" s="376"/>
      <c r="S60" s="376"/>
      <c r="T60" s="376"/>
      <c r="U60" s="376"/>
      <c r="V60" s="355">
        <f t="shared" si="0"/>
        <v>9</v>
      </c>
      <c r="W60" s="365">
        <f t="shared" si="1"/>
        <v>21</v>
      </c>
      <c r="X60" s="361">
        <f t="shared" si="2"/>
        <v>168</v>
      </c>
      <c r="Y60" s="361">
        <f t="shared" si="3"/>
        <v>1470</v>
      </c>
      <c r="Z60" s="1035">
        <f>Y60-100</f>
        <v>1370</v>
      </c>
      <c r="AA60" s="149"/>
    </row>
    <row r="61" spans="1:27" s="463" customFormat="1" ht="35.1" customHeight="1">
      <c r="A61" s="825">
        <v>51</v>
      </c>
      <c r="B61" s="364" t="s">
        <v>861</v>
      </c>
      <c r="C61" s="364" t="s">
        <v>18</v>
      </c>
      <c r="D61" s="364" t="s">
        <v>107</v>
      </c>
      <c r="E61" s="365">
        <v>30</v>
      </c>
      <c r="F61" s="364">
        <v>240</v>
      </c>
      <c r="G61" s="364">
        <v>70</v>
      </c>
      <c r="H61" s="364">
        <f t="shared" si="33"/>
        <v>8.75</v>
      </c>
      <c r="I61" s="364">
        <f t="shared" si="34"/>
        <v>2100</v>
      </c>
      <c r="J61" s="376"/>
      <c r="K61" s="376"/>
      <c r="L61" s="376">
        <v>2</v>
      </c>
      <c r="M61" s="376" t="s">
        <v>187</v>
      </c>
      <c r="N61" s="376">
        <v>6</v>
      </c>
      <c r="O61" s="377" t="s">
        <v>537</v>
      </c>
      <c r="P61" s="376">
        <v>1</v>
      </c>
      <c r="Q61" s="377" t="s">
        <v>143</v>
      </c>
      <c r="R61" s="376"/>
      <c r="S61" s="376"/>
      <c r="T61" s="376"/>
      <c r="U61" s="376"/>
      <c r="V61" s="365">
        <f t="shared" si="0"/>
        <v>9</v>
      </c>
      <c r="W61" s="365">
        <f t="shared" si="1"/>
        <v>21</v>
      </c>
      <c r="X61" s="364">
        <f t="shared" si="2"/>
        <v>168</v>
      </c>
      <c r="Y61" s="364">
        <f t="shared" si="3"/>
        <v>1470</v>
      </c>
      <c r="Z61" s="1014">
        <f t="shared" si="4"/>
        <v>1470</v>
      </c>
      <c r="AA61" s="997"/>
    </row>
    <row r="62" spans="1:27" s="160" customFormat="1" ht="30" customHeight="1">
      <c r="A62" s="825">
        <v>52</v>
      </c>
      <c r="B62" s="364" t="s">
        <v>21</v>
      </c>
      <c r="C62" s="364" t="s">
        <v>176</v>
      </c>
      <c r="D62" s="379" t="s">
        <v>238</v>
      </c>
      <c r="E62" s="365">
        <v>30</v>
      </c>
      <c r="F62" s="364">
        <v>240</v>
      </c>
      <c r="G62" s="364">
        <v>90</v>
      </c>
      <c r="H62" s="364">
        <f t="shared" si="33"/>
        <v>11.25</v>
      </c>
      <c r="I62" s="361">
        <f t="shared" si="34"/>
        <v>2700</v>
      </c>
      <c r="J62" s="376"/>
      <c r="K62" s="376"/>
      <c r="L62" s="376">
        <v>3</v>
      </c>
      <c r="M62" s="376" t="s">
        <v>497</v>
      </c>
      <c r="N62" s="376">
        <v>6</v>
      </c>
      <c r="O62" s="377" t="s">
        <v>537</v>
      </c>
      <c r="P62" s="376">
        <v>1</v>
      </c>
      <c r="Q62" s="376">
        <v>17</v>
      </c>
      <c r="R62" s="376"/>
      <c r="S62" s="376"/>
      <c r="T62" s="376"/>
      <c r="U62" s="376"/>
      <c r="V62" s="355">
        <f t="shared" si="0"/>
        <v>10</v>
      </c>
      <c r="W62" s="365">
        <f t="shared" si="1"/>
        <v>20</v>
      </c>
      <c r="X62" s="361">
        <f t="shared" si="2"/>
        <v>160</v>
      </c>
      <c r="Y62" s="361">
        <f t="shared" si="3"/>
        <v>1800</v>
      </c>
      <c r="Z62" s="1012">
        <f t="shared" si="4"/>
        <v>1800</v>
      </c>
      <c r="AA62" s="149"/>
    </row>
    <row r="63" spans="1:27" s="160" customFormat="1" ht="33" customHeight="1">
      <c r="A63" s="825">
        <v>53</v>
      </c>
      <c r="B63" s="364" t="s">
        <v>250</v>
      </c>
      <c r="C63" s="364" t="s">
        <v>176</v>
      </c>
      <c r="D63" s="364" t="s">
        <v>898</v>
      </c>
      <c r="E63" s="365">
        <v>30</v>
      </c>
      <c r="F63" s="364">
        <v>240</v>
      </c>
      <c r="G63" s="364">
        <v>90</v>
      </c>
      <c r="H63" s="364">
        <f t="shared" si="33"/>
        <v>11.25</v>
      </c>
      <c r="I63" s="361">
        <f t="shared" si="34"/>
        <v>2700</v>
      </c>
      <c r="J63" s="376"/>
      <c r="K63" s="376"/>
      <c r="L63" s="376">
        <v>3</v>
      </c>
      <c r="M63" s="376" t="s">
        <v>497</v>
      </c>
      <c r="N63" s="376">
        <v>7</v>
      </c>
      <c r="O63" s="377" t="s">
        <v>503</v>
      </c>
      <c r="P63" s="376">
        <v>1</v>
      </c>
      <c r="Q63" s="376">
        <v>17</v>
      </c>
      <c r="R63" s="376"/>
      <c r="S63" s="376"/>
      <c r="T63" s="376"/>
      <c r="U63" s="376"/>
      <c r="V63" s="355">
        <f t="shared" si="0"/>
        <v>11</v>
      </c>
      <c r="W63" s="365">
        <f t="shared" si="1"/>
        <v>19</v>
      </c>
      <c r="X63" s="361">
        <f t="shared" si="2"/>
        <v>152</v>
      </c>
      <c r="Y63" s="361">
        <f t="shared" si="3"/>
        <v>1710</v>
      </c>
      <c r="Z63" s="1014">
        <f t="shared" si="4"/>
        <v>1710</v>
      </c>
      <c r="AA63" s="149"/>
    </row>
    <row r="64" spans="1:27" s="160" customFormat="1" ht="30" customHeight="1">
      <c r="A64" s="825">
        <v>54</v>
      </c>
      <c r="B64" s="364" t="s">
        <v>893</v>
      </c>
      <c r="C64" s="364" t="s">
        <v>176</v>
      </c>
      <c r="D64" s="364" t="s">
        <v>54</v>
      </c>
      <c r="E64" s="365">
        <v>30</v>
      </c>
      <c r="F64" s="364">
        <v>240</v>
      </c>
      <c r="G64" s="364">
        <v>90</v>
      </c>
      <c r="H64" s="364">
        <f t="shared" si="33"/>
        <v>11.25</v>
      </c>
      <c r="I64" s="361">
        <f t="shared" si="34"/>
        <v>2700</v>
      </c>
      <c r="J64" s="376"/>
      <c r="K64" s="376"/>
      <c r="L64" s="376">
        <v>1</v>
      </c>
      <c r="M64" s="376">
        <v>27</v>
      </c>
      <c r="N64" s="376">
        <v>7</v>
      </c>
      <c r="O64" s="377" t="s">
        <v>1115</v>
      </c>
      <c r="P64" s="376">
        <v>1</v>
      </c>
      <c r="Q64" s="376">
        <v>17</v>
      </c>
      <c r="R64" s="376"/>
      <c r="S64" s="376"/>
      <c r="T64" s="376"/>
      <c r="U64" s="819"/>
      <c r="V64" s="355">
        <f t="shared" si="0"/>
        <v>9</v>
      </c>
      <c r="W64" s="365">
        <f t="shared" si="1"/>
        <v>21</v>
      </c>
      <c r="X64" s="361">
        <f t="shared" si="2"/>
        <v>168</v>
      </c>
      <c r="Y64" s="361">
        <f t="shared" si="3"/>
        <v>1890</v>
      </c>
      <c r="Z64" s="1012">
        <f t="shared" si="4"/>
        <v>1890</v>
      </c>
      <c r="AA64" s="149"/>
    </row>
    <row r="65" spans="1:30" s="160" customFormat="1" ht="30" customHeight="1">
      <c r="A65" s="825">
        <v>55</v>
      </c>
      <c r="B65" s="118" t="s">
        <v>892</v>
      </c>
      <c r="C65" s="364" t="s">
        <v>18</v>
      </c>
      <c r="D65" s="364" t="s">
        <v>846</v>
      </c>
      <c r="E65" s="365">
        <v>30</v>
      </c>
      <c r="F65" s="364">
        <v>240</v>
      </c>
      <c r="G65" s="364">
        <v>70</v>
      </c>
      <c r="H65" s="364">
        <f t="shared" si="33"/>
        <v>8.75</v>
      </c>
      <c r="I65" s="361">
        <f t="shared" si="34"/>
        <v>2100</v>
      </c>
      <c r="J65" s="376"/>
      <c r="K65" s="376"/>
      <c r="L65" s="376"/>
      <c r="M65" s="376"/>
      <c r="N65" s="376"/>
      <c r="O65" s="377"/>
      <c r="P65" s="376"/>
      <c r="Q65" s="376"/>
      <c r="R65" s="376"/>
      <c r="S65" s="376"/>
      <c r="T65" s="376"/>
      <c r="U65" s="376"/>
      <c r="V65" s="355">
        <f t="shared" si="0"/>
        <v>0</v>
      </c>
      <c r="W65" s="365">
        <f t="shared" si="1"/>
        <v>30</v>
      </c>
      <c r="X65" s="361">
        <f t="shared" si="2"/>
        <v>240</v>
      </c>
      <c r="Y65" s="361">
        <f t="shared" si="3"/>
        <v>2100</v>
      </c>
      <c r="Z65" s="1012">
        <f t="shared" si="4"/>
        <v>2100</v>
      </c>
      <c r="AA65" s="149"/>
    </row>
    <row r="66" spans="1:30" s="160" customFormat="1" ht="30" customHeight="1">
      <c r="A66" s="825">
        <v>56</v>
      </c>
      <c r="B66" s="415" t="s">
        <v>24</v>
      </c>
      <c r="C66" s="364" t="s">
        <v>176</v>
      </c>
      <c r="D66" s="364" t="s">
        <v>41</v>
      </c>
      <c r="E66" s="365">
        <v>30</v>
      </c>
      <c r="F66" s="364">
        <v>240</v>
      </c>
      <c r="G66" s="364">
        <v>90</v>
      </c>
      <c r="H66" s="364">
        <f t="shared" si="33"/>
        <v>11.25</v>
      </c>
      <c r="I66" s="361">
        <f t="shared" si="34"/>
        <v>2700</v>
      </c>
      <c r="J66" s="376"/>
      <c r="K66" s="376"/>
      <c r="L66" s="376"/>
      <c r="M66" s="376"/>
      <c r="N66" s="376">
        <v>6</v>
      </c>
      <c r="O66" s="377" t="s">
        <v>537</v>
      </c>
      <c r="P66" s="376">
        <v>1</v>
      </c>
      <c r="Q66" s="376">
        <v>17</v>
      </c>
      <c r="R66" s="376"/>
      <c r="S66" s="376"/>
      <c r="T66" s="376"/>
      <c r="U66" s="376"/>
      <c r="V66" s="355">
        <f t="shared" si="0"/>
        <v>7</v>
      </c>
      <c r="W66" s="365">
        <f t="shared" si="1"/>
        <v>23</v>
      </c>
      <c r="X66" s="361">
        <f t="shared" si="2"/>
        <v>184</v>
      </c>
      <c r="Y66" s="361">
        <f t="shared" si="3"/>
        <v>2070</v>
      </c>
      <c r="Z66" s="1012">
        <f t="shared" si="4"/>
        <v>2070</v>
      </c>
      <c r="AA66" s="149"/>
    </row>
    <row r="67" spans="1:30" s="160" customFormat="1" ht="30" customHeight="1">
      <c r="A67" s="825">
        <v>57</v>
      </c>
      <c r="B67" s="415" t="s">
        <v>774</v>
      </c>
      <c r="C67" s="364" t="s">
        <v>176</v>
      </c>
      <c r="D67" s="364" t="s">
        <v>816</v>
      </c>
      <c r="E67" s="365">
        <v>30</v>
      </c>
      <c r="F67" s="364">
        <v>240</v>
      </c>
      <c r="G67" s="364">
        <v>90</v>
      </c>
      <c r="H67" s="364">
        <f t="shared" si="33"/>
        <v>11.25</v>
      </c>
      <c r="I67" s="361">
        <f t="shared" si="34"/>
        <v>2700</v>
      </c>
      <c r="J67" s="376"/>
      <c r="K67" s="376"/>
      <c r="L67" s="376"/>
      <c r="M67" s="376"/>
      <c r="N67" s="376">
        <v>3</v>
      </c>
      <c r="O67" s="376" t="s">
        <v>501</v>
      </c>
      <c r="P67" s="376">
        <v>1</v>
      </c>
      <c r="Q67" s="376">
        <v>17</v>
      </c>
      <c r="R67" s="376"/>
      <c r="S67" s="376"/>
      <c r="T67" s="376"/>
      <c r="U67" s="376"/>
      <c r="V67" s="355">
        <f t="shared" si="0"/>
        <v>4</v>
      </c>
      <c r="W67" s="365">
        <f t="shared" si="1"/>
        <v>26</v>
      </c>
      <c r="X67" s="361">
        <f t="shared" si="2"/>
        <v>208</v>
      </c>
      <c r="Y67" s="361">
        <f t="shared" si="3"/>
        <v>2340</v>
      </c>
      <c r="Z67" s="1012">
        <f t="shared" si="4"/>
        <v>2340</v>
      </c>
      <c r="AA67" s="149"/>
    </row>
    <row r="68" spans="1:30" s="160" customFormat="1" ht="30" customHeight="1">
      <c r="A68" s="825">
        <v>58</v>
      </c>
      <c r="B68" s="364" t="s">
        <v>548</v>
      </c>
      <c r="C68" s="364" t="s">
        <v>18</v>
      </c>
      <c r="D68" s="364" t="s">
        <v>73</v>
      </c>
      <c r="E68" s="365">
        <v>30</v>
      </c>
      <c r="F68" s="364">
        <v>240</v>
      </c>
      <c r="G68" s="364">
        <v>70</v>
      </c>
      <c r="H68" s="364">
        <f t="shared" si="33"/>
        <v>8.75</v>
      </c>
      <c r="I68" s="361">
        <f t="shared" si="34"/>
        <v>2100</v>
      </c>
      <c r="J68" s="376"/>
      <c r="K68" s="376"/>
      <c r="L68" s="376"/>
      <c r="M68" s="376"/>
      <c r="N68" s="376">
        <v>6</v>
      </c>
      <c r="O68" s="377" t="s">
        <v>537</v>
      </c>
      <c r="P68" s="376"/>
      <c r="Q68" s="376"/>
      <c r="R68" s="376"/>
      <c r="S68" s="376"/>
      <c r="T68" s="376"/>
      <c r="U68" s="376"/>
      <c r="V68" s="355">
        <f>J68+L68+N68+P68+R68+T68</f>
        <v>6</v>
      </c>
      <c r="W68" s="365">
        <f t="shared" si="1"/>
        <v>24</v>
      </c>
      <c r="X68" s="361">
        <f t="shared" si="2"/>
        <v>192</v>
      </c>
      <c r="Y68" s="361">
        <f t="shared" si="3"/>
        <v>1680</v>
      </c>
      <c r="Z68" s="1012">
        <f t="shared" si="4"/>
        <v>1680</v>
      </c>
      <c r="AA68" s="149"/>
    </row>
    <row r="69" spans="1:30" s="160" customFormat="1" ht="35.1" customHeight="1">
      <c r="A69" s="825">
        <v>59</v>
      </c>
      <c r="B69" s="364" t="s">
        <v>591</v>
      </c>
      <c r="C69" s="361" t="s">
        <v>18</v>
      </c>
      <c r="D69" s="367" t="s">
        <v>843</v>
      </c>
      <c r="E69" s="365">
        <v>30</v>
      </c>
      <c r="F69" s="364">
        <v>240</v>
      </c>
      <c r="G69" s="364">
        <v>70</v>
      </c>
      <c r="H69" s="364">
        <f t="shared" si="33"/>
        <v>8.75</v>
      </c>
      <c r="I69" s="361">
        <f t="shared" si="34"/>
        <v>2100</v>
      </c>
      <c r="J69" s="376"/>
      <c r="K69" s="376"/>
      <c r="L69" s="376"/>
      <c r="M69" s="376"/>
      <c r="N69" s="376"/>
      <c r="O69" s="377"/>
      <c r="P69" s="376"/>
      <c r="Q69" s="376"/>
      <c r="R69" s="376"/>
      <c r="S69" s="376"/>
      <c r="T69" s="376"/>
      <c r="U69" s="376"/>
      <c r="V69" s="361">
        <f t="shared" ref="V69" si="44">J69+L69+N69+P69+R69+T69</f>
        <v>0</v>
      </c>
      <c r="W69" s="364">
        <f t="shared" si="1"/>
        <v>30</v>
      </c>
      <c r="X69" s="361">
        <f t="shared" si="2"/>
        <v>240</v>
      </c>
      <c r="Y69" s="361">
        <f t="shared" si="3"/>
        <v>2100</v>
      </c>
      <c r="Z69" s="1012">
        <f t="shared" si="4"/>
        <v>2100</v>
      </c>
      <c r="AA69" s="363"/>
    </row>
    <row r="70" spans="1:30" s="160" customFormat="1" ht="30" customHeight="1">
      <c r="A70" s="825">
        <v>60</v>
      </c>
      <c r="B70" s="364" t="s">
        <v>40</v>
      </c>
      <c r="C70" s="364" t="s">
        <v>176</v>
      </c>
      <c r="D70" s="364" t="s">
        <v>161</v>
      </c>
      <c r="E70" s="365">
        <v>30</v>
      </c>
      <c r="F70" s="364">
        <v>240</v>
      </c>
      <c r="G70" s="364">
        <v>90</v>
      </c>
      <c r="H70" s="364">
        <f t="shared" si="33"/>
        <v>11.25</v>
      </c>
      <c r="I70" s="361">
        <f t="shared" si="34"/>
        <v>2700</v>
      </c>
      <c r="J70" s="376"/>
      <c r="K70" s="376"/>
      <c r="L70" s="376">
        <v>3</v>
      </c>
      <c r="M70" s="376" t="s">
        <v>497</v>
      </c>
      <c r="N70" s="376">
        <v>8</v>
      </c>
      <c r="O70" s="377" t="s">
        <v>1116</v>
      </c>
      <c r="P70" s="376">
        <v>1</v>
      </c>
      <c r="Q70" s="376">
        <v>17</v>
      </c>
      <c r="R70" s="376"/>
      <c r="S70" s="376"/>
      <c r="T70" s="376"/>
      <c r="U70" s="376"/>
      <c r="V70" s="355">
        <f t="shared" si="0"/>
        <v>12</v>
      </c>
      <c r="W70" s="365">
        <f t="shared" si="1"/>
        <v>18</v>
      </c>
      <c r="X70" s="361">
        <f t="shared" si="2"/>
        <v>144</v>
      </c>
      <c r="Y70" s="361">
        <f t="shared" si="3"/>
        <v>1620</v>
      </c>
      <c r="Z70" s="1012">
        <f t="shared" si="4"/>
        <v>1620</v>
      </c>
      <c r="AA70" s="149"/>
    </row>
    <row r="71" spans="1:30" s="160" customFormat="1" ht="30" customHeight="1">
      <c r="A71" s="825">
        <v>61</v>
      </c>
      <c r="B71" s="364" t="s">
        <v>303</v>
      </c>
      <c r="C71" s="364" t="s">
        <v>176</v>
      </c>
      <c r="D71" s="364" t="s">
        <v>162</v>
      </c>
      <c r="E71" s="365">
        <v>30</v>
      </c>
      <c r="F71" s="364">
        <v>240</v>
      </c>
      <c r="G71" s="364">
        <v>90</v>
      </c>
      <c r="H71" s="364">
        <f t="shared" si="33"/>
        <v>11.25</v>
      </c>
      <c r="I71" s="361">
        <f t="shared" si="34"/>
        <v>2700</v>
      </c>
      <c r="J71" s="376"/>
      <c r="K71" s="376"/>
      <c r="L71" s="376">
        <v>1</v>
      </c>
      <c r="M71" s="376">
        <v>13</v>
      </c>
      <c r="N71" s="376">
        <v>6</v>
      </c>
      <c r="O71" s="377" t="s">
        <v>1105</v>
      </c>
      <c r="P71" s="376">
        <v>1</v>
      </c>
      <c r="Q71" s="376">
        <v>17</v>
      </c>
      <c r="R71" s="376">
        <v>5</v>
      </c>
      <c r="S71" s="376" t="s">
        <v>980</v>
      </c>
      <c r="T71" s="376"/>
      <c r="U71" s="376"/>
      <c r="V71" s="355">
        <f t="shared" si="0"/>
        <v>13</v>
      </c>
      <c r="W71" s="365">
        <f t="shared" si="1"/>
        <v>17</v>
      </c>
      <c r="X71" s="361">
        <f t="shared" si="2"/>
        <v>136</v>
      </c>
      <c r="Y71" s="361">
        <f t="shared" si="3"/>
        <v>1530</v>
      </c>
      <c r="Z71" s="1012">
        <f t="shared" si="4"/>
        <v>1530</v>
      </c>
      <c r="AA71" s="149"/>
    </row>
    <row r="72" spans="1:30" s="160" customFormat="1" ht="30" customHeight="1">
      <c r="A72" s="825">
        <v>62</v>
      </c>
      <c r="B72" s="364" t="s">
        <v>277</v>
      </c>
      <c r="C72" s="364" t="s">
        <v>176</v>
      </c>
      <c r="D72" s="364" t="s">
        <v>93</v>
      </c>
      <c r="E72" s="365">
        <v>30</v>
      </c>
      <c r="F72" s="364">
        <v>240</v>
      </c>
      <c r="G72" s="364">
        <v>90</v>
      </c>
      <c r="H72" s="364">
        <f t="shared" si="33"/>
        <v>11.25</v>
      </c>
      <c r="I72" s="361">
        <f t="shared" si="34"/>
        <v>2700</v>
      </c>
      <c r="J72" s="376"/>
      <c r="K72" s="376"/>
      <c r="L72" s="376">
        <v>3</v>
      </c>
      <c r="M72" s="376" t="s">
        <v>497</v>
      </c>
      <c r="N72" s="376">
        <v>6</v>
      </c>
      <c r="O72" s="377" t="s">
        <v>537</v>
      </c>
      <c r="P72" s="376">
        <v>1</v>
      </c>
      <c r="Q72" s="376">
        <v>17</v>
      </c>
      <c r="R72" s="376"/>
      <c r="S72" s="376"/>
      <c r="T72" s="376"/>
      <c r="U72" s="376"/>
      <c r="V72" s="355">
        <f t="shared" si="0"/>
        <v>10</v>
      </c>
      <c r="W72" s="365">
        <f t="shared" si="1"/>
        <v>20</v>
      </c>
      <c r="X72" s="361">
        <f t="shared" si="2"/>
        <v>160</v>
      </c>
      <c r="Y72" s="361">
        <f t="shared" si="3"/>
        <v>1800</v>
      </c>
      <c r="Z72" s="1012">
        <f t="shared" si="4"/>
        <v>1800</v>
      </c>
      <c r="AA72" s="149"/>
    </row>
    <row r="73" spans="1:30" s="160" customFormat="1" ht="30" customHeight="1">
      <c r="A73" s="825">
        <v>63</v>
      </c>
      <c r="B73" s="364" t="s">
        <v>306</v>
      </c>
      <c r="C73" s="364" t="s">
        <v>176</v>
      </c>
      <c r="D73" s="632" t="s">
        <v>62</v>
      </c>
      <c r="E73" s="365">
        <v>30</v>
      </c>
      <c r="F73" s="364">
        <v>240</v>
      </c>
      <c r="G73" s="364">
        <v>90</v>
      </c>
      <c r="H73" s="364">
        <f t="shared" si="33"/>
        <v>11.25</v>
      </c>
      <c r="I73" s="361">
        <f t="shared" si="34"/>
        <v>2700</v>
      </c>
      <c r="J73" s="376"/>
      <c r="K73" s="376"/>
      <c r="L73" s="376">
        <v>1</v>
      </c>
      <c r="M73" s="376">
        <v>27</v>
      </c>
      <c r="N73" s="376">
        <v>6</v>
      </c>
      <c r="O73" s="377" t="s">
        <v>537</v>
      </c>
      <c r="P73" s="376">
        <v>1</v>
      </c>
      <c r="Q73" s="376">
        <v>17</v>
      </c>
      <c r="R73" s="376"/>
      <c r="S73" s="376"/>
      <c r="T73" s="376"/>
      <c r="U73" s="376"/>
      <c r="V73" s="355">
        <f>J73+L73+N73+P73+R73+T73</f>
        <v>8</v>
      </c>
      <c r="W73" s="365">
        <f>E73-V73</f>
        <v>22</v>
      </c>
      <c r="X73" s="361">
        <f>W73*8</f>
        <v>176</v>
      </c>
      <c r="Y73" s="361">
        <f>X73*H73</f>
        <v>1980</v>
      </c>
      <c r="Z73" s="1012">
        <f t="shared" si="4"/>
        <v>1980</v>
      </c>
      <c r="AA73" s="149"/>
    </row>
    <row r="74" spans="1:30" s="160" customFormat="1" ht="30" customHeight="1">
      <c r="A74" s="825">
        <v>64</v>
      </c>
      <c r="B74" s="364" t="s">
        <v>1087</v>
      </c>
      <c r="C74" s="364" t="s">
        <v>176</v>
      </c>
      <c r="D74" s="364" t="s">
        <v>25</v>
      </c>
      <c r="E74" s="365">
        <v>30</v>
      </c>
      <c r="F74" s="364">
        <v>240</v>
      </c>
      <c r="G74" s="364">
        <v>90</v>
      </c>
      <c r="H74" s="364">
        <f t="shared" ref="H74" si="45">G74/8</f>
        <v>11.25</v>
      </c>
      <c r="I74" s="361">
        <f t="shared" ref="I74" si="46">G74*E74</f>
        <v>2700</v>
      </c>
      <c r="J74" s="417">
        <v>21</v>
      </c>
      <c r="K74" s="376" t="s">
        <v>790</v>
      </c>
      <c r="L74" s="376"/>
      <c r="M74" s="376"/>
      <c r="N74" s="376"/>
      <c r="O74" s="377"/>
      <c r="P74" s="376">
        <v>1</v>
      </c>
      <c r="Q74" s="376">
        <v>17</v>
      </c>
      <c r="R74" s="376"/>
      <c r="S74" s="376"/>
      <c r="T74" s="376"/>
      <c r="U74" s="376"/>
      <c r="V74" s="355">
        <f>J74+L74+N74+P74+R74+T74</f>
        <v>22</v>
      </c>
      <c r="W74" s="365">
        <f>E74-V74</f>
        <v>8</v>
      </c>
      <c r="X74" s="361">
        <f>W74*8</f>
        <v>64</v>
      </c>
      <c r="Y74" s="361">
        <f>X74*H74</f>
        <v>720</v>
      </c>
      <c r="Z74" s="1012">
        <f t="shared" ref="Z74" si="47">Y74</f>
        <v>720</v>
      </c>
      <c r="AA74" s="149"/>
    </row>
    <row r="75" spans="1:30" s="160" customFormat="1" ht="30" customHeight="1">
      <c r="A75" s="825">
        <v>65</v>
      </c>
      <c r="B75" s="364" t="s">
        <v>684</v>
      </c>
      <c r="C75" s="364" t="s">
        <v>18</v>
      </c>
      <c r="D75" s="364" t="s">
        <v>70</v>
      </c>
      <c r="E75" s="365">
        <v>30</v>
      </c>
      <c r="F75" s="364">
        <v>240</v>
      </c>
      <c r="G75" s="364">
        <v>70</v>
      </c>
      <c r="H75" s="364">
        <f t="shared" si="33"/>
        <v>8.75</v>
      </c>
      <c r="I75" s="361">
        <f t="shared" si="34"/>
        <v>2100</v>
      </c>
      <c r="J75" s="376"/>
      <c r="K75" s="376"/>
      <c r="L75" s="376">
        <v>3</v>
      </c>
      <c r="M75" s="376" t="s">
        <v>497</v>
      </c>
      <c r="N75" s="376">
        <v>7</v>
      </c>
      <c r="O75" s="377" t="s">
        <v>1090</v>
      </c>
      <c r="P75" s="376"/>
      <c r="Q75" s="376"/>
      <c r="R75" s="376"/>
      <c r="S75" s="819"/>
      <c r="T75" s="376"/>
      <c r="U75" s="376"/>
      <c r="V75" s="355">
        <f>J75+L75+N75+P75+R75+T75</f>
        <v>10</v>
      </c>
      <c r="W75" s="365">
        <f>E75-V75</f>
        <v>20</v>
      </c>
      <c r="X75" s="361">
        <f>W75*8</f>
        <v>160</v>
      </c>
      <c r="Y75" s="361">
        <f>X75*H75</f>
        <v>1400</v>
      </c>
      <c r="Z75" s="1012">
        <f t="shared" si="4"/>
        <v>1400</v>
      </c>
      <c r="AA75" s="1081"/>
    </row>
    <row r="76" spans="1:30" s="160" customFormat="1" ht="30" customHeight="1">
      <c r="A76" s="825">
        <v>66</v>
      </c>
      <c r="B76" s="364" t="s">
        <v>280</v>
      </c>
      <c r="C76" s="364" t="s">
        <v>176</v>
      </c>
      <c r="D76" s="364" t="s">
        <v>49</v>
      </c>
      <c r="E76" s="365">
        <v>30</v>
      </c>
      <c r="F76" s="364">
        <v>240</v>
      </c>
      <c r="G76" s="364">
        <v>90</v>
      </c>
      <c r="H76" s="364">
        <f t="shared" si="33"/>
        <v>11.25</v>
      </c>
      <c r="I76" s="361">
        <f t="shared" si="34"/>
        <v>2700</v>
      </c>
      <c r="J76" s="376"/>
      <c r="K76" s="376"/>
      <c r="L76" s="376"/>
      <c r="M76" s="376"/>
      <c r="N76" s="376">
        <v>6</v>
      </c>
      <c r="O76" s="377" t="s">
        <v>537</v>
      </c>
      <c r="P76" s="376">
        <v>1</v>
      </c>
      <c r="Q76" s="376">
        <v>17</v>
      </c>
      <c r="R76" s="376"/>
      <c r="S76" s="376"/>
      <c r="T76" s="376"/>
      <c r="U76" s="376"/>
      <c r="V76" s="355">
        <f t="shared" si="0"/>
        <v>7</v>
      </c>
      <c r="W76" s="365">
        <f t="shared" si="1"/>
        <v>23</v>
      </c>
      <c r="X76" s="361">
        <f t="shared" si="2"/>
        <v>184</v>
      </c>
      <c r="Y76" s="361">
        <f t="shared" si="3"/>
        <v>2070</v>
      </c>
      <c r="Z76" s="1012">
        <f t="shared" si="4"/>
        <v>2070</v>
      </c>
      <c r="AA76" s="149"/>
    </row>
    <row r="77" spans="1:30" s="160" customFormat="1" ht="36.75" customHeight="1">
      <c r="A77" s="825">
        <v>67</v>
      </c>
      <c r="B77" s="1038" t="s">
        <v>726</v>
      </c>
      <c r="C77" s="364" t="s">
        <v>18</v>
      </c>
      <c r="D77" s="414" t="s">
        <v>112</v>
      </c>
      <c r="E77" s="365">
        <v>30</v>
      </c>
      <c r="F77" s="364">
        <v>240</v>
      </c>
      <c r="G77" s="364">
        <v>70</v>
      </c>
      <c r="H77" s="364">
        <f t="shared" si="33"/>
        <v>8.75</v>
      </c>
      <c r="I77" s="361">
        <f t="shared" si="34"/>
        <v>2100</v>
      </c>
      <c r="J77" s="376"/>
      <c r="K77" s="819"/>
      <c r="L77" s="376">
        <v>3</v>
      </c>
      <c r="M77" s="376" t="s">
        <v>497</v>
      </c>
      <c r="N77" s="376">
        <v>6</v>
      </c>
      <c r="O77" s="377" t="s">
        <v>537</v>
      </c>
      <c r="P77" s="376"/>
      <c r="Q77" s="376"/>
      <c r="R77" s="376"/>
      <c r="S77" s="376"/>
      <c r="T77" s="376">
        <v>1</v>
      </c>
      <c r="U77" s="376">
        <v>28</v>
      </c>
      <c r="V77" s="365">
        <f t="shared" ref="V77" si="48">J77+L77+N77+P77+R77+T77</f>
        <v>10</v>
      </c>
      <c r="W77" s="365">
        <f t="shared" ref="W77" si="49">E77-V77</f>
        <v>20</v>
      </c>
      <c r="X77" s="361">
        <f t="shared" ref="X77" si="50">W77*8</f>
        <v>160</v>
      </c>
      <c r="Y77" s="361">
        <f t="shared" ref="Y77" si="51">X77*H77</f>
        <v>1400</v>
      </c>
      <c r="Z77" s="1035">
        <f>Y77-500</f>
        <v>900</v>
      </c>
      <c r="AA77" s="149"/>
    </row>
    <row r="78" spans="1:30" s="160" customFormat="1" ht="50.25" customHeight="1">
      <c r="A78" s="462"/>
      <c r="B78" s="1427" t="s">
        <v>483</v>
      </c>
      <c r="C78" s="1427"/>
      <c r="D78" s="1427"/>
      <c r="E78" s="341"/>
      <c r="F78" s="341"/>
      <c r="G78" s="341"/>
      <c r="H78" s="341"/>
      <c r="I78" s="341"/>
      <c r="J78" s="1145"/>
      <c r="K78" s="1145"/>
      <c r="L78" s="1145"/>
      <c r="M78" s="1609" t="s">
        <v>484</v>
      </c>
      <c r="N78" s="1609"/>
      <c r="O78" s="1609"/>
      <c r="P78" s="1609"/>
      <c r="Q78" s="1609"/>
      <c r="R78" s="1609"/>
      <c r="S78" s="1145"/>
      <c r="T78" s="1145"/>
      <c r="U78" s="1145"/>
      <c r="V78" s="1609" t="s">
        <v>485</v>
      </c>
      <c r="W78" s="1609"/>
      <c r="X78" s="1609"/>
      <c r="Y78" s="1609"/>
      <c r="Z78" s="1609"/>
      <c r="AA78" s="1609"/>
    </row>
    <row r="79" spans="1:30" s="160" customFormat="1" ht="42.75" customHeight="1">
      <c r="A79" s="462"/>
      <c r="B79" s="1427" t="s">
        <v>482</v>
      </c>
      <c r="C79" s="1427"/>
      <c r="D79" s="1427"/>
      <c r="E79" s="341"/>
      <c r="F79" s="341"/>
      <c r="G79" s="341"/>
      <c r="H79" s="341"/>
      <c r="I79" s="341"/>
      <c r="J79" s="1145"/>
      <c r="K79" s="1145"/>
      <c r="L79" s="1145"/>
      <c r="M79" s="1145"/>
      <c r="N79" s="1427" t="s">
        <v>482</v>
      </c>
      <c r="O79" s="1427"/>
      <c r="P79" s="1427"/>
      <c r="Q79" s="1427"/>
      <c r="R79" s="1145"/>
      <c r="S79" s="1145"/>
      <c r="T79" s="1145"/>
      <c r="U79" s="1145"/>
      <c r="V79" s="1145"/>
      <c r="W79" s="1149"/>
      <c r="X79" s="1427" t="s">
        <v>482</v>
      </c>
      <c r="Y79" s="1427"/>
      <c r="Z79" s="1427"/>
      <c r="AA79" s="1427"/>
    </row>
    <row r="80" spans="1:30" s="160" customFormat="1" ht="22.5" customHeight="1">
      <c r="A80" s="462"/>
      <c r="B80" s="462"/>
      <c r="C80" s="250"/>
      <c r="D80" s="250"/>
      <c r="E80" s="250"/>
      <c r="F80" s="250"/>
      <c r="G80" s="250"/>
      <c r="H80" s="250"/>
      <c r="I80" s="250"/>
      <c r="J80" s="338"/>
      <c r="K80" s="338"/>
      <c r="L80" s="338"/>
      <c r="M80" s="338"/>
      <c r="N80" s="1427">
        <v>2</v>
      </c>
      <c r="O80" s="1427"/>
      <c r="P80" s="1427"/>
      <c r="Q80" s="1427"/>
      <c r="R80" s="338"/>
      <c r="S80" s="338"/>
      <c r="T80" s="338"/>
      <c r="U80" s="338"/>
      <c r="V80" s="250"/>
      <c r="W80" s="462"/>
      <c r="X80" s="250"/>
      <c r="Y80" s="250"/>
      <c r="Z80" s="1017"/>
      <c r="AA80" s="340"/>
      <c r="AD80" s="160">
        <f>60*27</f>
        <v>1620</v>
      </c>
    </row>
    <row r="81" spans="1:27" s="160" customFormat="1" ht="35.25" customHeight="1">
      <c r="A81" s="825">
        <v>68</v>
      </c>
      <c r="B81" s="118" t="s">
        <v>808</v>
      </c>
      <c r="C81" s="364" t="s">
        <v>18</v>
      </c>
      <c r="D81" s="474" t="s">
        <v>113</v>
      </c>
      <c r="E81" s="365">
        <v>30</v>
      </c>
      <c r="F81" s="364">
        <v>240</v>
      </c>
      <c r="G81" s="364">
        <v>70</v>
      </c>
      <c r="H81" s="364">
        <f t="shared" ref="H81:H110" si="52">G81/8</f>
        <v>8.75</v>
      </c>
      <c r="I81" s="361">
        <f t="shared" ref="I81:I110" si="53">G81*E81</f>
        <v>2100</v>
      </c>
      <c r="J81" s="376"/>
      <c r="K81" s="819"/>
      <c r="L81" s="376">
        <v>1</v>
      </c>
      <c r="M81" s="376">
        <v>13</v>
      </c>
      <c r="N81" s="376">
        <v>3</v>
      </c>
      <c r="O81" s="377" t="s">
        <v>1104</v>
      </c>
      <c r="P81" s="376">
        <v>1</v>
      </c>
      <c r="Q81" s="376">
        <v>17</v>
      </c>
      <c r="R81" s="376"/>
      <c r="S81" s="376"/>
      <c r="T81" s="376"/>
      <c r="U81" s="376"/>
      <c r="V81" s="355">
        <f>J81+L81+N81+P81+R81+T81</f>
        <v>5</v>
      </c>
      <c r="W81" s="365">
        <f t="shared" ref="W81:W91" si="54">E81-V81</f>
        <v>25</v>
      </c>
      <c r="X81" s="361">
        <f t="shared" ref="X81:X110" si="55">W81*8</f>
        <v>200</v>
      </c>
      <c r="Y81" s="361">
        <f t="shared" ref="Y81:Y110" si="56">X81*H81</f>
        <v>1750</v>
      </c>
      <c r="Z81" s="1012">
        <f t="shared" ref="Z81:Z110" si="57">Y81</f>
        <v>1750</v>
      </c>
      <c r="AA81" s="149"/>
    </row>
    <row r="82" spans="1:27" s="160" customFormat="1" ht="30" customHeight="1">
      <c r="A82" s="825">
        <v>69</v>
      </c>
      <c r="B82" s="364" t="s">
        <v>64</v>
      </c>
      <c r="C82" s="364" t="s">
        <v>176</v>
      </c>
      <c r="D82" s="364" t="s">
        <v>242</v>
      </c>
      <c r="E82" s="365">
        <v>30</v>
      </c>
      <c r="F82" s="364">
        <v>240</v>
      </c>
      <c r="G82" s="364">
        <v>90</v>
      </c>
      <c r="H82" s="364">
        <f t="shared" si="52"/>
        <v>11.25</v>
      </c>
      <c r="I82" s="361">
        <f t="shared" si="53"/>
        <v>2700</v>
      </c>
      <c r="J82" s="376"/>
      <c r="K82" s="819"/>
      <c r="L82" s="376">
        <v>3</v>
      </c>
      <c r="M82" s="376" t="s">
        <v>497</v>
      </c>
      <c r="N82" s="376">
        <v>6</v>
      </c>
      <c r="O82" s="377" t="s">
        <v>537</v>
      </c>
      <c r="P82" s="376">
        <v>1</v>
      </c>
      <c r="Q82" s="376">
        <v>17</v>
      </c>
      <c r="R82" s="376"/>
      <c r="S82" s="376"/>
      <c r="T82" s="376"/>
      <c r="U82" s="376"/>
      <c r="V82" s="355">
        <f>J82+L82+N82+P82+R82+T82</f>
        <v>10</v>
      </c>
      <c r="W82" s="365">
        <f t="shared" si="54"/>
        <v>20</v>
      </c>
      <c r="X82" s="361">
        <f t="shared" si="55"/>
        <v>160</v>
      </c>
      <c r="Y82" s="361">
        <f t="shared" si="56"/>
        <v>1800</v>
      </c>
      <c r="Z82" s="1012">
        <f t="shared" si="57"/>
        <v>1800</v>
      </c>
      <c r="AA82" s="149"/>
    </row>
    <row r="83" spans="1:27" s="160" customFormat="1" ht="35.25" customHeight="1">
      <c r="A83" s="825">
        <v>70</v>
      </c>
      <c r="B83" s="1038" t="s">
        <v>817</v>
      </c>
      <c r="C83" s="364" t="s">
        <v>176</v>
      </c>
      <c r="D83" s="364" t="s">
        <v>39</v>
      </c>
      <c r="E83" s="364">
        <v>30</v>
      </c>
      <c r="F83" s="364">
        <v>240</v>
      </c>
      <c r="G83" s="364">
        <v>90</v>
      </c>
      <c r="H83" s="364">
        <f t="shared" si="52"/>
        <v>11.25</v>
      </c>
      <c r="I83" s="361">
        <f t="shared" si="53"/>
        <v>2700</v>
      </c>
      <c r="J83" s="376"/>
      <c r="K83" s="819"/>
      <c r="L83" s="376">
        <v>3</v>
      </c>
      <c r="M83" s="376" t="s">
        <v>497</v>
      </c>
      <c r="N83" s="376">
        <v>7</v>
      </c>
      <c r="O83" s="377" t="s">
        <v>1111</v>
      </c>
      <c r="P83" s="376">
        <v>1</v>
      </c>
      <c r="Q83" s="376">
        <v>17</v>
      </c>
      <c r="R83" s="376"/>
      <c r="S83" s="376"/>
      <c r="T83" s="376"/>
      <c r="U83" s="376"/>
      <c r="V83" s="361">
        <f t="shared" ref="V83" si="58">J83+L83+N83+P83+R83+T83</f>
        <v>11</v>
      </c>
      <c r="W83" s="364">
        <f t="shared" si="54"/>
        <v>19</v>
      </c>
      <c r="X83" s="361">
        <f t="shared" si="55"/>
        <v>152</v>
      </c>
      <c r="Y83" s="361">
        <f t="shared" si="56"/>
        <v>1710</v>
      </c>
      <c r="Z83" s="1035">
        <f>Y83-450</f>
        <v>1260</v>
      </c>
      <c r="AA83" s="363"/>
    </row>
    <row r="84" spans="1:27" s="160" customFormat="1" ht="30" customHeight="1">
      <c r="A84" s="825">
        <v>71</v>
      </c>
      <c r="B84" s="364" t="s">
        <v>188</v>
      </c>
      <c r="C84" s="364" t="s">
        <v>176</v>
      </c>
      <c r="D84" s="364" t="s">
        <v>30</v>
      </c>
      <c r="E84" s="365">
        <v>30</v>
      </c>
      <c r="F84" s="364">
        <v>240</v>
      </c>
      <c r="G84" s="364">
        <v>90</v>
      </c>
      <c r="H84" s="364">
        <f t="shared" si="52"/>
        <v>11.25</v>
      </c>
      <c r="I84" s="361">
        <f t="shared" si="53"/>
        <v>2700</v>
      </c>
      <c r="J84" s="376"/>
      <c r="K84" s="376"/>
      <c r="L84" s="376">
        <v>3</v>
      </c>
      <c r="M84" s="376" t="s">
        <v>497</v>
      </c>
      <c r="N84" s="376">
        <v>12</v>
      </c>
      <c r="O84" s="377" t="s">
        <v>1112</v>
      </c>
      <c r="P84" s="376"/>
      <c r="Q84" s="376"/>
      <c r="R84" s="376"/>
      <c r="S84" s="376"/>
      <c r="T84" s="376"/>
      <c r="U84" s="376"/>
      <c r="V84" s="355">
        <f>J84+L84+N84+P84+R84+T84</f>
        <v>15</v>
      </c>
      <c r="W84" s="365">
        <f t="shared" si="54"/>
        <v>15</v>
      </c>
      <c r="X84" s="361">
        <f t="shared" si="55"/>
        <v>120</v>
      </c>
      <c r="Y84" s="361">
        <f t="shared" si="56"/>
        <v>1350</v>
      </c>
      <c r="Z84" s="1012">
        <f t="shared" si="57"/>
        <v>1350</v>
      </c>
      <c r="AA84" s="149"/>
    </row>
    <row r="85" spans="1:27" s="160" customFormat="1" ht="31.5" customHeight="1">
      <c r="A85" s="825">
        <v>72</v>
      </c>
      <c r="B85" s="364" t="s">
        <v>328</v>
      </c>
      <c r="C85" s="364" t="s">
        <v>18</v>
      </c>
      <c r="D85" s="448" t="s">
        <v>1050</v>
      </c>
      <c r="E85" s="365">
        <v>30</v>
      </c>
      <c r="F85" s="364">
        <v>240</v>
      </c>
      <c r="G85" s="364">
        <v>70</v>
      </c>
      <c r="H85" s="364">
        <f t="shared" si="52"/>
        <v>8.75</v>
      </c>
      <c r="I85" s="361">
        <f t="shared" si="53"/>
        <v>2100</v>
      </c>
      <c r="J85" s="376"/>
      <c r="K85" s="376"/>
      <c r="L85" s="376">
        <v>3</v>
      </c>
      <c r="M85" s="376" t="s">
        <v>497</v>
      </c>
      <c r="N85" s="376">
        <v>6</v>
      </c>
      <c r="O85" s="377" t="s">
        <v>537</v>
      </c>
      <c r="P85" s="376">
        <v>1</v>
      </c>
      <c r="Q85" s="376">
        <v>17</v>
      </c>
      <c r="R85" s="376"/>
      <c r="S85" s="819"/>
      <c r="T85" s="376"/>
      <c r="U85" s="376"/>
      <c r="V85" s="355">
        <f>J85+L85+N85+P85+R85+T85</f>
        <v>10</v>
      </c>
      <c r="W85" s="365">
        <f t="shared" si="54"/>
        <v>20</v>
      </c>
      <c r="X85" s="361">
        <f t="shared" si="55"/>
        <v>160</v>
      </c>
      <c r="Y85" s="361">
        <f t="shared" si="56"/>
        <v>1400</v>
      </c>
      <c r="Z85" s="1012">
        <f t="shared" si="57"/>
        <v>1400</v>
      </c>
      <c r="AA85" s="149"/>
    </row>
    <row r="86" spans="1:27" s="160" customFormat="1" ht="30" customHeight="1">
      <c r="A86" s="825">
        <v>73</v>
      </c>
      <c r="B86" s="364" t="s">
        <v>920</v>
      </c>
      <c r="C86" s="364" t="s">
        <v>18</v>
      </c>
      <c r="D86" s="364" t="s">
        <v>113</v>
      </c>
      <c r="E86" s="365">
        <v>30</v>
      </c>
      <c r="F86" s="364">
        <v>240</v>
      </c>
      <c r="G86" s="364">
        <v>70</v>
      </c>
      <c r="H86" s="364">
        <f t="shared" si="52"/>
        <v>8.75</v>
      </c>
      <c r="I86" s="361">
        <f t="shared" si="53"/>
        <v>2100</v>
      </c>
      <c r="J86" s="376"/>
      <c r="K86" s="376"/>
      <c r="L86" s="376">
        <v>3</v>
      </c>
      <c r="M86" s="376" t="s">
        <v>497</v>
      </c>
      <c r="N86" s="376">
        <v>6</v>
      </c>
      <c r="O86" s="377" t="s">
        <v>537</v>
      </c>
      <c r="P86" s="376">
        <v>1</v>
      </c>
      <c r="Q86" s="376">
        <v>17</v>
      </c>
      <c r="R86" s="376"/>
      <c r="S86" s="819"/>
      <c r="T86" s="376"/>
      <c r="U86" s="376"/>
      <c r="V86" s="355">
        <f>J86+L86+N86+P86+R86+T86</f>
        <v>10</v>
      </c>
      <c r="W86" s="365">
        <f t="shared" si="54"/>
        <v>20</v>
      </c>
      <c r="X86" s="361">
        <f t="shared" si="55"/>
        <v>160</v>
      </c>
      <c r="Y86" s="361">
        <f t="shared" si="56"/>
        <v>1400</v>
      </c>
      <c r="Z86" s="1012">
        <f t="shared" si="57"/>
        <v>1400</v>
      </c>
      <c r="AA86" s="149"/>
    </row>
    <row r="87" spans="1:27" s="160" customFormat="1" ht="30" customHeight="1">
      <c r="A87" s="825">
        <v>74</v>
      </c>
      <c r="B87" s="364" t="s">
        <v>206</v>
      </c>
      <c r="C87" s="364" t="s">
        <v>176</v>
      </c>
      <c r="D87" s="364" t="s">
        <v>240</v>
      </c>
      <c r="E87" s="365">
        <v>30</v>
      </c>
      <c r="F87" s="364">
        <v>240</v>
      </c>
      <c r="G87" s="364">
        <v>90</v>
      </c>
      <c r="H87" s="364">
        <f t="shared" si="52"/>
        <v>11.25</v>
      </c>
      <c r="I87" s="361">
        <f t="shared" si="53"/>
        <v>2700</v>
      </c>
      <c r="J87" s="376"/>
      <c r="K87" s="376"/>
      <c r="L87" s="376">
        <v>3</v>
      </c>
      <c r="M87" s="376" t="s">
        <v>497</v>
      </c>
      <c r="N87" s="376">
        <v>6</v>
      </c>
      <c r="O87" s="377" t="s">
        <v>537</v>
      </c>
      <c r="P87" s="376">
        <v>1</v>
      </c>
      <c r="Q87" s="376">
        <v>17</v>
      </c>
      <c r="R87" s="376"/>
      <c r="S87" s="376"/>
      <c r="T87" s="376"/>
      <c r="U87" s="376"/>
      <c r="V87" s="355">
        <f t="shared" ref="V87:V91" si="59">J87+L87+N87+P87+R87+T87</f>
        <v>10</v>
      </c>
      <c r="W87" s="365">
        <f t="shared" si="54"/>
        <v>20</v>
      </c>
      <c r="X87" s="361">
        <f t="shared" si="55"/>
        <v>160</v>
      </c>
      <c r="Y87" s="361">
        <f t="shared" si="56"/>
        <v>1800</v>
      </c>
      <c r="Z87" s="1012">
        <f t="shared" si="57"/>
        <v>1800</v>
      </c>
      <c r="AA87" s="149"/>
    </row>
    <row r="88" spans="1:27" s="160" customFormat="1" ht="35.1" customHeight="1">
      <c r="A88" s="825">
        <v>75</v>
      </c>
      <c r="B88" s="364" t="s">
        <v>251</v>
      </c>
      <c r="C88" s="361" t="s">
        <v>176</v>
      </c>
      <c r="D88" s="361" t="s">
        <v>103</v>
      </c>
      <c r="E88" s="365">
        <v>30</v>
      </c>
      <c r="F88" s="364">
        <v>240</v>
      </c>
      <c r="G88" s="364">
        <v>90</v>
      </c>
      <c r="H88" s="364">
        <f t="shared" si="52"/>
        <v>11.25</v>
      </c>
      <c r="I88" s="361">
        <f t="shared" si="53"/>
        <v>2700</v>
      </c>
      <c r="J88" s="417">
        <v>4</v>
      </c>
      <c r="K88" s="376" t="s">
        <v>874</v>
      </c>
      <c r="L88" s="376">
        <v>3</v>
      </c>
      <c r="M88" s="376" t="s">
        <v>187</v>
      </c>
      <c r="N88" s="376">
        <v>6</v>
      </c>
      <c r="O88" s="377" t="s">
        <v>537</v>
      </c>
      <c r="P88" s="376">
        <v>1</v>
      </c>
      <c r="Q88" s="376">
        <v>17</v>
      </c>
      <c r="R88" s="376"/>
      <c r="S88" s="376"/>
      <c r="T88" s="376"/>
      <c r="U88" s="376"/>
      <c r="V88" s="355">
        <f t="shared" si="59"/>
        <v>14</v>
      </c>
      <c r="W88" s="365">
        <f t="shared" si="54"/>
        <v>16</v>
      </c>
      <c r="X88" s="361">
        <f t="shared" si="55"/>
        <v>128</v>
      </c>
      <c r="Y88" s="361">
        <f t="shared" si="56"/>
        <v>1440</v>
      </c>
      <c r="Z88" s="1012">
        <f t="shared" si="57"/>
        <v>1440</v>
      </c>
      <c r="AA88" s="363"/>
    </row>
    <row r="89" spans="1:27" s="463" customFormat="1" ht="35.1" customHeight="1">
      <c r="A89" s="825">
        <v>76</v>
      </c>
      <c r="B89" s="364" t="s">
        <v>252</v>
      </c>
      <c r="C89" s="364" t="s">
        <v>18</v>
      </c>
      <c r="D89" s="364" t="s">
        <v>115</v>
      </c>
      <c r="E89" s="365">
        <v>30</v>
      </c>
      <c r="F89" s="364">
        <v>240</v>
      </c>
      <c r="G89" s="364">
        <v>70</v>
      </c>
      <c r="H89" s="364">
        <f t="shared" si="52"/>
        <v>8.75</v>
      </c>
      <c r="I89" s="364">
        <f t="shared" si="53"/>
        <v>2100</v>
      </c>
      <c r="J89" s="376"/>
      <c r="K89" s="376"/>
      <c r="L89" s="376"/>
      <c r="M89" s="376"/>
      <c r="N89" s="376"/>
      <c r="O89" s="377"/>
      <c r="P89" s="376"/>
      <c r="Q89" s="376"/>
      <c r="R89" s="376"/>
      <c r="S89" s="376"/>
      <c r="T89" s="376"/>
      <c r="U89" s="376"/>
      <c r="V89" s="365">
        <f t="shared" si="59"/>
        <v>0</v>
      </c>
      <c r="W89" s="365">
        <f t="shared" si="54"/>
        <v>30</v>
      </c>
      <c r="X89" s="364">
        <f t="shared" si="55"/>
        <v>240</v>
      </c>
      <c r="Y89" s="364">
        <f t="shared" si="56"/>
        <v>2100</v>
      </c>
      <c r="Z89" s="1012">
        <f t="shared" si="57"/>
        <v>2100</v>
      </c>
      <c r="AA89" s="997"/>
    </row>
    <row r="90" spans="1:27" s="463" customFormat="1" ht="35.1" customHeight="1">
      <c r="A90" s="825">
        <v>77</v>
      </c>
      <c r="B90" s="772" t="s">
        <v>1088</v>
      </c>
      <c r="C90" s="364" t="s">
        <v>176</v>
      </c>
      <c r="D90" s="364" t="s">
        <v>23</v>
      </c>
      <c r="E90" s="365">
        <v>30</v>
      </c>
      <c r="F90" s="364">
        <v>240</v>
      </c>
      <c r="G90" s="364">
        <v>90</v>
      </c>
      <c r="H90" s="364">
        <f t="shared" ref="H90" si="60">G90/8</f>
        <v>11.25</v>
      </c>
      <c r="I90" s="361">
        <f t="shared" ref="I90" si="61">G90*E90</f>
        <v>2700</v>
      </c>
      <c r="J90" s="417">
        <v>24</v>
      </c>
      <c r="K90" s="376" t="s">
        <v>489</v>
      </c>
      <c r="L90" s="376"/>
      <c r="M90" s="376"/>
      <c r="N90" s="376"/>
      <c r="O90" s="377"/>
      <c r="P90" s="376">
        <v>1</v>
      </c>
      <c r="Q90" s="376">
        <v>17</v>
      </c>
      <c r="R90" s="376"/>
      <c r="S90" s="376"/>
      <c r="T90" s="376"/>
      <c r="U90" s="376"/>
      <c r="V90" s="355">
        <f t="shared" ref="V90" si="62">J90+L90+N90+P90+R90+T90</f>
        <v>25</v>
      </c>
      <c r="W90" s="365">
        <f t="shared" ref="W90" si="63">E90-V90</f>
        <v>5</v>
      </c>
      <c r="X90" s="361">
        <f t="shared" ref="X90" si="64">W90*8</f>
        <v>40</v>
      </c>
      <c r="Y90" s="361">
        <f t="shared" ref="Y90" si="65">X90*H90</f>
        <v>450</v>
      </c>
      <c r="Z90" s="1012">
        <f t="shared" ref="Z90" si="66">Y90</f>
        <v>450</v>
      </c>
      <c r="AA90" s="997"/>
    </row>
    <row r="91" spans="1:27" s="160" customFormat="1" ht="30" customHeight="1">
      <c r="A91" s="825">
        <v>78</v>
      </c>
      <c r="B91" s="772" t="s">
        <v>826</v>
      </c>
      <c r="C91" s="364" t="s">
        <v>176</v>
      </c>
      <c r="D91" s="364" t="s">
        <v>22</v>
      </c>
      <c r="E91" s="365">
        <v>30</v>
      </c>
      <c r="F91" s="364">
        <v>240</v>
      </c>
      <c r="G91" s="364">
        <v>90</v>
      </c>
      <c r="H91" s="364">
        <f t="shared" si="52"/>
        <v>11.25</v>
      </c>
      <c r="I91" s="361">
        <f t="shared" si="53"/>
        <v>2700</v>
      </c>
      <c r="J91" s="376"/>
      <c r="K91" s="376"/>
      <c r="L91" s="376">
        <v>3</v>
      </c>
      <c r="M91" s="376" t="s">
        <v>497</v>
      </c>
      <c r="N91" s="376">
        <v>7</v>
      </c>
      <c r="O91" s="377" t="s">
        <v>1093</v>
      </c>
      <c r="P91" s="376">
        <v>1</v>
      </c>
      <c r="Q91" s="376">
        <v>17</v>
      </c>
      <c r="R91" s="376"/>
      <c r="S91" s="376"/>
      <c r="T91" s="376"/>
      <c r="U91" s="376"/>
      <c r="V91" s="355">
        <f t="shared" si="59"/>
        <v>11</v>
      </c>
      <c r="W91" s="365">
        <f t="shared" si="54"/>
        <v>19</v>
      </c>
      <c r="X91" s="361">
        <f t="shared" si="55"/>
        <v>152</v>
      </c>
      <c r="Y91" s="361">
        <f t="shared" si="56"/>
        <v>1710</v>
      </c>
      <c r="Z91" s="1012">
        <f t="shared" si="57"/>
        <v>1710</v>
      </c>
      <c r="AA91" s="149"/>
    </row>
    <row r="92" spans="1:27" s="160" customFormat="1" ht="30" customHeight="1">
      <c r="A92" s="825">
        <v>79</v>
      </c>
      <c r="B92" s="623" t="s">
        <v>369</v>
      </c>
      <c r="C92" s="364" t="s">
        <v>18</v>
      </c>
      <c r="D92" s="364" t="s">
        <v>76</v>
      </c>
      <c r="E92" s="364">
        <v>30</v>
      </c>
      <c r="F92" s="364">
        <v>240</v>
      </c>
      <c r="G92" s="364">
        <v>70</v>
      </c>
      <c r="H92" s="364">
        <f t="shared" si="52"/>
        <v>8.75</v>
      </c>
      <c r="I92" s="361">
        <f t="shared" si="53"/>
        <v>2100</v>
      </c>
      <c r="J92" s="376"/>
      <c r="K92" s="376"/>
      <c r="L92" s="376">
        <v>2</v>
      </c>
      <c r="M92" s="376" t="s">
        <v>178</v>
      </c>
      <c r="N92" s="376">
        <v>6</v>
      </c>
      <c r="O92" s="377" t="s">
        <v>537</v>
      </c>
      <c r="P92" s="376">
        <v>1</v>
      </c>
      <c r="Q92" s="376">
        <v>17</v>
      </c>
      <c r="R92" s="376"/>
      <c r="S92" s="376"/>
      <c r="T92" s="376"/>
      <c r="U92" s="376"/>
      <c r="V92" s="355">
        <f>J92+L92+N92+P92+R92+T92</f>
        <v>9</v>
      </c>
      <c r="W92" s="365">
        <f>E92-V92</f>
        <v>21</v>
      </c>
      <c r="X92" s="361">
        <f t="shared" si="55"/>
        <v>168</v>
      </c>
      <c r="Y92" s="361">
        <f t="shared" si="56"/>
        <v>1470</v>
      </c>
      <c r="Z92" s="1012">
        <f t="shared" si="57"/>
        <v>1470</v>
      </c>
      <c r="AA92" s="149"/>
    </row>
    <row r="93" spans="1:27" s="160" customFormat="1" ht="30" customHeight="1">
      <c r="A93" s="825">
        <v>80</v>
      </c>
      <c r="B93" s="624" t="s">
        <v>552</v>
      </c>
      <c r="C93" s="365" t="s">
        <v>18</v>
      </c>
      <c r="D93" s="922" t="s">
        <v>75</v>
      </c>
      <c r="E93" s="365">
        <v>30</v>
      </c>
      <c r="F93" s="365">
        <v>240</v>
      </c>
      <c r="G93" s="364">
        <v>70</v>
      </c>
      <c r="H93" s="364">
        <f t="shared" si="52"/>
        <v>8.75</v>
      </c>
      <c r="I93" s="361">
        <f t="shared" si="53"/>
        <v>2100</v>
      </c>
      <c r="J93" s="376"/>
      <c r="K93" s="376"/>
      <c r="L93" s="376">
        <v>3</v>
      </c>
      <c r="M93" s="376" t="s">
        <v>497</v>
      </c>
      <c r="N93" s="376">
        <v>11</v>
      </c>
      <c r="O93" s="377" t="s">
        <v>788</v>
      </c>
      <c r="P93" s="376">
        <v>1</v>
      </c>
      <c r="Q93" s="376">
        <v>17</v>
      </c>
      <c r="R93" s="376"/>
      <c r="S93" s="376"/>
      <c r="T93" s="376"/>
      <c r="U93" s="376"/>
      <c r="V93" s="355">
        <f>J93+L93+N93+P93+R93+T93</f>
        <v>15</v>
      </c>
      <c r="W93" s="365">
        <f>E93-V93</f>
        <v>15</v>
      </c>
      <c r="X93" s="361">
        <f t="shared" si="55"/>
        <v>120</v>
      </c>
      <c r="Y93" s="361">
        <f t="shared" si="56"/>
        <v>1050</v>
      </c>
      <c r="Z93" s="1012">
        <f t="shared" si="57"/>
        <v>1050</v>
      </c>
      <c r="AA93" s="149"/>
    </row>
    <row r="94" spans="1:27" s="160" customFormat="1" ht="30" customHeight="1">
      <c r="A94" s="825">
        <v>81</v>
      </c>
      <c r="B94" s="364" t="s">
        <v>118</v>
      </c>
      <c r="C94" s="364" t="s">
        <v>176</v>
      </c>
      <c r="D94" s="364" t="s">
        <v>59</v>
      </c>
      <c r="E94" s="365">
        <v>30</v>
      </c>
      <c r="F94" s="364">
        <v>240</v>
      </c>
      <c r="G94" s="364">
        <v>90</v>
      </c>
      <c r="H94" s="364">
        <f t="shared" si="52"/>
        <v>11.25</v>
      </c>
      <c r="I94" s="361">
        <f t="shared" si="53"/>
        <v>2700</v>
      </c>
      <c r="J94" s="376"/>
      <c r="K94" s="376"/>
      <c r="L94" s="376">
        <v>1</v>
      </c>
      <c r="M94" s="376">
        <v>27</v>
      </c>
      <c r="N94" s="376">
        <v>8</v>
      </c>
      <c r="O94" s="377" t="s">
        <v>1117</v>
      </c>
      <c r="P94" s="376">
        <v>1</v>
      </c>
      <c r="Q94" s="376">
        <v>17</v>
      </c>
      <c r="R94" s="376"/>
      <c r="S94" s="376"/>
      <c r="T94" s="376"/>
      <c r="U94" s="376"/>
      <c r="V94" s="355">
        <f>J94+L94+N94+P94+R94+T94</f>
        <v>10</v>
      </c>
      <c r="W94" s="365">
        <f>E94-V94</f>
        <v>20</v>
      </c>
      <c r="X94" s="361">
        <f t="shared" si="55"/>
        <v>160</v>
      </c>
      <c r="Y94" s="361">
        <f t="shared" si="56"/>
        <v>1800</v>
      </c>
      <c r="Z94" s="1012">
        <f t="shared" si="57"/>
        <v>1800</v>
      </c>
      <c r="AA94" s="149"/>
    </row>
    <row r="95" spans="1:27" s="160" customFormat="1" ht="30" customHeight="1">
      <c r="A95" s="825">
        <v>82</v>
      </c>
      <c r="B95" s="364" t="s">
        <v>444</v>
      </c>
      <c r="C95" s="364" t="s">
        <v>18</v>
      </c>
      <c r="D95" s="364" t="s">
        <v>334</v>
      </c>
      <c r="E95" s="364">
        <v>30</v>
      </c>
      <c r="F95" s="364">
        <v>240</v>
      </c>
      <c r="G95" s="364">
        <v>70</v>
      </c>
      <c r="H95" s="364">
        <f t="shared" si="52"/>
        <v>8.75</v>
      </c>
      <c r="I95" s="361">
        <f t="shared" si="53"/>
        <v>2100</v>
      </c>
      <c r="J95" s="376"/>
      <c r="K95" s="376"/>
      <c r="L95" s="376"/>
      <c r="M95" s="376"/>
      <c r="N95" s="376"/>
      <c r="O95" s="377"/>
      <c r="P95" s="376"/>
      <c r="Q95" s="376"/>
      <c r="R95" s="376"/>
      <c r="S95" s="376"/>
      <c r="T95" s="376"/>
      <c r="U95" s="376"/>
      <c r="V95" s="361">
        <f t="shared" ref="V95:V110" si="67">J95+L95+N95+P95+R95+T95</f>
        <v>0</v>
      </c>
      <c r="W95" s="364">
        <f t="shared" ref="W95:W110" si="68">E95-V95</f>
        <v>30</v>
      </c>
      <c r="X95" s="361">
        <f t="shared" si="55"/>
        <v>240</v>
      </c>
      <c r="Y95" s="361">
        <f t="shared" si="56"/>
        <v>2100</v>
      </c>
      <c r="Z95" s="1012">
        <f t="shared" si="57"/>
        <v>2100</v>
      </c>
      <c r="AA95" s="149"/>
    </row>
    <row r="96" spans="1:27" s="160" customFormat="1" ht="30" customHeight="1">
      <c r="A96" s="825">
        <v>83</v>
      </c>
      <c r="B96" s="1155" t="s">
        <v>880</v>
      </c>
      <c r="C96" s="364" t="s">
        <v>18</v>
      </c>
      <c r="D96" s="920" t="s">
        <v>237</v>
      </c>
      <c r="E96" s="364">
        <v>30</v>
      </c>
      <c r="F96" s="364">
        <v>240</v>
      </c>
      <c r="G96" s="364">
        <v>70</v>
      </c>
      <c r="H96" s="364">
        <f t="shared" si="52"/>
        <v>8.75</v>
      </c>
      <c r="I96" s="361">
        <f t="shared" si="53"/>
        <v>2100</v>
      </c>
      <c r="J96" s="376"/>
      <c r="K96" s="376"/>
      <c r="L96" s="376">
        <v>2</v>
      </c>
      <c r="M96" s="376" t="s">
        <v>497</v>
      </c>
      <c r="N96" s="376">
        <v>7</v>
      </c>
      <c r="O96" s="377" t="s">
        <v>537</v>
      </c>
      <c r="P96" s="376">
        <v>1</v>
      </c>
      <c r="Q96" s="376">
        <v>17</v>
      </c>
      <c r="R96" s="376"/>
      <c r="S96" s="376"/>
      <c r="T96" s="376"/>
      <c r="U96" s="820"/>
      <c r="V96" s="361">
        <f t="shared" si="67"/>
        <v>10</v>
      </c>
      <c r="W96" s="364">
        <f t="shared" si="68"/>
        <v>20</v>
      </c>
      <c r="X96" s="361">
        <f t="shared" si="55"/>
        <v>160</v>
      </c>
      <c r="Y96" s="361">
        <f t="shared" si="56"/>
        <v>1400</v>
      </c>
      <c r="Z96" s="1012">
        <f t="shared" si="57"/>
        <v>1400</v>
      </c>
      <c r="AA96" s="149"/>
    </row>
    <row r="97" spans="1:35" s="160" customFormat="1" ht="30" customHeight="1">
      <c r="A97" s="825">
        <v>84</v>
      </c>
      <c r="B97" s="415" t="s">
        <v>1094</v>
      </c>
      <c r="C97" s="364" t="s">
        <v>176</v>
      </c>
      <c r="D97" s="364" t="s">
        <v>241</v>
      </c>
      <c r="E97" s="365">
        <v>30</v>
      </c>
      <c r="F97" s="364">
        <v>240</v>
      </c>
      <c r="G97" s="364">
        <v>90</v>
      </c>
      <c r="H97" s="364">
        <f t="shared" ref="H97" si="69">G97/8</f>
        <v>11.25</v>
      </c>
      <c r="I97" s="361">
        <f t="shared" ref="I97" si="70">G97*E97</f>
        <v>2700</v>
      </c>
      <c r="J97" s="417">
        <v>21</v>
      </c>
      <c r="K97" s="376" t="s">
        <v>790</v>
      </c>
      <c r="L97" s="376">
        <v>1</v>
      </c>
      <c r="M97" s="376">
        <v>27</v>
      </c>
      <c r="N97" s="376"/>
      <c r="O97" s="377"/>
      <c r="P97" s="376"/>
      <c r="Q97" s="376"/>
      <c r="R97" s="376"/>
      <c r="S97" s="376"/>
      <c r="T97" s="376">
        <v>2</v>
      </c>
      <c r="U97" s="376" t="s">
        <v>147</v>
      </c>
      <c r="V97" s="355">
        <f t="shared" ref="V97" si="71">J97+L97+N97+P97+R97+T97</f>
        <v>24</v>
      </c>
      <c r="W97" s="365">
        <f t="shared" ref="W97" si="72">E97-V97</f>
        <v>6</v>
      </c>
      <c r="X97" s="361">
        <f t="shared" ref="X97" si="73">W97*8</f>
        <v>48</v>
      </c>
      <c r="Y97" s="361">
        <f t="shared" ref="Y97" si="74">X97*H97</f>
        <v>540</v>
      </c>
      <c r="Z97" s="1012">
        <f t="shared" ref="Z97" si="75">Y97</f>
        <v>540</v>
      </c>
      <c r="AA97" s="149"/>
    </row>
    <row r="98" spans="1:35" s="160" customFormat="1" ht="30" customHeight="1">
      <c r="A98" s="825">
        <v>85</v>
      </c>
      <c r="B98" s="364" t="s">
        <v>26</v>
      </c>
      <c r="C98" s="365" t="s">
        <v>31</v>
      </c>
      <c r="D98" s="364" t="s">
        <v>37</v>
      </c>
      <c r="E98" s="365">
        <v>30</v>
      </c>
      <c r="F98" s="364">
        <v>240</v>
      </c>
      <c r="G98" s="364">
        <v>75</v>
      </c>
      <c r="H98" s="364">
        <f t="shared" si="52"/>
        <v>9.375</v>
      </c>
      <c r="I98" s="361">
        <f t="shared" si="53"/>
        <v>2250</v>
      </c>
      <c r="J98" s="376"/>
      <c r="K98" s="376"/>
      <c r="L98" s="376">
        <v>3</v>
      </c>
      <c r="M98" s="376" t="s">
        <v>497</v>
      </c>
      <c r="N98" s="376">
        <v>6</v>
      </c>
      <c r="O98" s="377" t="s">
        <v>537</v>
      </c>
      <c r="P98" s="376">
        <v>1</v>
      </c>
      <c r="Q98" s="376">
        <v>17</v>
      </c>
      <c r="R98" s="376"/>
      <c r="S98" s="820"/>
      <c r="T98" s="376"/>
      <c r="U98" s="376"/>
      <c r="V98" s="355">
        <f t="shared" si="67"/>
        <v>10</v>
      </c>
      <c r="W98" s="365">
        <f t="shared" si="68"/>
        <v>20</v>
      </c>
      <c r="X98" s="361">
        <f t="shared" si="55"/>
        <v>160</v>
      </c>
      <c r="Y98" s="361">
        <f t="shared" si="56"/>
        <v>1500</v>
      </c>
      <c r="Z98" s="1012">
        <f t="shared" si="57"/>
        <v>1500</v>
      </c>
      <c r="AA98" s="149"/>
    </row>
    <row r="99" spans="1:35" s="463" customFormat="1" ht="30" customHeight="1">
      <c r="A99" s="825">
        <v>86</v>
      </c>
      <c r="B99" s="364" t="s">
        <v>867</v>
      </c>
      <c r="C99" s="364" t="s">
        <v>18</v>
      </c>
      <c r="D99" s="364" t="s">
        <v>506</v>
      </c>
      <c r="E99" s="365">
        <v>30</v>
      </c>
      <c r="F99" s="364">
        <v>240</v>
      </c>
      <c r="G99" s="364">
        <v>70</v>
      </c>
      <c r="H99" s="364">
        <f t="shared" si="52"/>
        <v>8.75</v>
      </c>
      <c r="I99" s="364">
        <f t="shared" si="53"/>
        <v>2100</v>
      </c>
      <c r="J99" s="376"/>
      <c r="K99" s="376"/>
      <c r="L99" s="376">
        <v>3</v>
      </c>
      <c r="M99" s="376" t="s">
        <v>497</v>
      </c>
      <c r="N99" s="376">
        <v>6</v>
      </c>
      <c r="O99" s="377" t="s">
        <v>537</v>
      </c>
      <c r="P99" s="376">
        <v>1</v>
      </c>
      <c r="Q99" s="376">
        <v>17</v>
      </c>
      <c r="R99" s="376"/>
      <c r="S99" s="820"/>
      <c r="T99" s="376"/>
      <c r="U99" s="376"/>
      <c r="V99" s="365">
        <f t="shared" si="67"/>
        <v>10</v>
      </c>
      <c r="W99" s="365">
        <f t="shared" si="68"/>
        <v>20</v>
      </c>
      <c r="X99" s="364">
        <f t="shared" si="55"/>
        <v>160</v>
      </c>
      <c r="Y99" s="364">
        <f t="shared" si="56"/>
        <v>1400</v>
      </c>
      <c r="Z99" s="1012">
        <f t="shared" si="57"/>
        <v>1400</v>
      </c>
      <c r="AA99" s="245"/>
    </row>
    <row r="100" spans="1:35" s="160" customFormat="1" ht="30" customHeight="1">
      <c r="A100" s="825">
        <v>87</v>
      </c>
      <c r="B100" s="364" t="s">
        <v>140</v>
      </c>
      <c r="C100" s="364" t="s">
        <v>176</v>
      </c>
      <c r="D100" s="364" t="s">
        <v>144</v>
      </c>
      <c r="E100" s="365">
        <v>30</v>
      </c>
      <c r="F100" s="364">
        <v>240</v>
      </c>
      <c r="G100" s="364">
        <v>90</v>
      </c>
      <c r="H100" s="364">
        <f t="shared" si="52"/>
        <v>11.25</v>
      </c>
      <c r="I100" s="361">
        <f t="shared" si="53"/>
        <v>2700</v>
      </c>
      <c r="J100" s="376"/>
      <c r="K100" s="376"/>
      <c r="L100" s="376">
        <v>1</v>
      </c>
      <c r="M100" s="376">
        <v>27</v>
      </c>
      <c r="N100" s="376">
        <v>7</v>
      </c>
      <c r="O100" s="377" t="s">
        <v>1113</v>
      </c>
      <c r="P100" s="376">
        <v>1</v>
      </c>
      <c r="Q100" s="376">
        <v>17</v>
      </c>
      <c r="R100" s="376"/>
      <c r="S100" s="376"/>
      <c r="T100" s="376"/>
      <c r="U100" s="376"/>
      <c r="V100" s="355">
        <f t="shared" si="67"/>
        <v>9</v>
      </c>
      <c r="W100" s="365">
        <f t="shared" si="68"/>
        <v>21</v>
      </c>
      <c r="X100" s="361">
        <f t="shared" si="55"/>
        <v>168</v>
      </c>
      <c r="Y100" s="361">
        <f t="shared" si="56"/>
        <v>1890</v>
      </c>
      <c r="Z100" s="1012">
        <f t="shared" si="57"/>
        <v>1890</v>
      </c>
      <c r="AA100" s="149"/>
    </row>
    <row r="101" spans="1:35" s="160" customFormat="1" ht="30" customHeight="1">
      <c r="A101" s="825">
        <v>88</v>
      </c>
      <c r="B101" s="364" t="s">
        <v>51</v>
      </c>
      <c r="C101" s="364" t="s">
        <v>176</v>
      </c>
      <c r="D101" s="364" t="s">
        <v>52</v>
      </c>
      <c r="E101" s="365">
        <v>30</v>
      </c>
      <c r="F101" s="364">
        <v>240</v>
      </c>
      <c r="G101" s="364">
        <v>90</v>
      </c>
      <c r="H101" s="364">
        <f t="shared" si="52"/>
        <v>11.25</v>
      </c>
      <c r="I101" s="361">
        <f t="shared" si="53"/>
        <v>2700</v>
      </c>
      <c r="J101" s="376"/>
      <c r="K101" s="376"/>
      <c r="L101" s="376">
        <v>3</v>
      </c>
      <c r="M101" s="376" t="s">
        <v>497</v>
      </c>
      <c r="N101" s="376">
        <v>6</v>
      </c>
      <c r="O101" s="377" t="s">
        <v>537</v>
      </c>
      <c r="P101" s="376">
        <v>1</v>
      </c>
      <c r="Q101" s="376">
        <v>17</v>
      </c>
      <c r="R101" s="376"/>
      <c r="S101" s="376"/>
      <c r="T101" s="376"/>
      <c r="U101" s="376"/>
      <c r="V101" s="355">
        <f t="shared" si="67"/>
        <v>10</v>
      </c>
      <c r="W101" s="365">
        <f t="shared" si="68"/>
        <v>20</v>
      </c>
      <c r="X101" s="361">
        <f t="shared" si="55"/>
        <v>160</v>
      </c>
      <c r="Y101" s="361">
        <f t="shared" si="56"/>
        <v>1800</v>
      </c>
      <c r="Z101" s="1012">
        <f t="shared" si="57"/>
        <v>1800</v>
      </c>
      <c r="AA101" s="149"/>
    </row>
    <row r="102" spans="1:35" s="160" customFormat="1" ht="30" customHeight="1">
      <c r="A102" s="825">
        <v>89</v>
      </c>
      <c r="B102" s="364" t="s">
        <v>281</v>
      </c>
      <c r="C102" s="364" t="s">
        <v>176</v>
      </c>
      <c r="D102" s="364" t="s">
        <v>162</v>
      </c>
      <c r="E102" s="365">
        <v>30</v>
      </c>
      <c r="F102" s="364">
        <v>240</v>
      </c>
      <c r="G102" s="364">
        <v>90</v>
      </c>
      <c r="H102" s="364">
        <f t="shared" si="52"/>
        <v>11.25</v>
      </c>
      <c r="I102" s="361">
        <f t="shared" si="53"/>
        <v>2700</v>
      </c>
      <c r="J102" s="376"/>
      <c r="K102" s="376"/>
      <c r="L102" s="376">
        <v>3</v>
      </c>
      <c r="M102" s="376" t="s">
        <v>497</v>
      </c>
      <c r="N102" s="376">
        <v>6</v>
      </c>
      <c r="O102" s="377" t="s">
        <v>537</v>
      </c>
      <c r="P102" s="376">
        <v>1</v>
      </c>
      <c r="Q102" s="376">
        <v>17</v>
      </c>
      <c r="R102" s="376"/>
      <c r="S102" s="376"/>
      <c r="T102" s="376"/>
      <c r="U102" s="376"/>
      <c r="V102" s="355">
        <f t="shared" si="67"/>
        <v>10</v>
      </c>
      <c r="W102" s="365">
        <f t="shared" si="68"/>
        <v>20</v>
      </c>
      <c r="X102" s="361">
        <f t="shared" si="55"/>
        <v>160</v>
      </c>
      <c r="Y102" s="361">
        <f t="shared" si="56"/>
        <v>1800</v>
      </c>
      <c r="Z102" s="1012">
        <f t="shared" si="57"/>
        <v>1800</v>
      </c>
      <c r="AA102" s="149"/>
    </row>
    <row r="103" spans="1:35" s="160" customFormat="1" ht="30" customHeight="1">
      <c r="A103" s="825">
        <v>90</v>
      </c>
      <c r="B103" s="1038" t="s">
        <v>944</v>
      </c>
      <c r="C103" s="364" t="s">
        <v>267</v>
      </c>
      <c r="D103" s="364" t="s">
        <v>45</v>
      </c>
      <c r="E103" s="365">
        <v>30</v>
      </c>
      <c r="F103" s="364">
        <v>240</v>
      </c>
      <c r="G103" s="364">
        <v>75</v>
      </c>
      <c r="H103" s="364">
        <f t="shared" si="52"/>
        <v>9.375</v>
      </c>
      <c r="I103" s="361">
        <f t="shared" si="53"/>
        <v>2250</v>
      </c>
      <c r="J103" s="376"/>
      <c r="K103" s="376"/>
      <c r="L103" s="376">
        <v>1</v>
      </c>
      <c r="M103" s="376">
        <v>13</v>
      </c>
      <c r="N103" s="376">
        <v>6</v>
      </c>
      <c r="O103" s="377" t="s">
        <v>537</v>
      </c>
      <c r="P103" s="376">
        <v>1</v>
      </c>
      <c r="Q103" s="376">
        <v>17</v>
      </c>
      <c r="R103" s="376"/>
      <c r="S103" s="376"/>
      <c r="T103" s="376"/>
      <c r="U103" s="376"/>
      <c r="V103" s="355">
        <f t="shared" si="67"/>
        <v>8</v>
      </c>
      <c r="W103" s="365">
        <f t="shared" si="68"/>
        <v>22</v>
      </c>
      <c r="X103" s="361">
        <f>W103*8</f>
        <v>176</v>
      </c>
      <c r="Y103" s="361">
        <f>X103*H103</f>
        <v>1650</v>
      </c>
      <c r="Z103" s="1035">
        <f>Y103-100</f>
        <v>1550</v>
      </c>
      <c r="AA103" s="149"/>
    </row>
    <row r="104" spans="1:35" s="160" customFormat="1" ht="33.75" customHeight="1">
      <c r="A104" s="825">
        <v>91</v>
      </c>
      <c r="B104" s="364" t="s">
        <v>102</v>
      </c>
      <c r="C104" s="364" t="s">
        <v>176</v>
      </c>
      <c r="D104" s="364" t="s">
        <v>154</v>
      </c>
      <c r="E104" s="365">
        <v>30</v>
      </c>
      <c r="F104" s="364">
        <v>240</v>
      </c>
      <c r="G104" s="364">
        <v>90</v>
      </c>
      <c r="H104" s="364">
        <f t="shared" si="52"/>
        <v>11.25</v>
      </c>
      <c r="I104" s="361">
        <f t="shared" si="53"/>
        <v>2700</v>
      </c>
      <c r="J104" s="376"/>
      <c r="K104" s="376"/>
      <c r="L104" s="376">
        <v>1</v>
      </c>
      <c r="M104" s="376">
        <v>27</v>
      </c>
      <c r="N104" s="376">
        <v>6</v>
      </c>
      <c r="O104" s="377" t="s">
        <v>537</v>
      </c>
      <c r="P104" s="376">
        <v>1</v>
      </c>
      <c r="Q104" s="376">
        <v>17</v>
      </c>
      <c r="R104" s="376"/>
      <c r="S104" s="821"/>
      <c r="T104" s="376"/>
      <c r="U104" s="376"/>
      <c r="V104" s="355">
        <f t="shared" si="67"/>
        <v>8</v>
      </c>
      <c r="W104" s="365">
        <f t="shared" si="68"/>
        <v>22</v>
      </c>
      <c r="X104" s="361">
        <f t="shared" si="55"/>
        <v>176</v>
      </c>
      <c r="Y104" s="361">
        <f t="shared" si="56"/>
        <v>1980</v>
      </c>
      <c r="Z104" s="1012">
        <f t="shared" si="57"/>
        <v>1980</v>
      </c>
      <c r="AA104" s="149"/>
    </row>
    <row r="105" spans="1:35" s="160" customFormat="1" ht="30" customHeight="1">
      <c r="A105" s="825">
        <v>92</v>
      </c>
      <c r="B105" s="364" t="s">
        <v>724</v>
      </c>
      <c r="C105" s="364" t="s">
        <v>18</v>
      </c>
      <c r="D105" s="364" t="s">
        <v>175</v>
      </c>
      <c r="E105" s="365">
        <v>30</v>
      </c>
      <c r="F105" s="364">
        <v>240</v>
      </c>
      <c r="G105" s="364">
        <v>70</v>
      </c>
      <c r="H105" s="364">
        <f t="shared" si="52"/>
        <v>8.75</v>
      </c>
      <c r="I105" s="361">
        <f t="shared" si="53"/>
        <v>2100</v>
      </c>
      <c r="J105" s="376"/>
      <c r="K105" s="376"/>
      <c r="L105" s="376"/>
      <c r="M105" s="376"/>
      <c r="N105" s="376"/>
      <c r="O105" s="377"/>
      <c r="P105" s="376"/>
      <c r="Q105" s="376"/>
      <c r="R105" s="376"/>
      <c r="S105" s="376"/>
      <c r="T105" s="376"/>
      <c r="U105" s="376"/>
      <c r="V105" s="355">
        <f t="shared" si="67"/>
        <v>0</v>
      </c>
      <c r="W105" s="365">
        <f t="shared" si="68"/>
        <v>30</v>
      </c>
      <c r="X105" s="361">
        <f>W105*8</f>
        <v>240</v>
      </c>
      <c r="Y105" s="361">
        <f>X105*H105</f>
        <v>2100</v>
      </c>
      <c r="Z105" s="1012">
        <f>Y105</f>
        <v>2100</v>
      </c>
      <c r="AA105" s="149"/>
    </row>
    <row r="106" spans="1:35" s="160" customFormat="1" ht="31.5" customHeight="1">
      <c r="A106" s="825">
        <v>93</v>
      </c>
      <c r="B106" s="364" t="s">
        <v>263</v>
      </c>
      <c r="C106" s="364" t="s">
        <v>18</v>
      </c>
      <c r="D106" s="364" t="s">
        <v>848</v>
      </c>
      <c r="E106" s="365">
        <v>30</v>
      </c>
      <c r="F106" s="364">
        <v>240</v>
      </c>
      <c r="G106" s="364">
        <v>70</v>
      </c>
      <c r="H106" s="364">
        <f t="shared" si="52"/>
        <v>8.75</v>
      </c>
      <c r="I106" s="361">
        <f t="shared" si="53"/>
        <v>2100</v>
      </c>
      <c r="J106" s="376"/>
      <c r="K106" s="376"/>
      <c r="L106" s="376"/>
      <c r="M106" s="376"/>
      <c r="N106" s="376"/>
      <c r="O106" s="377"/>
      <c r="P106" s="376"/>
      <c r="Q106" s="376"/>
      <c r="R106" s="376"/>
      <c r="S106" s="376"/>
      <c r="T106" s="376"/>
      <c r="U106" s="947"/>
      <c r="V106" s="355">
        <f t="shared" si="67"/>
        <v>0</v>
      </c>
      <c r="W106" s="365">
        <f t="shared" si="68"/>
        <v>30</v>
      </c>
      <c r="X106" s="361">
        <f>W106*8</f>
        <v>240</v>
      </c>
      <c r="Y106" s="361">
        <f>X106*H106</f>
        <v>2100</v>
      </c>
      <c r="Z106" s="1012">
        <f>Y106</f>
        <v>2100</v>
      </c>
      <c r="AA106" s="149"/>
    </row>
    <row r="107" spans="1:35" s="160" customFormat="1" ht="30" customHeight="1">
      <c r="A107" s="825">
        <v>94</v>
      </c>
      <c r="B107" s="364" t="s">
        <v>278</v>
      </c>
      <c r="C107" s="364" t="s">
        <v>176</v>
      </c>
      <c r="D107" s="474" t="s">
        <v>50</v>
      </c>
      <c r="E107" s="365">
        <v>30</v>
      </c>
      <c r="F107" s="364">
        <v>240</v>
      </c>
      <c r="G107" s="364">
        <v>90</v>
      </c>
      <c r="H107" s="364">
        <f t="shared" si="52"/>
        <v>11.25</v>
      </c>
      <c r="I107" s="361">
        <f t="shared" si="53"/>
        <v>2700</v>
      </c>
      <c r="J107" s="376"/>
      <c r="K107" s="376"/>
      <c r="L107" s="376">
        <v>3</v>
      </c>
      <c r="M107" s="376" t="s">
        <v>497</v>
      </c>
      <c r="N107" s="376">
        <v>6</v>
      </c>
      <c r="O107" s="377" t="s">
        <v>537</v>
      </c>
      <c r="P107" s="376">
        <v>1</v>
      </c>
      <c r="Q107" s="376">
        <v>17</v>
      </c>
      <c r="R107" s="376"/>
      <c r="S107" s="376"/>
      <c r="T107" s="376"/>
      <c r="U107" s="376"/>
      <c r="V107" s="355">
        <f t="shared" si="67"/>
        <v>10</v>
      </c>
      <c r="W107" s="365">
        <f t="shared" si="68"/>
        <v>20</v>
      </c>
      <c r="X107" s="361">
        <f t="shared" si="55"/>
        <v>160</v>
      </c>
      <c r="Y107" s="361">
        <f t="shared" si="56"/>
        <v>1800</v>
      </c>
      <c r="Z107" s="1012">
        <f t="shared" si="57"/>
        <v>1800</v>
      </c>
      <c r="AA107" s="245"/>
    </row>
    <row r="108" spans="1:35" s="160" customFormat="1" ht="30" customHeight="1">
      <c r="A108" s="825">
        <v>95</v>
      </c>
      <c r="B108" s="364" t="s">
        <v>1046</v>
      </c>
      <c r="C108" s="364" t="s">
        <v>18</v>
      </c>
      <c r="D108" s="1065" t="s">
        <v>236</v>
      </c>
      <c r="E108" s="365">
        <v>30</v>
      </c>
      <c r="F108" s="364">
        <v>240</v>
      </c>
      <c r="G108" s="364">
        <v>70</v>
      </c>
      <c r="H108" s="364">
        <f t="shared" si="52"/>
        <v>8.75</v>
      </c>
      <c r="I108" s="361">
        <f t="shared" si="53"/>
        <v>2100</v>
      </c>
      <c r="J108" s="376"/>
      <c r="K108" s="376"/>
      <c r="L108" s="376"/>
      <c r="M108" s="376"/>
      <c r="N108" s="376"/>
      <c r="O108" s="377"/>
      <c r="P108" s="376"/>
      <c r="Q108" s="376"/>
      <c r="R108" s="376"/>
      <c r="S108" s="376"/>
      <c r="T108" s="376"/>
      <c r="U108" s="376"/>
      <c r="V108" s="355">
        <f t="shared" si="67"/>
        <v>0</v>
      </c>
      <c r="W108" s="365">
        <f t="shared" si="68"/>
        <v>30</v>
      </c>
      <c r="X108" s="361">
        <f t="shared" si="55"/>
        <v>240</v>
      </c>
      <c r="Y108" s="361">
        <f t="shared" si="56"/>
        <v>2100</v>
      </c>
      <c r="Z108" s="1012">
        <f t="shared" si="57"/>
        <v>2100</v>
      </c>
      <c r="AA108" s="149"/>
    </row>
    <row r="109" spans="1:35" s="160" customFormat="1" ht="30" customHeight="1">
      <c r="A109" s="825">
        <v>96</v>
      </c>
      <c r="B109" s="364" t="s">
        <v>664</v>
      </c>
      <c r="C109" s="364" t="s">
        <v>267</v>
      </c>
      <c r="D109" s="364" t="s">
        <v>82</v>
      </c>
      <c r="E109" s="355">
        <v>30</v>
      </c>
      <c r="F109" s="361">
        <v>240</v>
      </c>
      <c r="G109" s="361">
        <v>75</v>
      </c>
      <c r="H109" s="364">
        <f t="shared" si="52"/>
        <v>9.375</v>
      </c>
      <c r="I109" s="361">
        <f t="shared" si="53"/>
        <v>2250</v>
      </c>
      <c r="J109" s="376"/>
      <c r="K109" s="376"/>
      <c r="L109" s="376">
        <v>3</v>
      </c>
      <c r="M109" s="376" t="s">
        <v>497</v>
      </c>
      <c r="N109" s="376">
        <v>11</v>
      </c>
      <c r="O109" s="377" t="s">
        <v>788</v>
      </c>
      <c r="P109" s="376">
        <v>1</v>
      </c>
      <c r="Q109" s="376">
        <v>17</v>
      </c>
      <c r="R109" s="376"/>
      <c r="S109" s="376"/>
      <c r="T109" s="376"/>
      <c r="U109" s="376"/>
      <c r="V109" s="355">
        <f t="shared" si="67"/>
        <v>15</v>
      </c>
      <c r="W109" s="365">
        <f t="shared" si="68"/>
        <v>15</v>
      </c>
      <c r="X109" s="361">
        <f>W109*8</f>
        <v>120</v>
      </c>
      <c r="Y109" s="361">
        <f>X109*H109</f>
        <v>1125</v>
      </c>
      <c r="Z109" s="1012">
        <f>Y109</f>
        <v>1125</v>
      </c>
      <c r="AA109" s="149"/>
    </row>
    <row r="110" spans="1:35" s="160" customFormat="1" ht="30" customHeight="1">
      <c r="A110" s="825">
        <v>97</v>
      </c>
      <c r="B110" s="365" t="s">
        <v>695</v>
      </c>
      <c r="C110" s="364" t="s">
        <v>18</v>
      </c>
      <c r="D110" s="361" t="s">
        <v>853</v>
      </c>
      <c r="E110" s="355">
        <v>30</v>
      </c>
      <c r="F110" s="361">
        <v>240</v>
      </c>
      <c r="G110" s="361">
        <v>70</v>
      </c>
      <c r="H110" s="364">
        <f t="shared" si="52"/>
        <v>8.75</v>
      </c>
      <c r="I110" s="361">
        <f t="shared" si="53"/>
        <v>2100</v>
      </c>
      <c r="J110" s="417">
        <v>22</v>
      </c>
      <c r="K110" s="376" t="s">
        <v>571</v>
      </c>
      <c r="L110" s="376"/>
      <c r="M110" s="376"/>
      <c r="N110" s="376">
        <v>5</v>
      </c>
      <c r="O110" s="377" t="s">
        <v>537</v>
      </c>
      <c r="P110" s="376"/>
      <c r="Q110" s="376"/>
      <c r="R110" s="376"/>
      <c r="S110" s="376"/>
      <c r="T110" s="376"/>
      <c r="U110" s="376"/>
      <c r="V110" s="355">
        <f t="shared" si="67"/>
        <v>27</v>
      </c>
      <c r="W110" s="365">
        <f t="shared" si="68"/>
        <v>3</v>
      </c>
      <c r="X110" s="361">
        <f t="shared" si="55"/>
        <v>24</v>
      </c>
      <c r="Y110" s="361">
        <f t="shared" si="56"/>
        <v>210</v>
      </c>
      <c r="Z110" s="1012">
        <f t="shared" si="57"/>
        <v>210</v>
      </c>
      <c r="AA110" s="155"/>
    </row>
    <row r="111" spans="1:35" ht="47.25" customHeight="1" thickBot="1">
      <c r="A111" s="1039"/>
      <c r="B111" s="416"/>
      <c r="C111" s="384"/>
      <c r="D111" s="384"/>
      <c r="E111" s="384"/>
      <c r="F111" s="384"/>
      <c r="G111" s="384"/>
      <c r="H111" s="384"/>
      <c r="I111" s="384"/>
      <c r="J111" s="385"/>
      <c r="K111" s="385"/>
      <c r="L111" s="385"/>
      <c r="M111" s="385"/>
      <c r="N111" s="385"/>
      <c r="O111" s="385"/>
      <c r="P111" s="385"/>
      <c r="Q111" s="385"/>
      <c r="R111" s="385"/>
      <c r="S111" s="385"/>
      <c r="T111" s="385"/>
      <c r="U111" s="385"/>
      <c r="V111" s="384"/>
      <c r="W111" s="416"/>
      <c r="X111" s="1436" t="s">
        <v>208</v>
      </c>
      <c r="Y111" s="1437"/>
      <c r="Z111" s="1019">
        <f>SUM(Z8:Z110)</f>
        <v>147915</v>
      </c>
      <c r="AA111" s="159"/>
      <c r="AB111" s="150"/>
      <c r="AC111" s="150"/>
      <c r="AD111" s="352"/>
      <c r="AE111" s="150"/>
      <c r="AF111" s="150"/>
      <c r="AG111" s="150"/>
      <c r="AH111" s="150"/>
      <c r="AI111" s="150"/>
    </row>
    <row r="112" spans="1:35" ht="30.75" customHeight="1" thickBot="1">
      <c r="A112" s="1039"/>
      <c r="B112" s="416" t="s">
        <v>342</v>
      </c>
      <c r="C112" s="119"/>
      <c r="D112" s="384"/>
      <c r="E112" s="384"/>
      <c r="F112" s="384"/>
      <c r="G112" s="384"/>
      <c r="H112" s="384"/>
      <c r="I112" s="384"/>
      <c r="J112" s="385"/>
      <c r="K112" s="385"/>
      <c r="L112" s="385"/>
      <c r="M112" s="385"/>
      <c r="N112" s="385"/>
      <c r="O112" s="385"/>
      <c r="P112" s="385"/>
      <c r="Q112" s="385"/>
      <c r="R112" s="385"/>
      <c r="S112" s="385"/>
      <c r="T112" s="385"/>
      <c r="U112" s="385"/>
      <c r="V112" s="384"/>
      <c r="W112" s="416"/>
      <c r="X112" s="384"/>
      <c r="Y112" s="384"/>
      <c r="Z112" s="1020"/>
      <c r="AA112" s="159"/>
      <c r="AB112" s="150"/>
      <c r="AC112" s="150"/>
      <c r="AD112" s="160"/>
      <c r="AE112" s="150"/>
      <c r="AF112" s="150"/>
      <c r="AG112" s="150"/>
      <c r="AH112" s="150"/>
      <c r="AI112" s="150"/>
    </row>
    <row r="113" spans="1:35" s="160" customFormat="1" ht="44.25" customHeight="1">
      <c r="A113" s="462"/>
      <c r="B113" s="1427" t="s">
        <v>483</v>
      </c>
      <c r="C113" s="1427"/>
      <c r="D113" s="1427"/>
      <c r="E113" s="341"/>
      <c r="F113" s="341"/>
      <c r="G113" s="341"/>
      <c r="H113" s="341"/>
      <c r="I113" s="341"/>
      <c r="J113" s="1145"/>
      <c r="K113" s="1145"/>
      <c r="L113" s="1145"/>
      <c r="M113" s="1598" t="s">
        <v>484</v>
      </c>
      <c r="N113" s="1598"/>
      <c r="O113" s="1598"/>
      <c r="P113" s="1598"/>
      <c r="Q113" s="1598"/>
      <c r="R113" s="1598"/>
      <c r="S113" s="1145"/>
      <c r="T113" s="1145"/>
      <c r="U113" s="1145"/>
      <c r="V113" s="1598" t="s">
        <v>485</v>
      </c>
      <c r="W113" s="1598"/>
      <c r="X113" s="1598"/>
      <c r="Y113" s="1598"/>
      <c r="Z113" s="1598"/>
      <c r="AA113" s="1598"/>
    </row>
    <row r="114" spans="1:35" s="160" customFormat="1" ht="42.75" customHeight="1">
      <c r="A114" s="462"/>
      <c r="B114" s="1427" t="s">
        <v>482</v>
      </c>
      <c r="C114" s="1427"/>
      <c r="D114" s="1427"/>
      <c r="E114" s="341"/>
      <c r="F114" s="341"/>
      <c r="G114" s="341"/>
      <c r="H114" s="341"/>
      <c r="I114" s="341"/>
      <c r="J114" s="1145"/>
      <c r="K114" s="1145"/>
      <c r="L114" s="1145"/>
      <c r="M114" s="1145"/>
      <c r="N114" s="1427" t="s">
        <v>482</v>
      </c>
      <c r="O114" s="1427"/>
      <c r="P114" s="1427"/>
      <c r="Q114" s="1427"/>
      <c r="R114" s="1145"/>
      <c r="S114" s="1145"/>
      <c r="T114" s="1145"/>
      <c r="U114" s="1145"/>
      <c r="V114" s="341"/>
      <c r="W114" s="776"/>
      <c r="X114" s="1427" t="s">
        <v>482</v>
      </c>
      <c r="Y114" s="1427"/>
      <c r="Z114" s="1427"/>
      <c r="AA114" s="1427"/>
    </row>
    <row r="115" spans="1:35" s="160" customFormat="1" ht="27.75" customHeight="1">
      <c r="A115" s="462"/>
      <c r="B115" s="462"/>
      <c r="C115" s="250"/>
      <c r="D115" s="250"/>
      <c r="E115" s="250"/>
      <c r="F115" s="250"/>
      <c r="G115" s="250"/>
      <c r="H115" s="250"/>
      <c r="I115" s="250"/>
      <c r="J115" s="338"/>
      <c r="K115" s="338"/>
      <c r="L115" s="338"/>
      <c r="M115" s="338"/>
      <c r="N115" s="1597">
        <v>3</v>
      </c>
      <c r="O115" s="1597"/>
      <c r="P115" s="1597"/>
      <c r="Q115" s="1597"/>
      <c r="R115" s="338"/>
      <c r="S115" s="338"/>
      <c r="T115" s="338"/>
      <c r="U115" s="338"/>
      <c r="V115" s="250"/>
      <c r="W115" s="462"/>
      <c r="X115" s="250"/>
      <c r="Y115" s="250"/>
      <c r="Z115" s="1017"/>
      <c r="AA115" s="340"/>
    </row>
    <row r="116" spans="1:35" s="160" customFormat="1" ht="27.75" customHeight="1">
      <c r="A116" s="462"/>
      <c r="B116" s="462"/>
      <c r="C116" s="250"/>
      <c r="D116" s="250"/>
      <c r="E116" s="250"/>
      <c r="F116" s="250"/>
      <c r="G116" s="250"/>
      <c r="H116" s="250"/>
      <c r="I116" s="250"/>
      <c r="J116" s="338"/>
      <c r="K116" s="338"/>
      <c r="L116" s="338"/>
      <c r="M116" s="338"/>
      <c r="N116" s="338"/>
      <c r="O116" s="339"/>
      <c r="P116" s="338"/>
      <c r="Q116" s="338"/>
      <c r="R116" s="338"/>
      <c r="S116" s="338"/>
      <c r="T116" s="338"/>
      <c r="U116" s="338"/>
      <c r="V116" s="250"/>
      <c r="W116" s="462"/>
      <c r="X116" s="250"/>
      <c r="Y116" s="250"/>
      <c r="Z116" s="1017"/>
      <c r="AA116" s="340"/>
    </row>
    <row r="117" spans="1:35" s="160" customFormat="1" ht="27.75" customHeight="1">
      <c r="A117" s="462"/>
      <c r="B117" s="462"/>
      <c r="C117" s="250"/>
      <c r="D117" s="250"/>
      <c r="E117" s="250"/>
      <c r="F117" s="250"/>
      <c r="G117" s="250"/>
      <c r="H117" s="250"/>
      <c r="I117" s="250"/>
      <c r="J117" s="338"/>
      <c r="K117" s="338"/>
      <c r="L117" s="338"/>
      <c r="M117" s="338"/>
      <c r="N117" s="338"/>
      <c r="O117" s="339"/>
      <c r="P117" s="338"/>
      <c r="Q117" s="338"/>
      <c r="R117" s="338"/>
      <c r="S117" s="338"/>
      <c r="T117" s="338"/>
      <c r="U117" s="338"/>
      <c r="V117" s="250"/>
      <c r="W117" s="462"/>
      <c r="X117" s="250"/>
      <c r="Y117" s="250"/>
      <c r="Z117" s="1017"/>
      <c r="AA117" s="340"/>
    </row>
    <row r="118" spans="1:35" s="168" customFormat="1" ht="45" customHeight="1">
      <c r="A118" s="463"/>
      <c r="B118" s="463"/>
      <c r="C118" s="114"/>
      <c r="D118" s="114"/>
      <c r="E118" s="114"/>
      <c r="F118" s="114"/>
      <c r="G118" s="114"/>
      <c r="H118" s="114"/>
      <c r="I118" s="114"/>
      <c r="N118" s="1597"/>
      <c r="O118" s="1597"/>
      <c r="P118" s="1597"/>
      <c r="Q118" s="1597"/>
      <c r="V118" s="114"/>
      <c r="W118" s="463"/>
      <c r="X118" s="114"/>
      <c r="Y118" s="114"/>
      <c r="Z118" s="1021"/>
      <c r="AA118" s="115"/>
      <c r="AB118" s="114"/>
      <c r="AC118" s="114"/>
      <c r="AD118" s="114"/>
      <c r="AE118" s="114"/>
      <c r="AF118" s="114"/>
      <c r="AG118" s="114"/>
      <c r="AH118" s="114"/>
      <c r="AI118" s="114"/>
    </row>
    <row r="139" spans="3:35" s="463" customFormat="1" ht="30" customHeight="1">
      <c r="C139" s="114"/>
      <c r="D139" s="114"/>
      <c r="E139" s="114"/>
      <c r="F139" s="114"/>
      <c r="G139" s="114"/>
      <c r="H139" s="114"/>
      <c r="I139" s="114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14"/>
      <c r="X139" s="114"/>
      <c r="Y139" s="114"/>
      <c r="Z139" s="1021"/>
      <c r="AA139" s="115"/>
      <c r="AB139" s="114"/>
      <c r="AC139" s="114"/>
      <c r="AD139" s="114"/>
      <c r="AE139" s="114"/>
      <c r="AF139" s="114"/>
      <c r="AG139" s="114"/>
      <c r="AH139" s="114"/>
      <c r="AI139" s="114"/>
    </row>
    <row r="140" spans="3:35" s="463" customFormat="1" ht="30" customHeight="1">
      <c r="C140" s="114"/>
      <c r="D140" s="114"/>
      <c r="E140" s="114"/>
      <c r="F140" s="114"/>
      <c r="G140" s="114"/>
      <c r="H140" s="114"/>
      <c r="I140" s="114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14"/>
      <c r="X140" s="114"/>
      <c r="Y140" s="114"/>
      <c r="Z140" s="1021"/>
      <c r="AA140" s="115"/>
      <c r="AB140" s="114"/>
      <c r="AC140" s="114"/>
      <c r="AD140" s="114"/>
      <c r="AE140" s="114"/>
      <c r="AF140" s="114"/>
      <c r="AG140" s="114"/>
      <c r="AH140" s="114"/>
      <c r="AI140" s="114"/>
    </row>
  </sheetData>
  <mergeCells count="46">
    <mergeCell ref="M78:R78"/>
    <mergeCell ref="M44:R44"/>
    <mergeCell ref="B114:D114"/>
    <mergeCell ref="N114:Q114"/>
    <mergeCell ref="B44:D44"/>
    <mergeCell ref="B45:D45"/>
    <mergeCell ref="N45:Q45"/>
    <mergeCell ref="X114:AA114"/>
    <mergeCell ref="N115:Q115"/>
    <mergeCell ref="N118:Q118"/>
    <mergeCell ref="B113:D113"/>
    <mergeCell ref="B46:D46"/>
    <mergeCell ref="N46:Q46"/>
    <mergeCell ref="X46:AA46"/>
    <mergeCell ref="B78:D78"/>
    <mergeCell ref="B79:D79"/>
    <mergeCell ref="N79:Q79"/>
    <mergeCell ref="X79:AA79"/>
    <mergeCell ref="N80:Q80"/>
    <mergeCell ref="X111:Y111"/>
    <mergeCell ref="V78:AA78"/>
    <mergeCell ref="V113:AA113"/>
    <mergeCell ref="M113:R113"/>
    <mergeCell ref="X45:AA45"/>
    <mergeCell ref="W44:AA44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A1:AI1"/>
    <mergeCell ref="A2:AI2"/>
    <mergeCell ref="A3:C3"/>
    <mergeCell ref="AF3:AF4"/>
    <mergeCell ref="A4:C4"/>
    <mergeCell ref="A5:A7"/>
    <mergeCell ref="B5:B7"/>
    <mergeCell ref="C5:C7"/>
    <mergeCell ref="D5:D7"/>
    <mergeCell ref="E5:I6"/>
  </mergeCells>
  <conditionalFormatting sqref="B1:C4">
    <cfRule type="duplicateValues" dxfId="57" priority="6"/>
  </conditionalFormatting>
  <conditionalFormatting sqref="B92:B93">
    <cfRule type="duplicateValues" dxfId="56" priority="5"/>
  </conditionalFormatting>
  <conditionalFormatting sqref="B35">
    <cfRule type="duplicateValues" dxfId="55" priority="4"/>
  </conditionalFormatting>
  <conditionalFormatting sqref="B81">
    <cfRule type="duplicateValues" dxfId="54" priority="3"/>
  </conditionalFormatting>
  <conditionalFormatting sqref="B96:B97">
    <cfRule type="duplicateValues" dxfId="53" priority="2"/>
  </conditionalFormatting>
  <conditionalFormatting sqref="B65:B67">
    <cfRule type="duplicateValues" dxfId="52" priority="1"/>
  </conditionalFormatting>
  <printOptions horizontalCentered="1" verticalCentered="1"/>
  <pageMargins left="0" right="0" top="0" bottom="0" header="0.23" footer="0"/>
  <pageSetup paperSize="9" scale="36" orientation="landscape" r:id="rId1"/>
  <rowBreaks count="2" manualBreakCount="2">
    <brk id="46" max="26" man="1"/>
    <brk id="80" max="26" man="1"/>
  </rowBreaks>
</worksheet>
</file>

<file path=xl/worksheets/sheet59.xml><?xml version="1.0" encoding="utf-8"?>
<worksheet xmlns="http://schemas.openxmlformats.org/spreadsheetml/2006/main" xmlns:r="http://schemas.openxmlformats.org/officeDocument/2006/relationships">
  <sheetPr>
    <tabColor rgb="FFFF00FF"/>
  </sheetPr>
  <dimension ref="A1:AI41"/>
  <sheetViews>
    <sheetView view="pageBreakPreview" zoomScale="45" zoomScaleNormal="55" zoomScaleSheetLayoutView="45" workbookViewId="0">
      <pane ySplit="7" topLeftCell="A8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463" customWidth="1"/>
    <col min="2" max="2" width="43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5.710937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6.140625" style="168" customWidth="1"/>
    <col min="18" max="18" width="11.85546875" style="168" customWidth="1"/>
    <col min="19" max="19" width="17.28515625" style="168" customWidth="1"/>
    <col min="20" max="20" width="11.42578125" style="168" customWidth="1"/>
    <col min="21" max="21" width="14.2851562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3.28515625" style="1021" customWidth="1"/>
    <col min="27" max="27" width="20.710937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5" t="s">
        <v>243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5"/>
      <c r="O1" s="1395"/>
      <c r="P1" s="1395"/>
      <c r="Q1" s="1395"/>
      <c r="R1" s="1395"/>
      <c r="S1" s="1395"/>
      <c r="T1" s="1395"/>
      <c r="U1" s="1395"/>
      <c r="V1" s="1395"/>
      <c r="W1" s="1395"/>
      <c r="X1" s="1395"/>
      <c r="Y1" s="1395"/>
      <c r="Z1" s="1395"/>
      <c r="AA1" s="1395"/>
      <c r="AB1" s="1395"/>
      <c r="AC1" s="1395"/>
      <c r="AD1" s="1395"/>
      <c r="AE1" s="1395"/>
      <c r="AF1" s="1395"/>
      <c r="AG1" s="1395"/>
      <c r="AH1" s="1395"/>
      <c r="AI1" s="1395"/>
    </row>
    <row r="2" spans="1:35" s="120" customFormat="1" ht="38.25" customHeight="1" thickBot="1">
      <c r="A2" s="1396" t="s">
        <v>259</v>
      </c>
      <c r="B2" s="1396"/>
      <c r="C2" s="1396"/>
      <c r="D2" s="1396"/>
      <c r="E2" s="1396"/>
      <c r="F2" s="1396"/>
      <c r="G2" s="1396"/>
      <c r="H2" s="1396"/>
      <c r="I2" s="1396"/>
      <c r="J2" s="1396"/>
      <c r="K2" s="1396"/>
      <c r="L2" s="1396"/>
      <c r="M2" s="1396"/>
      <c r="N2" s="1396"/>
      <c r="O2" s="1396"/>
      <c r="P2" s="1396"/>
      <c r="Q2" s="1396"/>
      <c r="R2" s="1396"/>
      <c r="S2" s="1396"/>
      <c r="T2" s="1396"/>
      <c r="U2" s="1396"/>
      <c r="V2" s="1396"/>
      <c r="W2" s="1396"/>
      <c r="X2" s="1396"/>
      <c r="Y2" s="1396"/>
      <c r="Z2" s="1396"/>
      <c r="AA2" s="1396"/>
      <c r="AB2" s="1396"/>
      <c r="AC2" s="1396"/>
      <c r="AD2" s="1396"/>
      <c r="AE2" s="1396"/>
      <c r="AF2" s="1396"/>
      <c r="AG2" s="1396"/>
      <c r="AH2" s="1396"/>
      <c r="AI2" s="1396"/>
    </row>
    <row r="3" spans="1:35" s="120" customFormat="1" ht="33" customHeight="1">
      <c r="A3" s="1395" t="s">
        <v>343</v>
      </c>
      <c r="B3" s="1395"/>
      <c r="C3" s="1395"/>
      <c r="D3" s="1150"/>
      <c r="E3" s="582"/>
      <c r="F3" s="582"/>
      <c r="G3" s="582"/>
      <c r="H3" s="582"/>
      <c r="I3" s="582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009"/>
      <c r="AA3" s="121"/>
      <c r="AB3" s="121"/>
      <c r="AC3" s="121"/>
      <c r="AD3" s="121"/>
      <c r="AE3" s="121"/>
      <c r="AF3" s="1397"/>
      <c r="AG3" s="121"/>
      <c r="AH3" s="122"/>
      <c r="AI3" s="122"/>
    </row>
    <row r="4" spans="1:35" s="120" customFormat="1" ht="35.25" customHeight="1" thickBot="1">
      <c r="A4" s="1432" t="s">
        <v>1081</v>
      </c>
      <c r="B4" s="1432"/>
      <c r="C4" s="1432"/>
      <c r="D4" s="1153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1"/>
      <c r="Q4" s="121"/>
      <c r="R4" s="121"/>
      <c r="S4" s="121"/>
      <c r="T4" s="123"/>
      <c r="U4" s="121"/>
      <c r="V4" s="121"/>
      <c r="W4" s="121"/>
      <c r="X4" s="121"/>
      <c r="Y4" s="121"/>
      <c r="Z4" s="1010"/>
      <c r="AA4" s="123"/>
      <c r="AB4" s="124"/>
      <c r="AC4" s="124"/>
      <c r="AD4" s="124"/>
      <c r="AE4" s="124"/>
      <c r="AF4" s="1398"/>
      <c r="AG4" s="124"/>
      <c r="AH4" s="125"/>
      <c r="AI4" s="125"/>
    </row>
    <row r="5" spans="1:35" ht="28.5" customHeight="1">
      <c r="A5" s="1602" t="s">
        <v>261</v>
      </c>
      <c r="B5" s="1402" t="s">
        <v>244</v>
      </c>
      <c r="C5" s="1405" t="s">
        <v>0</v>
      </c>
      <c r="D5" s="1405" t="s">
        <v>245</v>
      </c>
      <c r="E5" s="1408" t="s">
        <v>1</v>
      </c>
      <c r="F5" s="1409"/>
      <c r="G5" s="1409"/>
      <c r="H5" s="1409"/>
      <c r="I5" s="1410"/>
      <c r="J5" s="1414" t="s">
        <v>2</v>
      </c>
      <c r="K5" s="1414"/>
      <c r="L5" s="1414"/>
      <c r="M5" s="1414"/>
      <c r="N5" s="1414"/>
      <c r="O5" s="1414"/>
      <c r="P5" s="1414"/>
      <c r="Q5" s="1414"/>
      <c r="R5" s="1414"/>
      <c r="S5" s="1414"/>
      <c r="T5" s="1414"/>
      <c r="U5" s="1414"/>
      <c r="V5" s="1415" t="s">
        <v>8</v>
      </c>
      <c r="W5" s="1414" t="s">
        <v>4</v>
      </c>
      <c r="X5" s="1414"/>
      <c r="Y5" s="1414"/>
      <c r="Z5" s="1599" t="s">
        <v>338</v>
      </c>
      <c r="AA5" s="1419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74.25" customHeight="1">
      <c r="A6" s="1603"/>
      <c r="B6" s="1403"/>
      <c r="C6" s="1406"/>
      <c r="D6" s="1406"/>
      <c r="E6" s="1411"/>
      <c r="F6" s="1412"/>
      <c r="G6" s="1412"/>
      <c r="H6" s="1412"/>
      <c r="I6" s="1413"/>
      <c r="J6" s="1422" t="s">
        <v>227</v>
      </c>
      <c r="K6" s="1423"/>
      <c r="L6" s="1418" t="s">
        <v>5</v>
      </c>
      <c r="M6" s="1418"/>
      <c r="N6" s="1424" t="s">
        <v>223</v>
      </c>
      <c r="O6" s="1425"/>
      <c r="P6" s="1418" t="s">
        <v>6</v>
      </c>
      <c r="Q6" s="1418"/>
      <c r="R6" s="1418" t="s">
        <v>7</v>
      </c>
      <c r="S6" s="1418"/>
      <c r="T6" s="1418" t="s">
        <v>219</v>
      </c>
      <c r="U6" s="1418"/>
      <c r="V6" s="1416"/>
      <c r="W6" s="1418"/>
      <c r="X6" s="1418"/>
      <c r="Y6" s="1418"/>
      <c r="Z6" s="1600"/>
      <c r="AA6" s="1420"/>
      <c r="AB6" s="150"/>
      <c r="AC6" s="150"/>
      <c r="AD6" s="150"/>
      <c r="AE6" s="150"/>
      <c r="AF6" s="150"/>
      <c r="AG6" s="150"/>
      <c r="AH6" s="150"/>
      <c r="AI6" s="150"/>
    </row>
    <row r="7" spans="1:35" ht="84" customHeight="1" thickBot="1">
      <c r="A7" s="1604"/>
      <c r="B7" s="1404"/>
      <c r="C7" s="1407"/>
      <c r="D7" s="1407"/>
      <c r="E7" s="240" t="s">
        <v>9</v>
      </c>
      <c r="F7" s="240" t="s">
        <v>10</v>
      </c>
      <c r="G7" s="1151" t="s">
        <v>11</v>
      </c>
      <c r="H7" s="1151" t="s">
        <v>12</v>
      </c>
      <c r="I7" s="1151" t="s">
        <v>13</v>
      </c>
      <c r="J7" s="1151" t="s">
        <v>14</v>
      </c>
      <c r="K7" s="1151" t="s">
        <v>15</v>
      </c>
      <c r="L7" s="1151" t="s">
        <v>14</v>
      </c>
      <c r="M7" s="1151" t="s">
        <v>16</v>
      </c>
      <c r="N7" s="1151" t="s">
        <v>14</v>
      </c>
      <c r="O7" s="1151" t="s">
        <v>16</v>
      </c>
      <c r="P7" s="1151" t="s">
        <v>14</v>
      </c>
      <c r="Q7" s="1151" t="s">
        <v>16</v>
      </c>
      <c r="R7" s="1151" t="s">
        <v>14</v>
      </c>
      <c r="S7" s="1151" t="s">
        <v>220</v>
      </c>
      <c r="T7" s="1151" t="s">
        <v>221</v>
      </c>
      <c r="U7" s="1151" t="s">
        <v>3</v>
      </c>
      <c r="V7" s="1417"/>
      <c r="W7" s="775" t="s">
        <v>17</v>
      </c>
      <c r="X7" s="153" t="s">
        <v>218</v>
      </c>
      <c r="Y7" s="153" t="s">
        <v>13</v>
      </c>
      <c r="Z7" s="1601"/>
      <c r="AA7" s="1421"/>
      <c r="AB7" s="150"/>
      <c r="AC7" s="150"/>
      <c r="AD7" s="150"/>
      <c r="AE7" s="150"/>
      <c r="AF7" s="150"/>
      <c r="AG7" s="150"/>
      <c r="AH7" s="150"/>
      <c r="AI7" s="150"/>
    </row>
    <row r="8" spans="1:35" s="463" customFormat="1" ht="63.75" customHeight="1">
      <c r="A8" s="825">
        <v>1</v>
      </c>
      <c r="B8" s="364" t="s">
        <v>905</v>
      </c>
      <c r="C8" s="364" t="s">
        <v>176</v>
      </c>
      <c r="D8" s="367" t="s">
        <v>117</v>
      </c>
      <c r="E8" s="365">
        <v>5</v>
      </c>
      <c r="F8" s="364">
        <f>8*5</f>
        <v>40</v>
      </c>
      <c r="G8" s="364">
        <v>90</v>
      </c>
      <c r="H8" s="364">
        <f t="shared" ref="H8" si="0">G8/8</f>
        <v>11.25</v>
      </c>
      <c r="I8" s="364">
        <f t="shared" ref="I8" si="1">G8*E8</f>
        <v>450</v>
      </c>
      <c r="J8" s="376"/>
      <c r="K8" s="376"/>
      <c r="L8" s="376"/>
      <c r="M8" s="376"/>
      <c r="N8" s="376"/>
      <c r="O8" s="377"/>
      <c r="P8" s="376"/>
      <c r="Q8" s="376"/>
      <c r="R8" s="376"/>
      <c r="S8" s="376"/>
      <c r="T8" s="376"/>
      <c r="U8" s="376"/>
      <c r="V8" s="365">
        <f t="shared" ref="V8" si="2">J8+L8+N8+P8+R8+T8</f>
        <v>0</v>
      </c>
      <c r="W8" s="365">
        <f t="shared" ref="W8" si="3">E8-V8</f>
        <v>5</v>
      </c>
      <c r="X8" s="364">
        <f t="shared" ref="X8" si="4">W8*8</f>
        <v>40</v>
      </c>
      <c r="Y8" s="364">
        <f t="shared" ref="Y8" si="5">X8*H8</f>
        <v>450</v>
      </c>
      <c r="Z8" s="1014">
        <f t="shared" ref="Z8" si="6">Y8</f>
        <v>450</v>
      </c>
      <c r="AA8" s="997"/>
    </row>
    <row r="9" spans="1:35" ht="47.25" customHeight="1" thickBot="1">
      <c r="A9" s="1039"/>
      <c r="B9" s="416"/>
      <c r="C9" s="384"/>
      <c r="D9" s="384"/>
      <c r="E9" s="384"/>
      <c r="F9" s="384"/>
      <c r="G9" s="384"/>
      <c r="H9" s="384"/>
      <c r="I9" s="384"/>
      <c r="J9" s="385"/>
      <c r="K9" s="385"/>
      <c r="L9" s="385"/>
      <c r="M9" s="385"/>
      <c r="N9" s="385"/>
      <c r="O9" s="385"/>
      <c r="P9" s="385"/>
      <c r="Q9" s="385"/>
      <c r="R9" s="385"/>
      <c r="S9" s="385"/>
      <c r="T9" s="385"/>
      <c r="U9" s="385"/>
      <c r="V9" s="384"/>
      <c r="W9" s="416"/>
      <c r="X9" s="1436" t="s">
        <v>208</v>
      </c>
      <c r="Y9" s="1437"/>
      <c r="Z9" s="1019">
        <f>SUM(Z8:Z8)</f>
        <v>450</v>
      </c>
      <c r="AA9" s="159"/>
      <c r="AB9" s="150"/>
      <c r="AC9" s="150"/>
      <c r="AD9" s="352"/>
      <c r="AE9" s="150"/>
      <c r="AF9" s="150"/>
      <c r="AG9" s="150"/>
      <c r="AH9" s="150"/>
      <c r="AI9" s="150"/>
    </row>
    <row r="10" spans="1:35" ht="30.75" customHeight="1" thickBot="1">
      <c r="A10" s="1039"/>
      <c r="B10" s="416" t="s">
        <v>342</v>
      </c>
      <c r="C10" s="119"/>
      <c r="D10" s="384"/>
      <c r="E10" s="384"/>
      <c r="F10" s="384"/>
      <c r="G10" s="384"/>
      <c r="H10" s="384"/>
      <c r="I10" s="384"/>
      <c r="J10" s="385"/>
      <c r="K10" s="385"/>
      <c r="L10" s="385"/>
      <c r="M10" s="385"/>
      <c r="N10" s="385"/>
      <c r="O10" s="385"/>
      <c r="P10" s="385"/>
      <c r="Q10" s="385"/>
      <c r="R10" s="385"/>
      <c r="S10" s="385"/>
      <c r="T10" s="385"/>
      <c r="U10" s="385"/>
      <c r="V10" s="384"/>
      <c r="W10" s="416"/>
      <c r="X10" s="384"/>
      <c r="Y10" s="384"/>
      <c r="Z10" s="1020"/>
      <c r="AA10" s="159"/>
      <c r="AB10" s="150"/>
      <c r="AC10" s="150"/>
      <c r="AD10" s="160"/>
      <c r="AE10" s="150"/>
      <c r="AF10" s="150"/>
      <c r="AG10" s="150"/>
      <c r="AH10" s="150"/>
      <c r="AI10" s="150"/>
    </row>
    <row r="11" spans="1:35" ht="30.75" customHeight="1">
      <c r="A11" s="632"/>
      <c r="B11" s="632"/>
      <c r="C11" s="1093"/>
      <c r="D11" s="378"/>
      <c r="E11" s="378"/>
      <c r="F11" s="378"/>
      <c r="G11" s="378"/>
      <c r="H11" s="378"/>
      <c r="I11" s="378"/>
      <c r="J11" s="1154"/>
      <c r="K11" s="1154"/>
      <c r="L11" s="1154"/>
      <c r="M11" s="1154"/>
      <c r="N11" s="1154"/>
      <c r="O11" s="1154"/>
      <c r="P11" s="1154"/>
      <c r="Q11" s="1154"/>
      <c r="R11" s="1154"/>
      <c r="S11" s="1154"/>
      <c r="T11" s="1154"/>
      <c r="U11" s="1154"/>
      <c r="V11" s="378"/>
      <c r="W11" s="632"/>
      <c r="X11" s="378"/>
      <c r="Y11" s="378"/>
      <c r="Z11" s="1088"/>
      <c r="AA11" s="340"/>
      <c r="AB11" s="150"/>
      <c r="AC11" s="150"/>
      <c r="AD11" s="160"/>
      <c r="AE11" s="150"/>
      <c r="AF11" s="150"/>
      <c r="AG11" s="150"/>
      <c r="AH11" s="150"/>
      <c r="AI11" s="150"/>
    </row>
    <row r="12" spans="1:35" ht="69" customHeight="1">
      <c r="A12" s="632"/>
      <c r="B12" s="632"/>
      <c r="C12" s="1093"/>
      <c r="D12" s="378"/>
      <c r="E12" s="378"/>
      <c r="F12" s="378"/>
      <c r="G12" s="378"/>
      <c r="H12" s="378"/>
      <c r="I12" s="378"/>
      <c r="J12" s="1154"/>
      <c r="K12" s="1154"/>
      <c r="L12" s="1154"/>
      <c r="M12" s="1154"/>
      <c r="N12" s="1176"/>
      <c r="O12" s="1176"/>
      <c r="P12" s="1176"/>
      <c r="Q12" s="1154"/>
      <c r="R12" s="1154"/>
      <c r="S12" s="1154"/>
      <c r="T12" s="1154"/>
      <c r="U12" s="1154"/>
      <c r="V12" s="378"/>
      <c r="W12" s="632"/>
      <c r="X12" s="378"/>
      <c r="Y12" s="378"/>
      <c r="Z12" s="1088"/>
      <c r="AA12" s="340"/>
      <c r="AB12" s="150"/>
      <c r="AC12" s="150"/>
      <c r="AD12" s="160"/>
      <c r="AE12" s="150"/>
      <c r="AF12" s="150"/>
      <c r="AG12" s="150"/>
      <c r="AH12" s="150"/>
      <c r="AI12" s="150"/>
    </row>
    <row r="13" spans="1:35" ht="30.75" customHeight="1">
      <c r="A13" s="632"/>
      <c r="B13" s="632"/>
      <c r="C13" s="1093"/>
      <c r="D13" s="378"/>
      <c r="E13" s="378"/>
      <c r="F13" s="378"/>
      <c r="G13" s="378"/>
      <c r="H13" s="378"/>
      <c r="I13" s="378"/>
      <c r="J13" s="1154"/>
      <c r="K13" s="1154"/>
      <c r="L13" s="1154"/>
      <c r="M13" s="1154"/>
      <c r="N13" s="1154"/>
      <c r="O13" s="1154"/>
      <c r="P13" s="1154"/>
      <c r="Q13" s="1154"/>
      <c r="R13" s="1154"/>
      <c r="S13" s="1154"/>
      <c r="T13" s="1154"/>
      <c r="U13" s="1154"/>
      <c r="V13" s="1154"/>
      <c r="W13" s="1154"/>
      <c r="X13" s="1154"/>
      <c r="Y13" s="1154"/>
      <c r="Z13" s="1154"/>
      <c r="AA13" s="1154"/>
      <c r="AB13" s="150"/>
      <c r="AC13" s="150"/>
      <c r="AD13" s="160"/>
      <c r="AE13" s="150"/>
      <c r="AF13" s="150"/>
      <c r="AG13" s="150"/>
      <c r="AH13" s="150"/>
      <c r="AI13" s="150"/>
    </row>
    <row r="14" spans="1:35" s="160" customFormat="1" ht="44.25" customHeight="1">
      <c r="A14" s="462"/>
      <c r="B14" s="1427" t="s">
        <v>483</v>
      </c>
      <c r="C14" s="1427"/>
      <c r="D14" s="1427"/>
      <c r="E14" s="341"/>
      <c r="F14" s="341"/>
      <c r="G14" s="341"/>
      <c r="H14" s="341"/>
      <c r="I14" s="341"/>
      <c r="J14" s="1152"/>
      <c r="K14" s="1152"/>
      <c r="L14" s="1152"/>
      <c r="M14" s="1152"/>
      <c r="N14" s="1427" t="s">
        <v>484</v>
      </c>
      <c r="O14" s="1427"/>
      <c r="P14" s="1427"/>
      <c r="Q14" s="1427"/>
      <c r="R14" s="1427"/>
      <c r="S14" s="1152"/>
      <c r="T14" s="1152"/>
      <c r="U14" s="1152"/>
      <c r="V14" s="341"/>
      <c r="W14" s="1427" t="s">
        <v>485</v>
      </c>
      <c r="X14" s="1427"/>
      <c r="Y14" s="1427"/>
      <c r="Z14" s="1427"/>
      <c r="AA14" s="1427"/>
    </row>
    <row r="15" spans="1:35" s="160" customFormat="1" ht="52.5" customHeight="1">
      <c r="A15" s="462"/>
      <c r="B15" s="1427" t="s">
        <v>482</v>
      </c>
      <c r="C15" s="1427"/>
      <c r="D15" s="1427"/>
      <c r="E15" s="341"/>
      <c r="F15" s="341"/>
      <c r="G15" s="341"/>
      <c r="H15" s="341"/>
      <c r="I15" s="341"/>
      <c r="J15" s="1152"/>
      <c r="K15" s="1152"/>
      <c r="L15" s="1152"/>
      <c r="M15" s="1152"/>
      <c r="N15" s="1427" t="s">
        <v>482</v>
      </c>
      <c r="O15" s="1427"/>
      <c r="P15" s="1427"/>
      <c r="Q15" s="1427"/>
      <c r="R15" s="1152"/>
      <c r="S15" s="1152"/>
      <c r="T15" s="1152"/>
      <c r="U15" s="1152"/>
      <c r="V15" s="341"/>
      <c r="W15" s="776"/>
      <c r="X15" s="1427" t="s">
        <v>482</v>
      </c>
      <c r="Y15" s="1427"/>
      <c r="Z15" s="1427"/>
      <c r="AA15" s="1427"/>
    </row>
    <row r="16" spans="1:35" s="160" customFormat="1" ht="27.75" customHeight="1">
      <c r="A16" s="462"/>
      <c r="B16" s="462"/>
      <c r="C16" s="250"/>
      <c r="D16" s="250"/>
      <c r="E16" s="250"/>
      <c r="F16" s="250"/>
      <c r="G16" s="250"/>
      <c r="H16" s="250"/>
      <c r="I16" s="250"/>
      <c r="J16" s="338"/>
      <c r="K16" s="338"/>
      <c r="L16" s="338"/>
      <c r="M16" s="338"/>
      <c r="N16" s="1597"/>
      <c r="O16" s="1597"/>
      <c r="P16" s="1597"/>
      <c r="Q16" s="1597"/>
      <c r="R16" s="338"/>
      <c r="S16" s="338"/>
      <c r="T16" s="338"/>
      <c r="U16" s="338"/>
      <c r="V16" s="250"/>
      <c r="W16" s="462"/>
      <c r="X16" s="250"/>
      <c r="Y16" s="250"/>
      <c r="Z16" s="1017"/>
      <c r="AA16" s="340"/>
    </row>
    <row r="17" spans="1:35" s="160" customFormat="1" ht="27.75" customHeight="1">
      <c r="A17" s="462"/>
      <c r="B17" s="462"/>
      <c r="C17" s="250"/>
      <c r="D17" s="250"/>
      <c r="E17" s="250"/>
      <c r="F17" s="250"/>
      <c r="G17" s="250"/>
      <c r="H17" s="250"/>
      <c r="I17" s="250"/>
      <c r="J17" s="338"/>
      <c r="K17" s="338"/>
      <c r="L17" s="338"/>
      <c r="M17" s="338"/>
      <c r="N17" s="338"/>
      <c r="O17" s="339"/>
      <c r="P17" s="338"/>
      <c r="Q17" s="338"/>
      <c r="R17" s="338"/>
      <c r="S17" s="338"/>
      <c r="T17" s="338"/>
      <c r="U17" s="338"/>
      <c r="V17" s="250"/>
      <c r="W17" s="462"/>
      <c r="X17" s="250"/>
      <c r="Y17" s="250"/>
      <c r="Z17" s="1017"/>
      <c r="AA17" s="340"/>
    </row>
    <row r="18" spans="1:35" s="160" customFormat="1" ht="27.75" customHeight="1">
      <c r="A18" s="462"/>
      <c r="B18" s="462"/>
      <c r="C18" s="250"/>
      <c r="D18" s="250"/>
      <c r="E18" s="250"/>
      <c r="F18" s="250"/>
      <c r="G18" s="250"/>
      <c r="H18" s="250"/>
      <c r="I18" s="250"/>
      <c r="J18" s="338"/>
      <c r="K18" s="338"/>
      <c r="L18" s="338"/>
      <c r="M18" s="338"/>
      <c r="N18" s="338"/>
      <c r="O18" s="339"/>
      <c r="P18" s="338"/>
      <c r="Q18" s="338"/>
      <c r="R18" s="338"/>
      <c r="S18" s="338"/>
      <c r="T18" s="338"/>
      <c r="U18" s="338"/>
      <c r="V18" s="250"/>
      <c r="W18" s="462"/>
      <c r="X18" s="250"/>
      <c r="Y18" s="250"/>
      <c r="Z18" s="1017"/>
      <c r="AA18" s="340"/>
    </row>
    <row r="19" spans="1:35" s="168" customFormat="1" ht="45" customHeight="1">
      <c r="A19" s="463"/>
      <c r="B19" s="463"/>
      <c r="C19" s="114"/>
      <c r="D19" s="114"/>
      <c r="E19" s="114"/>
      <c r="F19" s="114"/>
      <c r="G19" s="114"/>
      <c r="H19" s="114"/>
      <c r="I19" s="114"/>
      <c r="N19" s="1597"/>
      <c r="O19" s="1597"/>
      <c r="P19" s="1597"/>
      <c r="Q19" s="1597"/>
      <c r="V19" s="114"/>
      <c r="W19" s="463"/>
      <c r="X19" s="114"/>
      <c r="Y19" s="114"/>
      <c r="Z19" s="1021"/>
      <c r="AA19" s="115"/>
      <c r="AB19" s="114"/>
      <c r="AC19" s="114"/>
      <c r="AD19" s="114"/>
      <c r="AE19" s="114"/>
      <c r="AF19" s="114"/>
      <c r="AG19" s="114"/>
      <c r="AH19" s="114"/>
      <c r="AI19" s="114"/>
    </row>
    <row r="40" spans="3:35" s="463" customFormat="1" ht="30" customHeight="1">
      <c r="C40" s="114"/>
      <c r="D40" s="114"/>
      <c r="E40" s="114"/>
      <c r="F40" s="114"/>
      <c r="G40" s="114"/>
      <c r="H40" s="114"/>
      <c r="I40" s="114"/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14"/>
      <c r="X40" s="114"/>
      <c r="Y40" s="114"/>
      <c r="Z40" s="1021"/>
      <c r="AA40" s="115"/>
      <c r="AB40" s="114"/>
      <c r="AC40" s="114"/>
      <c r="AD40" s="114"/>
      <c r="AE40" s="114"/>
      <c r="AF40" s="114"/>
      <c r="AG40" s="114"/>
      <c r="AH40" s="114"/>
      <c r="AI40" s="114"/>
    </row>
    <row r="41" spans="3:35" s="463" customFormat="1" ht="30" customHeight="1">
      <c r="C41" s="114"/>
      <c r="D41" s="114"/>
      <c r="E41" s="114"/>
      <c r="F41" s="114"/>
      <c r="G41" s="114"/>
      <c r="H41" s="114"/>
      <c r="I41" s="114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14"/>
      <c r="X41" s="114"/>
      <c r="Y41" s="114"/>
      <c r="Z41" s="1021"/>
      <c r="AA41" s="115"/>
      <c r="AB41" s="114"/>
      <c r="AC41" s="114"/>
      <c r="AD41" s="114"/>
      <c r="AE41" s="114"/>
      <c r="AF41" s="114"/>
      <c r="AG41" s="114"/>
      <c r="AH41" s="114"/>
      <c r="AI41" s="114"/>
    </row>
  </sheetData>
  <mergeCells count="30">
    <mergeCell ref="A5:A7"/>
    <mergeCell ref="B5:B7"/>
    <mergeCell ref="C5:C7"/>
    <mergeCell ref="D5:D7"/>
    <mergeCell ref="E5:I6"/>
    <mergeCell ref="A1:AI1"/>
    <mergeCell ref="A2:AI2"/>
    <mergeCell ref="A3:C3"/>
    <mergeCell ref="AF3:AF4"/>
    <mergeCell ref="A4:C4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N16:Q16"/>
    <mergeCell ref="N19:Q19"/>
    <mergeCell ref="T6:U6"/>
    <mergeCell ref="X9:Y9"/>
    <mergeCell ref="B14:D14"/>
    <mergeCell ref="N14:R14"/>
    <mergeCell ref="W14:AA14"/>
    <mergeCell ref="B15:D15"/>
    <mergeCell ref="N15:Q15"/>
    <mergeCell ref="X15:AA15"/>
  </mergeCells>
  <conditionalFormatting sqref="B1:C4">
    <cfRule type="duplicateValues" dxfId="51" priority="4"/>
  </conditionalFormatting>
  <printOptions horizontalCentered="1" verticalCentered="1"/>
  <pageMargins left="0" right="0" top="0" bottom="0" header="0.23" footer="0"/>
  <pageSetup paperSize="9" scale="36"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>
  <sheetPr>
    <tabColor rgb="FF00FF99"/>
  </sheetPr>
  <dimension ref="A1:AI146"/>
  <sheetViews>
    <sheetView view="pageBreakPreview" zoomScale="45" zoomScaleNormal="55" zoomScaleSheetLayoutView="45" workbookViewId="0">
      <pane ySplit="7" topLeftCell="A68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463" customWidth="1"/>
    <col min="2" max="2" width="43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5.710937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6.140625" style="168" customWidth="1"/>
    <col min="18" max="18" width="11.85546875" style="168" customWidth="1"/>
    <col min="19" max="19" width="17.28515625" style="168" customWidth="1"/>
    <col min="20" max="20" width="11.42578125" style="168" customWidth="1"/>
    <col min="21" max="21" width="14.2851562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3.28515625" style="1021" customWidth="1"/>
    <col min="27" max="27" width="20.710937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5" t="s">
        <v>243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5"/>
      <c r="O1" s="1395"/>
      <c r="P1" s="1395"/>
      <c r="Q1" s="1395"/>
      <c r="R1" s="1395"/>
      <c r="S1" s="1395"/>
      <c r="T1" s="1395"/>
      <c r="U1" s="1395"/>
      <c r="V1" s="1395"/>
      <c r="W1" s="1395"/>
      <c r="X1" s="1395"/>
      <c r="Y1" s="1395"/>
      <c r="Z1" s="1395"/>
      <c r="AA1" s="1395"/>
      <c r="AB1" s="1395"/>
      <c r="AC1" s="1395"/>
      <c r="AD1" s="1395"/>
      <c r="AE1" s="1395"/>
      <c r="AF1" s="1395"/>
      <c r="AG1" s="1395"/>
      <c r="AH1" s="1395"/>
      <c r="AI1" s="1395"/>
    </row>
    <row r="2" spans="1:35" s="120" customFormat="1" ht="38.25" customHeight="1" thickBot="1">
      <c r="A2" s="1396" t="s">
        <v>259</v>
      </c>
      <c r="B2" s="1396"/>
      <c r="C2" s="1396"/>
      <c r="D2" s="1396"/>
      <c r="E2" s="1396"/>
      <c r="F2" s="1396"/>
      <c r="G2" s="1396"/>
      <c r="H2" s="1396"/>
      <c r="I2" s="1396"/>
      <c r="J2" s="1396"/>
      <c r="K2" s="1396"/>
      <c r="L2" s="1396"/>
      <c r="M2" s="1396"/>
      <c r="N2" s="1396"/>
      <c r="O2" s="1396"/>
      <c r="P2" s="1396"/>
      <c r="Q2" s="1396"/>
      <c r="R2" s="1396"/>
      <c r="S2" s="1396"/>
      <c r="T2" s="1396"/>
      <c r="U2" s="1396"/>
      <c r="V2" s="1396"/>
      <c r="W2" s="1396"/>
      <c r="X2" s="1396"/>
      <c r="Y2" s="1396"/>
      <c r="Z2" s="1396"/>
      <c r="AA2" s="1396"/>
      <c r="AB2" s="1396"/>
      <c r="AC2" s="1396"/>
      <c r="AD2" s="1396"/>
      <c r="AE2" s="1396"/>
      <c r="AF2" s="1396"/>
      <c r="AG2" s="1396"/>
      <c r="AH2" s="1396"/>
      <c r="AI2" s="1396"/>
    </row>
    <row r="3" spans="1:35" s="120" customFormat="1" ht="33" customHeight="1">
      <c r="A3" s="1395" t="s">
        <v>343</v>
      </c>
      <c r="B3" s="1395"/>
      <c r="C3" s="1395"/>
      <c r="D3" s="1157"/>
      <c r="E3" s="582"/>
      <c r="F3" s="582"/>
      <c r="G3" s="582"/>
      <c r="H3" s="582"/>
      <c r="I3" s="582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773"/>
      <c r="X3" s="121"/>
      <c r="Y3" s="121"/>
      <c r="Z3" s="1009"/>
      <c r="AA3" s="121"/>
      <c r="AB3" s="121"/>
      <c r="AC3" s="121"/>
      <c r="AD3" s="121"/>
      <c r="AE3" s="121"/>
      <c r="AF3" s="1397"/>
      <c r="AG3" s="121"/>
      <c r="AH3" s="122"/>
      <c r="AI3" s="122"/>
    </row>
    <row r="4" spans="1:35" s="120" customFormat="1" ht="35.25" customHeight="1" thickBot="1">
      <c r="A4" s="1432" t="s">
        <v>1121</v>
      </c>
      <c r="B4" s="1432"/>
      <c r="C4" s="1432"/>
      <c r="D4" s="1160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1"/>
      <c r="Q4" s="121"/>
      <c r="R4" s="121"/>
      <c r="S4" s="121"/>
      <c r="T4" s="123"/>
      <c r="U4" s="121"/>
      <c r="V4" s="121"/>
      <c r="W4" s="773"/>
      <c r="X4" s="121"/>
      <c r="Y4" s="121"/>
      <c r="Z4" s="1010"/>
      <c r="AA4" s="123"/>
      <c r="AB4" s="124"/>
      <c r="AC4" s="124"/>
      <c r="AD4" s="124"/>
      <c r="AE4" s="124"/>
      <c r="AF4" s="1398"/>
      <c r="AG4" s="124"/>
      <c r="AH4" s="125"/>
      <c r="AI4" s="125"/>
    </row>
    <row r="5" spans="1:35" ht="28.5" customHeight="1">
      <c r="A5" s="1602" t="s">
        <v>261</v>
      </c>
      <c r="B5" s="1402" t="s">
        <v>244</v>
      </c>
      <c r="C5" s="1405" t="s">
        <v>0</v>
      </c>
      <c r="D5" s="1405" t="s">
        <v>245</v>
      </c>
      <c r="E5" s="1408" t="s">
        <v>1</v>
      </c>
      <c r="F5" s="1409"/>
      <c r="G5" s="1409"/>
      <c r="H5" s="1409"/>
      <c r="I5" s="1410"/>
      <c r="J5" s="1414" t="s">
        <v>2</v>
      </c>
      <c r="K5" s="1414"/>
      <c r="L5" s="1414"/>
      <c r="M5" s="1414"/>
      <c r="N5" s="1414"/>
      <c r="O5" s="1414"/>
      <c r="P5" s="1414"/>
      <c r="Q5" s="1414"/>
      <c r="R5" s="1414"/>
      <c r="S5" s="1414"/>
      <c r="T5" s="1414"/>
      <c r="U5" s="1414"/>
      <c r="V5" s="1415" t="s">
        <v>8</v>
      </c>
      <c r="W5" s="1414" t="s">
        <v>4</v>
      </c>
      <c r="X5" s="1414"/>
      <c r="Y5" s="1414"/>
      <c r="Z5" s="1599" t="s">
        <v>338</v>
      </c>
      <c r="AA5" s="1419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74.25" customHeight="1">
      <c r="A6" s="1603"/>
      <c r="B6" s="1403"/>
      <c r="C6" s="1406"/>
      <c r="D6" s="1406"/>
      <c r="E6" s="1411"/>
      <c r="F6" s="1412"/>
      <c r="G6" s="1412"/>
      <c r="H6" s="1412"/>
      <c r="I6" s="1413"/>
      <c r="J6" s="1422" t="s">
        <v>227</v>
      </c>
      <c r="K6" s="1423"/>
      <c r="L6" s="1418" t="s">
        <v>5</v>
      </c>
      <c r="M6" s="1418"/>
      <c r="N6" s="1424" t="s">
        <v>223</v>
      </c>
      <c r="O6" s="1425"/>
      <c r="P6" s="1418" t="s">
        <v>6</v>
      </c>
      <c r="Q6" s="1418"/>
      <c r="R6" s="1418" t="s">
        <v>7</v>
      </c>
      <c r="S6" s="1418"/>
      <c r="T6" s="1418" t="s">
        <v>219</v>
      </c>
      <c r="U6" s="1418"/>
      <c r="V6" s="1416"/>
      <c r="W6" s="1418"/>
      <c r="X6" s="1418"/>
      <c r="Y6" s="1418"/>
      <c r="Z6" s="1600"/>
      <c r="AA6" s="1420"/>
      <c r="AB6" s="150"/>
      <c r="AC6" s="150"/>
      <c r="AD6" s="150"/>
      <c r="AE6" s="150"/>
      <c r="AF6" s="150"/>
      <c r="AG6" s="150"/>
      <c r="AH6" s="150"/>
      <c r="AI6" s="150"/>
    </row>
    <row r="7" spans="1:35" ht="84" customHeight="1" thickBot="1">
      <c r="A7" s="1604"/>
      <c r="B7" s="1404"/>
      <c r="C7" s="1407"/>
      <c r="D7" s="1407"/>
      <c r="E7" s="240" t="s">
        <v>9</v>
      </c>
      <c r="F7" s="240" t="s">
        <v>10</v>
      </c>
      <c r="G7" s="1158" t="s">
        <v>11</v>
      </c>
      <c r="H7" s="1158" t="s">
        <v>12</v>
      </c>
      <c r="I7" s="1158" t="s">
        <v>13</v>
      </c>
      <c r="J7" s="1158" t="s">
        <v>14</v>
      </c>
      <c r="K7" s="1158" t="s">
        <v>15</v>
      </c>
      <c r="L7" s="1158" t="s">
        <v>14</v>
      </c>
      <c r="M7" s="1158" t="s">
        <v>16</v>
      </c>
      <c r="N7" s="1158" t="s">
        <v>14</v>
      </c>
      <c r="O7" s="1158" t="s">
        <v>16</v>
      </c>
      <c r="P7" s="1158" t="s">
        <v>14</v>
      </c>
      <c r="Q7" s="1158" t="s">
        <v>16</v>
      </c>
      <c r="R7" s="1158" t="s">
        <v>14</v>
      </c>
      <c r="S7" s="1158" t="s">
        <v>220</v>
      </c>
      <c r="T7" s="1158" t="s">
        <v>221</v>
      </c>
      <c r="U7" s="1158" t="s">
        <v>3</v>
      </c>
      <c r="V7" s="1417"/>
      <c r="W7" s="775" t="s">
        <v>17</v>
      </c>
      <c r="X7" s="153" t="s">
        <v>218</v>
      </c>
      <c r="Y7" s="153" t="s">
        <v>13</v>
      </c>
      <c r="Z7" s="1601"/>
      <c r="AA7" s="1421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1023">
        <v>1</v>
      </c>
      <c r="B8" s="364" t="s">
        <v>33</v>
      </c>
      <c r="C8" s="364" t="s">
        <v>176</v>
      </c>
      <c r="D8" s="364" t="s">
        <v>56</v>
      </c>
      <c r="E8" s="365">
        <v>30</v>
      </c>
      <c r="F8" s="364">
        <v>240</v>
      </c>
      <c r="G8" s="364">
        <v>90</v>
      </c>
      <c r="H8" s="361">
        <f>90/8</f>
        <v>11.25</v>
      </c>
      <c r="I8" s="361">
        <f>G8*E8</f>
        <v>2700</v>
      </c>
      <c r="J8" s="376"/>
      <c r="K8" s="376"/>
      <c r="L8" s="376">
        <v>1</v>
      </c>
      <c r="M8" s="376">
        <v>18</v>
      </c>
      <c r="N8" s="376">
        <v>5</v>
      </c>
      <c r="O8" s="377" t="s">
        <v>1124</v>
      </c>
      <c r="P8" s="376"/>
      <c r="Q8" s="376"/>
      <c r="R8" s="376"/>
      <c r="S8" s="376"/>
      <c r="T8" s="376"/>
      <c r="U8" s="376"/>
      <c r="V8" s="355">
        <f t="shared" ref="V8:V83" si="0">J8+L8+N8+P8+R8+T8</f>
        <v>6</v>
      </c>
      <c r="W8" s="365">
        <f t="shared" ref="W8:W83" si="1">E8-V8</f>
        <v>24</v>
      </c>
      <c r="X8" s="361">
        <f t="shared" ref="X8:X83" si="2">W8*8</f>
        <v>192</v>
      </c>
      <c r="Y8" s="361">
        <f t="shared" ref="Y8:Y83" si="3">X8*H8</f>
        <v>2160</v>
      </c>
      <c r="Z8" s="1011">
        <f t="shared" ref="Z8:Z83" si="4">Y8</f>
        <v>2160</v>
      </c>
      <c r="AA8" s="916"/>
    </row>
    <row r="9" spans="1:35" s="160" customFormat="1" ht="30" customHeight="1">
      <c r="A9" s="825">
        <v>2</v>
      </c>
      <c r="B9" s="364" t="s">
        <v>777</v>
      </c>
      <c r="C9" s="364" t="s">
        <v>18</v>
      </c>
      <c r="D9" s="364" t="s">
        <v>373</v>
      </c>
      <c r="E9" s="365">
        <v>30</v>
      </c>
      <c r="F9" s="364">
        <v>240</v>
      </c>
      <c r="G9" s="364">
        <v>70</v>
      </c>
      <c r="H9" s="364">
        <f>G9/8</f>
        <v>8.75</v>
      </c>
      <c r="I9" s="361">
        <f t="shared" ref="I9:I44" si="5">G9*E9</f>
        <v>2100</v>
      </c>
      <c r="J9" s="376"/>
      <c r="K9" s="376"/>
      <c r="L9" s="376">
        <v>4</v>
      </c>
      <c r="M9" s="376" t="s">
        <v>195</v>
      </c>
      <c r="N9" s="376"/>
      <c r="O9" s="377"/>
      <c r="P9" s="376"/>
      <c r="Q9" s="376"/>
      <c r="R9" s="376"/>
      <c r="S9" s="376"/>
      <c r="T9" s="376"/>
      <c r="U9" s="376"/>
      <c r="V9" s="355">
        <f t="shared" si="0"/>
        <v>4</v>
      </c>
      <c r="W9" s="365">
        <f t="shared" si="1"/>
        <v>26</v>
      </c>
      <c r="X9" s="361">
        <f t="shared" si="2"/>
        <v>208</v>
      </c>
      <c r="Y9" s="361">
        <f t="shared" si="3"/>
        <v>1820</v>
      </c>
      <c r="Z9" s="1012">
        <f t="shared" si="4"/>
        <v>1820</v>
      </c>
      <c r="AA9" s="363"/>
    </row>
    <row r="10" spans="1:35" s="160" customFormat="1" ht="30" customHeight="1">
      <c r="A10" s="825">
        <v>3</v>
      </c>
      <c r="B10" s="364" t="s">
        <v>319</v>
      </c>
      <c r="C10" s="364" t="s">
        <v>18</v>
      </c>
      <c r="D10" s="364" t="s">
        <v>847</v>
      </c>
      <c r="E10" s="365">
        <v>30</v>
      </c>
      <c r="F10" s="364">
        <v>240</v>
      </c>
      <c r="G10" s="364">
        <v>70</v>
      </c>
      <c r="H10" s="364">
        <f t="shared" ref="H10:H44" si="6">G10/8</f>
        <v>8.75</v>
      </c>
      <c r="I10" s="361">
        <f t="shared" si="5"/>
        <v>2100</v>
      </c>
      <c r="J10" s="376"/>
      <c r="K10" s="376"/>
      <c r="L10" s="376"/>
      <c r="M10" s="376"/>
      <c r="N10" s="376"/>
      <c r="O10" s="377"/>
      <c r="P10" s="376"/>
      <c r="Q10" s="376"/>
      <c r="R10" s="376"/>
      <c r="S10" s="376"/>
      <c r="T10" s="376"/>
      <c r="U10" s="376"/>
      <c r="V10" s="355">
        <f t="shared" si="0"/>
        <v>0</v>
      </c>
      <c r="W10" s="365">
        <f t="shared" si="1"/>
        <v>30</v>
      </c>
      <c r="X10" s="361">
        <f t="shared" si="2"/>
        <v>240</v>
      </c>
      <c r="Y10" s="361">
        <f t="shared" si="3"/>
        <v>2100</v>
      </c>
      <c r="Z10" s="1012">
        <f t="shared" si="4"/>
        <v>2100</v>
      </c>
      <c r="AA10" s="149"/>
    </row>
    <row r="11" spans="1:35" s="160" customFormat="1" ht="30" customHeight="1">
      <c r="A11" s="825">
        <v>4</v>
      </c>
      <c r="B11" s="975" t="s">
        <v>320</v>
      </c>
      <c r="C11" s="364" t="s">
        <v>176</v>
      </c>
      <c r="D11" s="364" t="s">
        <v>98</v>
      </c>
      <c r="E11" s="365">
        <v>30</v>
      </c>
      <c r="F11" s="364">
        <v>240</v>
      </c>
      <c r="G11" s="364">
        <v>90</v>
      </c>
      <c r="H11" s="364">
        <f t="shared" si="6"/>
        <v>11.25</v>
      </c>
      <c r="I11" s="361">
        <f t="shared" si="5"/>
        <v>2700</v>
      </c>
      <c r="J11" s="417">
        <v>22</v>
      </c>
      <c r="K11" s="819" t="s">
        <v>785</v>
      </c>
      <c r="L11" s="376">
        <v>1</v>
      </c>
      <c r="M11" s="376">
        <v>25</v>
      </c>
      <c r="N11" s="376"/>
      <c r="O11" s="377"/>
      <c r="P11" s="376"/>
      <c r="Q11" s="376"/>
      <c r="R11" s="376"/>
      <c r="S11" s="376"/>
      <c r="T11" s="376"/>
      <c r="U11" s="376"/>
      <c r="V11" s="355">
        <f t="shared" si="0"/>
        <v>23</v>
      </c>
      <c r="W11" s="365">
        <f t="shared" si="1"/>
        <v>7</v>
      </c>
      <c r="X11" s="361">
        <f t="shared" si="2"/>
        <v>56</v>
      </c>
      <c r="Y11" s="361">
        <f t="shared" si="3"/>
        <v>630</v>
      </c>
      <c r="Z11" s="1012">
        <f t="shared" si="4"/>
        <v>630</v>
      </c>
      <c r="AA11" s="363"/>
    </row>
    <row r="12" spans="1:35" s="160" customFormat="1" ht="30" customHeight="1">
      <c r="A12" s="1023">
        <v>5</v>
      </c>
      <c r="B12" s="364" t="s">
        <v>472</v>
      </c>
      <c r="C12" s="364" t="s">
        <v>176</v>
      </c>
      <c r="D12" s="364" t="s">
        <v>470</v>
      </c>
      <c r="E12" s="365">
        <v>30</v>
      </c>
      <c r="F12" s="364">
        <v>240</v>
      </c>
      <c r="G12" s="364">
        <v>90</v>
      </c>
      <c r="H12" s="364">
        <f t="shared" si="6"/>
        <v>11.25</v>
      </c>
      <c r="I12" s="361">
        <f t="shared" si="5"/>
        <v>2700</v>
      </c>
      <c r="J12" s="376"/>
      <c r="K12" s="822"/>
      <c r="L12" s="376"/>
      <c r="M12" s="376"/>
      <c r="N12" s="376"/>
      <c r="O12" s="377"/>
      <c r="P12" s="376"/>
      <c r="Q12" s="376"/>
      <c r="R12" s="376"/>
      <c r="S12" s="959"/>
      <c r="T12" s="376"/>
      <c r="U12" s="376"/>
      <c r="V12" s="355">
        <f t="shared" si="0"/>
        <v>0</v>
      </c>
      <c r="W12" s="365">
        <f t="shared" si="1"/>
        <v>30</v>
      </c>
      <c r="X12" s="361">
        <f t="shared" si="2"/>
        <v>240</v>
      </c>
      <c r="Y12" s="361">
        <f t="shared" si="3"/>
        <v>2700</v>
      </c>
      <c r="Z12" s="1012">
        <f t="shared" si="4"/>
        <v>2700</v>
      </c>
      <c r="AA12" s="363"/>
    </row>
    <row r="13" spans="1:35" s="160" customFormat="1" ht="30" customHeight="1">
      <c r="A13" s="825">
        <v>6</v>
      </c>
      <c r="B13" s="364" t="s">
        <v>68</v>
      </c>
      <c r="C13" s="364" t="s">
        <v>18</v>
      </c>
      <c r="D13" s="367" t="s">
        <v>69</v>
      </c>
      <c r="E13" s="365">
        <v>30</v>
      </c>
      <c r="F13" s="364">
        <v>240</v>
      </c>
      <c r="G13" s="364">
        <v>70</v>
      </c>
      <c r="H13" s="364">
        <f t="shared" si="6"/>
        <v>8.75</v>
      </c>
      <c r="I13" s="361">
        <f t="shared" si="5"/>
        <v>2100</v>
      </c>
      <c r="J13" s="376"/>
      <c r="K13" s="376"/>
      <c r="L13" s="376">
        <v>1</v>
      </c>
      <c r="M13" s="376">
        <v>11</v>
      </c>
      <c r="N13" s="376"/>
      <c r="O13" s="376"/>
      <c r="P13" s="376"/>
      <c r="Q13" s="376"/>
      <c r="R13" s="376"/>
      <c r="S13" s="376"/>
      <c r="T13" s="376"/>
      <c r="U13" s="376"/>
      <c r="V13" s="355">
        <f t="shared" si="0"/>
        <v>1</v>
      </c>
      <c r="W13" s="365">
        <f t="shared" si="1"/>
        <v>29</v>
      </c>
      <c r="X13" s="361">
        <f t="shared" si="2"/>
        <v>232</v>
      </c>
      <c r="Y13" s="361">
        <f t="shared" si="3"/>
        <v>2030</v>
      </c>
      <c r="Z13" s="1012">
        <f t="shared" si="4"/>
        <v>2030</v>
      </c>
      <c r="AA13" s="363"/>
    </row>
    <row r="14" spans="1:35" s="160" customFormat="1" ht="30" customHeight="1">
      <c r="A14" s="825">
        <v>7</v>
      </c>
      <c r="B14" s="364" t="s">
        <v>1135</v>
      </c>
      <c r="C14" s="364" t="s">
        <v>176</v>
      </c>
      <c r="D14" s="364" t="s">
        <v>101</v>
      </c>
      <c r="E14" s="365">
        <v>30</v>
      </c>
      <c r="F14" s="364">
        <v>240</v>
      </c>
      <c r="G14" s="364">
        <v>90</v>
      </c>
      <c r="H14" s="364">
        <f t="shared" ref="H14" si="7">G14/8</f>
        <v>11.25</v>
      </c>
      <c r="I14" s="361">
        <f t="shared" ref="I14" si="8">G14*E14</f>
        <v>2700</v>
      </c>
      <c r="J14" s="417">
        <v>27</v>
      </c>
      <c r="K14" s="376" t="s">
        <v>1096</v>
      </c>
      <c r="L14" s="376"/>
      <c r="M14" s="376"/>
      <c r="N14" s="376"/>
      <c r="O14" s="377"/>
      <c r="P14" s="376"/>
      <c r="Q14" s="376"/>
      <c r="R14" s="376"/>
      <c r="S14" s="376"/>
      <c r="T14" s="376"/>
      <c r="U14" s="376"/>
      <c r="V14" s="355">
        <f t="shared" ref="V14" si="9">J14+L14+N14+P14+R14+T14</f>
        <v>27</v>
      </c>
      <c r="W14" s="365">
        <f t="shared" ref="W14" si="10">E14-V14</f>
        <v>3</v>
      </c>
      <c r="X14" s="364">
        <f t="shared" ref="X14" si="11">W14*8</f>
        <v>24</v>
      </c>
      <c r="Y14" s="364">
        <f t="shared" ref="Y14" si="12">X14*H14</f>
        <v>270</v>
      </c>
      <c r="Z14" s="1014">
        <f t="shared" ref="Z14" si="13">Y14</f>
        <v>270</v>
      </c>
      <c r="AA14" s="363"/>
    </row>
    <row r="15" spans="1:35" s="160" customFormat="1" ht="30" customHeight="1">
      <c r="A15" s="1023">
        <v>8</v>
      </c>
      <c r="B15" s="364" t="s">
        <v>321</v>
      </c>
      <c r="C15" s="364" t="s">
        <v>18</v>
      </c>
      <c r="D15" s="993" t="s">
        <v>38</v>
      </c>
      <c r="E15" s="365">
        <v>30</v>
      </c>
      <c r="F15" s="364">
        <v>240</v>
      </c>
      <c r="G15" s="364">
        <v>70</v>
      </c>
      <c r="H15" s="364">
        <f t="shared" si="6"/>
        <v>8.75</v>
      </c>
      <c r="I15" s="361">
        <f t="shared" si="5"/>
        <v>2100</v>
      </c>
      <c r="J15" s="376"/>
      <c r="K15" s="376"/>
      <c r="L15" s="376">
        <v>1</v>
      </c>
      <c r="M15" s="376">
        <v>4</v>
      </c>
      <c r="N15" s="376">
        <v>1</v>
      </c>
      <c r="O15" s="377" t="s">
        <v>137</v>
      </c>
      <c r="P15" s="376"/>
      <c r="Q15" s="376"/>
      <c r="R15" s="376"/>
      <c r="S15" s="376"/>
      <c r="T15" s="376"/>
      <c r="U15" s="376"/>
      <c r="V15" s="355">
        <f t="shared" si="0"/>
        <v>2</v>
      </c>
      <c r="W15" s="365">
        <f t="shared" si="1"/>
        <v>28</v>
      </c>
      <c r="X15" s="361">
        <f t="shared" si="2"/>
        <v>224</v>
      </c>
      <c r="Y15" s="361">
        <f t="shared" si="3"/>
        <v>1960</v>
      </c>
      <c r="Z15" s="1013">
        <f t="shared" si="4"/>
        <v>1960</v>
      </c>
      <c r="AA15" s="363"/>
    </row>
    <row r="16" spans="1:35" s="160" customFormat="1" ht="30" customHeight="1">
      <c r="A16" s="825">
        <v>9</v>
      </c>
      <c r="B16" s="364" t="s">
        <v>1102</v>
      </c>
      <c r="C16" s="364" t="s">
        <v>18</v>
      </c>
      <c r="D16" s="364" t="s">
        <v>86</v>
      </c>
      <c r="E16" s="365">
        <v>30</v>
      </c>
      <c r="F16" s="364">
        <v>240</v>
      </c>
      <c r="G16" s="364">
        <v>70</v>
      </c>
      <c r="H16" s="364">
        <f t="shared" si="6"/>
        <v>8.75</v>
      </c>
      <c r="I16" s="361">
        <f t="shared" si="5"/>
        <v>2100</v>
      </c>
      <c r="J16" s="376"/>
      <c r="K16" s="376"/>
      <c r="L16" s="376"/>
      <c r="M16" s="376"/>
      <c r="N16" s="376"/>
      <c r="O16" s="377"/>
      <c r="P16" s="376"/>
      <c r="Q16" s="376"/>
      <c r="R16" s="376"/>
      <c r="S16" s="376"/>
      <c r="T16" s="376"/>
      <c r="U16" s="376"/>
      <c r="V16" s="355">
        <f t="shared" si="0"/>
        <v>0</v>
      </c>
      <c r="W16" s="365">
        <f t="shared" si="1"/>
        <v>30</v>
      </c>
      <c r="X16" s="361">
        <f t="shared" si="2"/>
        <v>240</v>
      </c>
      <c r="Y16" s="361">
        <f t="shared" si="3"/>
        <v>2100</v>
      </c>
      <c r="Z16" s="1013">
        <f t="shared" si="4"/>
        <v>2100</v>
      </c>
      <c r="AA16" s="363"/>
    </row>
    <row r="17" spans="1:27" s="160" customFormat="1" ht="30" customHeight="1">
      <c r="A17" s="825">
        <v>10</v>
      </c>
      <c r="B17" s="364" t="s">
        <v>272</v>
      </c>
      <c r="C17" s="364" t="s">
        <v>176</v>
      </c>
      <c r="D17" s="364" t="s">
        <v>47</v>
      </c>
      <c r="E17" s="365">
        <v>30</v>
      </c>
      <c r="F17" s="364">
        <v>240</v>
      </c>
      <c r="G17" s="364">
        <v>90</v>
      </c>
      <c r="H17" s="364">
        <f t="shared" si="6"/>
        <v>11.25</v>
      </c>
      <c r="I17" s="361">
        <f t="shared" si="5"/>
        <v>2700</v>
      </c>
      <c r="J17" s="376"/>
      <c r="K17" s="376"/>
      <c r="L17" s="376">
        <v>4</v>
      </c>
      <c r="M17" s="376" t="s">
        <v>190</v>
      </c>
      <c r="N17" s="376"/>
      <c r="O17" s="377"/>
      <c r="P17" s="376"/>
      <c r="Q17" s="376"/>
      <c r="R17" s="376"/>
      <c r="S17" s="376"/>
      <c r="T17" s="376"/>
      <c r="U17" s="376"/>
      <c r="V17" s="355">
        <f t="shared" si="0"/>
        <v>4</v>
      </c>
      <c r="W17" s="365">
        <f t="shared" si="1"/>
        <v>26</v>
      </c>
      <c r="X17" s="364">
        <f t="shared" si="2"/>
        <v>208</v>
      </c>
      <c r="Y17" s="364">
        <f t="shared" si="3"/>
        <v>2340</v>
      </c>
      <c r="Z17" s="1014">
        <f t="shared" si="4"/>
        <v>2340</v>
      </c>
      <c r="AA17" s="363"/>
    </row>
    <row r="18" spans="1:27" s="160" customFormat="1" ht="30" customHeight="1">
      <c r="A18" s="1023">
        <v>11</v>
      </c>
      <c r="B18" s="364" t="s">
        <v>734</v>
      </c>
      <c r="C18" s="364" t="s">
        <v>18</v>
      </c>
      <c r="D18" s="374" t="s">
        <v>112</v>
      </c>
      <c r="E18" s="365">
        <v>30</v>
      </c>
      <c r="F18" s="364">
        <v>240</v>
      </c>
      <c r="G18" s="364">
        <v>70</v>
      </c>
      <c r="H18" s="364">
        <f t="shared" si="6"/>
        <v>8.75</v>
      </c>
      <c r="I18" s="361">
        <f t="shared" si="5"/>
        <v>2100</v>
      </c>
      <c r="J18" s="376"/>
      <c r="K18" s="819"/>
      <c r="L18" s="376">
        <v>1</v>
      </c>
      <c r="M18" s="376">
        <v>4</v>
      </c>
      <c r="N18" s="376"/>
      <c r="O18" s="377"/>
      <c r="P18" s="376"/>
      <c r="Q18" s="376"/>
      <c r="R18" s="376"/>
      <c r="S18" s="376"/>
      <c r="T18" s="376"/>
      <c r="U18" s="376"/>
      <c r="V18" s="355">
        <f t="shared" si="0"/>
        <v>1</v>
      </c>
      <c r="W18" s="365">
        <f t="shared" si="1"/>
        <v>29</v>
      </c>
      <c r="X18" s="364">
        <f t="shared" si="2"/>
        <v>232</v>
      </c>
      <c r="Y18" s="364">
        <f t="shared" si="3"/>
        <v>2030</v>
      </c>
      <c r="Z18" s="1014">
        <f t="shared" si="4"/>
        <v>2030</v>
      </c>
      <c r="AA18" s="363"/>
    </row>
    <row r="19" spans="1:27" s="160" customFormat="1" ht="30" customHeight="1">
      <c r="A19" s="825">
        <v>12</v>
      </c>
      <c r="B19" s="364" t="s">
        <v>169</v>
      </c>
      <c r="C19" s="364" t="s">
        <v>176</v>
      </c>
      <c r="D19" s="364" t="s">
        <v>83</v>
      </c>
      <c r="E19" s="365">
        <v>30</v>
      </c>
      <c r="F19" s="364">
        <v>240</v>
      </c>
      <c r="G19" s="364">
        <v>90</v>
      </c>
      <c r="H19" s="364">
        <f t="shared" si="6"/>
        <v>11.25</v>
      </c>
      <c r="I19" s="361">
        <f t="shared" si="5"/>
        <v>2700</v>
      </c>
      <c r="J19" s="376"/>
      <c r="K19" s="819"/>
      <c r="L19" s="376"/>
      <c r="M19" s="376"/>
      <c r="N19" s="376"/>
      <c r="O19" s="377"/>
      <c r="P19" s="376"/>
      <c r="Q19" s="376"/>
      <c r="R19" s="376"/>
      <c r="S19" s="377"/>
      <c r="T19" s="376"/>
      <c r="U19" s="376"/>
      <c r="V19" s="355">
        <f>J19+L19+N19+P19+R19+T19</f>
        <v>0</v>
      </c>
      <c r="W19" s="365">
        <f>E19-V19</f>
        <v>30</v>
      </c>
      <c r="X19" s="364">
        <f>W19*8</f>
        <v>240</v>
      </c>
      <c r="Y19" s="364">
        <f>X19*H19</f>
        <v>2700</v>
      </c>
      <c r="Z19" s="1014">
        <f t="shared" si="4"/>
        <v>2700</v>
      </c>
      <c r="AA19" s="363"/>
    </row>
    <row r="20" spans="1:27" s="160" customFormat="1" ht="30" customHeight="1">
      <c r="A20" s="825">
        <v>13</v>
      </c>
      <c r="B20" s="364" t="s">
        <v>1091</v>
      </c>
      <c r="C20" s="364" t="s">
        <v>176</v>
      </c>
      <c r="D20" s="364" t="s">
        <v>100</v>
      </c>
      <c r="E20" s="365">
        <v>30</v>
      </c>
      <c r="F20" s="364">
        <v>240</v>
      </c>
      <c r="G20" s="364">
        <v>90</v>
      </c>
      <c r="H20" s="364">
        <f t="shared" si="6"/>
        <v>11.25</v>
      </c>
      <c r="I20" s="361">
        <f t="shared" si="5"/>
        <v>2700</v>
      </c>
      <c r="J20" s="376"/>
      <c r="K20" s="819"/>
      <c r="L20" s="376">
        <v>1</v>
      </c>
      <c r="M20" s="376">
        <v>11</v>
      </c>
      <c r="N20" s="376"/>
      <c r="O20" s="377"/>
      <c r="P20" s="376"/>
      <c r="Q20" s="376"/>
      <c r="R20" s="376"/>
      <c r="S20" s="377"/>
      <c r="T20" s="376"/>
      <c r="U20" s="376"/>
      <c r="V20" s="355">
        <f>J20+L20+N20+P20+R20+T20</f>
        <v>1</v>
      </c>
      <c r="W20" s="365">
        <f>E20-V20</f>
        <v>29</v>
      </c>
      <c r="X20" s="364">
        <f>W20*8</f>
        <v>232</v>
      </c>
      <c r="Y20" s="364">
        <f>X20*H20</f>
        <v>2610</v>
      </c>
      <c r="Z20" s="1014">
        <f t="shared" si="4"/>
        <v>2610</v>
      </c>
      <c r="AA20" s="363"/>
    </row>
    <row r="21" spans="1:27" s="160" customFormat="1" ht="30" customHeight="1">
      <c r="A21" s="1023">
        <v>14</v>
      </c>
      <c r="B21" s="364" t="s">
        <v>1089</v>
      </c>
      <c r="C21" s="364" t="s">
        <v>176</v>
      </c>
      <c r="D21" s="364" t="s">
        <v>103</v>
      </c>
      <c r="E21" s="365">
        <v>30</v>
      </c>
      <c r="F21" s="364">
        <v>240</v>
      </c>
      <c r="G21" s="364">
        <v>90</v>
      </c>
      <c r="H21" s="364">
        <f t="shared" si="6"/>
        <v>11.25</v>
      </c>
      <c r="I21" s="361">
        <f t="shared" si="5"/>
        <v>2700</v>
      </c>
      <c r="J21" s="376"/>
      <c r="K21" s="819"/>
      <c r="L21" s="376">
        <v>4</v>
      </c>
      <c r="M21" s="376" t="s">
        <v>190</v>
      </c>
      <c r="N21" s="376"/>
      <c r="O21" s="377"/>
      <c r="P21" s="376"/>
      <c r="Q21" s="376"/>
      <c r="R21" s="376"/>
      <c r="S21" s="377"/>
      <c r="T21" s="376"/>
      <c r="U21" s="376"/>
      <c r="V21" s="355">
        <f>J21+L21+N21+P21+R21+T21</f>
        <v>4</v>
      </c>
      <c r="W21" s="365">
        <f>E21-V21</f>
        <v>26</v>
      </c>
      <c r="X21" s="364">
        <f>W21*8</f>
        <v>208</v>
      </c>
      <c r="Y21" s="364">
        <f>X21*H21</f>
        <v>2340</v>
      </c>
      <c r="Z21" s="1014">
        <f t="shared" si="4"/>
        <v>2340</v>
      </c>
      <c r="AA21" s="363"/>
    </row>
    <row r="22" spans="1:27" s="160" customFormat="1" ht="30" customHeight="1">
      <c r="A22" s="825">
        <v>15</v>
      </c>
      <c r="B22" s="364" t="s">
        <v>124</v>
      </c>
      <c r="C22" s="364" t="s">
        <v>207</v>
      </c>
      <c r="D22" s="364" t="s">
        <v>142</v>
      </c>
      <c r="E22" s="365">
        <v>30</v>
      </c>
      <c r="F22" s="364">
        <v>240</v>
      </c>
      <c r="G22" s="364">
        <v>40</v>
      </c>
      <c r="H22" s="364">
        <f t="shared" si="6"/>
        <v>5</v>
      </c>
      <c r="I22" s="361">
        <f t="shared" si="5"/>
        <v>1200</v>
      </c>
      <c r="J22" s="376"/>
      <c r="K22" s="376"/>
      <c r="L22" s="376">
        <v>4</v>
      </c>
      <c r="M22" s="376" t="s">
        <v>190</v>
      </c>
      <c r="N22" s="376"/>
      <c r="O22" s="377"/>
      <c r="P22" s="376"/>
      <c r="Q22" s="376"/>
      <c r="R22" s="376"/>
      <c r="S22" s="376"/>
      <c r="T22" s="376"/>
      <c r="U22" s="377"/>
      <c r="V22" s="355">
        <f t="shared" si="0"/>
        <v>4</v>
      </c>
      <c r="W22" s="365">
        <f t="shared" si="1"/>
        <v>26</v>
      </c>
      <c r="X22" s="361">
        <f t="shared" si="2"/>
        <v>208</v>
      </c>
      <c r="Y22" s="361">
        <f t="shared" si="3"/>
        <v>1040</v>
      </c>
      <c r="Z22" s="1012">
        <f t="shared" si="4"/>
        <v>1040</v>
      </c>
      <c r="AA22" s="363"/>
    </row>
    <row r="23" spans="1:27" s="160" customFormat="1" ht="30" customHeight="1">
      <c r="A23" s="825">
        <v>16</v>
      </c>
      <c r="B23" s="364" t="s">
        <v>1132</v>
      </c>
      <c r="C23" s="364" t="s">
        <v>18</v>
      </c>
      <c r="D23" s="364" t="s">
        <v>27</v>
      </c>
      <c r="E23" s="365">
        <v>30</v>
      </c>
      <c r="F23" s="364">
        <v>240</v>
      </c>
      <c r="G23" s="364">
        <v>70</v>
      </c>
      <c r="H23" s="364">
        <f t="shared" ref="H23" si="14">G23/8</f>
        <v>8.75</v>
      </c>
      <c r="I23" s="364">
        <f t="shared" ref="I23" si="15">G23*E23</f>
        <v>2100</v>
      </c>
      <c r="J23" s="376"/>
      <c r="K23" s="376"/>
      <c r="L23" s="376">
        <v>1</v>
      </c>
      <c r="M23" s="376">
        <v>4</v>
      </c>
      <c r="N23" s="376">
        <v>7</v>
      </c>
      <c r="O23" s="377" t="s">
        <v>577</v>
      </c>
      <c r="P23" s="376"/>
      <c r="Q23" s="376"/>
      <c r="R23" s="376"/>
      <c r="S23" s="376"/>
      <c r="T23" s="376"/>
      <c r="U23" s="376"/>
      <c r="V23" s="365">
        <f t="shared" ref="V23" si="16">J23+L23+N23+P23+R23+T23</f>
        <v>8</v>
      </c>
      <c r="W23" s="365">
        <f t="shared" ref="W23" si="17">E23-V23</f>
        <v>22</v>
      </c>
      <c r="X23" s="364">
        <f t="shared" ref="X23" si="18">W23*8</f>
        <v>176</v>
      </c>
      <c r="Y23" s="364">
        <f t="shared" ref="Y23" si="19">X23*H23</f>
        <v>1540</v>
      </c>
      <c r="Z23" s="1014">
        <f t="shared" ref="Z23" si="20">Y23</f>
        <v>1540</v>
      </c>
      <c r="AA23" s="363"/>
    </row>
    <row r="24" spans="1:27" s="160" customFormat="1" ht="30" customHeight="1">
      <c r="A24" s="1023">
        <v>17</v>
      </c>
      <c r="B24" s="364" t="s">
        <v>1118</v>
      </c>
      <c r="C24" s="364" t="s">
        <v>176</v>
      </c>
      <c r="D24" s="364" t="s">
        <v>55</v>
      </c>
      <c r="E24" s="365">
        <v>30</v>
      </c>
      <c r="F24" s="364">
        <v>240</v>
      </c>
      <c r="G24" s="364">
        <v>90</v>
      </c>
      <c r="H24" s="364">
        <f>G24/8</f>
        <v>11.25</v>
      </c>
      <c r="I24" s="361">
        <f>G24*E24</f>
        <v>2700</v>
      </c>
      <c r="J24" s="376"/>
      <c r="K24" s="376"/>
      <c r="L24" s="376">
        <v>1</v>
      </c>
      <c r="M24" s="376">
        <v>25</v>
      </c>
      <c r="N24" s="376"/>
      <c r="O24" s="377"/>
      <c r="P24" s="376"/>
      <c r="Q24" s="376"/>
      <c r="R24" s="376"/>
      <c r="S24" s="376"/>
      <c r="T24" s="376"/>
      <c r="U24" s="376"/>
      <c r="V24" s="355">
        <f>J24+L24+N24+P24+R24+T24</f>
        <v>1</v>
      </c>
      <c r="W24" s="365">
        <f>E24-V24</f>
        <v>29</v>
      </c>
      <c r="X24" s="361">
        <f>W24*8</f>
        <v>232</v>
      </c>
      <c r="Y24" s="361">
        <f>X24*H24</f>
        <v>2610</v>
      </c>
      <c r="Z24" s="1012">
        <f>Y24</f>
        <v>2610</v>
      </c>
      <c r="AA24" s="149"/>
    </row>
    <row r="25" spans="1:27" s="463" customFormat="1" ht="33" customHeight="1">
      <c r="A25" s="825">
        <v>18</v>
      </c>
      <c r="B25" s="364" t="s">
        <v>863</v>
      </c>
      <c r="C25" s="364" t="s">
        <v>18</v>
      </c>
      <c r="D25" s="364" t="s">
        <v>109</v>
      </c>
      <c r="E25" s="365">
        <v>30</v>
      </c>
      <c r="F25" s="364">
        <v>240</v>
      </c>
      <c r="G25" s="364">
        <v>70</v>
      </c>
      <c r="H25" s="364">
        <f t="shared" si="6"/>
        <v>8.75</v>
      </c>
      <c r="I25" s="364">
        <f t="shared" si="5"/>
        <v>2100</v>
      </c>
      <c r="J25" s="376"/>
      <c r="K25" s="376"/>
      <c r="L25" s="376"/>
      <c r="M25" s="376"/>
      <c r="N25" s="376"/>
      <c r="O25" s="377"/>
      <c r="P25" s="376"/>
      <c r="Q25" s="376"/>
      <c r="R25" s="376"/>
      <c r="S25" s="376"/>
      <c r="T25" s="376"/>
      <c r="U25" s="376"/>
      <c r="V25" s="365">
        <f t="shared" si="0"/>
        <v>0</v>
      </c>
      <c r="W25" s="365">
        <f t="shared" si="1"/>
        <v>30</v>
      </c>
      <c r="X25" s="364">
        <f t="shared" si="2"/>
        <v>240</v>
      </c>
      <c r="Y25" s="364">
        <f t="shared" si="3"/>
        <v>2100</v>
      </c>
      <c r="Z25" s="1014">
        <f t="shared" si="4"/>
        <v>2100</v>
      </c>
      <c r="AA25" s="997"/>
    </row>
    <row r="26" spans="1:27" s="160" customFormat="1" ht="30" customHeight="1">
      <c r="A26" s="825">
        <v>19</v>
      </c>
      <c r="B26" s="364" t="s">
        <v>1029</v>
      </c>
      <c r="C26" s="364" t="s">
        <v>267</v>
      </c>
      <c r="D26" s="364" t="s">
        <v>43</v>
      </c>
      <c r="E26" s="365">
        <v>30</v>
      </c>
      <c r="F26" s="364">
        <v>240</v>
      </c>
      <c r="G26" s="364">
        <v>75</v>
      </c>
      <c r="H26" s="364">
        <f t="shared" si="6"/>
        <v>9.375</v>
      </c>
      <c r="I26" s="361">
        <f t="shared" si="5"/>
        <v>2250</v>
      </c>
      <c r="J26" s="376"/>
      <c r="K26" s="376"/>
      <c r="L26" s="376"/>
      <c r="M26" s="376"/>
      <c r="N26" s="376"/>
      <c r="O26" s="377"/>
      <c r="P26" s="376"/>
      <c r="Q26" s="376"/>
      <c r="R26" s="376"/>
      <c r="S26" s="376"/>
      <c r="T26" s="376"/>
      <c r="U26" s="376"/>
      <c r="V26" s="355">
        <f t="shared" si="0"/>
        <v>0</v>
      </c>
      <c r="W26" s="365">
        <f t="shared" si="1"/>
        <v>30</v>
      </c>
      <c r="X26" s="361">
        <f t="shared" si="2"/>
        <v>240</v>
      </c>
      <c r="Y26" s="361">
        <f t="shared" si="3"/>
        <v>2250</v>
      </c>
      <c r="Z26" s="1014">
        <f t="shared" si="4"/>
        <v>2250</v>
      </c>
      <c r="AA26" s="363"/>
    </row>
    <row r="27" spans="1:27" s="160" customFormat="1" ht="30" customHeight="1">
      <c r="A27" s="1023">
        <v>20</v>
      </c>
      <c r="B27" s="364" t="s">
        <v>292</v>
      </c>
      <c r="C27" s="364" t="s">
        <v>176</v>
      </c>
      <c r="D27" s="367" t="s">
        <v>911</v>
      </c>
      <c r="E27" s="365">
        <v>30</v>
      </c>
      <c r="F27" s="364">
        <v>240</v>
      </c>
      <c r="G27" s="364">
        <v>90</v>
      </c>
      <c r="H27" s="364">
        <f t="shared" si="6"/>
        <v>11.25</v>
      </c>
      <c r="I27" s="361">
        <f t="shared" si="5"/>
        <v>2700</v>
      </c>
      <c r="J27" s="376"/>
      <c r="K27" s="376"/>
      <c r="L27" s="376">
        <v>2</v>
      </c>
      <c r="M27" s="376" t="s">
        <v>192</v>
      </c>
      <c r="N27" s="376"/>
      <c r="O27" s="377"/>
      <c r="P27" s="376"/>
      <c r="Q27" s="376"/>
      <c r="R27" s="376"/>
      <c r="S27" s="376"/>
      <c r="T27" s="376"/>
      <c r="U27" s="376"/>
      <c r="V27" s="355">
        <f t="shared" si="0"/>
        <v>2</v>
      </c>
      <c r="W27" s="365">
        <f t="shared" si="1"/>
        <v>28</v>
      </c>
      <c r="X27" s="361">
        <f t="shared" si="2"/>
        <v>224</v>
      </c>
      <c r="Y27" s="361">
        <f t="shared" si="3"/>
        <v>2520</v>
      </c>
      <c r="Z27" s="1014">
        <f t="shared" si="4"/>
        <v>2520</v>
      </c>
      <c r="AA27" s="363"/>
    </row>
    <row r="28" spans="1:27" s="160" customFormat="1" ht="30" customHeight="1">
      <c r="A28" s="825">
        <v>21</v>
      </c>
      <c r="B28" s="364" t="s">
        <v>94</v>
      </c>
      <c r="C28" s="364" t="s">
        <v>176</v>
      </c>
      <c r="D28" s="364" t="s">
        <v>138</v>
      </c>
      <c r="E28" s="365">
        <v>30</v>
      </c>
      <c r="F28" s="364">
        <v>240</v>
      </c>
      <c r="G28" s="364">
        <v>90</v>
      </c>
      <c r="H28" s="364">
        <f t="shared" si="6"/>
        <v>11.25</v>
      </c>
      <c r="I28" s="361">
        <f t="shared" si="5"/>
        <v>2700</v>
      </c>
      <c r="J28" s="376"/>
      <c r="K28" s="376"/>
      <c r="L28" s="376">
        <v>1</v>
      </c>
      <c r="M28" s="376">
        <v>25</v>
      </c>
      <c r="N28" s="376"/>
      <c r="O28" s="377"/>
      <c r="P28" s="376"/>
      <c r="Q28" s="376"/>
      <c r="R28" s="376"/>
      <c r="S28" s="376"/>
      <c r="T28" s="376"/>
      <c r="U28" s="376"/>
      <c r="V28" s="355">
        <f t="shared" si="0"/>
        <v>1</v>
      </c>
      <c r="W28" s="365">
        <f t="shared" si="1"/>
        <v>29</v>
      </c>
      <c r="X28" s="361">
        <f t="shared" si="2"/>
        <v>232</v>
      </c>
      <c r="Y28" s="361">
        <f t="shared" si="3"/>
        <v>2610</v>
      </c>
      <c r="Z28" s="1014">
        <f t="shared" si="4"/>
        <v>2610</v>
      </c>
      <c r="AA28" s="363"/>
    </row>
    <row r="29" spans="1:27" s="160" customFormat="1" ht="30" customHeight="1">
      <c r="A29" s="825">
        <v>22</v>
      </c>
      <c r="B29" s="364" t="s">
        <v>1103</v>
      </c>
      <c r="C29" s="364" t="s">
        <v>18</v>
      </c>
      <c r="D29" s="923" t="s">
        <v>77</v>
      </c>
      <c r="E29" s="365">
        <v>30</v>
      </c>
      <c r="F29" s="364">
        <v>240</v>
      </c>
      <c r="G29" s="364">
        <v>70</v>
      </c>
      <c r="H29" s="364">
        <f>G29/8</f>
        <v>8.75</v>
      </c>
      <c r="I29" s="361">
        <f>G29*E29</f>
        <v>2100</v>
      </c>
      <c r="J29" s="376"/>
      <c r="K29" s="376"/>
      <c r="L29" s="376">
        <v>4</v>
      </c>
      <c r="M29" s="376" t="s">
        <v>190</v>
      </c>
      <c r="N29" s="376"/>
      <c r="O29" s="377"/>
      <c r="P29" s="376"/>
      <c r="Q29" s="376"/>
      <c r="R29" s="376"/>
      <c r="S29" s="376"/>
      <c r="T29" s="376"/>
      <c r="U29" s="376"/>
      <c r="V29" s="355">
        <f>J29+L29+N29+P29+R29+T29</f>
        <v>4</v>
      </c>
      <c r="W29" s="365">
        <f>E29-V29</f>
        <v>26</v>
      </c>
      <c r="X29" s="361">
        <f>W29*8</f>
        <v>208</v>
      </c>
      <c r="Y29" s="361">
        <f>X29*H29</f>
        <v>1820</v>
      </c>
      <c r="Z29" s="1012">
        <f>Y29</f>
        <v>1820</v>
      </c>
      <c r="AA29" s="149"/>
    </row>
    <row r="30" spans="1:27" s="160" customFormat="1" ht="30" customHeight="1">
      <c r="A30" s="1023">
        <v>23</v>
      </c>
      <c r="B30" s="364" t="s">
        <v>1142</v>
      </c>
      <c r="C30" s="364" t="s">
        <v>18</v>
      </c>
      <c r="D30" s="374" t="s">
        <v>106</v>
      </c>
      <c r="E30" s="365">
        <v>30</v>
      </c>
      <c r="F30" s="364">
        <v>240</v>
      </c>
      <c r="G30" s="364">
        <v>70</v>
      </c>
      <c r="H30" s="364">
        <f t="shared" si="6"/>
        <v>8.75</v>
      </c>
      <c r="I30" s="361">
        <f t="shared" si="5"/>
        <v>2100</v>
      </c>
      <c r="J30" s="376"/>
      <c r="K30" s="376"/>
      <c r="L30" s="376">
        <v>2</v>
      </c>
      <c r="M30" s="376" t="s">
        <v>157</v>
      </c>
      <c r="N30" s="376"/>
      <c r="O30" s="377"/>
      <c r="P30" s="376"/>
      <c r="Q30" s="376"/>
      <c r="R30" s="376"/>
      <c r="S30" s="376"/>
      <c r="T30" s="376"/>
      <c r="U30" s="376"/>
      <c r="V30" s="355">
        <f t="shared" si="0"/>
        <v>2</v>
      </c>
      <c r="W30" s="365">
        <f t="shared" si="1"/>
        <v>28</v>
      </c>
      <c r="X30" s="361">
        <f t="shared" si="2"/>
        <v>224</v>
      </c>
      <c r="Y30" s="361">
        <f t="shared" si="3"/>
        <v>1960</v>
      </c>
      <c r="Z30" s="1014">
        <f t="shared" si="4"/>
        <v>1960</v>
      </c>
      <c r="AA30" s="363"/>
    </row>
    <row r="31" spans="1:27" s="160" customFormat="1" ht="30" customHeight="1">
      <c r="A31" s="825">
        <v>24</v>
      </c>
      <c r="B31" s="364" t="s">
        <v>1133</v>
      </c>
      <c r="C31" s="364" t="s">
        <v>176</v>
      </c>
      <c r="D31" s="364" t="s">
        <v>78</v>
      </c>
      <c r="E31" s="365">
        <v>30</v>
      </c>
      <c r="F31" s="364">
        <v>240</v>
      </c>
      <c r="G31" s="364">
        <v>90</v>
      </c>
      <c r="H31" s="364">
        <f t="shared" si="6"/>
        <v>11.25</v>
      </c>
      <c r="I31" s="361">
        <f t="shared" si="5"/>
        <v>2700</v>
      </c>
      <c r="J31" s="376"/>
      <c r="K31" s="376"/>
      <c r="L31" s="376">
        <v>2</v>
      </c>
      <c r="M31" s="376" t="s">
        <v>191</v>
      </c>
      <c r="N31" s="376"/>
      <c r="O31" s="377"/>
      <c r="P31" s="376"/>
      <c r="Q31" s="376"/>
      <c r="R31" s="376"/>
      <c r="S31" s="376"/>
      <c r="T31" s="376"/>
      <c r="U31" s="376"/>
      <c r="V31" s="355">
        <f t="shared" si="0"/>
        <v>2</v>
      </c>
      <c r="W31" s="365">
        <f t="shared" si="1"/>
        <v>28</v>
      </c>
      <c r="X31" s="361">
        <f t="shared" si="2"/>
        <v>224</v>
      </c>
      <c r="Y31" s="361">
        <f t="shared" si="3"/>
        <v>2520</v>
      </c>
      <c r="Z31" s="1014">
        <f t="shared" si="4"/>
        <v>2520</v>
      </c>
      <c r="AA31" s="363"/>
    </row>
    <row r="32" spans="1:27" s="160" customFormat="1" ht="30" customHeight="1">
      <c r="A32" s="825">
        <v>25</v>
      </c>
      <c r="B32" s="364" t="s">
        <v>1100</v>
      </c>
      <c r="C32" s="364" t="s">
        <v>18</v>
      </c>
      <c r="D32" s="414" t="s">
        <v>105</v>
      </c>
      <c r="E32" s="365">
        <v>30</v>
      </c>
      <c r="F32" s="364">
        <v>240</v>
      </c>
      <c r="G32" s="364">
        <v>70</v>
      </c>
      <c r="H32" s="364">
        <f t="shared" si="6"/>
        <v>8.75</v>
      </c>
      <c r="I32" s="361">
        <f t="shared" si="5"/>
        <v>2100</v>
      </c>
      <c r="J32" s="376"/>
      <c r="K32" s="376"/>
      <c r="L32" s="376">
        <v>1</v>
      </c>
      <c r="M32" s="376">
        <v>4</v>
      </c>
      <c r="N32" s="376"/>
      <c r="O32" s="377"/>
      <c r="P32" s="376"/>
      <c r="Q32" s="376"/>
      <c r="R32" s="376"/>
      <c r="S32" s="376"/>
      <c r="T32" s="376"/>
      <c r="U32" s="376"/>
      <c r="V32" s="355">
        <f t="shared" si="0"/>
        <v>1</v>
      </c>
      <c r="W32" s="365">
        <f t="shared" si="1"/>
        <v>29</v>
      </c>
      <c r="X32" s="361">
        <f t="shared" si="2"/>
        <v>232</v>
      </c>
      <c r="Y32" s="361">
        <f t="shared" si="3"/>
        <v>2030</v>
      </c>
      <c r="Z32" s="1014">
        <f t="shared" si="4"/>
        <v>2030</v>
      </c>
      <c r="AA32" s="363"/>
    </row>
    <row r="33" spans="1:27" s="160" customFormat="1" ht="30" customHeight="1">
      <c r="A33" s="1023">
        <v>26</v>
      </c>
      <c r="B33" s="364" t="s">
        <v>304</v>
      </c>
      <c r="C33" s="364" t="s">
        <v>176</v>
      </c>
      <c r="D33" s="364" t="s">
        <v>57</v>
      </c>
      <c r="E33" s="365">
        <v>30</v>
      </c>
      <c r="F33" s="364">
        <v>240</v>
      </c>
      <c r="G33" s="364">
        <v>90</v>
      </c>
      <c r="H33" s="364">
        <f t="shared" si="6"/>
        <v>11.25</v>
      </c>
      <c r="I33" s="361">
        <f t="shared" si="5"/>
        <v>2700</v>
      </c>
      <c r="J33" s="376"/>
      <c r="K33" s="376"/>
      <c r="L33" s="376">
        <v>1</v>
      </c>
      <c r="M33" s="376">
        <v>25</v>
      </c>
      <c r="N33" s="376"/>
      <c r="O33" s="377"/>
      <c r="P33" s="376"/>
      <c r="Q33" s="376"/>
      <c r="R33" s="376"/>
      <c r="S33" s="376"/>
      <c r="T33" s="376"/>
      <c r="U33" s="376"/>
      <c r="V33" s="355">
        <f t="shared" si="0"/>
        <v>1</v>
      </c>
      <c r="W33" s="365">
        <f t="shared" si="1"/>
        <v>29</v>
      </c>
      <c r="X33" s="361">
        <f t="shared" si="2"/>
        <v>232</v>
      </c>
      <c r="Y33" s="361">
        <f t="shared" si="3"/>
        <v>2610</v>
      </c>
      <c r="Z33" s="1012">
        <f t="shared" si="4"/>
        <v>2610</v>
      </c>
      <c r="AA33" s="363"/>
    </row>
    <row r="34" spans="1:27" s="160" customFormat="1" ht="35.25" customHeight="1">
      <c r="A34" s="825">
        <v>27</v>
      </c>
      <c r="B34" s="364" t="s">
        <v>813</v>
      </c>
      <c r="C34" s="364" t="s">
        <v>176</v>
      </c>
      <c r="D34" s="364" t="s">
        <v>29</v>
      </c>
      <c r="E34" s="364">
        <v>30</v>
      </c>
      <c r="F34" s="364">
        <v>240</v>
      </c>
      <c r="G34" s="364">
        <v>90</v>
      </c>
      <c r="H34" s="364">
        <f t="shared" si="6"/>
        <v>11.25</v>
      </c>
      <c r="I34" s="361">
        <f t="shared" si="5"/>
        <v>2700</v>
      </c>
      <c r="J34" s="376"/>
      <c r="K34" s="376"/>
      <c r="L34" s="376">
        <v>2</v>
      </c>
      <c r="M34" s="376" t="s">
        <v>191</v>
      </c>
      <c r="N34" s="376"/>
      <c r="O34" s="377"/>
      <c r="P34" s="376"/>
      <c r="Q34" s="376"/>
      <c r="R34" s="376"/>
      <c r="S34" s="376"/>
      <c r="T34" s="376"/>
      <c r="U34" s="376"/>
      <c r="V34" s="361">
        <f t="shared" si="0"/>
        <v>2</v>
      </c>
      <c r="W34" s="364">
        <f t="shared" si="1"/>
        <v>28</v>
      </c>
      <c r="X34" s="361">
        <f t="shared" si="2"/>
        <v>224</v>
      </c>
      <c r="Y34" s="361">
        <f t="shared" si="3"/>
        <v>2520</v>
      </c>
      <c r="Z34" s="1012">
        <f t="shared" si="4"/>
        <v>2520</v>
      </c>
      <c r="AA34" s="363"/>
    </row>
    <row r="35" spans="1:27" s="463" customFormat="1" ht="35.1" customHeight="1">
      <c r="A35" s="825">
        <v>28</v>
      </c>
      <c r="B35" s="364" t="s">
        <v>246</v>
      </c>
      <c r="C35" s="364" t="s">
        <v>176</v>
      </c>
      <c r="D35" s="364" t="s">
        <v>971</v>
      </c>
      <c r="E35" s="365">
        <v>30</v>
      </c>
      <c r="F35" s="364">
        <v>240</v>
      </c>
      <c r="G35" s="364">
        <v>90</v>
      </c>
      <c r="H35" s="364">
        <f t="shared" si="6"/>
        <v>11.25</v>
      </c>
      <c r="I35" s="364">
        <f t="shared" si="5"/>
        <v>2700</v>
      </c>
      <c r="J35" s="376"/>
      <c r="K35" s="819"/>
      <c r="L35" s="376"/>
      <c r="M35" s="376"/>
      <c r="N35" s="376"/>
      <c r="O35" s="377"/>
      <c r="P35" s="376"/>
      <c r="Q35" s="377"/>
      <c r="R35" s="376"/>
      <c r="S35" s="376"/>
      <c r="T35" s="376"/>
      <c r="U35" s="376"/>
      <c r="V35" s="365">
        <f t="shared" si="0"/>
        <v>0</v>
      </c>
      <c r="W35" s="365">
        <f t="shared" si="1"/>
        <v>30</v>
      </c>
      <c r="X35" s="364">
        <f t="shared" si="2"/>
        <v>240</v>
      </c>
      <c r="Y35" s="364">
        <f t="shared" si="3"/>
        <v>2700</v>
      </c>
      <c r="Z35" s="1014">
        <f t="shared" si="4"/>
        <v>2700</v>
      </c>
      <c r="AA35" s="997"/>
    </row>
    <row r="36" spans="1:27" s="160" customFormat="1" ht="30" customHeight="1">
      <c r="A36" s="1023">
        <v>29</v>
      </c>
      <c r="B36" s="364" t="s">
        <v>990</v>
      </c>
      <c r="C36" s="364" t="s">
        <v>18</v>
      </c>
      <c r="D36" s="474" t="s">
        <v>42</v>
      </c>
      <c r="E36" s="365">
        <v>30</v>
      </c>
      <c r="F36" s="364">
        <v>240</v>
      </c>
      <c r="G36" s="364">
        <v>70</v>
      </c>
      <c r="H36" s="364">
        <f t="shared" si="6"/>
        <v>8.75</v>
      </c>
      <c r="I36" s="361">
        <f t="shared" si="5"/>
        <v>2100</v>
      </c>
      <c r="J36" s="376"/>
      <c r="K36" s="376"/>
      <c r="L36" s="376">
        <v>1</v>
      </c>
      <c r="M36" s="376">
        <v>4</v>
      </c>
      <c r="N36" s="376"/>
      <c r="O36" s="377"/>
      <c r="P36" s="376"/>
      <c r="Q36" s="376"/>
      <c r="R36" s="376"/>
      <c r="S36" s="376"/>
      <c r="T36" s="376"/>
      <c r="U36" s="376"/>
      <c r="V36" s="355">
        <f t="shared" si="0"/>
        <v>1</v>
      </c>
      <c r="W36" s="365">
        <f t="shared" si="1"/>
        <v>29</v>
      </c>
      <c r="X36" s="361">
        <f>W36*8</f>
        <v>232</v>
      </c>
      <c r="Y36" s="361">
        <f t="shared" si="3"/>
        <v>2030</v>
      </c>
      <c r="Z36" s="1012">
        <f t="shared" si="4"/>
        <v>2030</v>
      </c>
      <c r="AA36" s="363"/>
    </row>
    <row r="37" spans="1:27" s="160" customFormat="1" ht="34.5" customHeight="1">
      <c r="A37" s="825">
        <v>30</v>
      </c>
      <c r="B37" s="364" t="s">
        <v>882</v>
      </c>
      <c r="C37" s="364" t="s">
        <v>207</v>
      </c>
      <c r="D37" s="364" t="s">
        <v>120</v>
      </c>
      <c r="E37" s="365">
        <v>30</v>
      </c>
      <c r="F37" s="364">
        <v>240</v>
      </c>
      <c r="G37" s="364">
        <v>40</v>
      </c>
      <c r="H37" s="364">
        <f t="shared" si="6"/>
        <v>5</v>
      </c>
      <c r="I37" s="361">
        <f t="shared" si="5"/>
        <v>1200</v>
      </c>
      <c r="J37" s="376"/>
      <c r="K37" s="376"/>
      <c r="L37" s="376">
        <v>4</v>
      </c>
      <c r="M37" s="376" t="s">
        <v>190</v>
      </c>
      <c r="N37" s="376"/>
      <c r="O37" s="376"/>
      <c r="P37" s="376"/>
      <c r="Q37" s="376"/>
      <c r="R37" s="376"/>
      <c r="S37" s="376"/>
      <c r="T37" s="376"/>
      <c r="U37" s="376"/>
      <c r="V37" s="355">
        <f t="shared" si="0"/>
        <v>4</v>
      </c>
      <c r="W37" s="365">
        <f t="shared" si="1"/>
        <v>26</v>
      </c>
      <c r="X37" s="361">
        <f>W37*8</f>
        <v>208</v>
      </c>
      <c r="Y37" s="361">
        <f t="shared" si="3"/>
        <v>1040</v>
      </c>
      <c r="Z37" s="1012">
        <f t="shared" si="4"/>
        <v>1040</v>
      </c>
      <c r="AA37" s="363"/>
    </row>
    <row r="38" spans="1:27" s="160" customFormat="1" ht="33" customHeight="1">
      <c r="A38" s="825">
        <v>31</v>
      </c>
      <c r="B38" s="409" t="s">
        <v>323</v>
      </c>
      <c r="C38" s="364" t="s">
        <v>18</v>
      </c>
      <c r="D38" s="361" t="s">
        <v>853</v>
      </c>
      <c r="E38" s="365">
        <v>30</v>
      </c>
      <c r="F38" s="364">
        <v>240</v>
      </c>
      <c r="G38" s="364">
        <v>70</v>
      </c>
      <c r="H38" s="364">
        <f t="shared" si="6"/>
        <v>8.75</v>
      </c>
      <c r="I38" s="361">
        <f t="shared" si="5"/>
        <v>2100</v>
      </c>
      <c r="J38" s="376"/>
      <c r="K38" s="376"/>
      <c r="L38" s="376">
        <v>1</v>
      </c>
      <c r="M38" s="376">
        <v>11</v>
      </c>
      <c r="N38" s="376">
        <v>1</v>
      </c>
      <c r="O38" s="376">
        <v>10</v>
      </c>
      <c r="P38" s="376"/>
      <c r="Q38" s="376"/>
      <c r="R38" s="376"/>
      <c r="S38" s="376"/>
      <c r="T38" s="376"/>
      <c r="U38" s="376"/>
      <c r="V38" s="355">
        <f t="shared" si="0"/>
        <v>2</v>
      </c>
      <c r="W38" s="365">
        <f t="shared" si="1"/>
        <v>28</v>
      </c>
      <c r="X38" s="361">
        <f>W38*8</f>
        <v>224</v>
      </c>
      <c r="Y38" s="361">
        <f t="shared" si="3"/>
        <v>1960</v>
      </c>
      <c r="Z38" s="1012">
        <f t="shared" si="4"/>
        <v>1960</v>
      </c>
      <c r="AA38" s="363"/>
    </row>
    <row r="39" spans="1:27" s="160" customFormat="1" ht="33" customHeight="1">
      <c r="A39" s="1023">
        <v>32</v>
      </c>
      <c r="B39" s="474" t="s">
        <v>473</v>
      </c>
      <c r="C39" s="364" t="s">
        <v>176</v>
      </c>
      <c r="D39" s="364" t="s">
        <v>239</v>
      </c>
      <c r="E39" s="365">
        <v>30</v>
      </c>
      <c r="F39" s="364">
        <v>240</v>
      </c>
      <c r="G39" s="364">
        <v>90</v>
      </c>
      <c r="H39" s="364">
        <f t="shared" si="6"/>
        <v>11.25</v>
      </c>
      <c r="I39" s="361">
        <f t="shared" si="5"/>
        <v>2700</v>
      </c>
      <c r="J39" s="376"/>
      <c r="K39" s="376"/>
      <c r="L39" s="376">
        <v>3</v>
      </c>
      <c r="M39" s="376" t="s">
        <v>195</v>
      </c>
      <c r="N39" s="376">
        <v>13</v>
      </c>
      <c r="O39" s="377" t="s">
        <v>1134</v>
      </c>
      <c r="P39" s="376"/>
      <c r="Q39" s="376"/>
      <c r="R39" s="376"/>
      <c r="S39" s="376"/>
      <c r="T39" s="376"/>
      <c r="U39" s="376"/>
      <c r="V39" s="355">
        <f t="shared" si="0"/>
        <v>16</v>
      </c>
      <c r="W39" s="365">
        <f t="shared" si="1"/>
        <v>14</v>
      </c>
      <c r="X39" s="361">
        <f>W39*8</f>
        <v>112</v>
      </c>
      <c r="Y39" s="361">
        <f t="shared" si="3"/>
        <v>1260</v>
      </c>
      <c r="Z39" s="1012">
        <f t="shared" si="4"/>
        <v>1260</v>
      </c>
      <c r="AA39" s="363"/>
    </row>
    <row r="40" spans="1:27" s="160" customFormat="1" ht="33" customHeight="1">
      <c r="A40" s="825">
        <v>33</v>
      </c>
      <c r="B40" s="474" t="s">
        <v>1084</v>
      </c>
      <c r="C40" s="364" t="s">
        <v>18</v>
      </c>
      <c r="D40" s="414" t="s">
        <v>186</v>
      </c>
      <c r="E40" s="365">
        <v>30</v>
      </c>
      <c r="F40" s="364">
        <v>240</v>
      </c>
      <c r="G40" s="364">
        <v>70</v>
      </c>
      <c r="H40" s="364">
        <f t="shared" si="6"/>
        <v>8.75</v>
      </c>
      <c r="I40" s="361">
        <f t="shared" si="5"/>
        <v>2100</v>
      </c>
      <c r="J40" s="376"/>
      <c r="K40" s="376"/>
      <c r="L40" s="376"/>
      <c r="M40" s="376"/>
      <c r="N40" s="376">
        <v>1</v>
      </c>
      <c r="O40" s="377" t="s">
        <v>364</v>
      </c>
      <c r="P40" s="376"/>
      <c r="Q40" s="376"/>
      <c r="R40" s="376"/>
      <c r="S40" s="376"/>
      <c r="T40" s="376"/>
      <c r="U40" s="376"/>
      <c r="V40" s="355">
        <f t="shared" si="0"/>
        <v>1</v>
      </c>
      <c r="W40" s="365">
        <f t="shared" si="1"/>
        <v>29</v>
      </c>
      <c r="X40" s="361">
        <f>W40*8</f>
        <v>232</v>
      </c>
      <c r="Y40" s="361">
        <f t="shared" si="3"/>
        <v>2030</v>
      </c>
      <c r="Z40" s="1012">
        <f t="shared" si="4"/>
        <v>2030</v>
      </c>
      <c r="AA40" s="363"/>
    </row>
    <row r="41" spans="1:27" s="463" customFormat="1" ht="30" customHeight="1">
      <c r="A41" s="825">
        <v>34</v>
      </c>
      <c r="B41" s="364" t="s">
        <v>97</v>
      </c>
      <c r="C41" s="364" t="s">
        <v>176</v>
      </c>
      <c r="D41" s="364" t="s">
        <v>160</v>
      </c>
      <c r="E41" s="365">
        <v>30</v>
      </c>
      <c r="F41" s="364">
        <v>240</v>
      </c>
      <c r="G41" s="364">
        <v>90</v>
      </c>
      <c r="H41" s="364">
        <f t="shared" si="6"/>
        <v>11.25</v>
      </c>
      <c r="I41" s="364">
        <f t="shared" si="5"/>
        <v>2700</v>
      </c>
      <c r="J41" s="376"/>
      <c r="K41" s="376"/>
      <c r="L41" s="376">
        <v>4</v>
      </c>
      <c r="M41" s="376" t="s">
        <v>190</v>
      </c>
      <c r="N41" s="376"/>
      <c r="O41" s="377"/>
      <c r="P41" s="376"/>
      <c r="Q41" s="376"/>
      <c r="R41" s="376"/>
      <c r="S41" s="376"/>
      <c r="T41" s="376"/>
      <c r="U41" s="376"/>
      <c r="V41" s="365">
        <f t="shared" si="0"/>
        <v>4</v>
      </c>
      <c r="W41" s="365">
        <f t="shared" si="1"/>
        <v>26</v>
      </c>
      <c r="X41" s="364">
        <f t="shared" si="2"/>
        <v>208</v>
      </c>
      <c r="Y41" s="364">
        <f t="shared" si="3"/>
        <v>2340</v>
      </c>
      <c r="Z41" s="1014">
        <f t="shared" si="4"/>
        <v>2340</v>
      </c>
      <c r="AA41" s="997"/>
    </row>
    <row r="42" spans="1:27" s="160" customFormat="1" ht="30" customHeight="1">
      <c r="A42" s="1023">
        <v>35</v>
      </c>
      <c r="B42" s="364" t="s">
        <v>294</v>
      </c>
      <c r="C42" s="364" t="s">
        <v>267</v>
      </c>
      <c r="D42" s="364" t="s">
        <v>199</v>
      </c>
      <c r="E42" s="365">
        <v>30</v>
      </c>
      <c r="F42" s="364">
        <v>240</v>
      </c>
      <c r="G42" s="364">
        <v>75</v>
      </c>
      <c r="H42" s="364">
        <f t="shared" si="6"/>
        <v>9.375</v>
      </c>
      <c r="I42" s="361">
        <f t="shared" si="5"/>
        <v>2250</v>
      </c>
      <c r="J42" s="376"/>
      <c r="K42" s="376"/>
      <c r="L42" s="376"/>
      <c r="M42" s="376"/>
      <c r="N42" s="376"/>
      <c r="O42" s="377"/>
      <c r="P42" s="376"/>
      <c r="Q42" s="376"/>
      <c r="R42" s="376"/>
      <c r="S42" s="376"/>
      <c r="T42" s="376"/>
      <c r="U42" s="376"/>
      <c r="V42" s="355">
        <f t="shared" si="0"/>
        <v>0</v>
      </c>
      <c r="W42" s="365">
        <f t="shared" si="1"/>
        <v>30</v>
      </c>
      <c r="X42" s="361">
        <f t="shared" si="2"/>
        <v>240</v>
      </c>
      <c r="Y42" s="361">
        <f t="shared" si="3"/>
        <v>2250</v>
      </c>
      <c r="Z42" s="1012">
        <f t="shared" si="4"/>
        <v>2250</v>
      </c>
      <c r="AA42" s="363"/>
    </row>
    <row r="43" spans="1:27" s="160" customFormat="1" ht="30" customHeight="1">
      <c r="A43" s="825">
        <v>36</v>
      </c>
      <c r="B43" s="364" t="s">
        <v>905</v>
      </c>
      <c r="C43" s="364" t="s">
        <v>176</v>
      </c>
      <c r="D43" s="367" t="s">
        <v>117</v>
      </c>
      <c r="E43" s="365">
        <v>30</v>
      </c>
      <c r="F43" s="364">
        <v>240</v>
      </c>
      <c r="G43" s="364">
        <v>90</v>
      </c>
      <c r="H43" s="364">
        <f t="shared" si="6"/>
        <v>11.25</v>
      </c>
      <c r="I43" s="361">
        <f t="shared" si="5"/>
        <v>2700</v>
      </c>
      <c r="J43" s="376"/>
      <c r="K43" s="376"/>
      <c r="L43" s="376"/>
      <c r="M43" s="376"/>
      <c r="N43" s="376"/>
      <c r="O43" s="377"/>
      <c r="P43" s="376"/>
      <c r="Q43" s="376"/>
      <c r="R43" s="376"/>
      <c r="S43" s="376"/>
      <c r="T43" s="376"/>
      <c r="U43" s="376"/>
      <c r="V43" s="355">
        <f t="shared" si="0"/>
        <v>0</v>
      </c>
      <c r="W43" s="365">
        <f t="shared" si="1"/>
        <v>30</v>
      </c>
      <c r="X43" s="361">
        <f t="shared" si="2"/>
        <v>240</v>
      </c>
      <c r="Y43" s="361">
        <f t="shared" si="3"/>
        <v>2700</v>
      </c>
      <c r="Z43" s="1012">
        <f t="shared" si="4"/>
        <v>2700</v>
      </c>
      <c r="AA43" s="363"/>
    </row>
    <row r="44" spans="1:27" s="160" customFormat="1" ht="30" customHeight="1">
      <c r="A44" s="825">
        <v>37</v>
      </c>
      <c r="B44" s="364" t="s">
        <v>58</v>
      </c>
      <c r="C44" s="364" t="s">
        <v>176</v>
      </c>
      <c r="D44" s="364" t="s">
        <v>163</v>
      </c>
      <c r="E44" s="365">
        <v>30</v>
      </c>
      <c r="F44" s="364">
        <v>240</v>
      </c>
      <c r="G44" s="364">
        <v>90</v>
      </c>
      <c r="H44" s="364">
        <f t="shared" si="6"/>
        <v>11.25</v>
      </c>
      <c r="I44" s="361">
        <f t="shared" si="5"/>
        <v>2700</v>
      </c>
      <c r="J44" s="376"/>
      <c r="K44" s="376"/>
      <c r="L44" s="376">
        <v>3</v>
      </c>
      <c r="M44" s="376" t="s">
        <v>195</v>
      </c>
      <c r="N44" s="376"/>
      <c r="O44" s="377"/>
      <c r="P44" s="376"/>
      <c r="Q44" s="376"/>
      <c r="R44" s="376"/>
      <c r="S44" s="376"/>
      <c r="T44" s="376"/>
      <c r="U44" s="376"/>
      <c r="V44" s="365">
        <f t="shared" si="0"/>
        <v>3</v>
      </c>
      <c r="W44" s="365">
        <f t="shared" si="1"/>
        <v>27</v>
      </c>
      <c r="X44" s="361">
        <f t="shared" si="2"/>
        <v>216</v>
      </c>
      <c r="Y44" s="361">
        <f t="shared" si="3"/>
        <v>2430</v>
      </c>
      <c r="Z44" s="1012">
        <f t="shared" si="4"/>
        <v>2430</v>
      </c>
      <c r="AA44" s="363"/>
    </row>
    <row r="45" spans="1:27" s="160" customFormat="1" ht="30" customHeight="1">
      <c r="A45" s="1023">
        <v>38</v>
      </c>
      <c r="B45" s="364" t="s">
        <v>1137</v>
      </c>
      <c r="C45" s="364" t="s">
        <v>176</v>
      </c>
      <c r="D45" s="364" t="s">
        <v>242</v>
      </c>
      <c r="E45" s="365">
        <v>30</v>
      </c>
      <c r="F45" s="364">
        <v>240</v>
      </c>
      <c r="G45" s="364">
        <v>90</v>
      </c>
      <c r="H45" s="364">
        <f t="shared" ref="H45" si="21">G45/8</f>
        <v>11.25</v>
      </c>
      <c r="I45" s="361">
        <f t="shared" ref="I45" si="22">G45*E45</f>
        <v>2700</v>
      </c>
      <c r="J45" s="417">
        <v>16</v>
      </c>
      <c r="K45" s="376" t="s">
        <v>433</v>
      </c>
      <c r="L45" s="376"/>
      <c r="M45" s="376"/>
      <c r="N45" s="376"/>
      <c r="O45" s="377"/>
      <c r="P45" s="376"/>
      <c r="Q45" s="376"/>
      <c r="R45" s="376">
        <v>2</v>
      </c>
      <c r="S45" s="376" t="s">
        <v>1138</v>
      </c>
      <c r="T45" s="376"/>
      <c r="U45" s="376"/>
      <c r="V45" s="365">
        <f t="shared" ref="V45" si="23">J45+L45+N45+P45+R45+T45</f>
        <v>18</v>
      </c>
      <c r="W45" s="365">
        <f t="shared" ref="W45" si="24">E45-V45</f>
        <v>12</v>
      </c>
      <c r="X45" s="361">
        <f t="shared" ref="X45" si="25">W45*8</f>
        <v>96</v>
      </c>
      <c r="Y45" s="361">
        <f t="shared" ref="Y45" si="26">X45*H45</f>
        <v>1080</v>
      </c>
      <c r="Z45" s="1012">
        <f t="shared" ref="Z45" si="27">Y45</f>
        <v>1080</v>
      </c>
      <c r="AA45" s="363"/>
    </row>
    <row r="46" spans="1:27" s="160" customFormat="1" ht="49.5" customHeight="1">
      <c r="A46" s="462"/>
      <c r="B46" s="1427" t="s">
        <v>483</v>
      </c>
      <c r="C46" s="1427"/>
      <c r="D46" s="1427"/>
      <c r="E46" s="341"/>
      <c r="F46" s="341"/>
      <c r="G46" s="341"/>
      <c r="H46" s="341"/>
      <c r="I46" s="341"/>
      <c r="J46" s="1159"/>
      <c r="K46" s="1159"/>
      <c r="L46" s="1159"/>
      <c r="M46" s="1609" t="s">
        <v>484</v>
      </c>
      <c r="N46" s="1609"/>
      <c r="O46" s="1609"/>
      <c r="P46" s="1609"/>
      <c r="Q46" s="1609"/>
      <c r="R46" s="1609"/>
      <c r="S46" s="1159"/>
      <c r="T46" s="1159"/>
      <c r="U46" s="1159"/>
      <c r="V46" s="341"/>
      <c r="W46" s="1608" t="s">
        <v>485</v>
      </c>
      <c r="X46" s="1608"/>
      <c r="Y46" s="1608"/>
      <c r="Z46" s="1608"/>
      <c r="AA46" s="1608"/>
    </row>
    <row r="47" spans="1:27" s="160" customFormat="1" ht="37.5" customHeight="1">
      <c r="A47" s="462"/>
      <c r="B47" s="1427" t="s">
        <v>482</v>
      </c>
      <c r="C47" s="1427"/>
      <c r="D47" s="1427"/>
      <c r="E47" s="341"/>
      <c r="F47" s="341"/>
      <c r="G47" s="341"/>
      <c r="H47" s="341"/>
      <c r="I47" s="341"/>
      <c r="J47" s="1159"/>
      <c r="K47" s="1159"/>
      <c r="L47" s="1159"/>
      <c r="M47" s="1159"/>
      <c r="N47" s="1427" t="s">
        <v>482</v>
      </c>
      <c r="O47" s="1427"/>
      <c r="P47" s="1427"/>
      <c r="Q47" s="1427"/>
      <c r="R47" s="1159"/>
      <c r="S47" s="1159"/>
      <c r="T47" s="1159"/>
      <c r="U47" s="1159"/>
      <c r="V47" s="341"/>
      <c r="W47" s="776"/>
      <c r="X47" s="1427" t="s">
        <v>482</v>
      </c>
      <c r="Y47" s="1427"/>
      <c r="Z47" s="1427"/>
      <c r="AA47" s="1427"/>
    </row>
    <row r="48" spans="1:27" s="160" customFormat="1" ht="21.75" customHeight="1">
      <c r="A48" s="462"/>
      <c r="B48" s="1427"/>
      <c r="C48" s="1427"/>
      <c r="D48" s="1427"/>
      <c r="E48" s="341"/>
      <c r="F48" s="341"/>
      <c r="G48" s="341"/>
      <c r="H48" s="341"/>
      <c r="I48" s="341"/>
      <c r="J48" s="1159"/>
      <c r="K48" s="1159"/>
      <c r="L48" s="1159"/>
      <c r="M48" s="1159"/>
      <c r="N48" s="1434">
        <v>1</v>
      </c>
      <c r="O48" s="1434"/>
      <c r="P48" s="1434"/>
      <c r="Q48" s="1434"/>
      <c r="R48" s="1159"/>
      <c r="S48" s="1159"/>
      <c r="T48" s="1159"/>
      <c r="U48" s="1159"/>
      <c r="V48" s="341"/>
      <c r="W48" s="776"/>
      <c r="X48" s="1427"/>
      <c r="Y48" s="1427"/>
      <c r="Z48" s="1427"/>
      <c r="AA48" s="1427"/>
    </row>
    <row r="49" spans="1:27" s="160" customFormat="1" ht="30" customHeight="1">
      <c r="A49" s="825">
        <v>39</v>
      </c>
      <c r="B49" s="364" t="s">
        <v>1129</v>
      </c>
      <c r="C49" s="364" t="s">
        <v>176</v>
      </c>
      <c r="D49" s="364" t="s">
        <v>101</v>
      </c>
      <c r="E49" s="365">
        <v>30</v>
      </c>
      <c r="F49" s="364">
        <v>240</v>
      </c>
      <c r="G49" s="364">
        <v>90</v>
      </c>
      <c r="H49" s="364">
        <f t="shared" ref="H49" si="28">G49/8</f>
        <v>11.25</v>
      </c>
      <c r="I49" s="361">
        <f t="shared" ref="I49" si="29">G49*E49</f>
        <v>2700</v>
      </c>
      <c r="J49" s="417">
        <v>16</v>
      </c>
      <c r="K49" s="376" t="s">
        <v>433</v>
      </c>
      <c r="L49" s="376"/>
      <c r="M49" s="376"/>
      <c r="N49" s="376"/>
      <c r="O49" s="377"/>
      <c r="P49" s="376"/>
      <c r="Q49" s="376"/>
      <c r="R49" s="376">
        <v>4</v>
      </c>
      <c r="S49" s="376" t="s">
        <v>1130</v>
      </c>
      <c r="T49" s="376"/>
      <c r="U49" s="376"/>
      <c r="V49" s="365">
        <f t="shared" ref="V49" si="30">J49+L49+N49+P49+R49+T49</f>
        <v>20</v>
      </c>
      <c r="W49" s="365">
        <f t="shared" ref="W49" si="31">E49-V49</f>
        <v>10</v>
      </c>
      <c r="X49" s="361">
        <f t="shared" ref="X49" si="32">W49*8</f>
        <v>80</v>
      </c>
      <c r="Y49" s="361">
        <f t="shared" ref="Y49" si="33">X49*H49</f>
        <v>900</v>
      </c>
      <c r="Z49" s="1012">
        <f t="shared" ref="Z49" si="34">Y49</f>
        <v>900</v>
      </c>
      <c r="AA49" s="363"/>
    </row>
    <row r="50" spans="1:27" s="160" customFormat="1" ht="30" customHeight="1">
      <c r="A50" s="825">
        <v>40</v>
      </c>
      <c r="B50" s="364" t="s">
        <v>279</v>
      </c>
      <c r="C50" s="364" t="s">
        <v>176</v>
      </c>
      <c r="D50" s="364" t="s">
        <v>96</v>
      </c>
      <c r="E50" s="365">
        <v>30</v>
      </c>
      <c r="F50" s="364">
        <v>240</v>
      </c>
      <c r="G50" s="364">
        <v>90</v>
      </c>
      <c r="H50" s="364">
        <f>G50/8</f>
        <v>11.25</v>
      </c>
      <c r="I50" s="361">
        <f>G50*E50</f>
        <v>2700</v>
      </c>
      <c r="J50" s="376"/>
      <c r="K50" s="376"/>
      <c r="L50" s="376">
        <v>1</v>
      </c>
      <c r="M50" s="376">
        <v>11</v>
      </c>
      <c r="N50" s="376"/>
      <c r="O50" s="377"/>
      <c r="P50" s="376"/>
      <c r="Q50" s="376"/>
      <c r="R50" s="376"/>
      <c r="S50" s="376"/>
      <c r="T50" s="376"/>
      <c r="U50" s="376"/>
      <c r="V50" s="355">
        <f>J50+L50+N50+P50+R50+T50</f>
        <v>1</v>
      </c>
      <c r="W50" s="365">
        <f>E50-V50</f>
        <v>29</v>
      </c>
      <c r="X50" s="361">
        <f>W50*8</f>
        <v>232</v>
      </c>
      <c r="Y50" s="361">
        <f>X50*H50</f>
        <v>2610</v>
      </c>
      <c r="Z50" s="1012">
        <f>Y50</f>
        <v>2610</v>
      </c>
      <c r="AA50" s="363"/>
    </row>
    <row r="51" spans="1:27" s="160" customFormat="1" ht="30" customHeight="1">
      <c r="A51" s="1023">
        <v>41</v>
      </c>
      <c r="B51" s="364" t="s">
        <v>309</v>
      </c>
      <c r="C51" s="364" t="s">
        <v>18</v>
      </c>
      <c r="D51" s="364" t="s">
        <v>165</v>
      </c>
      <c r="E51" s="365">
        <v>30</v>
      </c>
      <c r="F51" s="364">
        <v>240</v>
      </c>
      <c r="G51" s="364">
        <v>70</v>
      </c>
      <c r="H51" s="364">
        <f>G51/8</f>
        <v>8.75</v>
      </c>
      <c r="I51" s="361">
        <f>G51*E51</f>
        <v>2100</v>
      </c>
      <c r="J51" s="376"/>
      <c r="K51" s="376"/>
      <c r="L51" s="376">
        <v>2</v>
      </c>
      <c r="M51" s="376" t="s">
        <v>192</v>
      </c>
      <c r="N51" s="376">
        <v>3</v>
      </c>
      <c r="O51" s="377" t="s">
        <v>545</v>
      </c>
      <c r="P51" s="376"/>
      <c r="Q51" s="376"/>
      <c r="R51" s="376"/>
      <c r="S51" s="376"/>
      <c r="T51" s="376"/>
      <c r="U51" s="376"/>
      <c r="V51" s="355">
        <f>J51+L51+N51+P51+R51+T51</f>
        <v>5</v>
      </c>
      <c r="W51" s="365">
        <f>E51-V51</f>
        <v>25</v>
      </c>
      <c r="X51" s="361">
        <f>W51*8</f>
        <v>200</v>
      </c>
      <c r="Y51" s="361">
        <f>X51*H51</f>
        <v>1750</v>
      </c>
      <c r="Z51" s="1012">
        <f>Y51</f>
        <v>1750</v>
      </c>
      <c r="AA51" s="363"/>
    </row>
    <row r="52" spans="1:27" s="160" customFormat="1" ht="30" customHeight="1">
      <c r="A52" s="825">
        <v>42</v>
      </c>
      <c r="B52" s="364" t="s">
        <v>913</v>
      </c>
      <c r="C52" s="364" t="s">
        <v>176</v>
      </c>
      <c r="D52" s="364" t="s">
        <v>911</v>
      </c>
      <c r="E52" s="365">
        <v>30</v>
      </c>
      <c r="F52" s="364">
        <v>240</v>
      </c>
      <c r="G52" s="364">
        <v>90</v>
      </c>
      <c r="H52" s="364">
        <f t="shared" ref="H52:H83" si="35">G52/8</f>
        <v>11.25</v>
      </c>
      <c r="I52" s="361">
        <f t="shared" ref="I52:I83" si="36">G52*E52</f>
        <v>2700</v>
      </c>
      <c r="J52" s="376"/>
      <c r="K52" s="376"/>
      <c r="L52" s="376">
        <v>2</v>
      </c>
      <c r="M52" s="376" t="s">
        <v>192</v>
      </c>
      <c r="N52" s="376"/>
      <c r="O52" s="377"/>
      <c r="P52" s="376"/>
      <c r="Q52" s="376"/>
      <c r="R52" s="376"/>
      <c r="S52" s="376"/>
      <c r="T52" s="376"/>
      <c r="U52" s="376"/>
      <c r="V52" s="355">
        <f>J52+L52+N52+P52+R52+T52</f>
        <v>2</v>
      </c>
      <c r="W52" s="365">
        <f>E52-V52</f>
        <v>28</v>
      </c>
      <c r="X52" s="361">
        <f>W52*8</f>
        <v>224</v>
      </c>
      <c r="Y52" s="361">
        <f>X52*H52</f>
        <v>2520</v>
      </c>
      <c r="Z52" s="1014">
        <f>Y52</f>
        <v>2520</v>
      </c>
      <c r="AA52" s="363"/>
    </row>
    <row r="53" spans="1:27" s="160" customFormat="1" ht="30" customHeight="1">
      <c r="A53" s="825">
        <v>43</v>
      </c>
      <c r="B53" s="364" t="s">
        <v>1110</v>
      </c>
      <c r="C53" s="364" t="s">
        <v>176</v>
      </c>
      <c r="D53" s="364" t="s">
        <v>1109</v>
      </c>
      <c r="E53" s="365">
        <v>30</v>
      </c>
      <c r="F53" s="364">
        <v>240</v>
      </c>
      <c r="G53" s="364">
        <v>90</v>
      </c>
      <c r="H53" s="364">
        <f t="shared" si="35"/>
        <v>11.25</v>
      </c>
      <c r="I53" s="361">
        <f t="shared" si="36"/>
        <v>2700</v>
      </c>
      <c r="J53" s="376"/>
      <c r="K53" s="376"/>
      <c r="L53" s="376">
        <v>1</v>
      </c>
      <c r="M53" s="376">
        <v>4</v>
      </c>
      <c r="N53" s="376"/>
      <c r="O53" s="377"/>
      <c r="P53" s="376"/>
      <c r="Q53" s="376"/>
      <c r="R53" s="376"/>
      <c r="S53" s="376"/>
      <c r="T53" s="376"/>
      <c r="U53" s="376"/>
      <c r="V53" s="355">
        <f>J53+L53+N53+P53+R53+T53</f>
        <v>1</v>
      </c>
      <c r="W53" s="365">
        <f>E53-V53</f>
        <v>29</v>
      </c>
      <c r="X53" s="361">
        <f>W53*8</f>
        <v>232</v>
      </c>
      <c r="Y53" s="361">
        <f>X53*H53</f>
        <v>2610</v>
      </c>
      <c r="Z53" s="1014">
        <f>Y53</f>
        <v>2610</v>
      </c>
      <c r="AA53" s="363"/>
    </row>
    <row r="54" spans="1:27" s="160" customFormat="1" ht="27.75" customHeight="1">
      <c r="A54" s="1023">
        <v>44</v>
      </c>
      <c r="B54" s="364" t="s">
        <v>360</v>
      </c>
      <c r="C54" s="364" t="s">
        <v>176</v>
      </c>
      <c r="D54" s="364" t="s">
        <v>151</v>
      </c>
      <c r="E54" s="365">
        <v>30</v>
      </c>
      <c r="F54" s="364">
        <v>240</v>
      </c>
      <c r="G54" s="364">
        <v>90</v>
      </c>
      <c r="H54" s="364">
        <f t="shared" si="35"/>
        <v>11.25</v>
      </c>
      <c r="I54" s="361">
        <f t="shared" si="36"/>
        <v>2700</v>
      </c>
      <c r="J54" s="376"/>
      <c r="K54" s="819"/>
      <c r="L54" s="376"/>
      <c r="M54" s="376"/>
      <c r="N54" s="376">
        <v>7</v>
      </c>
      <c r="O54" s="377" t="s">
        <v>1125</v>
      </c>
      <c r="P54" s="376"/>
      <c r="Q54" s="376"/>
      <c r="R54" s="376"/>
      <c r="S54" s="376"/>
      <c r="T54" s="376"/>
      <c r="U54" s="376"/>
      <c r="V54" s="355">
        <f>J54+L54+N54+P54+R54+T54</f>
        <v>7</v>
      </c>
      <c r="W54" s="365">
        <f>E54-V54</f>
        <v>23</v>
      </c>
      <c r="X54" s="361">
        <f>W54*8</f>
        <v>184</v>
      </c>
      <c r="Y54" s="361">
        <f>X54*H54</f>
        <v>2070</v>
      </c>
      <c r="Z54" s="1014">
        <f>Y54</f>
        <v>2070</v>
      </c>
      <c r="AA54" s="363"/>
    </row>
    <row r="55" spans="1:27" s="160" customFormat="1" ht="30" customHeight="1">
      <c r="A55" s="825">
        <v>45</v>
      </c>
      <c r="B55" s="917" t="s">
        <v>285</v>
      </c>
      <c r="C55" s="365" t="s">
        <v>176</v>
      </c>
      <c r="D55" s="365" t="s">
        <v>796</v>
      </c>
      <c r="E55" s="365">
        <v>30</v>
      </c>
      <c r="F55" s="365">
        <v>240</v>
      </c>
      <c r="G55" s="365">
        <v>90</v>
      </c>
      <c r="H55" s="364">
        <f t="shared" si="35"/>
        <v>11.25</v>
      </c>
      <c r="I55" s="361">
        <f t="shared" si="36"/>
        <v>2700</v>
      </c>
      <c r="J55" s="818"/>
      <c r="K55" s="818"/>
      <c r="L55" s="376"/>
      <c r="M55" s="376"/>
      <c r="N55" s="376">
        <v>1</v>
      </c>
      <c r="O55" s="377" t="s">
        <v>899</v>
      </c>
      <c r="P55" s="376"/>
      <c r="Q55" s="376"/>
      <c r="R55" s="818"/>
      <c r="S55" s="818"/>
      <c r="T55" s="818"/>
      <c r="U55" s="818"/>
      <c r="V55" s="355">
        <f t="shared" si="0"/>
        <v>1</v>
      </c>
      <c r="W55" s="365">
        <f t="shared" si="1"/>
        <v>29</v>
      </c>
      <c r="X55" s="355">
        <f t="shared" si="2"/>
        <v>232</v>
      </c>
      <c r="Y55" s="355">
        <f t="shared" si="3"/>
        <v>2610</v>
      </c>
      <c r="Z55" s="1063">
        <f t="shared" si="4"/>
        <v>2610</v>
      </c>
      <c r="AA55" s="155"/>
    </row>
    <row r="56" spans="1:27" s="160" customFormat="1" ht="30" customHeight="1">
      <c r="A56" s="825">
        <v>46</v>
      </c>
      <c r="B56" s="365" t="s">
        <v>748</v>
      </c>
      <c r="C56" s="365" t="s">
        <v>176</v>
      </c>
      <c r="D56" s="364" t="s">
        <v>101</v>
      </c>
      <c r="E56" s="365">
        <v>30</v>
      </c>
      <c r="F56" s="365">
        <v>240</v>
      </c>
      <c r="G56" s="365">
        <v>90</v>
      </c>
      <c r="H56" s="364">
        <f t="shared" si="35"/>
        <v>11.25</v>
      </c>
      <c r="I56" s="361">
        <f t="shared" si="36"/>
        <v>2700</v>
      </c>
      <c r="J56" s="818"/>
      <c r="K56" s="818"/>
      <c r="L56" s="376"/>
      <c r="M56" s="376"/>
      <c r="N56" s="376">
        <v>5</v>
      </c>
      <c r="O56" s="377" t="s">
        <v>874</v>
      </c>
      <c r="P56" s="376"/>
      <c r="Q56" s="376"/>
      <c r="R56" s="818"/>
      <c r="S56" s="818"/>
      <c r="T56" s="818"/>
      <c r="U56" s="818"/>
      <c r="V56" s="355">
        <f t="shared" si="0"/>
        <v>5</v>
      </c>
      <c r="W56" s="365">
        <f t="shared" si="1"/>
        <v>25</v>
      </c>
      <c r="X56" s="355">
        <f t="shared" si="2"/>
        <v>200</v>
      </c>
      <c r="Y56" s="355">
        <f t="shared" si="3"/>
        <v>2250</v>
      </c>
      <c r="Z56" s="1063">
        <f t="shared" si="4"/>
        <v>2250</v>
      </c>
      <c r="AA56" s="155"/>
    </row>
    <row r="57" spans="1:27" s="160" customFormat="1" ht="30" customHeight="1">
      <c r="A57" s="1023">
        <v>47</v>
      </c>
      <c r="B57" s="365" t="s">
        <v>1122</v>
      </c>
      <c r="C57" s="364" t="s">
        <v>18</v>
      </c>
      <c r="D57" s="415" t="s">
        <v>42</v>
      </c>
      <c r="E57" s="365">
        <v>30</v>
      </c>
      <c r="F57" s="364">
        <v>240</v>
      </c>
      <c r="G57" s="364">
        <v>70</v>
      </c>
      <c r="H57" s="364">
        <f t="shared" ref="H57" si="37">G57/8</f>
        <v>8.75</v>
      </c>
      <c r="I57" s="361">
        <f t="shared" ref="I57" si="38">G57*E57</f>
        <v>2100</v>
      </c>
      <c r="J57" s="376"/>
      <c r="K57" s="376"/>
      <c r="L57" s="376"/>
      <c r="M57" s="376"/>
      <c r="N57" s="376">
        <v>1</v>
      </c>
      <c r="O57" s="377" t="s">
        <v>137</v>
      </c>
      <c r="P57" s="376"/>
      <c r="Q57" s="376"/>
      <c r="R57" s="376"/>
      <c r="S57" s="376"/>
      <c r="T57" s="376"/>
      <c r="U57" s="376"/>
      <c r="V57" s="355">
        <f t="shared" ref="V57" si="39">J57+L57+N57+P57+R57+T57</f>
        <v>1</v>
      </c>
      <c r="W57" s="365">
        <f t="shared" ref="W57" si="40">E57-V57</f>
        <v>29</v>
      </c>
      <c r="X57" s="361">
        <f t="shared" ref="X57" si="41">W57*8</f>
        <v>232</v>
      </c>
      <c r="Y57" s="361">
        <f t="shared" ref="Y57" si="42">X57*H57</f>
        <v>2030</v>
      </c>
      <c r="Z57" s="1012">
        <f t="shared" ref="Z57" si="43">Y57</f>
        <v>2030</v>
      </c>
      <c r="AA57" s="155"/>
    </row>
    <row r="58" spans="1:27" s="160" customFormat="1" ht="30" customHeight="1">
      <c r="A58" s="825">
        <v>48</v>
      </c>
      <c r="B58" s="365" t="s">
        <v>1131</v>
      </c>
      <c r="C58" s="364" t="s">
        <v>18</v>
      </c>
      <c r="D58" s="415" t="s">
        <v>19</v>
      </c>
      <c r="E58" s="365">
        <v>30</v>
      </c>
      <c r="F58" s="364">
        <v>240</v>
      </c>
      <c r="G58" s="364">
        <v>70</v>
      </c>
      <c r="H58" s="364">
        <f t="shared" ref="H58" si="44">G58/8</f>
        <v>8.75</v>
      </c>
      <c r="I58" s="361">
        <f t="shared" ref="I58" si="45">G58*E58</f>
        <v>2100</v>
      </c>
      <c r="J58" s="376"/>
      <c r="K58" s="376"/>
      <c r="L58" s="376">
        <v>4</v>
      </c>
      <c r="M58" s="376" t="s">
        <v>190</v>
      </c>
      <c r="N58" s="376">
        <v>1</v>
      </c>
      <c r="O58" s="377" t="s">
        <v>137</v>
      </c>
      <c r="P58" s="376"/>
      <c r="Q58" s="376"/>
      <c r="R58" s="376">
        <v>2</v>
      </c>
      <c r="S58" s="376" t="s">
        <v>212</v>
      </c>
      <c r="T58" s="376"/>
      <c r="U58" s="376"/>
      <c r="V58" s="355">
        <f t="shared" ref="V58" si="46">J58+L58+N58+P58+R58+T58</f>
        <v>7</v>
      </c>
      <c r="W58" s="365">
        <f t="shared" ref="W58" si="47">E58-V58</f>
        <v>23</v>
      </c>
      <c r="X58" s="361">
        <f t="shared" ref="X58" si="48">W58*8</f>
        <v>184</v>
      </c>
      <c r="Y58" s="361">
        <f t="shared" ref="Y58" si="49">X58*H58</f>
        <v>1610</v>
      </c>
      <c r="Z58" s="1012">
        <f t="shared" ref="Z58" si="50">Y58</f>
        <v>1610</v>
      </c>
      <c r="AA58" s="155"/>
    </row>
    <row r="59" spans="1:27" s="160" customFormat="1" ht="30" customHeight="1">
      <c r="A59" s="825">
        <v>49</v>
      </c>
      <c r="B59" s="364" t="s">
        <v>300</v>
      </c>
      <c r="C59" s="364" t="s">
        <v>176</v>
      </c>
      <c r="D59" s="364" t="s">
        <v>62</v>
      </c>
      <c r="E59" s="365">
        <v>30</v>
      </c>
      <c r="F59" s="364">
        <v>240</v>
      </c>
      <c r="G59" s="364">
        <v>90</v>
      </c>
      <c r="H59" s="364">
        <f t="shared" si="35"/>
        <v>11.25</v>
      </c>
      <c r="I59" s="361">
        <f t="shared" si="36"/>
        <v>2700</v>
      </c>
      <c r="J59" s="376"/>
      <c r="K59" s="376"/>
      <c r="L59" s="376">
        <v>3</v>
      </c>
      <c r="M59" s="376" t="s">
        <v>189</v>
      </c>
      <c r="N59" s="376">
        <v>1</v>
      </c>
      <c r="O59" s="377" t="s">
        <v>791</v>
      </c>
      <c r="P59" s="376"/>
      <c r="Q59" s="376"/>
      <c r="R59" s="376"/>
      <c r="S59" s="376"/>
      <c r="T59" s="376"/>
      <c r="U59" s="376"/>
      <c r="V59" s="365">
        <f t="shared" si="0"/>
        <v>4</v>
      </c>
      <c r="W59" s="365">
        <f t="shared" si="1"/>
        <v>26</v>
      </c>
      <c r="X59" s="364">
        <f t="shared" si="2"/>
        <v>208</v>
      </c>
      <c r="Y59" s="364">
        <f t="shared" si="3"/>
        <v>2340</v>
      </c>
      <c r="Z59" s="1014">
        <f t="shared" si="4"/>
        <v>2340</v>
      </c>
      <c r="AA59" s="245"/>
    </row>
    <row r="60" spans="1:27" s="160" customFormat="1" ht="30" customHeight="1">
      <c r="A60" s="1023">
        <v>50</v>
      </c>
      <c r="B60" s="364" t="s">
        <v>87</v>
      </c>
      <c r="C60" s="364" t="s">
        <v>176</v>
      </c>
      <c r="D60" s="364" t="s">
        <v>34</v>
      </c>
      <c r="E60" s="365">
        <v>30</v>
      </c>
      <c r="F60" s="364">
        <v>240</v>
      </c>
      <c r="G60" s="364">
        <v>90</v>
      </c>
      <c r="H60" s="364">
        <f t="shared" si="35"/>
        <v>11.25</v>
      </c>
      <c r="I60" s="361">
        <f t="shared" si="36"/>
        <v>2700</v>
      </c>
      <c r="J60" s="376"/>
      <c r="K60" s="376"/>
      <c r="L60" s="376">
        <v>1</v>
      </c>
      <c r="M60" s="376">
        <v>25</v>
      </c>
      <c r="N60" s="376">
        <v>1</v>
      </c>
      <c r="O60" s="377" t="s">
        <v>268</v>
      </c>
      <c r="P60" s="376"/>
      <c r="Q60" s="376"/>
      <c r="R60" s="376"/>
      <c r="S60" s="376"/>
      <c r="T60" s="376"/>
      <c r="U60" s="376"/>
      <c r="V60" s="355">
        <f t="shared" si="0"/>
        <v>2</v>
      </c>
      <c r="W60" s="365">
        <f t="shared" si="1"/>
        <v>28</v>
      </c>
      <c r="X60" s="361">
        <f t="shared" si="2"/>
        <v>224</v>
      </c>
      <c r="Y60" s="361">
        <f t="shared" si="3"/>
        <v>2520</v>
      </c>
      <c r="Z60" s="1014">
        <f t="shared" si="4"/>
        <v>2520</v>
      </c>
      <c r="AA60" s="149"/>
    </row>
    <row r="61" spans="1:27" s="160" customFormat="1" ht="30" customHeight="1">
      <c r="A61" s="825">
        <v>51</v>
      </c>
      <c r="B61" s="364" t="s">
        <v>1127</v>
      </c>
      <c r="C61" s="364" t="s">
        <v>176</v>
      </c>
      <c r="D61" s="364" t="s">
        <v>20</v>
      </c>
      <c r="E61" s="365">
        <v>30</v>
      </c>
      <c r="F61" s="364">
        <v>240</v>
      </c>
      <c r="G61" s="364">
        <v>90</v>
      </c>
      <c r="H61" s="364">
        <f t="shared" ref="H61" si="51">G61/8</f>
        <v>11.25</v>
      </c>
      <c r="I61" s="361">
        <f t="shared" ref="I61" si="52">G61*E61</f>
        <v>2700</v>
      </c>
      <c r="J61" s="417">
        <v>27</v>
      </c>
      <c r="K61" s="376" t="s">
        <v>1096</v>
      </c>
      <c r="L61" s="376"/>
      <c r="M61" s="376"/>
      <c r="N61" s="376"/>
      <c r="O61" s="377"/>
      <c r="P61" s="376"/>
      <c r="Q61" s="376"/>
      <c r="R61" s="376"/>
      <c r="S61" s="376"/>
      <c r="T61" s="376"/>
      <c r="U61" s="376"/>
      <c r="V61" s="355">
        <f t="shared" ref="V61" si="53">J61+L61+N61+P61+R61+T61</f>
        <v>27</v>
      </c>
      <c r="W61" s="365">
        <f t="shared" ref="W61" si="54">E61-V61</f>
        <v>3</v>
      </c>
      <c r="X61" s="361">
        <f t="shared" ref="X61" si="55">W61*8</f>
        <v>24</v>
      </c>
      <c r="Y61" s="361">
        <f t="shared" ref="Y61" si="56">X61*H61</f>
        <v>270</v>
      </c>
      <c r="Z61" s="1014">
        <f t="shared" ref="Z61" si="57">Y61</f>
        <v>270</v>
      </c>
      <c r="AA61" s="149"/>
    </row>
    <row r="62" spans="1:27" s="160" customFormat="1" ht="33.75" customHeight="1">
      <c r="A62" s="825">
        <v>52</v>
      </c>
      <c r="B62" s="364" t="s">
        <v>71</v>
      </c>
      <c r="C62" s="364" t="s">
        <v>267</v>
      </c>
      <c r="D62" s="364" t="s">
        <v>72</v>
      </c>
      <c r="E62" s="365">
        <v>30</v>
      </c>
      <c r="F62" s="364">
        <v>240</v>
      </c>
      <c r="G62" s="364">
        <v>75</v>
      </c>
      <c r="H62" s="364">
        <f t="shared" si="35"/>
        <v>9.375</v>
      </c>
      <c r="I62" s="361">
        <f t="shared" si="36"/>
        <v>2250</v>
      </c>
      <c r="J62" s="376"/>
      <c r="K62" s="376"/>
      <c r="L62" s="376">
        <v>1</v>
      </c>
      <c r="M62" s="376">
        <v>25</v>
      </c>
      <c r="N62" s="376">
        <v>1</v>
      </c>
      <c r="O62" s="377" t="s">
        <v>209</v>
      </c>
      <c r="P62" s="376"/>
      <c r="Q62" s="376"/>
      <c r="R62" s="376"/>
      <c r="S62" s="376"/>
      <c r="T62" s="376"/>
      <c r="U62" s="376"/>
      <c r="V62" s="355">
        <f t="shared" si="0"/>
        <v>2</v>
      </c>
      <c r="W62" s="365">
        <f t="shared" si="1"/>
        <v>28</v>
      </c>
      <c r="X62" s="361">
        <f t="shared" si="2"/>
        <v>224</v>
      </c>
      <c r="Y62" s="361">
        <f t="shared" si="3"/>
        <v>2100</v>
      </c>
      <c r="Z62" s="1014">
        <f t="shared" si="4"/>
        <v>2100</v>
      </c>
      <c r="AA62" s="149"/>
    </row>
    <row r="63" spans="1:27" s="160" customFormat="1" ht="36" customHeight="1">
      <c r="A63" s="1023">
        <v>53</v>
      </c>
      <c r="B63" s="364" t="s">
        <v>800</v>
      </c>
      <c r="C63" s="364" t="s">
        <v>18</v>
      </c>
      <c r="D63" s="415" t="s">
        <v>44</v>
      </c>
      <c r="E63" s="365">
        <v>30</v>
      </c>
      <c r="F63" s="364">
        <v>240</v>
      </c>
      <c r="G63" s="364">
        <v>70</v>
      </c>
      <c r="H63" s="364">
        <f t="shared" si="35"/>
        <v>8.75</v>
      </c>
      <c r="I63" s="361">
        <f t="shared" si="36"/>
        <v>2100</v>
      </c>
      <c r="J63" s="376"/>
      <c r="K63" s="376"/>
      <c r="L63" s="376">
        <v>1</v>
      </c>
      <c r="M63" s="376">
        <v>4</v>
      </c>
      <c r="N63" s="376">
        <v>1</v>
      </c>
      <c r="O63" s="377" t="s">
        <v>170</v>
      </c>
      <c r="P63" s="376"/>
      <c r="Q63" s="376"/>
      <c r="R63" s="376"/>
      <c r="S63" s="376"/>
      <c r="T63" s="376"/>
      <c r="U63" s="376"/>
      <c r="V63" s="355">
        <f t="shared" si="0"/>
        <v>2</v>
      </c>
      <c r="W63" s="365">
        <f t="shared" si="1"/>
        <v>28</v>
      </c>
      <c r="X63" s="361">
        <f t="shared" si="2"/>
        <v>224</v>
      </c>
      <c r="Y63" s="361">
        <f t="shared" si="3"/>
        <v>1960</v>
      </c>
      <c r="Z63" s="1012">
        <f t="shared" si="4"/>
        <v>1960</v>
      </c>
      <c r="AA63" s="149"/>
    </row>
    <row r="64" spans="1:27" s="160" customFormat="1" ht="36" customHeight="1">
      <c r="A64" s="825">
        <v>54</v>
      </c>
      <c r="B64" s="364" t="s">
        <v>454</v>
      </c>
      <c r="C64" s="364" t="s">
        <v>207</v>
      </c>
      <c r="D64" s="364" t="s">
        <v>174</v>
      </c>
      <c r="E64" s="365">
        <v>30</v>
      </c>
      <c r="F64" s="364">
        <v>240</v>
      </c>
      <c r="G64" s="364">
        <v>40</v>
      </c>
      <c r="H64" s="364">
        <f t="shared" si="35"/>
        <v>5</v>
      </c>
      <c r="I64" s="361">
        <f t="shared" si="36"/>
        <v>1200</v>
      </c>
      <c r="J64" s="376"/>
      <c r="K64" s="376"/>
      <c r="L64" s="376">
        <v>4</v>
      </c>
      <c r="M64" s="376" t="s">
        <v>190</v>
      </c>
      <c r="N64" s="376"/>
      <c r="O64" s="377"/>
      <c r="P64" s="376"/>
      <c r="Q64" s="376"/>
      <c r="R64" s="376"/>
      <c r="S64" s="376"/>
      <c r="T64" s="376"/>
      <c r="U64" s="376"/>
      <c r="V64" s="355">
        <f>J64+L64+N64+P64+R64+T64</f>
        <v>4</v>
      </c>
      <c r="W64" s="365">
        <f>E64-V64</f>
        <v>26</v>
      </c>
      <c r="X64" s="361">
        <f>W64*8</f>
        <v>208</v>
      </c>
      <c r="Y64" s="361">
        <f>X64*H64</f>
        <v>1040</v>
      </c>
      <c r="Z64" s="1012">
        <f t="shared" si="4"/>
        <v>1040</v>
      </c>
      <c r="AA64" s="149"/>
    </row>
    <row r="65" spans="1:27" s="160" customFormat="1" ht="36" customHeight="1">
      <c r="A65" s="825"/>
      <c r="B65" s="364" t="s">
        <v>1141</v>
      </c>
      <c r="C65" s="364" t="s">
        <v>18</v>
      </c>
      <c r="D65" s="415" t="s">
        <v>353</v>
      </c>
      <c r="E65" s="365">
        <v>30</v>
      </c>
      <c r="F65" s="364">
        <v>240</v>
      </c>
      <c r="G65" s="364">
        <v>70</v>
      </c>
      <c r="H65" s="364">
        <f t="shared" ref="H65" si="58">G65/8</f>
        <v>8.75</v>
      </c>
      <c r="I65" s="361">
        <f t="shared" ref="I65" si="59">G65*E65</f>
        <v>2100</v>
      </c>
      <c r="J65" s="376"/>
      <c r="K65" s="376"/>
      <c r="L65" s="376"/>
      <c r="M65" s="376"/>
      <c r="N65" s="376"/>
      <c r="O65" s="377"/>
      <c r="P65" s="376"/>
      <c r="Q65" s="376"/>
      <c r="R65" s="376"/>
      <c r="S65" s="376"/>
      <c r="T65" s="376"/>
      <c r="U65" s="376"/>
      <c r="V65" s="355">
        <f t="shared" ref="V65" si="60">J65+L65+N65+P65+R65+T65</f>
        <v>0</v>
      </c>
      <c r="W65" s="365">
        <f t="shared" ref="W65" si="61">E65-V65</f>
        <v>30</v>
      </c>
      <c r="X65" s="361">
        <f t="shared" ref="X65" si="62">W65*8</f>
        <v>240</v>
      </c>
      <c r="Y65" s="361">
        <f t="shared" ref="Y65" si="63">X65*H65</f>
        <v>2100</v>
      </c>
      <c r="Z65" s="1012">
        <f t="shared" ref="Z65" si="64">Y65</f>
        <v>2100</v>
      </c>
      <c r="AA65" s="149"/>
    </row>
    <row r="66" spans="1:27" s="160" customFormat="1" ht="30" customHeight="1">
      <c r="A66" s="825">
        <v>55</v>
      </c>
      <c r="B66" s="379" t="s">
        <v>198</v>
      </c>
      <c r="C66" s="364" t="s">
        <v>176</v>
      </c>
      <c r="D66" s="364" t="s">
        <v>181</v>
      </c>
      <c r="E66" s="365">
        <v>30</v>
      </c>
      <c r="F66" s="364">
        <v>240</v>
      </c>
      <c r="G66" s="364">
        <v>90</v>
      </c>
      <c r="H66" s="364">
        <f t="shared" si="35"/>
        <v>11.25</v>
      </c>
      <c r="I66" s="361">
        <f t="shared" si="36"/>
        <v>2700</v>
      </c>
      <c r="J66" s="376"/>
      <c r="K66" s="376"/>
      <c r="L66" s="376">
        <v>4</v>
      </c>
      <c r="M66" s="376" t="s">
        <v>190</v>
      </c>
      <c r="N66" s="376"/>
      <c r="O66" s="376"/>
      <c r="P66" s="376"/>
      <c r="Q66" s="376"/>
      <c r="R66" s="376"/>
      <c r="S66" s="377"/>
      <c r="T66" s="376"/>
      <c r="U66" s="376"/>
      <c r="V66" s="355">
        <f t="shared" si="0"/>
        <v>4</v>
      </c>
      <c r="W66" s="365">
        <f t="shared" si="1"/>
        <v>26</v>
      </c>
      <c r="X66" s="361">
        <f t="shared" si="2"/>
        <v>208</v>
      </c>
      <c r="Y66" s="361">
        <f t="shared" si="3"/>
        <v>2340</v>
      </c>
      <c r="Z66" s="1012">
        <f t="shared" si="4"/>
        <v>2340</v>
      </c>
      <c r="AA66" s="149"/>
    </row>
    <row r="67" spans="1:27" s="463" customFormat="1" ht="34.5" customHeight="1">
      <c r="A67" s="1023">
        <v>56</v>
      </c>
      <c r="B67" s="364" t="s">
        <v>906</v>
      </c>
      <c r="C67" s="364" t="s">
        <v>176</v>
      </c>
      <c r="D67" s="364" t="s">
        <v>855</v>
      </c>
      <c r="E67" s="365">
        <v>30</v>
      </c>
      <c r="F67" s="364">
        <v>240</v>
      </c>
      <c r="G67" s="364">
        <v>90</v>
      </c>
      <c r="H67" s="364">
        <f t="shared" si="35"/>
        <v>11.25</v>
      </c>
      <c r="I67" s="364">
        <f t="shared" si="36"/>
        <v>2700</v>
      </c>
      <c r="J67" s="376"/>
      <c r="K67" s="376"/>
      <c r="L67" s="376"/>
      <c r="M67" s="376"/>
      <c r="N67" s="376"/>
      <c r="O67" s="376"/>
      <c r="P67" s="376"/>
      <c r="Q67" s="376"/>
      <c r="R67" s="376"/>
      <c r="S67" s="376"/>
      <c r="T67" s="376"/>
      <c r="U67" s="376"/>
      <c r="V67" s="365">
        <f t="shared" si="0"/>
        <v>0</v>
      </c>
      <c r="W67" s="365">
        <f t="shared" si="1"/>
        <v>30</v>
      </c>
      <c r="X67" s="364">
        <f t="shared" si="2"/>
        <v>240</v>
      </c>
      <c r="Y67" s="364">
        <f t="shared" si="3"/>
        <v>2700</v>
      </c>
      <c r="Z67" s="1014">
        <f t="shared" si="4"/>
        <v>2700</v>
      </c>
      <c r="AA67" s="245"/>
    </row>
    <row r="68" spans="1:27" s="463" customFormat="1" ht="35.1" customHeight="1">
      <c r="A68" s="825">
        <v>57</v>
      </c>
      <c r="B68" s="364" t="s">
        <v>861</v>
      </c>
      <c r="C68" s="364" t="s">
        <v>18</v>
      </c>
      <c r="D68" s="364" t="s">
        <v>107</v>
      </c>
      <c r="E68" s="365">
        <v>30</v>
      </c>
      <c r="F68" s="364">
        <v>240</v>
      </c>
      <c r="G68" s="364">
        <v>70</v>
      </c>
      <c r="H68" s="364">
        <f t="shared" si="35"/>
        <v>8.75</v>
      </c>
      <c r="I68" s="364">
        <f t="shared" si="36"/>
        <v>2100</v>
      </c>
      <c r="J68" s="376"/>
      <c r="K68" s="376"/>
      <c r="L68" s="376"/>
      <c r="M68" s="376"/>
      <c r="N68" s="376"/>
      <c r="O68" s="376"/>
      <c r="P68" s="376"/>
      <c r="Q68" s="377"/>
      <c r="R68" s="376"/>
      <c r="S68" s="376"/>
      <c r="T68" s="376"/>
      <c r="U68" s="376"/>
      <c r="V68" s="365">
        <f t="shared" si="0"/>
        <v>0</v>
      </c>
      <c r="W68" s="365">
        <f t="shared" si="1"/>
        <v>30</v>
      </c>
      <c r="X68" s="364">
        <f t="shared" si="2"/>
        <v>240</v>
      </c>
      <c r="Y68" s="364">
        <f t="shared" si="3"/>
        <v>2100</v>
      </c>
      <c r="Z68" s="1014">
        <f t="shared" si="4"/>
        <v>2100</v>
      </c>
      <c r="AA68" s="997"/>
    </row>
    <row r="69" spans="1:27" s="160" customFormat="1" ht="30" customHeight="1">
      <c r="A69" s="825">
        <v>58</v>
      </c>
      <c r="B69" s="364" t="s">
        <v>21</v>
      </c>
      <c r="C69" s="364" t="s">
        <v>176</v>
      </c>
      <c r="D69" s="379" t="s">
        <v>238</v>
      </c>
      <c r="E69" s="365">
        <v>30</v>
      </c>
      <c r="F69" s="364">
        <v>240</v>
      </c>
      <c r="G69" s="364">
        <v>90</v>
      </c>
      <c r="H69" s="364">
        <f t="shared" si="35"/>
        <v>11.25</v>
      </c>
      <c r="I69" s="361">
        <f t="shared" si="36"/>
        <v>2700</v>
      </c>
      <c r="J69" s="376"/>
      <c r="K69" s="376"/>
      <c r="L69" s="376">
        <v>3</v>
      </c>
      <c r="M69" s="376" t="s">
        <v>195</v>
      </c>
      <c r="N69" s="376"/>
      <c r="O69" s="377"/>
      <c r="P69" s="376"/>
      <c r="Q69" s="376"/>
      <c r="R69" s="376"/>
      <c r="S69" s="376"/>
      <c r="T69" s="376"/>
      <c r="U69" s="376"/>
      <c r="V69" s="355">
        <f t="shared" si="0"/>
        <v>3</v>
      </c>
      <c r="W69" s="365">
        <f t="shared" si="1"/>
        <v>27</v>
      </c>
      <c r="X69" s="361">
        <f t="shared" si="2"/>
        <v>216</v>
      </c>
      <c r="Y69" s="361">
        <f t="shared" si="3"/>
        <v>2430</v>
      </c>
      <c r="Z69" s="1012">
        <f t="shared" si="4"/>
        <v>2430</v>
      </c>
      <c r="AA69" s="149"/>
    </row>
    <row r="70" spans="1:27" s="160" customFormat="1" ht="33" customHeight="1">
      <c r="A70" s="1023">
        <v>59</v>
      </c>
      <c r="B70" s="364" t="s">
        <v>250</v>
      </c>
      <c r="C70" s="364" t="s">
        <v>176</v>
      </c>
      <c r="D70" s="364" t="s">
        <v>898</v>
      </c>
      <c r="E70" s="365">
        <v>30</v>
      </c>
      <c r="F70" s="364">
        <v>240</v>
      </c>
      <c r="G70" s="364">
        <v>90</v>
      </c>
      <c r="H70" s="364">
        <f t="shared" si="35"/>
        <v>11.25</v>
      </c>
      <c r="I70" s="361">
        <f t="shared" si="36"/>
        <v>2700</v>
      </c>
      <c r="J70" s="376"/>
      <c r="K70" s="376"/>
      <c r="L70" s="376">
        <v>1</v>
      </c>
      <c r="M70" s="376">
        <v>4</v>
      </c>
      <c r="N70" s="376"/>
      <c r="O70" s="377"/>
      <c r="P70" s="376"/>
      <c r="Q70" s="376"/>
      <c r="R70" s="376"/>
      <c r="S70" s="376"/>
      <c r="T70" s="376"/>
      <c r="U70" s="376"/>
      <c r="V70" s="355">
        <f t="shared" si="0"/>
        <v>1</v>
      </c>
      <c r="W70" s="365">
        <f t="shared" si="1"/>
        <v>29</v>
      </c>
      <c r="X70" s="361">
        <f t="shared" si="2"/>
        <v>232</v>
      </c>
      <c r="Y70" s="361">
        <f t="shared" si="3"/>
        <v>2610</v>
      </c>
      <c r="Z70" s="1014">
        <f t="shared" si="4"/>
        <v>2610</v>
      </c>
      <c r="AA70" s="149"/>
    </row>
    <row r="71" spans="1:27" s="160" customFormat="1" ht="30" customHeight="1">
      <c r="A71" s="825">
        <v>60</v>
      </c>
      <c r="B71" s="364" t="s">
        <v>893</v>
      </c>
      <c r="C71" s="364" t="s">
        <v>176</v>
      </c>
      <c r="D71" s="364" t="s">
        <v>54</v>
      </c>
      <c r="E71" s="365">
        <v>30</v>
      </c>
      <c r="F71" s="364">
        <v>240</v>
      </c>
      <c r="G71" s="364">
        <v>90</v>
      </c>
      <c r="H71" s="364">
        <f t="shared" si="35"/>
        <v>11.25</v>
      </c>
      <c r="I71" s="361">
        <f t="shared" si="36"/>
        <v>2700</v>
      </c>
      <c r="J71" s="376"/>
      <c r="K71" s="376"/>
      <c r="L71" s="376">
        <v>1</v>
      </c>
      <c r="M71" s="376">
        <v>25</v>
      </c>
      <c r="N71" s="376"/>
      <c r="O71" s="377"/>
      <c r="P71" s="376"/>
      <c r="Q71" s="376"/>
      <c r="R71" s="376"/>
      <c r="S71" s="376"/>
      <c r="T71" s="376"/>
      <c r="U71" s="819"/>
      <c r="V71" s="355">
        <f t="shared" si="0"/>
        <v>1</v>
      </c>
      <c r="W71" s="365">
        <f t="shared" si="1"/>
        <v>29</v>
      </c>
      <c r="X71" s="361">
        <f t="shared" si="2"/>
        <v>232</v>
      </c>
      <c r="Y71" s="361">
        <f t="shared" si="3"/>
        <v>2610</v>
      </c>
      <c r="Z71" s="1012">
        <f t="shared" si="4"/>
        <v>2610</v>
      </c>
      <c r="AA71" s="149"/>
    </row>
    <row r="72" spans="1:27" s="160" customFormat="1" ht="30" customHeight="1">
      <c r="A72" s="825">
        <v>61</v>
      </c>
      <c r="B72" s="118" t="s">
        <v>892</v>
      </c>
      <c r="C72" s="364" t="s">
        <v>18</v>
      </c>
      <c r="D72" s="364" t="s">
        <v>846</v>
      </c>
      <c r="E72" s="365">
        <v>30</v>
      </c>
      <c r="F72" s="364">
        <v>240</v>
      </c>
      <c r="G72" s="364">
        <v>70</v>
      </c>
      <c r="H72" s="364">
        <f t="shared" si="35"/>
        <v>8.75</v>
      </c>
      <c r="I72" s="361">
        <f t="shared" si="36"/>
        <v>2100</v>
      </c>
      <c r="J72" s="376"/>
      <c r="K72" s="376"/>
      <c r="L72" s="376"/>
      <c r="M72" s="376"/>
      <c r="N72" s="376"/>
      <c r="O72" s="377"/>
      <c r="P72" s="376"/>
      <c r="Q72" s="376"/>
      <c r="R72" s="376"/>
      <c r="S72" s="376"/>
      <c r="T72" s="376"/>
      <c r="U72" s="376"/>
      <c r="V72" s="355">
        <f t="shared" si="0"/>
        <v>0</v>
      </c>
      <c r="W72" s="365">
        <f t="shared" si="1"/>
        <v>30</v>
      </c>
      <c r="X72" s="361">
        <f t="shared" si="2"/>
        <v>240</v>
      </c>
      <c r="Y72" s="361">
        <f t="shared" si="3"/>
        <v>2100</v>
      </c>
      <c r="Z72" s="1012">
        <f t="shared" si="4"/>
        <v>2100</v>
      </c>
      <c r="AA72" s="149"/>
    </row>
    <row r="73" spans="1:27" s="160" customFormat="1" ht="30" customHeight="1">
      <c r="A73" s="1023">
        <v>62</v>
      </c>
      <c r="B73" s="415" t="s">
        <v>24</v>
      </c>
      <c r="C73" s="364" t="s">
        <v>176</v>
      </c>
      <c r="D73" s="364" t="s">
        <v>41</v>
      </c>
      <c r="E73" s="365">
        <v>30</v>
      </c>
      <c r="F73" s="364">
        <v>240</v>
      </c>
      <c r="G73" s="364">
        <v>90</v>
      </c>
      <c r="H73" s="364">
        <f t="shared" si="35"/>
        <v>11.25</v>
      </c>
      <c r="I73" s="361">
        <f t="shared" si="36"/>
        <v>2700</v>
      </c>
      <c r="J73" s="376"/>
      <c r="K73" s="376"/>
      <c r="L73" s="376">
        <v>3</v>
      </c>
      <c r="M73" s="376" t="s">
        <v>189</v>
      </c>
      <c r="N73" s="376"/>
      <c r="O73" s="377"/>
      <c r="P73" s="376"/>
      <c r="Q73" s="376"/>
      <c r="R73" s="376"/>
      <c r="S73" s="376"/>
      <c r="T73" s="376"/>
      <c r="U73" s="376"/>
      <c r="V73" s="355">
        <f t="shared" si="0"/>
        <v>3</v>
      </c>
      <c r="W73" s="365">
        <f t="shared" si="1"/>
        <v>27</v>
      </c>
      <c r="X73" s="361">
        <f t="shared" si="2"/>
        <v>216</v>
      </c>
      <c r="Y73" s="361">
        <f t="shared" si="3"/>
        <v>2430</v>
      </c>
      <c r="Z73" s="1012">
        <f t="shared" si="4"/>
        <v>2430</v>
      </c>
      <c r="AA73" s="149"/>
    </row>
    <row r="74" spans="1:27" s="160" customFormat="1" ht="31.5" customHeight="1">
      <c r="A74" s="825">
        <v>63</v>
      </c>
      <c r="B74" s="415" t="s">
        <v>774</v>
      </c>
      <c r="C74" s="364" t="s">
        <v>176</v>
      </c>
      <c r="D74" s="364" t="s">
        <v>816</v>
      </c>
      <c r="E74" s="365">
        <v>30</v>
      </c>
      <c r="F74" s="364">
        <v>240</v>
      </c>
      <c r="G74" s="364">
        <v>90</v>
      </c>
      <c r="H74" s="364">
        <f t="shared" si="35"/>
        <v>11.25</v>
      </c>
      <c r="I74" s="361">
        <f t="shared" si="36"/>
        <v>2700</v>
      </c>
      <c r="J74" s="376"/>
      <c r="K74" s="376"/>
      <c r="L74" s="376">
        <v>1</v>
      </c>
      <c r="M74" s="376">
        <v>18</v>
      </c>
      <c r="N74" s="376">
        <v>2</v>
      </c>
      <c r="O74" s="376" t="s">
        <v>1128</v>
      </c>
      <c r="P74" s="376"/>
      <c r="Q74" s="376"/>
      <c r="R74" s="376"/>
      <c r="S74" s="376"/>
      <c r="T74" s="376"/>
      <c r="U74" s="376"/>
      <c r="V74" s="355">
        <f t="shared" si="0"/>
        <v>3</v>
      </c>
      <c r="W74" s="365">
        <f t="shared" si="1"/>
        <v>27</v>
      </c>
      <c r="X74" s="361">
        <f t="shared" si="2"/>
        <v>216</v>
      </c>
      <c r="Y74" s="361">
        <f t="shared" si="3"/>
        <v>2430</v>
      </c>
      <c r="Z74" s="1012">
        <f t="shared" si="4"/>
        <v>2430</v>
      </c>
      <c r="AA74" s="149"/>
    </row>
    <row r="75" spans="1:27" s="160" customFormat="1" ht="33" customHeight="1">
      <c r="A75" s="825">
        <v>64</v>
      </c>
      <c r="B75" s="364" t="s">
        <v>548</v>
      </c>
      <c r="C75" s="364" t="s">
        <v>18</v>
      </c>
      <c r="D75" s="364" t="s">
        <v>73</v>
      </c>
      <c r="E75" s="365">
        <v>30</v>
      </c>
      <c r="F75" s="364">
        <v>240</v>
      </c>
      <c r="G75" s="364">
        <v>70</v>
      </c>
      <c r="H75" s="364">
        <f t="shared" si="35"/>
        <v>8.75</v>
      </c>
      <c r="I75" s="361">
        <f t="shared" si="36"/>
        <v>2100</v>
      </c>
      <c r="J75" s="376"/>
      <c r="K75" s="376"/>
      <c r="L75" s="376">
        <v>1</v>
      </c>
      <c r="M75" s="376">
        <v>18</v>
      </c>
      <c r="N75" s="376"/>
      <c r="O75" s="377"/>
      <c r="P75" s="376"/>
      <c r="Q75" s="376"/>
      <c r="R75" s="376"/>
      <c r="S75" s="376"/>
      <c r="T75" s="376">
        <v>4</v>
      </c>
      <c r="U75" s="376" t="s">
        <v>1123</v>
      </c>
      <c r="V75" s="355">
        <f>J75+L75+N75+P75+R75+T75</f>
        <v>5</v>
      </c>
      <c r="W75" s="365">
        <f t="shared" si="1"/>
        <v>25</v>
      </c>
      <c r="X75" s="361">
        <f t="shared" si="2"/>
        <v>200</v>
      </c>
      <c r="Y75" s="361">
        <f t="shared" si="3"/>
        <v>1750</v>
      </c>
      <c r="Z75" s="1012">
        <f t="shared" si="4"/>
        <v>1750</v>
      </c>
      <c r="AA75" s="149"/>
    </row>
    <row r="76" spans="1:27" s="160" customFormat="1" ht="35.1" customHeight="1">
      <c r="A76" s="1023">
        <v>65</v>
      </c>
      <c r="B76" s="364" t="s">
        <v>591</v>
      </c>
      <c r="C76" s="361" t="s">
        <v>18</v>
      </c>
      <c r="D76" s="367" t="s">
        <v>843</v>
      </c>
      <c r="E76" s="365">
        <v>30</v>
      </c>
      <c r="F76" s="364">
        <v>240</v>
      </c>
      <c r="G76" s="364">
        <v>70</v>
      </c>
      <c r="H76" s="364">
        <f t="shared" si="35"/>
        <v>8.75</v>
      </c>
      <c r="I76" s="361">
        <f t="shared" si="36"/>
        <v>2100</v>
      </c>
      <c r="J76" s="376"/>
      <c r="K76" s="376"/>
      <c r="L76" s="376"/>
      <c r="M76" s="376"/>
      <c r="N76" s="376"/>
      <c r="O76" s="377"/>
      <c r="P76" s="376"/>
      <c r="Q76" s="376"/>
      <c r="R76" s="376"/>
      <c r="S76" s="376"/>
      <c r="T76" s="376"/>
      <c r="U76" s="376"/>
      <c r="V76" s="361">
        <f t="shared" ref="V76" si="65">J76+L76+N76+P76+R76+T76</f>
        <v>0</v>
      </c>
      <c r="W76" s="364">
        <f t="shared" si="1"/>
        <v>30</v>
      </c>
      <c r="X76" s="361">
        <f t="shared" si="2"/>
        <v>240</v>
      </c>
      <c r="Y76" s="361">
        <f t="shared" si="3"/>
        <v>2100</v>
      </c>
      <c r="Z76" s="1012">
        <f t="shared" si="4"/>
        <v>2100</v>
      </c>
      <c r="AA76" s="363"/>
    </row>
    <row r="77" spans="1:27" s="160" customFormat="1" ht="30" customHeight="1">
      <c r="A77" s="825">
        <v>66</v>
      </c>
      <c r="B77" s="364" t="s">
        <v>40</v>
      </c>
      <c r="C77" s="364" t="s">
        <v>176</v>
      </c>
      <c r="D77" s="364" t="s">
        <v>161</v>
      </c>
      <c r="E77" s="365">
        <v>30</v>
      </c>
      <c r="F77" s="364">
        <v>240</v>
      </c>
      <c r="G77" s="364">
        <v>90</v>
      </c>
      <c r="H77" s="364">
        <f t="shared" si="35"/>
        <v>11.25</v>
      </c>
      <c r="I77" s="361">
        <f t="shared" si="36"/>
        <v>2700</v>
      </c>
      <c r="J77" s="376"/>
      <c r="K77" s="376"/>
      <c r="L77" s="376">
        <v>2</v>
      </c>
      <c r="M77" s="376" t="s">
        <v>191</v>
      </c>
      <c r="N77" s="376"/>
      <c r="O77" s="377"/>
      <c r="P77" s="376"/>
      <c r="Q77" s="376"/>
      <c r="R77" s="376"/>
      <c r="S77" s="376"/>
      <c r="T77" s="376"/>
      <c r="U77" s="376"/>
      <c r="V77" s="355">
        <f t="shared" si="0"/>
        <v>2</v>
      </c>
      <c r="W77" s="365">
        <f t="shared" si="1"/>
        <v>28</v>
      </c>
      <c r="X77" s="361">
        <f t="shared" si="2"/>
        <v>224</v>
      </c>
      <c r="Y77" s="361">
        <f t="shared" si="3"/>
        <v>2520</v>
      </c>
      <c r="Z77" s="1012">
        <f t="shared" si="4"/>
        <v>2520</v>
      </c>
      <c r="AA77" s="149"/>
    </row>
    <row r="78" spans="1:27" s="160" customFormat="1" ht="30" customHeight="1">
      <c r="A78" s="825">
        <v>67</v>
      </c>
      <c r="B78" s="364" t="s">
        <v>303</v>
      </c>
      <c r="C78" s="364" t="s">
        <v>176</v>
      </c>
      <c r="D78" s="364" t="s">
        <v>162</v>
      </c>
      <c r="E78" s="365">
        <v>30</v>
      </c>
      <c r="F78" s="364">
        <v>240</v>
      </c>
      <c r="G78" s="364">
        <v>90</v>
      </c>
      <c r="H78" s="364">
        <f t="shared" si="35"/>
        <v>11.25</v>
      </c>
      <c r="I78" s="361">
        <f t="shared" si="36"/>
        <v>2700</v>
      </c>
      <c r="J78" s="376"/>
      <c r="K78" s="376"/>
      <c r="L78" s="376"/>
      <c r="M78" s="376"/>
      <c r="N78" s="376"/>
      <c r="O78" s="377"/>
      <c r="P78" s="376"/>
      <c r="Q78" s="376"/>
      <c r="R78" s="376"/>
      <c r="S78" s="376"/>
      <c r="T78" s="376"/>
      <c r="U78" s="376"/>
      <c r="V78" s="355">
        <f t="shared" si="0"/>
        <v>0</v>
      </c>
      <c r="W78" s="365">
        <f t="shared" si="1"/>
        <v>30</v>
      </c>
      <c r="X78" s="361">
        <f t="shared" si="2"/>
        <v>240</v>
      </c>
      <c r="Y78" s="361">
        <f t="shared" si="3"/>
        <v>2700</v>
      </c>
      <c r="Z78" s="1012">
        <f t="shared" si="4"/>
        <v>2700</v>
      </c>
      <c r="AA78" s="149"/>
    </row>
    <row r="79" spans="1:27" s="160" customFormat="1" ht="30" customHeight="1">
      <c r="A79" s="1023">
        <v>68</v>
      </c>
      <c r="B79" s="364" t="s">
        <v>277</v>
      </c>
      <c r="C79" s="364" t="s">
        <v>176</v>
      </c>
      <c r="D79" s="364" t="s">
        <v>93</v>
      </c>
      <c r="E79" s="365">
        <v>30</v>
      </c>
      <c r="F79" s="364">
        <v>240</v>
      </c>
      <c r="G79" s="364">
        <v>90</v>
      </c>
      <c r="H79" s="364">
        <f t="shared" si="35"/>
        <v>11.25</v>
      </c>
      <c r="I79" s="361">
        <f t="shared" si="36"/>
        <v>2700</v>
      </c>
      <c r="J79" s="376"/>
      <c r="K79" s="376"/>
      <c r="L79" s="376">
        <v>1</v>
      </c>
      <c r="M79" s="376">
        <v>4</v>
      </c>
      <c r="N79" s="376"/>
      <c r="O79" s="377"/>
      <c r="P79" s="376"/>
      <c r="Q79" s="376"/>
      <c r="R79" s="376"/>
      <c r="S79" s="376"/>
      <c r="T79" s="376"/>
      <c r="U79" s="376"/>
      <c r="V79" s="355">
        <f t="shared" si="0"/>
        <v>1</v>
      </c>
      <c r="W79" s="365">
        <f t="shared" si="1"/>
        <v>29</v>
      </c>
      <c r="X79" s="361">
        <f t="shared" si="2"/>
        <v>232</v>
      </c>
      <c r="Y79" s="361">
        <f t="shared" si="3"/>
        <v>2610</v>
      </c>
      <c r="Z79" s="1012">
        <f t="shared" si="4"/>
        <v>2610</v>
      </c>
      <c r="AA79" s="149"/>
    </row>
    <row r="80" spans="1:27" s="160" customFormat="1" ht="30" customHeight="1">
      <c r="A80" s="825">
        <v>69</v>
      </c>
      <c r="B80" s="364" t="s">
        <v>306</v>
      </c>
      <c r="C80" s="364" t="s">
        <v>176</v>
      </c>
      <c r="D80" s="632" t="s">
        <v>62</v>
      </c>
      <c r="E80" s="365">
        <v>30</v>
      </c>
      <c r="F80" s="364">
        <v>240</v>
      </c>
      <c r="G80" s="364">
        <v>90</v>
      </c>
      <c r="H80" s="364">
        <f t="shared" si="35"/>
        <v>11.25</v>
      </c>
      <c r="I80" s="361">
        <f t="shared" si="36"/>
        <v>2700</v>
      </c>
      <c r="J80" s="376"/>
      <c r="K80" s="376"/>
      <c r="L80" s="376">
        <v>1</v>
      </c>
      <c r="M80" s="376">
        <v>25</v>
      </c>
      <c r="N80" s="376"/>
      <c r="O80" s="377"/>
      <c r="P80" s="376"/>
      <c r="Q80" s="376"/>
      <c r="R80" s="376"/>
      <c r="S80" s="376"/>
      <c r="T80" s="376"/>
      <c r="U80" s="376"/>
      <c r="V80" s="355">
        <f>J80+L80+N80+P80+R80+T80</f>
        <v>1</v>
      </c>
      <c r="W80" s="365">
        <f>E80-V80</f>
        <v>29</v>
      </c>
      <c r="X80" s="361">
        <f>W80*8</f>
        <v>232</v>
      </c>
      <c r="Y80" s="361">
        <f>X80*H80</f>
        <v>2610</v>
      </c>
      <c r="Z80" s="1012">
        <f t="shared" si="4"/>
        <v>2610</v>
      </c>
      <c r="AA80" s="149"/>
    </row>
    <row r="81" spans="1:30" s="160" customFormat="1" ht="30" customHeight="1">
      <c r="A81" s="825">
        <v>70</v>
      </c>
      <c r="B81" s="364" t="s">
        <v>1087</v>
      </c>
      <c r="C81" s="364" t="s">
        <v>176</v>
      </c>
      <c r="D81" s="364" t="s">
        <v>25</v>
      </c>
      <c r="E81" s="365">
        <v>30</v>
      </c>
      <c r="F81" s="364">
        <v>240</v>
      </c>
      <c r="G81" s="364">
        <v>90</v>
      </c>
      <c r="H81" s="364">
        <f t="shared" si="35"/>
        <v>11.25</v>
      </c>
      <c r="I81" s="361">
        <f t="shared" si="36"/>
        <v>2700</v>
      </c>
      <c r="J81" s="376"/>
      <c r="K81" s="376"/>
      <c r="L81" s="376">
        <v>3</v>
      </c>
      <c r="M81" s="376" t="s">
        <v>195</v>
      </c>
      <c r="N81" s="376"/>
      <c r="O81" s="377"/>
      <c r="P81" s="376"/>
      <c r="Q81" s="376"/>
      <c r="R81" s="376"/>
      <c r="S81" s="376"/>
      <c r="T81" s="376">
        <v>4</v>
      </c>
      <c r="U81" s="376" t="s">
        <v>854</v>
      </c>
      <c r="V81" s="355">
        <f>J81+L81+N81+P81+R81+T81</f>
        <v>7</v>
      </c>
      <c r="W81" s="365">
        <f>E81-V81</f>
        <v>23</v>
      </c>
      <c r="X81" s="361">
        <f>W81*8</f>
        <v>184</v>
      </c>
      <c r="Y81" s="361">
        <f>X81*H81</f>
        <v>2070</v>
      </c>
      <c r="Z81" s="1012">
        <f t="shared" si="4"/>
        <v>2070</v>
      </c>
      <c r="AA81" s="149"/>
    </row>
    <row r="82" spans="1:30" s="160" customFormat="1" ht="30" customHeight="1">
      <c r="A82" s="1023">
        <v>71</v>
      </c>
      <c r="B82" s="364" t="s">
        <v>684</v>
      </c>
      <c r="C82" s="364" t="s">
        <v>18</v>
      </c>
      <c r="D82" s="364" t="s">
        <v>70</v>
      </c>
      <c r="E82" s="365">
        <v>30</v>
      </c>
      <c r="F82" s="364">
        <v>240</v>
      </c>
      <c r="G82" s="364">
        <v>70</v>
      </c>
      <c r="H82" s="364">
        <f t="shared" si="35"/>
        <v>8.75</v>
      </c>
      <c r="I82" s="361">
        <f t="shared" si="36"/>
        <v>2100</v>
      </c>
      <c r="J82" s="376"/>
      <c r="K82" s="376"/>
      <c r="L82" s="376">
        <v>3</v>
      </c>
      <c r="M82" s="376" t="s">
        <v>195</v>
      </c>
      <c r="N82" s="376"/>
      <c r="O82" s="377"/>
      <c r="P82" s="376"/>
      <c r="Q82" s="376"/>
      <c r="R82" s="376"/>
      <c r="S82" s="819"/>
      <c r="T82" s="376"/>
      <c r="U82" s="376"/>
      <c r="V82" s="355">
        <f>J82+L82+N82+P82+R82+T82</f>
        <v>3</v>
      </c>
      <c r="W82" s="365">
        <f>E82-V82</f>
        <v>27</v>
      </c>
      <c r="X82" s="361">
        <f>W82*8</f>
        <v>216</v>
      </c>
      <c r="Y82" s="361">
        <f>X82*H82</f>
        <v>1890</v>
      </c>
      <c r="Z82" s="1012">
        <f t="shared" si="4"/>
        <v>1890</v>
      </c>
      <c r="AA82" s="1081"/>
    </row>
    <row r="83" spans="1:30" s="160" customFormat="1" ht="30" customHeight="1">
      <c r="A83" s="825">
        <v>72</v>
      </c>
      <c r="B83" s="364" t="s">
        <v>280</v>
      </c>
      <c r="C83" s="364" t="s">
        <v>176</v>
      </c>
      <c r="D83" s="364" t="s">
        <v>49</v>
      </c>
      <c r="E83" s="365">
        <v>30</v>
      </c>
      <c r="F83" s="364">
        <v>240</v>
      </c>
      <c r="G83" s="364">
        <v>90</v>
      </c>
      <c r="H83" s="364">
        <f t="shared" si="35"/>
        <v>11.25</v>
      </c>
      <c r="I83" s="361">
        <f t="shared" si="36"/>
        <v>2700</v>
      </c>
      <c r="J83" s="376"/>
      <c r="K83" s="376"/>
      <c r="L83" s="376"/>
      <c r="M83" s="376"/>
      <c r="N83" s="376"/>
      <c r="O83" s="377"/>
      <c r="P83" s="376"/>
      <c r="Q83" s="376"/>
      <c r="R83" s="376"/>
      <c r="S83" s="376"/>
      <c r="T83" s="376"/>
      <c r="U83" s="376"/>
      <c r="V83" s="355">
        <f t="shared" si="0"/>
        <v>0</v>
      </c>
      <c r="W83" s="365">
        <f t="shared" si="1"/>
        <v>30</v>
      </c>
      <c r="X83" s="361">
        <f t="shared" si="2"/>
        <v>240</v>
      </c>
      <c r="Y83" s="361">
        <f t="shared" si="3"/>
        <v>2700</v>
      </c>
      <c r="Z83" s="1012">
        <f t="shared" si="4"/>
        <v>2700</v>
      </c>
      <c r="AA83" s="149"/>
    </row>
    <row r="84" spans="1:30" s="160" customFormat="1" ht="50.25" customHeight="1">
      <c r="A84" s="462"/>
      <c r="B84" s="1427" t="s">
        <v>483</v>
      </c>
      <c r="C84" s="1427"/>
      <c r="D84" s="1427"/>
      <c r="E84" s="341"/>
      <c r="F84" s="341"/>
      <c r="G84" s="341"/>
      <c r="H84" s="341"/>
      <c r="I84" s="341"/>
      <c r="J84" s="1159"/>
      <c r="K84" s="1159"/>
      <c r="L84" s="1159"/>
      <c r="M84" s="1609"/>
      <c r="N84" s="1609"/>
      <c r="O84" s="1609"/>
      <c r="P84" s="1609"/>
      <c r="Q84" s="1609"/>
      <c r="R84" s="1609"/>
      <c r="S84" s="1159"/>
      <c r="T84" s="1159"/>
      <c r="U84" s="1159"/>
      <c r="V84" s="1609" t="s">
        <v>485</v>
      </c>
      <c r="W84" s="1609"/>
      <c r="X84" s="1609"/>
      <c r="Y84" s="1609"/>
      <c r="Z84" s="1609"/>
      <c r="AA84" s="1609"/>
    </row>
    <row r="85" spans="1:30" s="160" customFormat="1" ht="42.75" customHeight="1">
      <c r="A85" s="462"/>
      <c r="B85" s="1427" t="s">
        <v>482</v>
      </c>
      <c r="C85" s="1427"/>
      <c r="D85" s="1427"/>
      <c r="E85" s="341"/>
      <c r="F85" s="341"/>
      <c r="G85" s="341"/>
      <c r="H85" s="341"/>
      <c r="I85" s="341"/>
      <c r="J85" s="1159"/>
      <c r="K85" s="1159"/>
      <c r="L85" s="1159"/>
      <c r="M85" s="1159"/>
      <c r="N85" s="1427"/>
      <c r="O85" s="1427"/>
      <c r="P85" s="1427"/>
      <c r="Q85" s="1427"/>
      <c r="R85" s="1159"/>
      <c r="S85" s="1159"/>
      <c r="T85" s="1159"/>
      <c r="U85" s="1159"/>
      <c r="V85" s="1161"/>
      <c r="W85" s="1161"/>
      <c r="X85" s="1427" t="s">
        <v>482</v>
      </c>
      <c r="Y85" s="1427"/>
      <c r="Z85" s="1427"/>
      <c r="AA85" s="1427"/>
    </row>
    <row r="86" spans="1:30" s="160" customFormat="1" ht="30.75" customHeight="1">
      <c r="A86" s="462"/>
      <c r="B86" s="462"/>
      <c r="C86" s="250"/>
      <c r="D86" s="250"/>
      <c r="E86" s="250"/>
      <c r="F86" s="250"/>
      <c r="G86" s="250"/>
      <c r="H86" s="250"/>
      <c r="I86" s="250"/>
      <c r="J86" s="338"/>
      <c r="K86" s="338"/>
      <c r="L86" s="338"/>
      <c r="M86" s="338"/>
      <c r="N86" s="1427">
        <v>2</v>
      </c>
      <c r="O86" s="1427"/>
      <c r="P86" s="1427"/>
      <c r="Q86" s="1427"/>
      <c r="R86" s="338"/>
      <c r="S86" s="338"/>
      <c r="T86" s="338"/>
      <c r="U86" s="338"/>
      <c r="V86" s="250"/>
      <c r="W86" s="462"/>
      <c r="X86" s="250"/>
      <c r="Y86" s="250"/>
      <c r="Z86" s="1017"/>
      <c r="AA86" s="340"/>
      <c r="AD86" s="160">
        <f>60*27</f>
        <v>1620</v>
      </c>
    </row>
    <row r="87" spans="1:30" s="160" customFormat="1" ht="35.25" customHeight="1">
      <c r="A87" s="825">
        <v>73</v>
      </c>
      <c r="B87" s="118" t="s">
        <v>808</v>
      </c>
      <c r="C87" s="364" t="s">
        <v>18</v>
      </c>
      <c r="D87" s="474" t="s">
        <v>113</v>
      </c>
      <c r="E87" s="365">
        <v>30</v>
      </c>
      <c r="F87" s="364">
        <v>240</v>
      </c>
      <c r="G87" s="364">
        <v>70</v>
      </c>
      <c r="H87" s="364">
        <f t="shared" ref="H87:H116" si="66">G87/8</f>
        <v>8.75</v>
      </c>
      <c r="I87" s="361">
        <f t="shared" ref="I87:I116" si="67">G87*E87</f>
        <v>2100</v>
      </c>
      <c r="J87" s="376"/>
      <c r="K87" s="819"/>
      <c r="L87" s="376"/>
      <c r="M87" s="376"/>
      <c r="N87" s="376"/>
      <c r="O87" s="377"/>
      <c r="P87" s="376"/>
      <c r="Q87" s="376"/>
      <c r="R87" s="376"/>
      <c r="S87" s="376"/>
      <c r="T87" s="376"/>
      <c r="U87" s="376"/>
      <c r="V87" s="355">
        <f>J87+L87+N87+P87+R87+T87</f>
        <v>0</v>
      </c>
      <c r="W87" s="365">
        <f t="shared" ref="W87:W97" si="68">E87-V87</f>
        <v>30</v>
      </c>
      <c r="X87" s="361">
        <f t="shared" ref="X87:X115" si="69">W87*8</f>
        <v>240</v>
      </c>
      <c r="Y87" s="361">
        <f t="shared" ref="Y87:Y115" si="70">X87*H87</f>
        <v>2100</v>
      </c>
      <c r="Z87" s="1012">
        <f t="shared" ref="Z87:Z115" si="71">Y87</f>
        <v>2100</v>
      </c>
      <c r="AA87" s="149"/>
    </row>
    <row r="88" spans="1:30" s="160" customFormat="1" ht="30" customHeight="1">
      <c r="A88" s="825">
        <v>74</v>
      </c>
      <c r="B88" s="364" t="s">
        <v>64</v>
      </c>
      <c r="C88" s="364" t="s">
        <v>176</v>
      </c>
      <c r="D88" s="364" t="s">
        <v>242</v>
      </c>
      <c r="E88" s="365">
        <v>30</v>
      </c>
      <c r="F88" s="364">
        <v>240</v>
      </c>
      <c r="G88" s="364">
        <v>90</v>
      </c>
      <c r="H88" s="364">
        <f t="shared" si="66"/>
        <v>11.25</v>
      </c>
      <c r="I88" s="361">
        <f t="shared" si="67"/>
        <v>2700</v>
      </c>
      <c r="J88" s="376"/>
      <c r="K88" s="819"/>
      <c r="L88" s="376">
        <v>2</v>
      </c>
      <c r="M88" s="376" t="s">
        <v>191</v>
      </c>
      <c r="N88" s="376"/>
      <c r="O88" s="377"/>
      <c r="P88" s="376"/>
      <c r="Q88" s="376"/>
      <c r="R88" s="376"/>
      <c r="S88" s="376"/>
      <c r="T88" s="376"/>
      <c r="U88" s="376"/>
      <c r="V88" s="355">
        <f>J88+L88+N88+P88+R88+T88</f>
        <v>2</v>
      </c>
      <c r="W88" s="365">
        <f t="shared" si="68"/>
        <v>28</v>
      </c>
      <c r="X88" s="361">
        <f t="shared" si="69"/>
        <v>224</v>
      </c>
      <c r="Y88" s="361">
        <f t="shared" si="70"/>
        <v>2520</v>
      </c>
      <c r="Z88" s="1012">
        <f t="shared" si="71"/>
        <v>2520</v>
      </c>
      <c r="AA88" s="149"/>
    </row>
    <row r="89" spans="1:30" s="160" customFormat="1" ht="35.25" customHeight="1">
      <c r="A89" s="825">
        <v>75</v>
      </c>
      <c r="B89" s="364" t="s">
        <v>817</v>
      </c>
      <c r="C89" s="364" t="s">
        <v>176</v>
      </c>
      <c r="D89" s="364" t="s">
        <v>39</v>
      </c>
      <c r="E89" s="364">
        <v>30</v>
      </c>
      <c r="F89" s="364">
        <v>240</v>
      </c>
      <c r="G89" s="364">
        <v>90</v>
      </c>
      <c r="H89" s="364">
        <f t="shared" si="66"/>
        <v>11.25</v>
      </c>
      <c r="I89" s="361">
        <f t="shared" si="67"/>
        <v>2700</v>
      </c>
      <c r="J89" s="417">
        <v>3</v>
      </c>
      <c r="K89" s="819" t="s">
        <v>494</v>
      </c>
      <c r="L89" s="376"/>
      <c r="M89" s="376"/>
      <c r="N89" s="376">
        <v>1</v>
      </c>
      <c r="O89" s="377" t="s">
        <v>268</v>
      </c>
      <c r="P89" s="376"/>
      <c r="Q89" s="376"/>
      <c r="R89" s="376"/>
      <c r="S89" s="376"/>
      <c r="T89" s="376"/>
      <c r="U89" s="376"/>
      <c r="V89" s="361">
        <f t="shared" ref="V89" si="72">J89+L89+N89+P89+R89+T89</f>
        <v>4</v>
      </c>
      <c r="W89" s="364">
        <f t="shared" si="68"/>
        <v>26</v>
      </c>
      <c r="X89" s="361">
        <f t="shared" si="69"/>
        <v>208</v>
      </c>
      <c r="Y89" s="361">
        <f t="shared" si="70"/>
        <v>2340</v>
      </c>
      <c r="Z89" s="1012">
        <f t="shared" si="71"/>
        <v>2340</v>
      </c>
      <c r="AA89" s="363"/>
    </row>
    <row r="90" spans="1:30" s="160" customFormat="1" ht="35.25" customHeight="1">
      <c r="A90" s="825">
        <v>76</v>
      </c>
      <c r="B90" s="364" t="s">
        <v>1136</v>
      </c>
      <c r="C90" s="364" t="s">
        <v>176</v>
      </c>
      <c r="D90" s="364" t="s">
        <v>88</v>
      </c>
      <c r="E90" s="364">
        <v>30</v>
      </c>
      <c r="F90" s="364">
        <v>240</v>
      </c>
      <c r="G90" s="364">
        <v>90</v>
      </c>
      <c r="H90" s="364">
        <f t="shared" ref="H90" si="73">G90/8</f>
        <v>11.25</v>
      </c>
      <c r="I90" s="361">
        <f t="shared" ref="I90" si="74">G90*E90</f>
        <v>2700</v>
      </c>
      <c r="J90" s="417">
        <v>16</v>
      </c>
      <c r="K90" s="819" t="s">
        <v>433</v>
      </c>
      <c r="L90" s="376">
        <v>1</v>
      </c>
      <c r="M90" s="376">
        <v>18</v>
      </c>
      <c r="N90" s="376"/>
      <c r="O90" s="377"/>
      <c r="P90" s="376"/>
      <c r="Q90" s="376"/>
      <c r="R90" s="376"/>
      <c r="S90" s="376"/>
      <c r="T90" s="376"/>
      <c r="U90" s="376"/>
      <c r="V90" s="361">
        <f t="shared" ref="V90" si="75">J90+L90+N90+P90+R90+T90</f>
        <v>17</v>
      </c>
      <c r="W90" s="364">
        <f t="shared" ref="W90" si="76">E90-V90</f>
        <v>13</v>
      </c>
      <c r="X90" s="361">
        <f t="shared" ref="X90" si="77">W90*8</f>
        <v>104</v>
      </c>
      <c r="Y90" s="361">
        <f t="shared" ref="Y90" si="78">X90*H90</f>
        <v>1170</v>
      </c>
      <c r="Z90" s="1012">
        <f t="shared" ref="Z90" si="79">Y90</f>
        <v>1170</v>
      </c>
      <c r="AA90" s="363"/>
    </row>
    <row r="91" spans="1:30" s="160" customFormat="1" ht="30" customHeight="1">
      <c r="A91" s="825">
        <v>77</v>
      </c>
      <c r="B91" s="364" t="s">
        <v>188</v>
      </c>
      <c r="C91" s="364" t="s">
        <v>176</v>
      </c>
      <c r="D91" s="364" t="s">
        <v>30</v>
      </c>
      <c r="E91" s="365">
        <v>30</v>
      </c>
      <c r="F91" s="364">
        <v>240</v>
      </c>
      <c r="G91" s="364">
        <v>90</v>
      </c>
      <c r="H91" s="364">
        <f t="shared" si="66"/>
        <v>11.25</v>
      </c>
      <c r="I91" s="361">
        <f t="shared" si="67"/>
        <v>2700</v>
      </c>
      <c r="J91" s="376"/>
      <c r="K91" s="376"/>
      <c r="L91" s="376">
        <v>1</v>
      </c>
      <c r="M91" s="376">
        <v>4</v>
      </c>
      <c r="N91" s="376"/>
      <c r="O91" s="377"/>
      <c r="P91" s="376"/>
      <c r="Q91" s="376"/>
      <c r="R91" s="376"/>
      <c r="S91" s="376"/>
      <c r="T91" s="376"/>
      <c r="U91" s="376"/>
      <c r="V91" s="355">
        <f>J91+L91+N91+P91+R91+T91</f>
        <v>1</v>
      </c>
      <c r="W91" s="365">
        <f t="shared" si="68"/>
        <v>29</v>
      </c>
      <c r="X91" s="361">
        <f t="shared" si="69"/>
        <v>232</v>
      </c>
      <c r="Y91" s="361">
        <f t="shared" si="70"/>
        <v>2610</v>
      </c>
      <c r="Z91" s="1012">
        <f t="shared" si="71"/>
        <v>2610</v>
      </c>
      <c r="AA91" s="149"/>
    </row>
    <row r="92" spans="1:30" s="160" customFormat="1" ht="31.5" customHeight="1">
      <c r="A92" s="825">
        <v>78</v>
      </c>
      <c r="B92" s="364" t="s">
        <v>328</v>
      </c>
      <c r="C92" s="364" t="s">
        <v>18</v>
      </c>
      <c r="D92" s="448" t="s">
        <v>1050</v>
      </c>
      <c r="E92" s="365">
        <v>30</v>
      </c>
      <c r="F92" s="364">
        <v>240</v>
      </c>
      <c r="G92" s="364">
        <v>70</v>
      </c>
      <c r="H92" s="364">
        <f t="shared" si="66"/>
        <v>8.75</v>
      </c>
      <c r="I92" s="361">
        <f t="shared" si="67"/>
        <v>2100</v>
      </c>
      <c r="J92" s="376"/>
      <c r="K92" s="376"/>
      <c r="L92" s="376">
        <v>3</v>
      </c>
      <c r="M92" s="376" t="s">
        <v>195</v>
      </c>
      <c r="N92" s="376"/>
      <c r="O92" s="377"/>
      <c r="P92" s="376"/>
      <c r="Q92" s="376"/>
      <c r="R92" s="376"/>
      <c r="S92" s="819"/>
      <c r="T92" s="376"/>
      <c r="U92" s="376"/>
      <c r="V92" s="355">
        <f>J92+L92+N92+P92+R92+T92</f>
        <v>3</v>
      </c>
      <c r="W92" s="365">
        <f t="shared" si="68"/>
        <v>27</v>
      </c>
      <c r="X92" s="361">
        <f t="shared" si="69"/>
        <v>216</v>
      </c>
      <c r="Y92" s="361">
        <f t="shared" si="70"/>
        <v>1890</v>
      </c>
      <c r="Z92" s="1012">
        <f t="shared" si="71"/>
        <v>1890</v>
      </c>
      <c r="AA92" s="149"/>
    </row>
    <row r="93" spans="1:30" s="160" customFormat="1" ht="30" customHeight="1">
      <c r="A93" s="825">
        <v>79</v>
      </c>
      <c r="B93" s="364" t="s">
        <v>920</v>
      </c>
      <c r="C93" s="364" t="s">
        <v>18</v>
      </c>
      <c r="D93" s="364" t="s">
        <v>113</v>
      </c>
      <c r="E93" s="365">
        <v>30</v>
      </c>
      <c r="F93" s="364">
        <v>240</v>
      </c>
      <c r="G93" s="364">
        <v>70</v>
      </c>
      <c r="H93" s="364">
        <f t="shared" si="66"/>
        <v>8.75</v>
      </c>
      <c r="I93" s="361">
        <f t="shared" si="67"/>
        <v>2100</v>
      </c>
      <c r="J93" s="376"/>
      <c r="K93" s="376"/>
      <c r="L93" s="376">
        <v>1</v>
      </c>
      <c r="M93" s="376">
        <v>11</v>
      </c>
      <c r="N93" s="376">
        <v>1</v>
      </c>
      <c r="O93" s="377" t="s">
        <v>703</v>
      </c>
      <c r="P93" s="376"/>
      <c r="Q93" s="376"/>
      <c r="R93" s="376"/>
      <c r="S93" s="819"/>
      <c r="T93" s="376"/>
      <c r="U93" s="376"/>
      <c r="V93" s="355">
        <f>J93+L93+N93+P93+R93+T93</f>
        <v>2</v>
      </c>
      <c r="W93" s="365">
        <f t="shared" si="68"/>
        <v>28</v>
      </c>
      <c r="X93" s="361">
        <f t="shared" si="69"/>
        <v>224</v>
      </c>
      <c r="Y93" s="361">
        <f t="shared" si="70"/>
        <v>1960</v>
      </c>
      <c r="Z93" s="1012">
        <f t="shared" si="71"/>
        <v>1960</v>
      </c>
      <c r="AA93" s="149"/>
    </row>
    <row r="94" spans="1:30" s="160" customFormat="1" ht="30" customHeight="1">
      <c r="A94" s="825">
        <v>80</v>
      </c>
      <c r="B94" s="364" t="s">
        <v>206</v>
      </c>
      <c r="C94" s="364" t="s">
        <v>176</v>
      </c>
      <c r="D94" s="364" t="s">
        <v>240</v>
      </c>
      <c r="E94" s="365">
        <v>30</v>
      </c>
      <c r="F94" s="364">
        <v>240</v>
      </c>
      <c r="G94" s="364">
        <v>90</v>
      </c>
      <c r="H94" s="364">
        <f t="shared" si="66"/>
        <v>11.25</v>
      </c>
      <c r="I94" s="361">
        <f t="shared" si="67"/>
        <v>2700</v>
      </c>
      <c r="J94" s="376"/>
      <c r="K94" s="376"/>
      <c r="L94" s="376">
        <v>3</v>
      </c>
      <c r="M94" s="376" t="s">
        <v>195</v>
      </c>
      <c r="N94" s="376">
        <v>8</v>
      </c>
      <c r="O94" s="377" t="s">
        <v>1139</v>
      </c>
      <c r="P94" s="376"/>
      <c r="Q94" s="376"/>
      <c r="R94" s="376"/>
      <c r="S94" s="376"/>
      <c r="T94" s="376"/>
      <c r="U94" s="376"/>
      <c r="V94" s="355">
        <f t="shared" ref="V94:V97" si="80">J94+L94+N94+P94+R94+T94</f>
        <v>11</v>
      </c>
      <c r="W94" s="365">
        <f t="shared" si="68"/>
        <v>19</v>
      </c>
      <c r="X94" s="361">
        <f t="shared" si="69"/>
        <v>152</v>
      </c>
      <c r="Y94" s="361">
        <f t="shared" si="70"/>
        <v>1710</v>
      </c>
      <c r="Z94" s="1012">
        <f t="shared" si="71"/>
        <v>1710</v>
      </c>
      <c r="AA94" s="149"/>
    </row>
    <row r="95" spans="1:30" s="160" customFormat="1" ht="35.1" customHeight="1">
      <c r="A95" s="825">
        <v>81</v>
      </c>
      <c r="B95" s="364" t="s">
        <v>661</v>
      </c>
      <c r="C95" s="361" t="s">
        <v>176</v>
      </c>
      <c r="D95" s="361" t="s">
        <v>98</v>
      </c>
      <c r="E95" s="365">
        <v>30</v>
      </c>
      <c r="F95" s="364">
        <v>240</v>
      </c>
      <c r="G95" s="364">
        <v>90</v>
      </c>
      <c r="H95" s="364">
        <f t="shared" ref="H95" si="81">G95/8</f>
        <v>11.25</v>
      </c>
      <c r="I95" s="361">
        <f t="shared" ref="I95" si="82">G95*E95</f>
        <v>2700</v>
      </c>
      <c r="J95" s="417">
        <v>22</v>
      </c>
      <c r="K95" s="376" t="s">
        <v>785</v>
      </c>
      <c r="L95" s="376">
        <v>1</v>
      </c>
      <c r="M95" s="376">
        <v>25</v>
      </c>
      <c r="N95" s="376"/>
      <c r="O95" s="377"/>
      <c r="P95" s="376"/>
      <c r="Q95" s="376"/>
      <c r="R95" s="376"/>
      <c r="S95" s="376"/>
      <c r="T95" s="376"/>
      <c r="U95" s="376"/>
      <c r="V95" s="355">
        <f t="shared" ref="V95" si="83">J95+L95+N95+P95+R95+T95</f>
        <v>23</v>
      </c>
      <c r="W95" s="365">
        <f t="shared" ref="W95" si="84">E95-V95</f>
        <v>7</v>
      </c>
      <c r="X95" s="361">
        <f t="shared" ref="X95" si="85">W95*8</f>
        <v>56</v>
      </c>
      <c r="Y95" s="361">
        <f t="shared" ref="Y95" si="86">X95*H95</f>
        <v>630</v>
      </c>
      <c r="Z95" s="1012">
        <f t="shared" ref="Z95" si="87">Y95</f>
        <v>630</v>
      </c>
      <c r="AA95" s="363"/>
    </row>
    <row r="96" spans="1:30" s="463" customFormat="1" ht="35.1" customHeight="1">
      <c r="A96" s="825">
        <v>82</v>
      </c>
      <c r="B96" s="364" t="s">
        <v>252</v>
      </c>
      <c r="C96" s="364" t="s">
        <v>18</v>
      </c>
      <c r="D96" s="364" t="s">
        <v>115</v>
      </c>
      <c r="E96" s="365">
        <v>30</v>
      </c>
      <c r="F96" s="364">
        <v>240</v>
      </c>
      <c r="G96" s="364">
        <v>70</v>
      </c>
      <c r="H96" s="364">
        <f t="shared" si="66"/>
        <v>8.75</v>
      </c>
      <c r="I96" s="364">
        <f t="shared" si="67"/>
        <v>2100</v>
      </c>
      <c r="J96" s="376"/>
      <c r="K96" s="376"/>
      <c r="L96" s="376"/>
      <c r="M96" s="376"/>
      <c r="N96" s="376"/>
      <c r="O96" s="377"/>
      <c r="P96" s="376"/>
      <c r="Q96" s="376"/>
      <c r="R96" s="376"/>
      <c r="S96" s="376"/>
      <c r="T96" s="376"/>
      <c r="U96" s="376"/>
      <c r="V96" s="365">
        <f t="shared" si="80"/>
        <v>0</v>
      </c>
      <c r="W96" s="365">
        <f t="shared" si="68"/>
        <v>30</v>
      </c>
      <c r="X96" s="364">
        <f t="shared" si="69"/>
        <v>240</v>
      </c>
      <c r="Y96" s="364">
        <f t="shared" si="70"/>
        <v>2100</v>
      </c>
      <c r="Z96" s="1012">
        <f t="shared" si="71"/>
        <v>2100</v>
      </c>
      <c r="AA96" s="997"/>
    </row>
    <row r="97" spans="1:27" s="160" customFormat="1" ht="30" customHeight="1">
      <c r="A97" s="825">
        <v>83</v>
      </c>
      <c r="B97" s="772" t="s">
        <v>826</v>
      </c>
      <c r="C97" s="364" t="s">
        <v>176</v>
      </c>
      <c r="D97" s="364" t="s">
        <v>22</v>
      </c>
      <c r="E97" s="365">
        <v>30</v>
      </c>
      <c r="F97" s="364">
        <v>240</v>
      </c>
      <c r="G97" s="364">
        <v>90</v>
      </c>
      <c r="H97" s="364">
        <f t="shared" si="66"/>
        <v>11.25</v>
      </c>
      <c r="I97" s="361">
        <f t="shared" si="67"/>
        <v>2700</v>
      </c>
      <c r="J97" s="376"/>
      <c r="K97" s="376"/>
      <c r="L97" s="376">
        <v>1</v>
      </c>
      <c r="M97" s="376">
        <v>4</v>
      </c>
      <c r="N97" s="376"/>
      <c r="O97" s="377"/>
      <c r="P97" s="376"/>
      <c r="Q97" s="376"/>
      <c r="R97" s="376"/>
      <c r="S97" s="376"/>
      <c r="T97" s="376"/>
      <c r="U97" s="376"/>
      <c r="V97" s="355">
        <f t="shared" si="80"/>
        <v>1</v>
      </c>
      <c r="W97" s="365">
        <f t="shared" si="68"/>
        <v>29</v>
      </c>
      <c r="X97" s="361">
        <f t="shared" si="69"/>
        <v>232</v>
      </c>
      <c r="Y97" s="361">
        <f t="shared" si="70"/>
        <v>2610</v>
      </c>
      <c r="Z97" s="1012">
        <f t="shared" si="71"/>
        <v>2610</v>
      </c>
      <c r="AA97" s="149"/>
    </row>
    <row r="98" spans="1:27" s="160" customFormat="1" ht="30" customHeight="1">
      <c r="A98" s="825">
        <v>84</v>
      </c>
      <c r="B98" s="623" t="s">
        <v>369</v>
      </c>
      <c r="C98" s="364" t="s">
        <v>18</v>
      </c>
      <c r="D98" s="364" t="s">
        <v>76</v>
      </c>
      <c r="E98" s="364">
        <v>30</v>
      </c>
      <c r="F98" s="364">
        <v>240</v>
      </c>
      <c r="G98" s="364">
        <v>70</v>
      </c>
      <c r="H98" s="364">
        <f t="shared" si="66"/>
        <v>8.75</v>
      </c>
      <c r="I98" s="361">
        <f t="shared" si="67"/>
        <v>2100</v>
      </c>
      <c r="J98" s="376"/>
      <c r="K98" s="376"/>
      <c r="L98" s="376"/>
      <c r="M98" s="376"/>
      <c r="N98" s="376">
        <v>2</v>
      </c>
      <c r="O98" s="377" t="s">
        <v>232</v>
      </c>
      <c r="P98" s="376"/>
      <c r="Q98" s="376"/>
      <c r="R98" s="376"/>
      <c r="S98" s="376"/>
      <c r="T98" s="376"/>
      <c r="U98" s="376"/>
      <c r="V98" s="355">
        <f>J98+L98+N98+P98+R98+T98</f>
        <v>2</v>
      </c>
      <c r="W98" s="365">
        <f>E98-V98</f>
        <v>28</v>
      </c>
      <c r="X98" s="361">
        <f t="shared" si="69"/>
        <v>224</v>
      </c>
      <c r="Y98" s="361">
        <f t="shared" si="70"/>
        <v>1960</v>
      </c>
      <c r="Z98" s="1012">
        <f t="shared" si="71"/>
        <v>1960</v>
      </c>
      <c r="AA98" s="149"/>
    </row>
    <row r="99" spans="1:27" s="160" customFormat="1" ht="30" customHeight="1">
      <c r="A99" s="825">
        <v>85</v>
      </c>
      <c r="B99" s="624" t="s">
        <v>552</v>
      </c>
      <c r="C99" s="365" t="s">
        <v>18</v>
      </c>
      <c r="D99" s="922" t="s">
        <v>75</v>
      </c>
      <c r="E99" s="365">
        <v>30</v>
      </c>
      <c r="F99" s="365">
        <v>240</v>
      </c>
      <c r="G99" s="364">
        <v>70</v>
      </c>
      <c r="H99" s="364">
        <f t="shared" si="66"/>
        <v>8.75</v>
      </c>
      <c r="I99" s="361">
        <f t="shared" si="67"/>
        <v>2100</v>
      </c>
      <c r="J99" s="376"/>
      <c r="K99" s="376"/>
      <c r="L99" s="376"/>
      <c r="M99" s="376"/>
      <c r="N99" s="376"/>
      <c r="O99" s="377"/>
      <c r="P99" s="376"/>
      <c r="Q99" s="376"/>
      <c r="R99" s="376"/>
      <c r="S99" s="376"/>
      <c r="T99" s="376"/>
      <c r="U99" s="376"/>
      <c r="V99" s="355">
        <f>J99+L99+N99+P99+R99+T99</f>
        <v>0</v>
      </c>
      <c r="W99" s="365">
        <f>E99-V99</f>
        <v>30</v>
      </c>
      <c r="X99" s="361">
        <f t="shared" si="69"/>
        <v>240</v>
      </c>
      <c r="Y99" s="361">
        <f t="shared" si="70"/>
        <v>2100</v>
      </c>
      <c r="Z99" s="1012">
        <f t="shared" si="71"/>
        <v>2100</v>
      </c>
      <c r="AA99" s="149"/>
    </row>
    <row r="100" spans="1:27" s="160" customFormat="1" ht="30" customHeight="1">
      <c r="A100" s="825">
        <v>86</v>
      </c>
      <c r="B100" s="364" t="s">
        <v>118</v>
      </c>
      <c r="C100" s="364" t="s">
        <v>176</v>
      </c>
      <c r="D100" s="364" t="s">
        <v>59</v>
      </c>
      <c r="E100" s="365">
        <v>30</v>
      </c>
      <c r="F100" s="364">
        <v>240</v>
      </c>
      <c r="G100" s="364">
        <v>90</v>
      </c>
      <c r="H100" s="364">
        <f t="shared" si="66"/>
        <v>11.25</v>
      </c>
      <c r="I100" s="361">
        <f t="shared" si="67"/>
        <v>2700</v>
      </c>
      <c r="J100" s="376"/>
      <c r="K100" s="376"/>
      <c r="L100" s="376">
        <v>3</v>
      </c>
      <c r="M100" s="376" t="s">
        <v>825</v>
      </c>
      <c r="N100" s="376">
        <v>4</v>
      </c>
      <c r="O100" s="377" t="s">
        <v>1126</v>
      </c>
      <c r="P100" s="376"/>
      <c r="Q100" s="376"/>
      <c r="R100" s="376"/>
      <c r="S100" s="376"/>
      <c r="T100" s="376"/>
      <c r="U100" s="376"/>
      <c r="V100" s="355">
        <f>J100+L100+N100+P100+R100+T100</f>
        <v>7</v>
      </c>
      <c r="W100" s="365">
        <f>E100-V100</f>
        <v>23</v>
      </c>
      <c r="X100" s="361">
        <f t="shared" si="69"/>
        <v>184</v>
      </c>
      <c r="Y100" s="361">
        <f t="shared" si="70"/>
        <v>2070</v>
      </c>
      <c r="Z100" s="1012">
        <f t="shared" si="71"/>
        <v>2070</v>
      </c>
      <c r="AA100" s="149"/>
    </row>
    <row r="101" spans="1:27" s="160" customFormat="1" ht="30" customHeight="1">
      <c r="A101" s="825">
        <v>87</v>
      </c>
      <c r="B101" s="364" t="s">
        <v>444</v>
      </c>
      <c r="C101" s="364" t="s">
        <v>18</v>
      </c>
      <c r="D101" s="364" t="s">
        <v>334</v>
      </c>
      <c r="E101" s="364">
        <v>30</v>
      </c>
      <c r="F101" s="364">
        <v>240</v>
      </c>
      <c r="G101" s="364">
        <v>70</v>
      </c>
      <c r="H101" s="364">
        <f t="shared" si="66"/>
        <v>8.75</v>
      </c>
      <c r="I101" s="361">
        <f t="shared" si="67"/>
        <v>2100</v>
      </c>
      <c r="J101" s="376"/>
      <c r="K101" s="376"/>
      <c r="L101" s="376"/>
      <c r="M101" s="376"/>
      <c r="N101" s="376"/>
      <c r="O101" s="377"/>
      <c r="P101" s="376"/>
      <c r="Q101" s="376"/>
      <c r="R101" s="376"/>
      <c r="S101" s="376"/>
      <c r="T101" s="376"/>
      <c r="U101" s="376"/>
      <c r="V101" s="361">
        <f t="shared" ref="V101:V116" si="88">J101+L101+N101+P101+R101+T101</f>
        <v>0</v>
      </c>
      <c r="W101" s="364">
        <f t="shared" ref="W101:W116" si="89">E101-V101</f>
        <v>30</v>
      </c>
      <c r="X101" s="361">
        <f t="shared" si="69"/>
        <v>240</v>
      </c>
      <c r="Y101" s="361">
        <f t="shared" si="70"/>
        <v>2100</v>
      </c>
      <c r="Z101" s="1012">
        <f t="shared" si="71"/>
        <v>2100</v>
      </c>
      <c r="AA101" s="149"/>
    </row>
    <row r="102" spans="1:27" s="160" customFormat="1" ht="30" customHeight="1">
      <c r="A102" s="825">
        <v>88</v>
      </c>
      <c r="B102" s="1155" t="s">
        <v>880</v>
      </c>
      <c r="C102" s="364" t="s">
        <v>18</v>
      </c>
      <c r="D102" s="920" t="s">
        <v>237</v>
      </c>
      <c r="E102" s="364">
        <v>30</v>
      </c>
      <c r="F102" s="364">
        <v>240</v>
      </c>
      <c r="G102" s="364">
        <v>70</v>
      </c>
      <c r="H102" s="364">
        <f t="shared" si="66"/>
        <v>8.75</v>
      </c>
      <c r="I102" s="361">
        <f t="shared" si="67"/>
        <v>2100</v>
      </c>
      <c r="J102" s="376"/>
      <c r="K102" s="376"/>
      <c r="L102" s="376"/>
      <c r="M102" s="376"/>
      <c r="N102" s="376"/>
      <c r="O102" s="377"/>
      <c r="P102" s="376"/>
      <c r="Q102" s="376"/>
      <c r="R102" s="376"/>
      <c r="S102" s="376"/>
      <c r="T102" s="376"/>
      <c r="U102" s="820"/>
      <c r="V102" s="361">
        <f t="shared" si="88"/>
        <v>0</v>
      </c>
      <c r="W102" s="364">
        <f t="shared" si="89"/>
        <v>30</v>
      </c>
      <c r="X102" s="361">
        <f t="shared" si="69"/>
        <v>240</v>
      </c>
      <c r="Y102" s="361">
        <f t="shared" si="70"/>
        <v>2100</v>
      </c>
      <c r="Z102" s="1012">
        <f t="shared" si="71"/>
        <v>2100</v>
      </c>
      <c r="AA102" s="149"/>
    </row>
    <row r="103" spans="1:27" s="160" customFormat="1" ht="30" customHeight="1">
      <c r="A103" s="825">
        <v>89</v>
      </c>
      <c r="B103" s="415" t="s">
        <v>1094</v>
      </c>
      <c r="C103" s="364" t="s">
        <v>176</v>
      </c>
      <c r="D103" s="364" t="s">
        <v>241</v>
      </c>
      <c r="E103" s="365">
        <v>30</v>
      </c>
      <c r="F103" s="364">
        <v>240</v>
      </c>
      <c r="G103" s="364">
        <v>90</v>
      </c>
      <c r="H103" s="364">
        <f t="shared" si="66"/>
        <v>11.25</v>
      </c>
      <c r="I103" s="361">
        <f t="shared" si="67"/>
        <v>2700</v>
      </c>
      <c r="J103" s="376"/>
      <c r="K103" s="376"/>
      <c r="L103" s="376">
        <v>1</v>
      </c>
      <c r="M103" s="376">
        <v>4</v>
      </c>
      <c r="N103" s="376">
        <v>1</v>
      </c>
      <c r="O103" s="377" t="s">
        <v>233</v>
      </c>
      <c r="P103" s="376"/>
      <c r="Q103" s="376"/>
      <c r="R103" s="376"/>
      <c r="S103" s="376"/>
      <c r="T103" s="376"/>
      <c r="U103" s="376"/>
      <c r="V103" s="355">
        <f t="shared" si="88"/>
        <v>2</v>
      </c>
      <c r="W103" s="365">
        <f t="shared" si="89"/>
        <v>28</v>
      </c>
      <c r="X103" s="361">
        <f t="shared" si="69"/>
        <v>224</v>
      </c>
      <c r="Y103" s="361">
        <f t="shared" si="70"/>
        <v>2520</v>
      </c>
      <c r="Z103" s="1012">
        <f t="shared" si="71"/>
        <v>2520</v>
      </c>
      <c r="AA103" s="149"/>
    </row>
    <row r="104" spans="1:27" s="160" customFormat="1" ht="30" customHeight="1">
      <c r="A104" s="825">
        <v>90</v>
      </c>
      <c r="B104" s="364" t="s">
        <v>26</v>
      </c>
      <c r="C104" s="365" t="s">
        <v>31</v>
      </c>
      <c r="D104" s="364" t="s">
        <v>37</v>
      </c>
      <c r="E104" s="365">
        <v>30</v>
      </c>
      <c r="F104" s="364">
        <v>240</v>
      </c>
      <c r="G104" s="364">
        <v>75</v>
      </c>
      <c r="H104" s="364">
        <f t="shared" si="66"/>
        <v>9.375</v>
      </c>
      <c r="I104" s="361">
        <f t="shared" si="67"/>
        <v>2250</v>
      </c>
      <c r="J104" s="376"/>
      <c r="K104" s="376"/>
      <c r="L104" s="376">
        <v>1</v>
      </c>
      <c r="M104" s="376">
        <v>4</v>
      </c>
      <c r="N104" s="376"/>
      <c r="O104" s="377"/>
      <c r="P104" s="376"/>
      <c r="Q104" s="376"/>
      <c r="R104" s="376"/>
      <c r="S104" s="820"/>
      <c r="T104" s="376"/>
      <c r="U104" s="376"/>
      <c r="V104" s="355">
        <f t="shared" si="88"/>
        <v>1</v>
      </c>
      <c r="W104" s="365">
        <f t="shared" si="89"/>
        <v>29</v>
      </c>
      <c r="X104" s="361">
        <f t="shared" si="69"/>
        <v>232</v>
      </c>
      <c r="Y104" s="361">
        <f t="shared" si="70"/>
        <v>2175</v>
      </c>
      <c r="Z104" s="1012">
        <f t="shared" si="71"/>
        <v>2175</v>
      </c>
      <c r="AA104" s="149"/>
    </row>
    <row r="105" spans="1:27" s="463" customFormat="1" ht="30" customHeight="1">
      <c r="A105" s="825">
        <v>91</v>
      </c>
      <c r="B105" s="364" t="s">
        <v>867</v>
      </c>
      <c r="C105" s="364" t="s">
        <v>18</v>
      </c>
      <c r="D105" s="364" t="s">
        <v>506</v>
      </c>
      <c r="E105" s="365">
        <v>30</v>
      </c>
      <c r="F105" s="364">
        <v>240</v>
      </c>
      <c r="G105" s="364">
        <v>70</v>
      </c>
      <c r="H105" s="364">
        <f t="shared" si="66"/>
        <v>8.75</v>
      </c>
      <c r="I105" s="364">
        <f t="shared" si="67"/>
        <v>2100</v>
      </c>
      <c r="J105" s="376"/>
      <c r="K105" s="376"/>
      <c r="L105" s="376"/>
      <c r="M105" s="376"/>
      <c r="N105" s="376"/>
      <c r="O105" s="377"/>
      <c r="P105" s="376"/>
      <c r="Q105" s="376"/>
      <c r="R105" s="376"/>
      <c r="S105" s="820"/>
      <c r="T105" s="376"/>
      <c r="U105" s="376"/>
      <c r="V105" s="365">
        <f t="shared" si="88"/>
        <v>0</v>
      </c>
      <c r="W105" s="365">
        <f t="shared" si="89"/>
        <v>30</v>
      </c>
      <c r="X105" s="364">
        <f t="shared" si="69"/>
        <v>240</v>
      </c>
      <c r="Y105" s="364">
        <f t="shared" si="70"/>
        <v>2100</v>
      </c>
      <c r="Z105" s="1012">
        <f t="shared" si="71"/>
        <v>2100</v>
      </c>
      <c r="AA105" s="245"/>
    </row>
    <row r="106" spans="1:27" s="160" customFormat="1" ht="30" customHeight="1">
      <c r="A106" s="825">
        <v>92</v>
      </c>
      <c r="B106" s="364" t="s">
        <v>140</v>
      </c>
      <c r="C106" s="364" t="s">
        <v>176</v>
      </c>
      <c r="D106" s="364" t="s">
        <v>144</v>
      </c>
      <c r="E106" s="365">
        <v>30</v>
      </c>
      <c r="F106" s="364">
        <v>240</v>
      </c>
      <c r="G106" s="364">
        <v>90</v>
      </c>
      <c r="H106" s="364">
        <f t="shared" si="66"/>
        <v>11.25</v>
      </c>
      <c r="I106" s="361">
        <f t="shared" si="67"/>
        <v>2700</v>
      </c>
      <c r="J106" s="376"/>
      <c r="K106" s="376"/>
      <c r="L106" s="376">
        <v>1</v>
      </c>
      <c r="M106" s="376">
        <v>25</v>
      </c>
      <c r="N106" s="376">
        <v>1</v>
      </c>
      <c r="O106" s="377" t="s">
        <v>942</v>
      </c>
      <c r="P106" s="376"/>
      <c r="Q106" s="376"/>
      <c r="R106" s="376"/>
      <c r="S106" s="376"/>
      <c r="T106" s="376"/>
      <c r="U106" s="376"/>
      <c r="V106" s="355">
        <f t="shared" si="88"/>
        <v>2</v>
      </c>
      <c r="W106" s="365">
        <f t="shared" si="89"/>
        <v>28</v>
      </c>
      <c r="X106" s="361">
        <f t="shared" si="69"/>
        <v>224</v>
      </c>
      <c r="Y106" s="361">
        <f t="shared" si="70"/>
        <v>2520</v>
      </c>
      <c r="Z106" s="1012">
        <f t="shared" si="71"/>
        <v>2520</v>
      </c>
      <c r="AA106" s="149"/>
    </row>
    <row r="107" spans="1:27" s="160" customFormat="1" ht="30" customHeight="1">
      <c r="A107" s="825">
        <v>93</v>
      </c>
      <c r="B107" s="364" t="s">
        <v>51</v>
      </c>
      <c r="C107" s="364" t="s">
        <v>176</v>
      </c>
      <c r="D107" s="364" t="s">
        <v>52</v>
      </c>
      <c r="E107" s="365">
        <v>30</v>
      </c>
      <c r="F107" s="364">
        <v>240</v>
      </c>
      <c r="G107" s="364">
        <v>90</v>
      </c>
      <c r="H107" s="364">
        <f t="shared" si="66"/>
        <v>11.25</v>
      </c>
      <c r="I107" s="361">
        <f t="shared" si="67"/>
        <v>2700</v>
      </c>
      <c r="J107" s="376"/>
      <c r="K107" s="376"/>
      <c r="L107" s="376">
        <v>1</v>
      </c>
      <c r="M107" s="376">
        <v>4</v>
      </c>
      <c r="N107" s="376"/>
      <c r="O107" s="377"/>
      <c r="P107" s="376"/>
      <c r="Q107" s="376"/>
      <c r="R107" s="376"/>
      <c r="S107" s="376"/>
      <c r="T107" s="376"/>
      <c r="U107" s="376"/>
      <c r="V107" s="355">
        <f t="shared" si="88"/>
        <v>1</v>
      </c>
      <c r="W107" s="365">
        <f t="shared" si="89"/>
        <v>29</v>
      </c>
      <c r="X107" s="361">
        <f t="shared" si="69"/>
        <v>232</v>
      </c>
      <c r="Y107" s="361">
        <f t="shared" si="70"/>
        <v>2610</v>
      </c>
      <c r="Z107" s="1012">
        <f t="shared" si="71"/>
        <v>2610</v>
      </c>
      <c r="AA107" s="149"/>
    </row>
    <row r="108" spans="1:27" s="160" customFormat="1" ht="30" customHeight="1">
      <c r="A108" s="825">
        <v>94</v>
      </c>
      <c r="B108" s="364" t="s">
        <v>281</v>
      </c>
      <c r="C108" s="364" t="s">
        <v>176</v>
      </c>
      <c r="D108" s="364" t="s">
        <v>1140</v>
      </c>
      <c r="E108" s="365">
        <v>30</v>
      </c>
      <c r="F108" s="364">
        <v>240</v>
      </c>
      <c r="G108" s="364">
        <v>90</v>
      </c>
      <c r="H108" s="364">
        <f t="shared" si="66"/>
        <v>11.25</v>
      </c>
      <c r="I108" s="361">
        <f t="shared" si="67"/>
        <v>2700</v>
      </c>
      <c r="J108" s="376"/>
      <c r="K108" s="376"/>
      <c r="L108" s="376"/>
      <c r="M108" s="376"/>
      <c r="N108" s="376"/>
      <c r="O108" s="377"/>
      <c r="P108" s="376"/>
      <c r="Q108" s="376"/>
      <c r="R108" s="376"/>
      <c r="S108" s="376"/>
      <c r="T108" s="376"/>
      <c r="U108" s="376"/>
      <c r="V108" s="355">
        <f t="shared" si="88"/>
        <v>0</v>
      </c>
      <c r="W108" s="365">
        <f t="shared" si="89"/>
        <v>30</v>
      </c>
      <c r="X108" s="361">
        <f t="shared" si="69"/>
        <v>240</v>
      </c>
      <c r="Y108" s="361">
        <f t="shared" si="70"/>
        <v>2700</v>
      </c>
      <c r="Z108" s="1012">
        <f t="shared" si="71"/>
        <v>2700</v>
      </c>
      <c r="AA108" s="149"/>
    </row>
    <row r="109" spans="1:27" s="160" customFormat="1" ht="30" customHeight="1">
      <c r="A109" s="825">
        <v>95</v>
      </c>
      <c r="B109" s="364" t="s">
        <v>944</v>
      </c>
      <c r="C109" s="364" t="s">
        <v>267</v>
      </c>
      <c r="D109" s="364" t="s">
        <v>45</v>
      </c>
      <c r="E109" s="365">
        <v>30</v>
      </c>
      <c r="F109" s="364">
        <v>240</v>
      </c>
      <c r="G109" s="364">
        <v>75</v>
      </c>
      <c r="H109" s="364">
        <f t="shared" si="66"/>
        <v>9.375</v>
      </c>
      <c r="I109" s="361">
        <f t="shared" si="67"/>
        <v>2250</v>
      </c>
      <c r="J109" s="376"/>
      <c r="K109" s="376"/>
      <c r="L109" s="376"/>
      <c r="M109" s="376"/>
      <c r="N109" s="376"/>
      <c r="O109" s="377"/>
      <c r="P109" s="376"/>
      <c r="Q109" s="376"/>
      <c r="R109" s="376"/>
      <c r="S109" s="376"/>
      <c r="T109" s="376"/>
      <c r="U109" s="376"/>
      <c r="V109" s="355">
        <f t="shared" si="88"/>
        <v>0</v>
      </c>
      <c r="W109" s="365">
        <f t="shared" si="89"/>
        <v>30</v>
      </c>
      <c r="X109" s="361">
        <f>W109*8</f>
        <v>240</v>
      </c>
      <c r="Y109" s="361">
        <f>X109*H109</f>
        <v>2250</v>
      </c>
      <c r="Z109" s="1012">
        <f t="shared" si="71"/>
        <v>2250</v>
      </c>
      <c r="AA109" s="149"/>
    </row>
    <row r="110" spans="1:27" s="160" customFormat="1" ht="33.75" customHeight="1">
      <c r="A110" s="825">
        <v>96</v>
      </c>
      <c r="B110" s="364" t="s">
        <v>102</v>
      </c>
      <c r="C110" s="364" t="s">
        <v>176</v>
      </c>
      <c r="D110" s="364" t="s">
        <v>154</v>
      </c>
      <c r="E110" s="365">
        <v>30</v>
      </c>
      <c r="F110" s="364">
        <v>240</v>
      </c>
      <c r="G110" s="364">
        <v>90</v>
      </c>
      <c r="H110" s="364">
        <f t="shared" si="66"/>
        <v>11.25</v>
      </c>
      <c r="I110" s="361">
        <f t="shared" si="67"/>
        <v>2700</v>
      </c>
      <c r="J110" s="376"/>
      <c r="K110" s="376"/>
      <c r="L110" s="376">
        <v>2</v>
      </c>
      <c r="M110" s="376" t="s">
        <v>192</v>
      </c>
      <c r="N110" s="376">
        <v>3</v>
      </c>
      <c r="O110" s="377" t="s">
        <v>494</v>
      </c>
      <c r="P110" s="376"/>
      <c r="Q110" s="376"/>
      <c r="R110" s="376"/>
      <c r="S110" s="821"/>
      <c r="T110" s="376"/>
      <c r="U110" s="376"/>
      <c r="V110" s="355">
        <f t="shared" si="88"/>
        <v>5</v>
      </c>
      <c r="W110" s="365">
        <f t="shared" si="89"/>
        <v>25</v>
      </c>
      <c r="X110" s="361">
        <f t="shared" si="69"/>
        <v>200</v>
      </c>
      <c r="Y110" s="361">
        <f t="shared" si="70"/>
        <v>2250</v>
      </c>
      <c r="Z110" s="1012">
        <f t="shared" si="71"/>
        <v>2250</v>
      </c>
      <c r="AA110" s="149"/>
    </row>
    <row r="111" spans="1:27" s="160" customFormat="1" ht="30" customHeight="1">
      <c r="A111" s="825">
        <v>97</v>
      </c>
      <c r="B111" s="364" t="s">
        <v>724</v>
      </c>
      <c r="C111" s="364" t="s">
        <v>18</v>
      </c>
      <c r="D111" s="364" t="s">
        <v>175</v>
      </c>
      <c r="E111" s="365">
        <v>30</v>
      </c>
      <c r="F111" s="364">
        <v>240</v>
      </c>
      <c r="G111" s="364">
        <v>70</v>
      </c>
      <c r="H111" s="364">
        <f t="shared" si="66"/>
        <v>8.75</v>
      </c>
      <c r="I111" s="361">
        <f t="shared" si="67"/>
        <v>2100</v>
      </c>
      <c r="J111" s="376"/>
      <c r="K111" s="376"/>
      <c r="L111" s="376"/>
      <c r="M111" s="376"/>
      <c r="N111" s="376"/>
      <c r="O111" s="377"/>
      <c r="P111" s="376"/>
      <c r="Q111" s="376"/>
      <c r="R111" s="376"/>
      <c r="S111" s="376"/>
      <c r="T111" s="376"/>
      <c r="U111" s="376"/>
      <c r="V111" s="355">
        <f t="shared" si="88"/>
        <v>0</v>
      </c>
      <c r="W111" s="365">
        <f t="shared" si="89"/>
        <v>30</v>
      </c>
      <c r="X111" s="361">
        <f>W111*8</f>
        <v>240</v>
      </c>
      <c r="Y111" s="361">
        <f>X111*H111</f>
        <v>2100</v>
      </c>
      <c r="Z111" s="1012">
        <f>Y111</f>
        <v>2100</v>
      </c>
      <c r="AA111" s="149"/>
    </row>
    <row r="112" spans="1:27" s="160" customFormat="1" ht="31.5" customHeight="1">
      <c r="A112" s="825">
        <v>98</v>
      </c>
      <c r="B112" s="364" t="s">
        <v>263</v>
      </c>
      <c r="C112" s="364" t="s">
        <v>18</v>
      </c>
      <c r="D112" s="364" t="s">
        <v>848</v>
      </c>
      <c r="E112" s="365">
        <v>30</v>
      </c>
      <c r="F112" s="364">
        <v>240</v>
      </c>
      <c r="G112" s="364">
        <v>70</v>
      </c>
      <c r="H112" s="364">
        <f t="shared" si="66"/>
        <v>8.75</v>
      </c>
      <c r="I112" s="361">
        <f t="shared" si="67"/>
        <v>2100</v>
      </c>
      <c r="J112" s="376"/>
      <c r="K112" s="376"/>
      <c r="L112" s="376"/>
      <c r="M112" s="376"/>
      <c r="N112" s="376"/>
      <c r="O112" s="377"/>
      <c r="P112" s="376"/>
      <c r="Q112" s="376"/>
      <c r="R112" s="376"/>
      <c r="S112" s="376"/>
      <c r="T112" s="376"/>
      <c r="U112" s="947"/>
      <c r="V112" s="355">
        <f t="shared" si="88"/>
        <v>0</v>
      </c>
      <c r="W112" s="365">
        <f t="shared" si="89"/>
        <v>30</v>
      </c>
      <c r="X112" s="361">
        <f>W112*8</f>
        <v>240</v>
      </c>
      <c r="Y112" s="361">
        <f>X112*H112</f>
        <v>2100</v>
      </c>
      <c r="Z112" s="1012">
        <f>Y112</f>
        <v>2100</v>
      </c>
      <c r="AA112" s="149"/>
    </row>
    <row r="113" spans="1:35" s="160" customFormat="1" ht="30" customHeight="1">
      <c r="A113" s="825">
        <v>99</v>
      </c>
      <c r="B113" s="364" t="s">
        <v>278</v>
      </c>
      <c r="C113" s="364" t="s">
        <v>176</v>
      </c>
      <c r="D113" s="474" t="s">
        <v>50</v>
      </c>
      <c r="E113" s="365">
        <v>30</v>
      </c>
      <c r="F113" s="364">
        <v>240</v>
      </c>
      <c r="G113" s="364">
        <v>90</v>
      </c>
      <c r="H113" s="364">
        <f t="shared" si="66"/>
        <v>11.25</v>
      </c>
      <c r="I113" s="361">
        <f t="shared" si="67"/>
        <v>2700</v>
      </c>
      <c r="J113" s="376"/>
      <c r="K113" s="376"/>
      <c r="L113" s="376">
        <v>2</v>
      </c>
      <c r="M113" s="376" t="s">
        <v>192</v>
      </c>
      <c r="N113" s="376"/>
      <c r="O113" s="377"/>
      <c r="P113" s="376"/>
      <c r="Q113" s="376"/>
      <c r="R113" s="376"/>
      <c r="S113" s="376"/>
      <c r="T113" s="376">
        <v>4</v>
      </c>
      <c r="U113" s="376" t="s">
        <v>577</v>
      </c>
      <c r="V113" s="355">
        <f t="shared" si="88"/>
        <v>6</v>
      </c>
      <c r="W113" s="365">
        <f t="shared" si="89"/>
        <v>24</v>
      </c>
      <c r="X113" s="361">
        <f t="shared" si="69"/>
        <v>192</v>
      </c>
      <c r="Y113" s="361">
        <f t="shared" si="70"/>
        <v>2160</v>
      </c>
      <c r="Z113" s="1012">
        <f t="shared" si="71"/>
        <v>2160</v>
      </c>
      <c r="AA113" s="245"/>
    </row>
    <row r="114" spans="1:35" s="160" customFormat="1" ht="30" customHeight="1">
      <c r="A114" s="825">
        <v>100</v>
      </c>
      <c r="B114" s="364" t="s">
        <v>1046</v>
      </c>
      <c r="C114" s="364" t="s">
        <v>18</v>
      </c>
      <c r="D114" s="1065" t="s">
        <v>236</v>
      </c>
      <c r="E114" s="365">
        <v>30</v>
      </c>
      <c r="F114" s="364">
        <v>240</v>
      </c>
      <c r="G114" s="364">
        <v>70</v>
      </c>
      <c r="H114" s="364">
        <f t="shared" si="66"/>
        <v>8.75</v>
      </c>
      <c r="I114" s="361">
        <f t="shared" si="67"/>
        <v>2100</v>
      </c>
      <c r="J114" s="376"/>
      <c r="K114" s="376"/>
      <c r="L114" s="376"/>
      <c r="M114" s="376"/>
      <c r="N114" s="376"/>
      <c r="O114" s="377"/>
      <c r="P114" s="376"/>
      <c r="Q114" s="376"/>
      <c r="R114" s="376"/>
      <c r="S114" s="376"/>
      <c r="T114" s="376"/>
      <c r="U114" s="376"/>
      <c r="V114" s="355">
        <f t="shared" si="88"/>
        <v>0</v>
      </c>
      <c r="W114" s="365">
        <f t="shared" si="89"/>
        <v>30</v>
      </c>
      <c r="X114" s="361">
        <f t="shared" si="69"/>
        <v>240</v>
      </c>
      <c r="Y114" s="361">
        <f t="shared" si="70"/>
        <v>2100</v>
      </c>
      <c r="Z114" s="1012">
        <f t="shared" si="71"/>
        <v>2100</v>
      </c>
      <c r="AA114" s="149"/>
    </row>
    <row r="115" spans="1:35" s="160" customFormat="1" ht="31.5" customHeight="1">
      <c r="A115" s="825">
        <v>101</v>
      </c>
      <c r="B115" s="917" t="s">
        <v>884</v>
      </c>
      <c r="C115" s="364" t="s">
        <v>176</v>
      </c>
      <c r="D115" s="364" t="s">
        <v>79</v>
      </c>
      <c r="E115" s="355">
        <v>30</v>
      </c>
      <c r="F115" s="361">
        <v>240</v>
      </c>
      <c r="G115" s="361">
        <v>90</v>
      </c>
      <c r="H115" s="364">
        <f t="shared" si="66"/>
        <v>11.25</v>
      </c>
      <c r="I115" s="361">
        <f t="shared" si="67"/>
        <v>2700</v>
      </c>
      <c r="J115" s="417">
        <v>22</v>
      </c>
      <c r="K115" s="819" t="s">
        <v>785</v>
      </c>
      <c r="L115" s="376">
        <v>1</v>
      </c>
      <c r="M115" s="376">
        <v>25</v>
      </c>
      <c r="N115" s="376"/>
      <c r="O115" s="377"/>
      <c r="P115" s="376"/>
      <c r="Q115" s="376"/>
      <c r="R115" s="376"/>
      <c r="S115" s="376"/>
      <c r="T115" s="376"/>
      <c r="U115" s="376"/>
      <c r="V115" s="365">
        <f t="shared" si="88"/>
        <v>23</v>
      </c>
      <c r="W115" s="917">
        <f t="shared" si="89"/>
        <v>7</v>
      </c>
      <c r="X115" s="361">
        <f t="shared" si="69"/>
        <v>56</v>
      </c>
      <c r="Y115" s="361">
        <f t="shared" si="70"/>
        <v>630</v>
      </c>
      <c r="Z115" s="1012">
        <f t="shared" si="71"/>
        <v>630</v>
      </c>
      <c r="AA115" s="155"/>
    </row>
    <row r="116" spans="1:35" s="160" customFormat="1" ht="30" customHeight="1">
      <c r="A116" s="825">
        <v>102</v>
      </c>
      <c r="B116" s="364" t="s">
        <v>664</v>
      </c>
      <c r="C116" s="364" t="s">
        <v>267</v>
      </c>
      <c r="D116" s="364" t="s">
        <v>82</v>
      </c>
      <c r="E116" s="355">
        <v>30</v>
      </c>
      <c r="F116" s="361">
        <v>240</v>
      </c>
      <c r="G116" s="361">
        <v>75</v>
      </c>
      <c r="H116" s="364">
        <f t="shared" si="66"/>
        <v>9.375</v>
      </c>
      <c r="I116" s="361">
        <f t="shared" si="67"/>
        <v>2250</v>
      </c>
      <c r="J116" s="376"/>
      <c r="K116" s="376"/>
      <c r="L116" s="376">
        <v>4</v>
      </c>
      <c r="M116" s="376" t="s">
        <v>190</v>
      </c>
      <c r="N116" s="376"/>
      <c r="O116" s="377"/>
      <c r="P116" s="376"/>
      <c r="Q116" s="376"/>
      <c r="R116" s="376"/>
      <c r="S116" s="376"/>
      <c r="T116" s="376"/>
      <c r="U116" s="376"/>
      <c r="V116" s="355">
        <f t="shared" si="88"/>
        <v>4</v>
      </c>
      <c r="W116" s="365">
        <f t="shared" si="89"/>
        <v>26</v>
      </c>
      <c r="X116" s="361">
        <f>W116*8</f>
        <v>208</v>
      </c>
      <c r="Y116" s="361">
        <f>X116*H116</f>
        <v>1950</v>
      </c>
      <c r="Z116" s="1012">
        <f>Y116</f>
        <v>1950</v>
      </c>
      <c r="AA116" s="149"/>
    </row>
    <row r="117" spans="1:35" ht="47.25" customHeight="1" thickBot="1">
      <c r="A117" s="1039"/>
      <c r="B117" s="416"/>
      <c r="C117" s="384"/>
      <c r="D117" s="384"/>
      <c r="E117" s="384"/>
      <c r="F117" s="384"/>
      <c r="G117" s="384"/>
      <c r="H117" s="384"/>
      <c r="I117" s="384"/>
      <c r="J117" s="385"/>
      <c r="K117" s="385"/>
      <c r="L117" s="385"/>
      <c r="M117" s="385"/>
      <c r="N117" s="385"/>
      <c r="O117" s="385"/>
      <c r="P117" s="385"/>
      <c r="Q117" s="385"/>
      <c r="R117" s="385"/>
      <c r="S117" s="385"/>
      <c r="T117" s="385"/>
      <c r="U117" s="385"/>
      <c r="V117" s="384"/>
      <c r="W117" s="416"/>
      <c r="X117" s="1436" t="s">
        <v>208</v>
      </c>
      <c r="Y117" s="1437"/>
      <c r="Z117" s="1019">
        <f>SUM(Z8:Z116)</f>
        <v>215865</v>
      </c>
      <c r="AA117" s="159"/>
      <c r="AB117" s="150"/>
      <c r="AC117" s="150"/>
      <c r="AD117" s="352"/>
      <c r="AE117" s="150"/>
      <c r="AF117" s="150"/>
      <c r="AG117" s="150"/>
      <c r="AH117" s="150"/>
      <c r="AI117" s="150"/>
    </row>
    <row r="118" spans="1:35" ht="30.75" customHeight="1" thickBot="1">
      <c r="A118" s="1039"/>
      <c r="B118" s="416" t="s">
        <v>342</v>
      </c>
      <c r="C118" s="119"/>
      <c r="D118" s="384"/>
      <c r="E118" s="384"/>
      <c r="F118" s="384"/>
      <c r="G118" s="384"/>
      <c r="H118" s="384"/>
      <c r="I118" s="384"/>
      <c r="J118" s="385"/>
      <c r="K118" s="385"/>
      <c r="L118" s="385"/>
      <c r="M118" s="385"/>
      <c r="N118" s="385"/>
      <c r="O118" s="385"/>
      <c r="P118" s="385"/>
      <c r="Q118" s="385"/>
      <c r="R118" s="385"/>
      <c r="S118" s="385"/>
      <c r="T118" s="385"/>
      <c r="U118" s="385"/>
      <c r="V118" s="384"/>
      <c r="W118" s="416"/>
      <c r="X118" s="384"/>
      <c r="Y118" s="384"/>
      <c r="Z118" s="1020"/>
      <c r="AA118" s="159"/>
      <c r="AB118" s="150"/>
      <c r="AC118" s="150"/>
      <c r="AD118" s="160"/>
      <c r="AE118" s="150"/>
      <c r="AF118" s="150"/>
      <c r="AG118" s="150"/>
      <c r="AH118" s="150"/>
      <c r="AI118" s="150"/>
    </row>
    <row r="119" spans="1:35" s="160" customFormat="1" ht="44.25" customHeight="1">
      <c r="A119" s="462"/>
      <c r="B119" s="1427" t="s">
        <v>483</v>
      </c>
      <c r="C119" s="1427"/>
      <c r="D119" s="1427"/>
      <c r="E119" s="341"/>
      <c r="F119" s="341"/>
      <c r="G119" s="341"/>
      <c r="H119" s="341"/>
      <c r="I119" s="341"/>
      <c r="J119" s="1159"/>
      <c r="K119" s="1159"/>
      <c r="L119" s="1159"/>
      <c r="M119" s="1598" t="s">
        <v>484</v>
      </c>
      <c r="N119" s="1598"/>
      <c r="O119" s="1598"/>
      <c r="P119" s="1598"/>
      <c r="Q119" s="1598"/>
      <c r="R119" s="1598"/>
      <c r="S119" s="1159"/>
      <c r="T119" s="1159"/>
      <c r="U119" s="1159"/>
      <c r="V119" s="1598" t="s">
        <v>485</v>
      </c>
      <c r="W119" s="1598"/>
      <c r="X119" s="1598"/>
      <c r="Y119" s="1598"/>
      <c r="Z119" s="1598"/>
      <c r="AA119" s="1598"/>
    </row>
    <row r="120" spans="1:35" s="160" customFormat="1" ht="42.75" customHeight="1">
      <c r="A120" s="462"/>
      <c r="B120" s="1427" t="s">
        <v>482</v>
      </c>
      <c r="C120" s="1427"/>
      <c r="D120" s="1427"/>
      <c r="E120" s="341"/>
      <c r="F120" s="341"/>
      <c r="G120" s="341"/>
      <c r="H120" s="341"/>
      <c r="I120" s="341"/>
      <c r="J120" s="1159"/>
      <c r="K120" s="1159"/>
      <c r="L120" s="1159"/>
      <c r="M120" s="1159"/>
      <c r="N120" s="1427" t="s">
        <v>482</v>
      </c>
      <c r="O120" s="1427"/>
      <c r="P120" s="1427"/>
      <c r="Q120" s="1427"/>
      <c r="R120" s="1159"/>
      <c r="S120" s="1159"/>
      <c r="T120" s="1159"/>
      <c r="U120" s="1159"/>
      <c r="V120" s="341"/>
      <c r="W120" s="776"/>
      <c r="X120" s="1427" t="s">
        <v>482</v>
      </c>
      <c r="Y120" s="1427"/>
      <c r="Z120" s="1427"/>
      <c r="AA120" s="1427"/>
    </row>
    <row r="121" spans="1:35" s="160" customFormat="1" ht="27.75" customHeight="1">
      <c r="A121" s="462"/>
      <c r="B121" s="462"/>
      <c r="C121" s="250"/>
      <c r="D121" s="250"/>
      <c r="E121" s="250"/>
      <c r="F121" s="250"/>
      <c r="G121" s="250"/>
      <c r="H121" s="250"/>
      <c r="I121" s="250"/>
      <c r="J121" s="338"/>
      <c r="K121" s="338"/>
      <c r="L121" s="338"/>
      <c r="M121" s="338"/>
      <c r="N121" s="1597">
        <v>3</v>
      </c>
      <c r="O121" s="1597"/>
      <c r="P121" s="1597"/>
      <c r="Q121" s="1597"/>
      <c r="R121" s="338"/>
      <c r="S121" s="338"/>
      <c r="T121" s="338"/>
      <c r="U121" s="338"/>
      <c r="V121" s="250"/>
      <c r="W121" s="462"/>
      <c r="X121" s="250"/>
      <c r="Y121" s="250"/>
      <c r="Z121" s="1017"/>
      <c r="AA121" s="340"/>
    </row>
    <row r="122" spans="1:35" s="160" customFormat="1" ht="27.75" customHeight="1">
      <c r="A122" s="462"/>
      <c r="B122" s="462"/>
      <c r="C122" s="250"/>
      <c r="D122" s="250"/>
      <c r="E122" s="250"/>
      <c r="F122" s="250"/>
      <c r="G122" s="250"/>
      <c r="H122" s="250"/>
      <c r="I122" s="250"/>
      <c r="J122" s="338"/>
      <c r="K122" s="338"/>
      <c r="L122" s="338"/>
      <c r="M122" s="338"/>
      <c r="N122" s="338"/>
      <c r="O122" s="339"/>
      <c r="P122" s="338"/>
      <c r="Q122" s="338"/>
      <c r="R122" s="338"/>
      <c r="S122" s="338"/>
      <c r="T122" s="338"/>
      <c r="U122" s="338"/>
      <c r="V122" s="250"/>
      <c r="W122" s="462"/>
      <c r="X122" s="250"/>
      <c r="Y122" s="250"/>
      <c r="Z122" s="1017"/>
      <c r="AA122" s="340"/>
    </row>
    <row r="123" spans="1:35" s="160" customFormat="1" ht="27.75" customHeight="1">
      <c r="A123" s="462"/>
      <c r="B123" s="462"/>
      <c r="C123" s="250"/>
      <c r="D123" s="250"/>
      <c r="E123" s="250"/>
      <c r="F123" s="250"/>
      <c r="G123" s="250"/>
      <c r="H123" s="250"/>
      <c r="I123" s="250"/>
      <c r="J123" s="338"/>
      <c r="K123" s="338"/>
      <c r="L123" s="338"/>
      <c r="M123" s="338"/>
      <c r="N123" s="338"/>
      <c r="O123" s="339"/>
      <c r="P123" s="338"/>
      <c r="Q123" s="338"/>
      <c r="R123" s="338"/>
      <c r="S123" s="338"/>
      <c r="T123" s="338"/>
      <c r="U123" s="338"/>
      <c r="V123" s="250"/>
      <c r="W123" s="462"/>
      <c r="X123" s="250"/>
      <c r="Y123" s="250"/>
      <c r="Z123" s="1017"/>
      <c r="AA123" s="340"/>
    </row>
    <row r="124" spans="1:35" s="168" customFormat="1" ht="45" customHeight="1">
      <c r="A124" s="463"/>
      <c r="B124" s="463"/>
      <c r="C124" s="114"/>
      <c r="D124" s="114"/>
      <c r="E124" s="114"/>
      <c r="F124" s="114"/>
      <c r="G124" s="114"/>
      <c r="H124" s="114"/>
      <c r="I124" s="114"/>
      <c r="N124" s="1597"/>
      <c r="O124" s="1597"/>
      <c r="P124" s="1597"/>
      <c r="Q124" s="1597"/>
      <c r="V124" s="114"/>
      <c r="W124" s="463"/>
      <c r="X124" s="114"/>
      <c r="Y124" s="114"/>
      <c r="Z124" s="1021"/>
      <c r="AA124" s="115"/>
      <c r="AB124" s="114"/>
      <c r="AC124" s="114"/>
      <c r="AD124" s="114"/>
      <c r="AE124" s="114"/>
      <c r="AF124" s="114"/>
      <c r="AG124" s="114"/>
      <c r="AH124" s="114"/>
      <c r="AI124" s="114"/>
    </row>
    <row r="145" spans="3:35" s="463" customFormat="1" ht="30" customHeight="1">
      <c r="C145" s="114"/>
      <c r="D145" s="114"/>
      <c r="E145" s="114"/>
      <c r="F145" s="114"/>
      <c r="G145" s="114"/>
      <c r="H145" s="114"/>
      <c r="I145" s="114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14"/>
      <c r="X145" s="114"/>
      <c r="Y145" s="114"/>
      <c r="Z145" s="1021"/>
      <c r="AA145" s="115"/>
      <c r="AB145" s="114"/>
      <c r="AC145" s="114"/>
      <c r="AD145" s="114"/>
      <c r="AE145" s="114"/>
      <c r="AF145" s="114"/>
      <c r="AG145" s="114"/>
      <c r="AH145" s="114"/>
      <c r="AI145" s="114"/>
    </row>
    <row r="146" spans="3:35" s="463" customFormat="1" ht="30" customHeight="1">
      <c r="C146" s="114"/>
      <c r="D146" s="114"/>
      <c r="E146" s="114"/>
      <c r="F146" s="114"/>
      <c r="G146" s="114"/>
      <c r="H146" s="114"/>
      <c r="I146" s="114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14"/>
      <c r="X146" s="114"/>
      <c r="Y146" s="114"/>
      <c r="Z146" s="1021"/>
      <c r="AA146" s="115"/>
      <c r="AB146" s="114"/>
      <c r="AC146" s="114"/>
      <c r="AD146" s="114"/>
      <c r="AE146" s="114"/>
      <c r="AF146" s="114"/>
      <c r="AG146" s="114"/>
      <c r="AH146" s="114"/>
      <c r="AI146" s="114"/>
    </row>
  </sheetData>
  <mergeCells count="46">
    <mergeCell ref="A5:A7"/>
    <mergeCell ref="B5:B7"/>
    <mergeCell ref="C5:C7"/>
    <mergeCell ref="D5:D7"/>
    <mergeCell ref="E5:I6"/>
    <mergeCell ref="A1:AI1"/>
    <mergeCell ref="A2:AI2"/>
    <mergeCell ref="A3:C3"/>
    <mergeCell ref="AF3:AF4"/>
    <mergeCell ref="A4:C4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B46:D46"/>
    <mergeCell ref="M46:R46"/>
    <mergeCell ref="W46:AA46"/>
    <mergeCell ref="B47:D47"/>
    <mergeCell ref="N47:Q47"/>
    <mergeCell ref="X47:AA47"/>
    <mergeCell ref="B119:D119"/>
    <mergeCell ref="M119:R119"/>
    <mergeCell ref="V119:AA119"/>
    <mergeCell ref="B48:D48"/>
    <mergeCell ref="N48:Q48"/>
    <mergeCell ref="X48:AA48"/>
    <mergeCell ref="B84:D84"/>
    <mergeCell ref="M84:R84"/>
    <mergeCell ref="V84:AA84"/>
    <mergeCell ref="B85:D85"/>
    <mergeCell ref="N85:Q85"/>
    <mergeCell ref="X85:AA85"/>
    <mergeCell ref="N86:Q86"/>
    <mergeCell ref="X117:Y117"/>
    <mergeCell ref="B120:D120"/>
    <mergeCell ref="N120:Q120"/>
    <mergeCell ref="X120:AA120"/>
    <mergeCell ref="N121:Q121"/>
    <mergeCell ref="N124:Q124"/>
  </mergeCells>
  <conditionalFormatting sqref="B1:C4">
    <cfRule type="duplicateValues" dxfId="50" priority="6"/>
  </conditionalFormatting>
  <conditionalFormatting sqref="B98:B99">
    <cfRule type="duplicateValues" dxfId="49" priority="5"/>
  </conditionalFormatting>
  <conditionalFormatting sqref="B38">
    <cfRule type="duplicateValues" dxfId="48" priority="4"/>
  </conditionalFormatting>
  <conditionalFormatting sqref="B87">
    <cfRule type="duplicateValues" dxfId="47" priority="3"/>
  </conditionalFormatting>
  <conditionalFormatting sqref="B102:B103">
    <cfRule type="duplicateValues" dxfId="46" priority="2"/>
  </conditionalFormatting>
  <conditionalFormatting sqref="B72:B74">
    <cfRule type="duplicateValues" dxfId="45" priority="1"/>
  </conditionalFormatting>
  <printOptions horizontalCentered="1" verticalCentered="1"/>
  <pageMargins left="0" right="0" top="0" bottom="0" header="0.23" footer="0"/>
  <pageSetup paperSize="9" scale="36" orientation="landscape" r:id="rId1"/>
  <rowBreaks count="2" manualBreakCount="2">
    <brk id="48" max="26" man="1"/>
    <brk id="86" max="26" man="1"/>
  </rowBreaks>
</worksheet>
</file>

<file path=xl/worksheets/sheet61.xml><?xml version="1.0" encoding="utf-8"?>
<worksheet xmlns="http://schemas.openxmlformats.org/spreadsheetml/2006/main" xmlns:r="http://schemas.openxmlformats.org/officeDocument/2006/relationships">
  <sheetPr>
    <tabColor rgb="FFFFFF00"/>
  </sheetPr>
  <dimension ref="A1:AI53"/>
  <sheetViews>
    <sheetView view="pageBreakPreview" zoomScale="45" zoomScaleNormal="55" zoomScaleSheetLayoutView="45" workbookViewId="0">
      <pane ySplit="8" topLeftCell="A9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463" customWidth="1"/>
    <col min="2" max="2" width="43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1.28515625" style="114" customWidth="1"/>
    <col min="10" max="10" width="10" style="168" customWidth="1"/>
    <col min="11" max="11" width="15.710937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6.140625" style="168" customWidth="1"/>
    <col min="18" max="18" width="11.85546875" style="168" customWidth="1"/>
    <col min="19" max="19" width="17.28515625" style="168" customWidth="1"/>
    <col min="20" max="20" width="11.42578125" style="168" customWidth="1"/>
    <col min="21" max="21" width="14.2851562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3.28515625" style="1021" customWidth="1"/>
    <col min="27" max="27" width="20.710937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6" t="s">
        <v>243</v>
      </c>
      <c r="B1" s="1396"/>
      <c r="C1" s="1396"/>
      <c r="D1" s="1396"/>
      <c r="E1" s="1396"/>
      <c r="F1" s="1396"/>
      <c r="G1" s="1396"/>
      <c r="H1" s="1396"/>
      <c r="I1" s="1396"/>
      <c r="J1" s="1396"/>
      <c r="K1" s="1396"/>
      <c r="L1" s="1396"/>
      <c r="M1" s="1396"/>
      <c r="N1" s="1396"/>
      <c r="O1" s="1396"/>
      <c r="P1" s="1396"/>
      <c r="Q1" s="1396"/>
      <c r="R1" s="1396"/>
      <c r="S1" s="1396"/>
      <c r="T1" s="1396"/>
      <c r="U1" s="1396"/>
      <c r="V1" s="1396"/>
      <c r="W1" s="1396"/>
      <c r="X1" s="1396"/>
      <c r="Y1" s="1396"/>
      <c r="Z1" s="1396"/>
      <c r="AA1" s="1396"/>
      <c r="AB1" s="1396"/>
      <c r="AC1" s="1396"/>
      <c r="AD1" s="1396"/>
      <c r="AE1" s="1396"/>
      <c r="AF1" s="1396"/>
      <c r="AG1" s="1396"/>
      <c r="AH1" s="1396"/>
      <c r="AI1" s="1396"/>
    </row>
    <row r="2" spans="1:35" s="120" customFormat="1" ht="38.25" customHeight="1" thickBot="1">
      <c r="A2" s="1396" t="s">
        <v>259</v>
      </c>
      <c r="B2" s="1396"/>
      <c r="C2" s="1396"/>
      <c r="D2" s="1396"/>
      <c r="E2" s="1396"/>
      <c r="F2" s="1396"/>
      <c r="G2" s="1396"/>
      <c r="H2" s="1396"/>
      <c r="I2" s="1396"/>
      <c r="J2" s="1396"/>
      <c r="K2" s="1396"/>
      <c r="L2" s="1396"/>
      <c r="M2" s="1396"/>
      <c r="N2" s="1396"/>
      <c r="O2" s="1396"/>
      <c r="P2" s="1396"/>
      <c r="Q2" s="1396"/>
      <c r="R2" s="1396"/>
      <c r="S2" s="1396"/>
      <c r="T2" s="1396"/>
      <c r="U2" s="1396"/>
      <c r="V2" s="1396"/>
      <c r="W2" s="1396"/>
      <c r="X2" s="1396"/>
      <c r="Y2" s="1396"/>
      <c r="Z2" s="1396"/>
      <c r="AA2" s="1396"/>
      <c r="AB2" s="1396"/>
      <c r="AC2" s="1396"/>
      <c r="AD2" s="1396"/>
      <c r="AE2" s="1396"/>
      <c r="AF2" s="1396"/>
      <c r="AG2" s="1396"/>
      <c r="AH2" s="1396"/>
      <c r="AI2" s="1396"/>
    </row>
    <row r="3" spans="1:35" s="120" customFormat="1" ht="33" customHeight="1">
      <c r="A3" s="1396" t="s">
        <v>343</v>
      </c>
      <c r="B3" s="1396"/>
      <c r="C3" s="1396"/>
      <c r="D3" s="1162"/>
      <c r="E3" s="1121"/>
      <c r="F3" s="1121"/>
      <c r="G3" s="1121"/>
      <c r="H3" s="1121"/>
      <c r="I3" s="1121"/>
      <c r="J3" s="1122"/>
      <c r="K3" s="1122"/>
      <c r="L3" s="1122"/>
      <c r="M3" s="1122"/>
      <c r="N3" s="1122"/>
      <c r="O3" s="1122"/>
      <c r="P3" s="1122"/>
      <c r="Q3" s="1122"/>
      <c r="R3" s="1122"/>
      <c r="S3" s="1122"/>
      <c r="T3" s="1122"/>
      <c r="U3" s="1122"/>
      <c r="V3" s="1122"/>
      <c r="W3" s="1122"/>
      <c r="X3" s="1122"/>
      <c r="Y3" s="1122"/>
      <c r="Z3" s="1123"/>
      <c r="AA3" s="1122"/>
      <c r="AB3" s="1122"/>
      <c r="AC3" s="1122"/>
      <c r="AD3" s="1122"/>
      <c r="AE3" s="1122"/>
      <c r="AF3" s="1605"/>
      <c r="AG3" s="1122"/>
      <c r="AH3" s="1124"/>
      <c r="AI3" s="1124"/>
    </row>
    <row r="4" spans="1:35" s="120" customFormat="1" ht="35.25" customHeight="1" thickBot="1">
      <c r="A4" s="1607" t="s">
        <v>1121</v>
      </c>
      <c r="B4" s="1607"/>
      <c r="C4" s="1607"/>
      <c r="D4" s="1169"/>
      <c r="E4" s="1121"/>
      <c r="F4" s="1168"/>
      <c r="G4" s="1168"/>
      <c r="H4" s="1168"/>
      <c r="I4" s="1168"/>
      <c r="J4" s="1168"/>
      <c r="K4" s="1168"/>
      <c r="L4" s="1168"/>
      <c r="M4" s="1168"/>
      <c r="N4" s="1168"/>
      <c r="O4" s="1168"/>
      <c r="P4" s="1122"/>
      <c r="Q4" s="1122"/>
      <c r="R4" s="1122"/>
      <c r="S4" s="1122"/>
      <c r="T4" s="1168"/>
      <c r="U4" s="1122"/>
      <c r="V4" s="1122"/>
      <c r="W4" s="1122"/>
      <c r="X4" s="1122"/>
      <c r="Y4" s="1122"/>
      <c r="Z4" s="1126"/>
      <c r="AA4" s="1168"/>
      <c r="AB4" s="1127"/>
      <c r="AC4" s="1127"/>
      <c r="AD4" s="1127"/>
      <c r="AE4" s="1127"/>
      <c r="AF4" s="1606"/>
      <c r="AG4" s="1127"/>
      <c r="AH4" s="1128"/>
      <c r="AI4" s="1128"/>
    </row>
    <row r="5" spans="1:35" s="120" customFormat="1" ht="35.25" customHeight="1" thickTop="1" thickBot="1">
      <c r="A5" s="1165"/>
      <c r="B5" s="1165"/>
      <c r="C5" s="1165"/>
      <c r="D5" s="1165"/>
      <c r="E5" s="58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1"/>
      <c r="Q5" s="121"/>
      <c r="R5" s="121"/>
      <c r="S5" s="121"/>
      <c r="T5" s="123"/>
      <c r="U5" s="121"/>
      <c r="V5" s="121"/>
      <c r="W5" s="121"/>
      <c r="X5" s="121"/>
      <c r="Y5" s="121"/>
      <c r="Z5" s="1010"/>
      <c r="AA5" s="123"/>
      <c r="AB5" s="123"/>
      <c r="AC5" s="123"/>
      <c r="AD5" s="123"/>
      <c r="AE5" s="123"/>
      <c r="AF5" s="1166"/>
      <c r="AG5" s="123"/>
      <c r="AH5" s="1136"/>
      <c r="AI5" s="1136"/>
    </row>
    <row r="6" spans="1:35" ht="28.5" customHeight="1">
      <c r="A6" s="1602" t="s">
        <v>261</v>
      </c>
      <c r="B6" s="1402" t="s">
        <v>244</v>
      </c>
      <c r="C6" s="1405" t="s">
        <v>0</v>
      </c>
      <c r="D6" s="1405" t="s">
        <v>245</v>
      </c>
      <c r="E6" s="1408" t="s">
        <v>1</v>
      </c>
      <c r="F6" s="1409"/>
      <c r="G6" s="1409"/>
      <c r="H6" s="1409"/>
      <c r="I6" s="1410"/>
      <c r="J6" s="1414" t="s">
        <v>2</v>
      </c>
      <c r="K6" s="1414"/>
      <c r="L6" s="1414"/>
      <c r="M6" s="1414"/>
      <c r="N6" s="1414"/>
      <c r="O6" s="1414"/>
      <c r="P6" s="1414"/>
      <c r="Q6" s="1414"/>
      <c r="R6" s="1414"/>
      <c r="S6" s="1414"/>
      <c r="T6" s="1414"/>
      <c r="U6" s="1414"/>
      <c r="V6" s="1415" t="s">
        <v>8</v>
      </c>
      <c r="W6" s="1414" t="s">
        <v>4</v>
      </c>
      <c r="X6" s="1414"/>
      <c r="Y6" s="1414"/>
      <c r="Z6" s="1599" t="s">
        <v>338</v>
      </c>
      <c r="AA6" s="1419" t="s">
        <v>210</v>
      </c>
      <c r="AB6" s="150"/>
      <c r="AC6" s="150"/>
      <c r="AD6" s="150"/>
      <c r="AE6" s="150"/>
      <c r="AF6" s="150"/>
      <c r="AG6" s="150"/>
      <c r="AH6" s="150"/>
      <c r="AI6" s="150"/>
    </row>
    <row r="7" spans="1:35" ht="74.25" customHeight="1">
      <c r="A7" s="1603"/>
      <c r="B7" s="1403"/>
      <c r="C7" s="1406"/>
      <c r="D7" s="1406"/>
      <c r="E7" s="1411"/>
      <c r="F7" s="1412"/>
      <c r="G7" s="1412"/>
      <c r="H7" s="1412"/>
      <c r="I7" s="1413"/>
      <c r="J7" s="1422" t="s">
        <v>227</v>
      </c>
      <c r="K7" s="1423"/>
      <c r="L7" s="1418" t="s">
        <v>5</v>
      </c>
      <c r="M7" s="1418"/>
      <c r="N7" s="1424" t="s">
        <v>223</v>
      </c>
      <c r="O7" s="1425"/>
      <c r="P7" s="1418" t="s">
        <v>6</v>
      </c>
      <c r="Q7" s="1418"/>
      <c r="R7" s="1418" t="s">
        <v>7</v>
      </c>
      <c r="S7" s="1418"/>
      <c r="T7" s="1418" t="s">
        <v>219</v>
      </c>
      <c r="U7" s="1418"/>
      <c r="V7" s="1416"/>
      <c r="W7" s="1418"/>
      <c r="X7" s="1418"/>
      <c r="Y7" s="1418"/>
      <c r="Z7" s="1600"/>
      <c r="AA7" s="1420"/>
      <c r="AB7" s="150"/>
      <c r="AC7" s="150"/>
      <c r="AD7" s="150"/>
      <c r="AE7" s="150"/>
      <c r="AF7" s="150"/>
      <c r="AG7" s="150"/>
      <c r="AH7" s="150"/>
      <c r="AI7" s="150"/>
    </row>
    <row r="8" spans="1:35" ht="84" customHeight="1" thickBot="1">
      <c r="A8" s="1604"/>
      <c r="B8" s="1404"/>
      <c r="C8" s="1407"/>
      <c r="D8" s="1407"/>
      <c r="E8" s="240" t="s">
        <v>9</v>
      </c>
      <c r="F8" s="240" t="s">
        <v>10</v>
      </c>
      <c r="G8" s="1163" t="s">
        <v>11</v>
      </c>
      <c r="H8" s="1163" t="s">
        <v>12</v>
      </c>
      <c r="I8" s="1163" t="s">
        <v>13</v>
      </c>
      <c r="J8" s="1163" t="s">
        <v>14</v>
      </c>
      <c r="K8" s="1163" t="s">
        <v>15</v>
      </c>
      <c r="L8" s="1163" t="s">
        <v>14</v>
      </c>
      <c r="M8" s="1163" t="s">
        <v>16</v>
      </c>
      <c r="N8" s="1163" t="s">
        <v>14</v>
      </c>
      <c r="O8" s="1163" t="s">
        <v>16</v>
      </c>
      <c r="P8" s="1163" t="s">
        <v>14</v>
      </c>
      <c r="Q8" s="1163" t="s">
        <v>16</v>
      </c>
      <c r="R8" s="1163" t="s">
        <v>14</v>
      </c>
      <c r="S8" s="1163" t="s">
        <v>220</v>
      </c>
      <c r="T8" s="1163" t="s">
        <v>221</v>
      </c>
      <c r="U8" s="1163" t="s">
        <v>3</v>
      </c>
      <c r="V8" s="1417"/>
      <c r="W8" s="775" t="s">
        <v>17</v>
      </c>
      <c r="X8" s="153" t="s">
        <v>218</v>
      </c>
      <c r="Y8" s="153" t="s">
        <v>13</v>
      </c>
      <c r="Z8" s="1601"/>
      <c r="AA8" s="1421"/>
      <c r="AB8" s="150"/>
      <c r="AC8" s="150"/>
      <c r="AD8" s="150"/>
      <c r="AE8" s="150"/>
      <c r="AF8" s="150"/>
      <c r="AG8" s="150"/>
      <c r="AH8" s="150"/>
      <c r="AI8" s="150"/>
    </row>
    <row r="9" spans="1:35" s="160" customFormat="1" ht="55.5" customHeight="1">
      <c r="A9" s="1129">
        <v>1</v>
      </c>
      <c r="B9" s="642" t="s">
        <v>1141</v>
      </c>
      <c r="C9" s="642" t="s">
        <v>18</v>
      </c>
      <c r="D9" s="415" t="s">
        <v>353</v>
      </c>
      <c r="E9" s="1130">
        <v>30</v>
      </c>
      <c r="F9" s="642">
        <v>240</v>
      </c>
      <c r="G9" s="642">
        <v>70</v>
      </c>
      <c r="H9" s="642">
        <f t="shared" ref="H9" si="0">G9/8</f>
        <v>8.75</v>
      </c>
      <c r="I9" s="643">
        <f t="shared" ref="I9" si="1">G9*E9</f>
        <v>2100</v>
      </c>
      <c r="J9" s="1170">
        <v>5</v>
      </c>
      <c r="K9" s="1131" t="s">
        <v>849</v>
      </c>
      <c r="L9" s="1131"/>
      <c r="M9" s="1131"/>
      <c r="N9" s="1131"/>
      <c r="O9" s="1132"/>
      <c r="P9" s="1131"/>
      <c r="Q9" s="1131"/>
      <c r="R9" s="1131"/>
      <c r="S9" s="1131"/>
      <c r="T9" s="1131"/>
      <c r="U9" s="1131"/>
      <c r="V9" s="686">
        <f t="shared" ref="V9" si="2">J9+L9+N9+P9+R9+T9</f>
        <v>5</v>
      </c>
      <c r="W9" s="1130">
        <f t="shared" ref="W9" si="3">E9-V9</f>
        <v>25</v>
      </c>
      <c r="X9" s="643">
        <f t="shared" ref="X9" si="4">W9*8</f>
        <v>200</v>
      </c>
      <c r="Y9" s="643">
        <f t="shared" ref="Y9" si="5">X9*H9</f>
        <v>1750</v>
      </c>
      <c r="Z9" s="1171">
        <f t="shared" ref="Z9" si="6">Y9</f>
        <v>1750</v>
      </c>
      <c r="AA9" s="149"/>
    </row>
    <row r="10" spans="1:35" ht="47.25" customHeight="1" thickBot="1">
      <c r="A10" s="1039"/>
      <c r="B10" s="416"/>
      <c r="C10" s="384"/>
      <c r="D10" s="384"/>
      <c r="E10" s="384"/>
      <c r="F10" s="384"/>
      <c r="G10" s="384"/>
      <c r="H10" s="384"/>
      <c r="I10" s="384"/>
      <c r="J10" s="385"/>
      <c r="K10" s="385"/>
      <c r="L10" s="385"/>
      <c r="M10" s="385"/>
      <c r="N10" s="385"/>
      <c r="O10" s="385"/>
      <c r="P10" s="385"/>
      <c r="Q10" s="385"/>
      <c r="R10" s="385"/>
      <c r="S10" s="385"/>
      <c r="T10" s="385"/>
      <c r="U10" s="385"/>
      <c r="V10" s="384"/>
      <c r="W10" s="416"/>
      <c r="X10" s="1436" t="s">
        <v>208</v>
      </c>
      <c r="Y10" s="1437"/>
      <c r="Z10" s="1019">
        <f>SUM(Z9:Z9)</f>
        <v>1750</v>
      </c>
      <c r="AA10" s="159"/>
      <c r="AB10" s="150"/>
      <c r="AC10" s="150"/>
      <c r="AD10" s="352"/>
      <c r="AE10" s="150"/>
      <c r="AF10" s="150"/>
      <c r="AG10" s="150"/>
      <c r="AH10" s="150"/>
      <c r="AI10" s="150"/>
    </row>
    <row r="11" spans="1:35" ht="30.75" customHeight="1" thickBot="1">
      <c r="A11" s="1039"/>
      <c r="B11" s="416" t="s">
        <v>342</v>
      </c>
      <c r="C11" s="119"/>
      <c r="D11" s="384"/>
      <c r="E11" s="384"/>
      <c r="F11" s="384"/>
      <c r="G11" s="384"/>
      <c r="H11" s="384"/>
      <c r="I11" s="384"/>
      <c r="J11" s="385"/>
      <c r="K11" s="385"/>
      <c r="L11" s="385"/>
      <c r="M11" s="385"/>
      <c r="N11" s="385"/>
      <c r="O11" s="385"/>
      <c r="P11" s="385"/>
      <c r="Q11" s="385"/>
      <c r="R11" s="385"/>
      <c r="S11" s="385"/>
      <c r="T11" s="385"/>
      <c r="U11" s="385"/>
      <c r="V11" s="384"/>
      <c r="W11" s="416"/>
      <c r="X11" s="384"/>
      <c r="Y11" s="384"/>
      <c r="Z11" s="1020"/>
      <c r="AA11" s="159"/>
      <c r="AB11" s="150"/>
      <c r="AC11" s="150"/>
      <c r="AD11" s="160"/>
      <c r="AE11" s="150"/>
      <c r="AF11" s="150"/>
      <c r="AG11" s="150"/>
      <c r="AH11" s="150"/>
      <c r="AI11" s="150"/>
    </row>
    <row r="12" spans="1:35" ht="30.75" customHeight="1">
      <c r="A12" s="632"/>
      <c r="B12" s="632"/>
      <c r="C12" s="1093"/>
      <c r="D12" s="378"/>
      <c r="E12" s="378"/>
      <c r="F12" s="378"/>
      <c r="G12" s="378"/>
      <c r="H12" s="378"/>
      <c r="I12" s="378"/>
      <c r="J12" s="1167"/>
      <c r="K12" s="1167"/>
      <c r="L12" s="1167"/>
      <c r="M12" s="1167"/>
      <c r="N12" s="1167"/>
      <c r="O12" s="1167"/>
      <c r="P12" s="1167"/>
      <c r="Q12" s="1167"/>
      <c r="R12" s="1167"/>
      <c r="S12" s="1167"/>
      <c r="T12" s="1167"/>
      <c r="U12" s="1167"/>
      <c r="V12" s="378"/>
      <c r="W12" s="632"/>
      <c r="X12" s="378"/>
      <c r="Y12" s="378"/>
      <c r="Z12" s="1088"/>
      <c r="AA12" s="340"/>
      <c r="AB12" s="150"/>
      <c r="AC12" s="150"/>
      <c r="AD12" s="160"/>
      <c r="AE12" s="150"/>
      <c r="AF12" s="150"/>
      <c r="AG12" s="150"/>
      <c r="AH12" s="150"/>
      <c r="AI12" s="150"/>
    </row>
    <row r="13" spans="1:35" ht="30.75" customHeight="1">
      <c r="A13" s="632"/>
      <c r="B13" s="378"/>
      <c r="C13" s="378"/>
      <c r="D13" s="378"/>
      <c r="E13" s="378"/>
      <c r="F13" s="378"/>
      <c r="G13" s="378"/>
      <c r="H13" s="378"/>
      <c r="I13" s="378"/>
      <c r="J13" s="1167"/>
      <c r="K13" s="1167"/>
      <c r="L13" s="1167"/>
      <c r="M13" s="1167"/>
      <c r="N13" s="1167"/>
      <c r="O13" s="1167"/>
      <c r="P13" s="1167"/>
      <c r="Q13" s="1167"/>
      <c r="R13" s="1167"/>
      <c r="S13" s="1167"/>
      <c r="T13" s="1167"/>
      <c r="U13" s="1167"/>
      <c r="V13" s="378"/>
      <c r="W13" s="632"/>
      <c r="X13" s="378"/>
      <c r="Y13" s="378"/>
      <c r="Z13" s="1088"/>
      <c r="AA13" s="340"/>
      <c r="AB13" s="150"/>
      <c r="AC13" s="150"/>
      <c r="AD13" s="160"/>
      <c r="AE13" s="150"/>
      <c r="AF13" s="150"/>
      <c r="AG13" s="150"/>
      <c r="AH13" s="150"/>
      <c r="AI13" s="150"/>
    </row>
    <row r="14" spans="1:35" ht="30.75" customHeight="1">
      <c r="A14" s="632"/>
      <c r="B14" s="378"/>
      <c r="C14" s="378"/>
      <c r="D14" s="378"/>
      <c r="E14" s="378"/>
      <c r="F14" s="378"/>
      <c r="G14" s="378"/>
      <c r="H14" s="378"/>
      <c r="I14" s="378"/>
      <c r="J14" s="1167"/>
      <c r="K14" s="1167"/>
      <c r="L14" s="1167"/>
      <c r="M14" s="1167"/>
      <c r="N14" s="1167"/>
      <c r="O14" s="1167"/>
      <c r="P14" s="1167"/>
      <c r="Q14" s="1167"/>
      <c r="R14" s="1167"/>
      <c r="S14" s="1167"/>
      <c r="T14" s="1167"/>
      <c r="U14" s="1167"/>
      <c r="V14" s="378"/>
      <c r="W14" s="632"/>
      <c r="X14" s="378"/>
      <c r="Y14" s="378"/>
      <c r="Z14" s="1088"/>
      <c r="AA14" s="340"/>
      <c r="AB14" s="150"/>
      <c r="AC14" s="150"/>
      <c r="AD14" s="160"/>
      <c r="AE14" s="150"/>
      <c r="AF14" s="150"/>
      <c r="AG14" s="150"/>
      <c r="AH14" s="150"/>
      <c r="AI14" s="150"/>
    </row>
    <row r="15" spans="1:35" ht="30.75" customHeight="1">
      <c r="A15" s="632"/>
      <c r="B15" s="378"/>
      <c r="C15" s="378"/>
      <c r="D15" s="378"/>
      <c r="E15" s="378"/>
      <c r="F15" s="378"/>
      <c r="G15" s="378"/>
      <c r="H15" s="378"/>
      <c r="I15" s="378"/>
      <c r="J15" s="1167"/>
      <c r="K15" s="1167"/>
      <c r="L15" s="1167"/>
      <c r="M15" s="1167"/>
      <c r="N15" s="1167"/>
      <c r="O15" s="1167"/>
      <c r="P15" s="1167"/>
      <c r="Q15" s="1167"/>
      <c r="R15" s="1167"/>
      <c r="S15" s="1167"/>
      <c r="T15" s="1167"/>
      <c r="U15" s="1167"/>
      <c r="V15" s="378"/>
      <c r="W15" s="632"/>
      <c r="X15" s="378"/>
      <c r="Y15" s="378"/>
      <c r="Z15" s="1088"/>
      <c r="AA15" s="340"/>
      <c r="AB15" s="150"/>
      <c r="AC15" s="150"/>
      <c r="AD15" s="160"/>
      <c r="AE15" s="150"/>
      <c r="AF15" s="150"/>
      <c r="AG15" s="150"/>
      <c r="AH15" s="150"/>
      <c r="AI15" s="150"/>
    </row>
    <row r="16" spans="1:35" ht="30.75" customHeight="1">
      <c r="A16" s="632"/>
      <c r="B16" s="378"/>
      <c r="C16" s="378"/>
      <c r="D16" s="378"/>
      <c r="E16" s="378"/>
      <c r="F16" s="378"/>
      <c r="G16" s="378"/>
      <c r="H16" s="378"/>
      <c r="I16" s="378"/>
      <c r="J16" s="1167"/>
      <c r="K16" s="1167"/>
      <c r="L16" s="1167"/>
      <c r="M16" s="1167"/>
      <c r="N16" s="1167"/>
      <c r="O16" s="1167"/>
      <c r="P16" s="1167"/>
      <c r="Q16" s="1167"/>
      <c r="R16" s="1167"/>
      <c r="S16" s="1167"/>
      <c r="T16" s="1167"/>
      <c r="U16" s="1167"/>
      <c r="V16" s="378"/>
      <c r="W16" s="632"/>
      <c r="X16" s="378"/>
      <c r="Y16" s="378"/>
      <c r="Z16" s="1088"/>
      <c r="AA16" s="340"/>
      <c r="AB16" s="150"/>
      <c r="AC16" s="150"/>
      <c r="AD16" s="160"/>
      <c r="AE16" s="150"/>
      <c r="AF16" s="150"/>
      <c r="AG16" s="150"/>
      <c r="AH16" s="150"/>
      <c r="AI16" s="150"/>
    </row>
    <row r="17" spans="1:35" ht="30.75" customHeight="1">
      <c r="A17" s="632"/>
      <c r="B17" s="378"/>
      <c r="C17" s="378"/>
      <c r="D17" s="378"/>
      <c r="E17" s="378"/>
      <c r="F17" s="378"/>
      <c r="G17" s="378"/>
      <c r="H17" s="378"/>
      <c r="I17" s="378"/>
      <c r="J17" s="1167"/>
      <c r="K17" s="1167"/>
      <c r="L17" s="1167"/>
      <c r="M17" s="1167"/>
      <c r="N17" s="1167"/>
      <c r="O17" s="1167"/>
      <c r="P17" s="1167"/>
      <c r="Q17" s="1167"/>
      <c r="R17" s="1167"/>
      <c r="S17" s="1167"/>
      <c r="T17" s="1167"/>
      <c r="U17" s="1167"/>
      <c r="V17" s="378"/>
      <c r="W17" s="632"/>
      <c r="X17" s="378"/>
      <c r="Y17" s="378"/>
      <c r="Z17" s="1088"/>
      <c r="AA17" s="340"/>
      <c r="AB17" s="150"/>
      <c r="AC17" s="150"/>
      <c r="AD17" s="160"/>
      <c r="AE17" s="150"/>
      <c r="AF17" s="150"/>
      <c r="AG17" s="150"/>
      <c r="AH17" s="150"/>
      <c r="AI17" s="150"/>
    </row>
    <row r="18" spans="1:35" ht="30.75" customHeight="1">
      <c r="A18" s="632"/>
      <c r="B18" s="378"/>
      <c r="C18" s="378"/>
      <c r="D18" s="378"/>
      <c r="E18" s="378"/>
      <c r="F18" s="378"/>
      <c r="G18" s="378"/>
      <c r="H18" s="378"/>
      <c r="I18" s="378"/>
      <c r="J18" s="1167"/>
      <c r="K18" s="1167"/>
      <c r="L18" s="1167"/>
      <c r="M18" s="1167"/>
      <c r="N18" s="1167"/>
      <c r="O18" s="1167"/>
      <c r="P18" s="1167"/>
      <c r="Q18" s="1167"/>
      <c r="R18" s="1167"/>
      <c r="S18" s="1167"/>
      <c r="T18" s="1167"/>
      <c r="U18" s="1167"/>
      <c r="V18" s="378"/>
      <c r="W18" s="632"/>
      <c r="X18" s="378"/>
      <c r="Y18" s="378"/>
      <c r="Z18" s="1088"/>
      <c r="AA18" s="340"/>
      <c r="AB18" s="150"/>
      <c r="AC18" s="150"/>
      <c r="AD18" s="160"/>
      <c r="AE18" s="150"/>
      <c r="AF18" s="150"/>
      <c r="AG18" s="150"/>
      <c r="AH18" s="150"/>
      <c r="AI18" s="150"/>
    </row>
    <row r="19" spans="1:35" ht="30.75" customHeight="1">
      <c r="A19" s="632"/>
      <c r="B19" s="378"/>
      <c r="C19" s="378"/>
      <c r="D19" s="378"/>
      <c r="E19" s="378"/>
      <c r="F19" s="378"/>
      <c r="G19" s="378"/>
      <c r="H19" s="378"/>
      <c r="I19" s="378"/>
      <c r="J19" s="1167"/>
      <c r="K19" s="1167"/>
      <c r="L19" s="1167"/>
      <c r="M19" s="1167"/>
      <c r="N19" s="1167"/>
      <c r="O19" s="1167"/>
      <c r="P19" s="1167"/>
      <c r="Q19" s="1167"/>
      <c r="R19" s="1167"/>
      <c r="S19" s="1167"/>
      <c r="T19" s="1167"/>
      <c r="U19" s="1167"/>
      <c r="V19" s="378"/>
      <c r="W19" s="632"/>
      <c r="X19" s="378"/>
      <c r="Y19" s="378"/>
      <c r="Z19" s="1088"/>
      <c r="AA19" s="340"/>
      <c r="AB19" s="150"/>
      <c r="AC19" s="150"/>
      <c r="AD19" s="160"/>
      <c r="AE19" s="150"/>
      <c r="AF19" s="150"/>
      <c r="AG19" s="150"/>
      <c r="AH19" s="150"/>
      <c r="AI19" s="150"/>
    </row>
    <row r="20" spans="1:35" ht="30.75" customHeight="1">
      <c r="A20" s="632"/>
      <c r="B20" s="378"/>
      <c r="C20" s="378"/>
      <c r="D20" s="378"/>
      <c r="E20" s="378"/>
      <c r="F20" s="378"/>
      <c r="G20" s="378"/>
      <c r="H20" s="378"/>
      <c r="I20" s="378"/>
      <c r="J20" s="1167"/>
      <c r="K20" s="1167"/>
      <c r="L20" s="1167"/>
      <c r="M20" s="1167"/>
      <c r="N20" s="1167"/>
      <c r="O20" s="1167"/>
      <c r="P20" s="1167"/>
      <c r="Q20" s="1167"/>
      <c r="R20" s="1167"/>
      <c r="S20" s="1167"/>
      <c r="T20" s="1167"/>
      <c r="U20" s="1167"/>
      <c r="V20" s="378"/>
      <c r="W20" s="632"/>
      <c r="X20" s="378"/>
      <c r="Y20" s="378"/>
      <c r="Z20" s="1088"/>
      <c r="AA20" s="340"/>
      <c r="AB20" s="150"/>
      <c r="AC20" s="150"/>
      <c r="AD20" s="160"/>
      <c r="AE20" s="150"/>
      <c r="AF20" s="150"/>
      <c r="AG20" s="150"/>
      <c r="AH20" s="150"/>
      <c r="AI20" s="150"/>
    </row>
    <row r="21" spans="1:35" ht="30.75" customHeight="1">
      <c r="A21" s="632"/>
      <c r="B21" s="378"/>
      <c r="C21" s="378"/>
      <c r="D21" s="378"/>
      <c r="E21" s="378"/>
      <c r="F21" s="378"/>
      <c r="G21" s="378"/>
      <c r="H21" s="378"/>
      <c r="I21" s="378"/>
      <c r="J21" s="1167"/>
      <c r="K21" s="1167"/>
      <c r="L21" s="1167"/>
      <c r="M21" s="1167"/>
      <c r="N21" s="1167"/>
      <c r="O21" s="1167"/>
      <c r="P21" s="1167"/>
      <c r="Q21" s="1167"/>
      <c r="R21" s="1167"/>
      <c r="S21" s="1167"/>
      <c r="T21" s="1167"/>
      <c r="U21" s="1167"/>
      <c r="V21" s="378"/>
      <c r="W21" s="632"/>
      <c r="X21" s="378"/>
      <c r="Y21" s="378"/>
      <c r="Z21" s="1088"/>
      <c r="AA21" s="340"/>
      <c r="AB21" s="150"/>
      <c r="AC21" s="150"/>
      <c r="AD21" s="160"/>
      <c r="AE21" s="150"/>
      <c r="AF21" s="150"/>
      <c r="AG21" s="150"/>
      <c r="AH21" s="150"/>
      <c r="AI21" s="150"/>
    </row>
    <row r="22" spans="1:35" ht="30.75" customHeight="1">
      <c r="A22" s="632"/>
      <c r="B22" s="378"/>
      <c r="C22" s="378"/>
      <c r="D22" s="378"/>
      <c r="E22" s="378"/>
      <c r="F22" s="378"/>
      <c r="G22" s="378"/>
      <c r="H22" s="378"/>
      <c r="I22" s="378"/>
      <c r="J22" s="1167"/>
      <c r="K22" s="1167"/>
      <c r="L22" s="1167"/>
      <c r="M22" s="1167"/>
      <c r="N22" s="1167"/>
      <c r="O22" s="1167"/>
      <c r="P22" s="1167"/>
      <c r="Q22" s="1167"/>
      <c r="R22" s="1167"/>
      <c r="S22" s="1167"/>
      <c r="T22" s="1167"/>
      <c r="U22" s="1167"/>
      <c r="V22" s="378"/>
      <c r="W22" s="632"/>
      <c r="X22" s="378"/>
      <c r="Y22" s="378"/>
      <c r="Z22" s="1088"/>
      <c r="AA22" s="340"/>
      <c r="AB22" s="150"/>
      <c r="AC22" s="150"/>
      <c r="AD22" s="160"/>
      <c r="AE22" s="150"/>
      <c r="AF22" s="150"/>
      <c r="AG22" s="150"/>
      <c r="AH22" s="150"/>
      <c r="AI22" s="150"/>
    </row>
    <row r="23" spans="1:35" ht="30.75" customHeight="1">
      <c r="A23" s="632"/>
      <c r="B23" s="378"/>
      <c r="C23" s="378"/>
      <c r="D23" s="378"/>
      <c r="E23" s="378"/>
      <c r="F23" s="378"/>
      <c r="G23" s="378"/>
      <c r="H23" s="378"/>
      <c r="I23" s="378"/>
      <c r="J23" s="1167"/>
      <c r="K23" s="1167"/>
      <c r="L23" s="1167"/>
      <c r="M23" s="1167"/>
      <c r="N23" s="1167"/>
      <c r="O23" s="1167"/>
      <c r="P23" s="1167"/>
      <c r="Q23" s="1167"/>
      <c r="R23" s="1167"/>
      <c r="S23" s="1167"/>
      <c r="T23" s="1167"/>
      <c r="U23" s="1167"/>
      <c r="V23" s="378"/>
      <c r="W23" s="632"/>
      <c r="X23" s="378"/>
      <c r="Y23" s="378"/>
      <c r="Z23" s="1088"/>
      <c r="AA23" s="340"/>
      <c r="AB23" s="150"/>
      <c r="AC23" s="150"/>
      <c r="AD23" s="160"/>
      <c r="AE23" s="150"/>
      <c r="AF23" s="150"/>
      <c r="AG23" s="150"/>
      <c r="AH23" s="150"/>
      <c r="AI23" s="150"/>
    </row>
    <row r="24" spans="1:35" ht="69" customHeight="1">
      <c r="A24" s="632"/>
      <c r="B24" s="378"/>
      <c r="C24" s="378"/>
      <c r="D24" s="378"/>
      <c r="E24" s="378"/>
      <c r="F24" s="378"/>
      <c r="G24" s="378"/>
      <c r="H24" s="378"/>
      <c r="I24" s="378"/>
      <c r="J24" s="1167"/>
      <c r="K24" s="1167"/>
      <c r="L24" s="1167"/>
      <c r="M24" s="1167"/>
      <c r="N24" s="1167"/>
      <c r="O24" s="1167"/>
      <c r="P24" s="1167"/>
      <c r="Q24" s="1167"/>
      <c r="R24" s="1167"/>
      <c r="S24" s="1167"/>
      <c r="T24" s="1167"/>
      <c r="U24" s="1167"/>
      <c r="V24" s="378"/>
      <c r="W24" s="632"/>
      <c r="X24" s="378"/>
      <c r="Y24" s="378"/>
      <c r="Z24" s="1088"/>
      <c r="AA24" s="340"/>
      <c r="AB24" s="150"/>
      <c r="AC24" s="150"/>
      <c r="AD24" s="160"/>
      <c r="AE24" s="150"/>
      <c r="AF24" s="150"/>
      <c r="AG24" s="150"/>
      <c r="AH24" s="150"/>
      <c r="AI24" s="150"/>
    </row>
    <row r="25" spans="1:35" ht="30.75" customHeight="1">
      <c r="A25" s="632"/>
      <c r="B25" s="632"/>
      <c r="C25" s="1093"/>
      <c r="D25" s="378"/>
      <c r="E25" s="378"/>
      <c r="F25" s="378"/>
      <c r="G25" s="378"/>
      <c r="H25" s="378"/>
      <c r="I25" s="378"/>
      <c r="J25" s="1167"/>
      <c r="K25" s="1167"/>
      <c r="L25" s="1167"/>
      <c r="M25" s="1167"/>
      <c r="N25" s="1167"/>
      <c r="O25" s="1167"/>
      <c r="P25" s="1167"/>
      <c r="Q25" s="1167"/>
      <c r="R25" s="1167"/>
      <c r="S25" s="1167"/>
      <c r="T25" s="1167"/>
      <c r="U25" s="1167"/>
      <c r="V25" s="1167"/>
      <c r="W25" s="1167"/>
      <c r="X25" s="1167"/>
      <c r="Y25" s="1167"/>
      <c r="Z25" s="1167"/>
      <c r="AA25" s="1167"/>
      <c r="AB25" s="150"/>
      <c r="AC25" s="150"/>
      <c r="AD25" s="160"/>
      <c r="AE25" s="150"/>
      <c r="AF25" s="150"/>
      <c r="AG25" s="150"/>
      <c r="AH25" s="150"/>
      <c r="AI25" s="150"/>
    </row>
    <row r="26" spans="1:35" s="160" customFormat="1" ht="44.25" customHeight="1">
      <c r="A26" s="462"/>
      <c r="B26" s="1427" t="s">
        <v>483</v>
      </c>
      <c r="C26" s="1427"/>
      <c r="D26" s="1427"/>
      <c r="E26" s="341"/>
      <c r="F26" s="341"/>
      <c r="G26" s="341"/>
      <c r="H26" s="341"/>
      <c r="I26" s="341"/>
      <c r="J26" s="1164"/>
      <c r="K26" s="1164"/>
      <c r="L26" s="1164"/>
      <c r="M26" s="1164"/>
      <c r="N26" s="1427" t="s">
        <v>484</v>
      </c>
      <c r="O26" s="1427"/>
      <c r="P26" s="1427"/>
      <c r="Q26" s="1427"/>
      <c r="R26" s="1427"/>
      <c r="S26" s="1164"/>
      <c r="T26" s="1164"/>
      <c r="U26" s="1164"/>
      <c r="V26" s="341"/>
      <c r="W26" s="1427" t="s">
        <v>485</v>
      </c>
      <c r="X26" s="1427"/>
      <c r="Y26" s="1427"/>
      <c r="Z26" s="1427"/>
      <c r="AA26" s="1427"/>
    </row>
    <row r="27" spans="1:35" s="160" customFormat="1" ht="59.25" customHeight="1">
      <c r="A27" s="462"/>
      <c r="B27" s="1427" t="s">
        <v>482</v>
      </c>
      <c r="C27" s="1427"/>
      <c r="D27" s="1427"/>
      <c r="E27" s="341"/>
      <c r="F27" s="341"/>
      <c r="G27" s="341"/>
      <c r="H27" s="341"/>
      <c r="I27" s="341"/>
      <c r="J27" s="1164"/>
      <c r="K27" s="1164"/>
      <c r="L27" s="1164"/>
      <c r="M27" s="1164"/>
      <c r="N27" s="1427" t="s">
        <v>482</v>
      </c>
      <c r="O27" s="1427"/>
      <c r="P27" s="1427"/>
      <c r="Q27" s="1427"/>
      <c r="R27" s="1164"/>
      <c r="S27" s="1164"/>
      <c r="T27" s="1164"/>
      <c r="U27" s="1164"/>
      <c r="V27" s="341"/>
      <c r="W27" s="776"/>
      <c r="X27" s="1427" t="s">
        <v>482</v>
      </c>
      <c r="Y27" s="1427"/>
      <c r="Z27" s="1427"/>
      <c r="AA27" s="1427"/>
    </row>
    <row r="28" spans="1:35" s="160" customFormat="1" ht="27.75" customHeight="1">
      <c r="A28" s="462"/>
      <c r="B28" s="462"/>
      <c r="C28" s="250"/>
      <c r="D28" s="250"/>
      <c r="E28" s="250"/>
      <c r="F28" s="250"/>
      <c r="G28" s="250"/>
      <c r="H28" s="250"/>
      <c r="I28" s="250"/>
      <c r="J28" s="338"/>
      <c r="K28" s="338"/>
      <c r="L28" s="338"/>
      <c r="M28" s="338"/>
      <c r="N28" s="1597"/>
      <c r="O28" s="1597"/>
      <c r="P28" s="1597"/>
      <c r="Q28" s="1597"/>
      <c r="R28" s="338"/>
      <c r="S28" s="338"/>
      <c r="T28" s="338"/>
      <c r="U28" s="338"/>
      <c r="V28" s="250"/>
      <c r="W28" s="462"/>
      <c r="X28" s="250"/>
      <c r="Y28" s="250"/>
      <c r="Z28" s="1017"/>
      <c r="AA28" s="340"/>
    </row>
    <row r="29" spans="1:35" s="160" customFormat="1" ht="27.75" customHeight="1">
      <c r="A29" s="462"/>
      <c r="B29" s="462"/>
      <c r="C29" s="250"/>
      <c r="D29" s="250"/>
      <c r="E29" s="250"/>
      <c r="F29" s="250"/>
      <c r="G29" s="250"/>
      <c r="H29" s="250"/>
      <c r="I29" s="250"/>
      <c r="J29" s="338"/>
      <c r="K29" s="338"/>
      <c r="L29" s="338"/>
      <c r="M29" s="338"/>
      <c r="N29" s="338"/>
      <c r="O29" s="339"/>
      <c r="P29" s="338"/>
      <c r="Q29" s="338"/>
      <c r="R29" s="338"/>
      <c r="S29" s="338"/>
      <c r="T29" s="338"/>
      <c r="U29" s="338"/>
      <c r="V29" s="250"/>
      <c r="W29" s="462"/>
      <c r="X29" s="250"/>
      <c r="Y29" s="250"/>
      <c r="Z29" s="1017"/>
      <c r="AA29" s="340"/>
    </row>
    <row r="30" spans="1:35" s="160" customFormat="1" ht="27.75" customHeight="1">
      <c r="A30" s="462"/>
      <c r="B30" s="462"/>
      <c r="C30" s="250"/>
      <c r="D30" s="250"/>
      <c r="E30" s="250"/>
      <c r="F30" s="250"/>
      <c r="G30" s="250"/>
      <c r="H30" s="250"/>
      <c r="I30" s="250"/>
      <c r="J30" s="338"/>
      <c r="K30" s="338"/>
      <c r="L30" s="338"/>
      <c r="M30" s="338"/>
      <c r="N30" s="338"/>
      <c r="O30" s="339"/>
      <c r="P30" s="338"/>
      <c r="Q30" s="338"/>
      <c r="R30" s="338"/>
      <c r="S30" s="338"/>
      <c r="T30" s="338"/>
      <c r="U30" s="338"/>
      <c r="V30" s="250"/>
      <c r="W30" s="462"/>
      <c r="X30" s="250"/>
      <c r="Y30" s="250"/>
      <c r="Z30" s="1017"/>
      <c r="AA30" s="340"/>
    </row>
    <row r="31" spans="1:35" s="168" customFormat="1" ht="45" customHeight="1">
      <c r="A31" s="463"/>
      <c r="B31" s="463"/>
      <c r="C31" s="114"/>
      <c r="D31" s="114"/>
      <c r="E31" s="114"/>
      <c r="F31" s="114"/>
      <c r="G31" s="114"/>
      <c r="H31" s="114"/>
      <c r="I31" s="114"/>
      <c r="N31" s="1597"/>
      <c r="O31" s="1597"/>
      <c r="P31" s="1597"/>
      <c r="Q31" s="1597"/>
      <c r="V31" s="114"/>
      <c r="W31" s="463"/>
      <c r="X31" s="114"/>
      <c r="Y31" s="114"/>
      <c r="Z31" s="1021"/>
      <c r="AA31" s="115"/>
      <c r="AB31" s="114"/>
      <c r="AC31" s="114"/>
      <c r="AD31" s="114"/>
      <c r="AE31" s="114"/>
      <c r="AF31" s="114"/>
      <c r="AG31" s="114"/>
      <c r="AH31" s="114"/>
      <c r="AI31" s="114"/>
    </row>
    <row r="52" spans="3:35" s="463" customFormat="1" ht="30" customHeight="1">
      <c r="C52" s="114"/>
      <c r="D52" s="114"/>
      <c r="E52" s="114"/>
      <c r="F52" s="114"/>
      <c r="G52" s="114"/>
      <c r="H52" s="114"/>
      <c r="I52" s="114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14"/>
      <c r="X52" s="114"/>
      <c r="Y52" s="114"/>
      <c r="Z52" s="1021"/>
      <c r="AA52" s="115"/>
      <c r="AB52" s="114"/>
      <c r="AC52" s="114"/>
      <c r="AD52" s="114"/>
      <c r="AE52" s="114"/>
      <c r="AF52" s="114"/>
      <c r="AG52" s="114"/>
      <c r="AH52" s="114"/>
      <c r="AI52" s="114"/>
    </row>
    <row r="53" spans="3:35" s="463" customFormat="1" ht="30" customHeight="1">
      <c r="C53" s="114"/>
      <c r="D53" s="114"/>
      <c r="E53" s="114"/>
      <c r="F53" s="114"/>
      <c r="G53" s="114"/>
      <c r="H53" s="114"/>
      <c r="I53" s="114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14"/>
      <c r="X53" s="114"/>
      <c r="Y53" s="114"/>
      <c r="Z53" s="1021"/>
      <c r="AA53" s="115"/>
      <c r="AB53" s="114"/>
      <c r="AC53" s="114"/>
      <c r="AD53" s="114"/>
      <c r="AE53" s="114"/>
      <c r="AF53" s="114"/>
      <c r="AG53" s="114"/>
      <c r="AH53" s="114"/>
      <c r="AI53" s="114"/>
    </row>
  </sheetData>
  <mergeCells count="30">
    <mergeCell ref="A6:A8"/>
    <mergeCell ref="B6:B8"/>
    <mergeCell ref="C6:C8"/>
    <mergeCell ref="D6:D8"/>
    <mergeCell ref="E6:I7"/>
    <mergeCell ref="A1:AI1"/>
    <mergeCell ref="A2:AI2"/>
    <mergeCell ref="A3:C3"/>
    <mergeCell ref="AF3:AF4"/>
    <mergeCell ref="A4:C4"/>
    <mergeCell ref="J6:U6"/>
    <mergeCell ref="V6:V8"/>
    <mergeCell ref="W6:Y7"/>
    <mergeCell ref="Z6:Z8"/>
    <mergeCell ref="AA6:AA8"/>
    <mergeCell ref="J7:K7"/>
    <mergeCell ref="L7:M7"/>
    <mergeCell ref="N7:O7"/>
    <mergeCell ref="P7:Q7"/>
    <mergeCell ref="R7:S7"/>
    <mergeCell ref="N28:Q28"/>
    <mergeCell ref="N31:Q31"/>
    <mergeCell ref="T7:U7"/>
    <mergeCell ref="X10:Y10"/>
    <mergeCell ref="B26:D26"/>
    <mergeCell ref="N26:R26"/>
    <mergeCell ref="W26:AA26"/>
    <mergeCell ref="B27:D27"/>
    <mergeCell ref="N27:Q27"/>
    <mergeCell ref="X27:AA27"/>
  </mergeCells>
  <conditionalFormatting sqref="B1:C5">
    <cfRule type="duplicateValues" dxfId="44" priority="1"/>
  </conditionalFormatting>
  <printOptions horizontalCentered="1" verticalCentered="1"/>
  <pageMargins left="0" right="0" top="0" bottom="0" header="0.23" footer="0"/>
  <pageSetup paperSize="9" scale="36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>
  <sheetPr>
    <tabColor rgb="FF00FF99"/>
  </sheetPr>
  <dimension ref="A1:AI146"/>
  <sheetViews>
    <sheetView view="pageBreakPreview" zoomScale="45" zoomScaleNormal="55" zoomScaleSheetLayoutView="45" workbookViewId="0">
      <pane ySplit="7" topLeftCell="A74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463" customWidth="1"/>
    <col min="2" max="2" width="43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5.710937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6.140625" style="168" customWidth="1"/>
    <col min="18" max="18" width="11.85546875" style="168" customWidth="1"/>
    <col min="19" max="19" width="17.28515625" style="168" customWidth="1"/>
    <col min="20" max="20" width="11.42578125" style="168" customWidth="1"/>
    <col min="21" max="21" width="14.2851562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3.28515625" style="1021" customWidth="1"/>
    <col min="27" max="27" width="20.710937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5" t="s">
        <v>243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5"/>
      <c r="O1" s="1395"/>
      <c r="P1" s="1395"/>
      <c r="Q1" s="1395"/>
      <c r="R1" s="1395"/>
      <c r="S1" s="1395"/>
      <c r="T1" s="1395"/>
      <c r="U1" s="1395"/>
      <c r="V1" s="1395"/>
      <c r="W1" s="1395"/>
      <c r="X1" s="1395"/>
      <c r="Y1" s="1395"/>
      <c r="Z1" s="1395"/>
      <c r="AA1" s="1395"/>
      <c r="AB1" s="1395"/>
      <c r="AC1" s="1395"/>
      <c r="AD1" s="1395"/>
      <c r="AE1" s="1395"/>
      <c r="AF1" s="1395"/>
      <c r="AG1" s="1395"/>
      <c r="AH1" s="1395"/>
      <c r="AI1" s="1395"/>
    </row>
    <row r="2" spans="1:35" s="120" customFormat="1" ht="38.25" customHeight="1" thickBot="1">
      <c r="A2" s="1396" t="s">
        <v>259</v>
      </c>
      <c r="B2" s="1396"/>
      <c r="C2" s="1396"/>
      <c r="D2" s="1396"/>
      <c r="E2" s="1396"/>
      <c r="F2" s="1396"/>
      <c r="G2" s="1396"/>
      <c r="H2" s="1396"/>
      <c r="I2" s="1396"/>
      <c r="J2" s="1396"/>
      <c r="K2" s="1396"/>
      <c r="L2" s="1396"/>
      <c r="M2" s="1396"/>
      <c r="N2" s="1396"/>
      <c r="O2" s="1396"/>
      <c r="P2" s="1396"/>
      <c r="Q2" s="1396"/>
      <c r="R2" s="1396"/>
      <c r="S2" s="1396"/>
      <c r="T2" s="1396"/>
      <c r="U2" s="1396"/>
      <c r="V2" s="1396"/>
      <c r="W2" s="1396"/>
      <c r="X2" s="1396"/>
      <c r="Y2" s="1396"/>
      <c r="Z2" s="1396"/>
      <c r="AA2" s="1396"/>
      <c r="AB2" s="1396"/>
      <c r="AC2" s="1396"/>
      <c r="AD2" s="1396"/>
      <c r="AE2" s="1396"/>
      <c r="AF2" s="1396"/>
      <c r="AG2" s="1396"/>
      <c r="AH2" s="1396"/>
      <c r="AI2" s="1396"/>
    </row>
    <row r="3" spans="1:35" s="120" customFormat="1" ht="33" customHeight="1">
      <c r="A3" s="1395" t="s">
        <v>343</v>
      </c>
      <c r="B3" s="1395"/>
      <c r="C3" s="1395"/>
      <c r="D3" s="1172"/>
      <c r="E3" s="582"/>
      <c r="F3" s="582"/>
      <c r="G3" s="582"/>
      <c r="H3" s="582"/>
      <c r="I3" s="582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773"/>
      <c r="X3" s="121"/>
      <c r="Y3" s="121"/>
      <c r="Z3" s="1009"/>
      <c r="AA3" s="121"/>
      <c r="AB3" s="121"/>
      <c r="AC3" s="121"/>
      <c r="AD3" s="121"/>
      <c r="AE3" s="121"/>
      <c r="AF3" s="1397"/>
      <c r="AG3" s="121"/>
      <c r="AH3" s="122"/>
      <c r="AI3" s="122"/>
    </row>
    <row r="4" spans="1:35" s="120" customFormat="1" ht="35.25" customHeight="1" thickBot="1">
      <c r="A4" s="1432" t="s">
        <v>1143</v>
      </c>
      <c r="B4" s="1432"/>
      <c r="C4" s="1432"/>
      <c r="D4" s="1175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1"/>
      <c r="Q4" s="121"/>
      <c r="R4" s="121"/>
      <c r="S4" s="121"/>
      <c r="T4" s="123"/>
      <c r="U4" s="121"/>
      <c r="V4" s="121"/>
      <c r="W4" s="773"/>
      <c r="X4" s="121"/>
      <c r="Y4" s="121"/>
      <c r="Z4" s="1010"/>
      <c r="AA4" s="123"/>
      <c r="AB4" s="124"/>
      <c r="AC4" s="124"/>
      <c r="AD4" s="124"/>
      <c r="AE4" s="124"/>
      <c r="AF4" s="1398"/>
      <c r="AG4" s="124"/>
      <c r="AH4" s="125"/>
      <c r="AI4" s="125"/>
    </row>
    <row r="5" spans="1:35" ht="28.5" customHeight="1">
      <c r="A5" s="1602" t="s">
        <v>261</v>
      </c>
      <c r="B5" s="1402" t="s">
        <v>244</v>
      </c>
      <c r="C5" s="1405" t="s">
        <v>0</v>
      </c>
      <c r="D5" s="1405" t="s">
        <v>245</v>
      </c>
      <c r="E5" s="1408" t="s">
        <v>1</v>
      </c>
      <c r="F5" s="1409"/>
      <c r="G5" s="1409"/>
      <c r="H5" s="1409"/>
      <c r="I5" s="1410"/>
      <c r="J5" s="1414" t="s">
        <v>2</v>
      </c>
      <c r="K5" s="1414"/>
      <c r="L5" s="1414"/>
      <c r="M5" s="1414"/>
      <c r="N5" s="1414"/>
      <c r="O5" s="1414"/>
      <c r="P5" s="1414"/>
      <c r="Q5" s="1414"/>
      <c r="R5" s="1414"/>
      <c r="S5" s="1414"/>
      <c r="T5" s="1414"/>
      <c r="U5" s="1414"/>
      <c r="V5" s="1415" t="s">
        <v>8</v>
      </c>
      <c r="W5" s="1414" t="s">
        <v>4</v>
      </c>
      <c r="X5" s="1414"/>
      <c r="Y5" s="1414"/>
      <c r="Z5" s="1599" t="s">
        <v>338</v>
      </c>
      <c r="AA5" s="1419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74.25" customHeight="1">
      <c r="A6" s="1603"/>
      <c r="B6" s="1403"/>
      <c r="C6" s="1406"/>
      <c r="D6" s="1406"/>
      <c r="E6" s="1411"/>
      <c r="F6" s="1412"/>
      <c r="G6" s="1412"/>
      <c r="H6" s="1412"/>
      <c r="I6" s="1413"/>
      <c r="J6" s="1422" t="s">
        <v>227</v>
      </c>
      <c r="K6" s="1423"/>
      <c r="L6" s="1418" t="s">
        <v>5</v>
      </c>
      <c r="M6" s="1418"/>
      <c r="N6" s="1424" t="s">
        <v>223</v>
      </c>
      <c r="O6" s="1425"/>
      <c r="P6" s="1418" t="s">
        <v>6</v>
      </c>
      <c r="Q6" s="1418"/>
      <c r="R6" s="1418" t="s">
        <v>7</v>
      </c>
      <c r="S6" s="1418"/>
      <c r="T6" s="1418" t="s">
        <v>219</v>
      </c>
      <c r="U6" s="1418"/>
      <c r="V6" s="1416"/>
      <c r="W6" s="1418"/>
      <c r="X6" s="1418"/>
      <c r="Y6" s="1418"/>
      <c r="Z6" s="1600"/>
      <c r="AA6" s="1420"/>
      <c r="AB6" s="150"/>
      <c r="AC6" s="150"/>
      <c r="AD6" s="150"/>
      <c r="AE6" s="150"/>
      <c r="AF6" s="150"/>
      <c r="AG6" s="150"/>
      <c r="AH6" s="150"/>
      <c r="AI6" s="150"/>
    </row>
    <row r="7" spans="1:35" ht="84" customHeight="1" thickBot="1">
      <c r="A7" s="1604"/>
      <c r="B7" s="1404"/>
      <c r="C7" s="1407"/>
      <c r="D7" s="1407"/>
      <c r="E7" s="240" t="s">
        <v>9</v>
      </c>
      <c r="F7" s="240" t="s">
        <v>10</v>
      </c>
      <c r="G7" s="1173" t="s">
        <v>11</v>
      </c>
      <c r="H7" s="1173" t="s">
        <v>12</v>
      </c>
      <c r="I7" s="1173" t="s">
        <v>13</v>
      </c>
      <c r="J7" s="1173" t="s">
        <v>14</v>
      </c>
      <c r="K7" s="1173" t="s">
        <v>15</v>
      </c>
      <c r="L7" s="1173" t="s">
        <v>14</v>
      </c>
      <c r="M7" s="1173" t="s">
        <v>16</v>
      </c>
      <c r="N7" s="1173" t="s">
        <v>14</v>
      </c>
      <c r="O7" s="1173" t="s">
        <v>16</v>
      </c>
      <c r="P7" s="1173" t="s">
        <v>14</v>
      </c>
      <c r="Q7" s="1173" t="s">
        <v>16</v>
      </c>
      <c r="R7" s="1173" t="s">
        <v>14</v>
      </c>
      <c r="S7" s="1173" t="s">
        <v>220</v>
      </c>
      <c r="T7" s="1173" t="s">
        <v>221</v>
      </c>
      <c r="U7" s="1173" t="s">
        <v>3</v>
      </c>
      <c r="V7" s="1417"/>
      <c r="W7" s="775" t="s">
        <v>17</v>
      </c>
      <c r="X7" s="153" t="s">
        <v>218</v>
      </c>
      <c r="Y7" s="153" t="s">
        <v>13</v>
      </c>
      <c r="Z7" s="1601"/>
      <c r="AA7" s="1421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1023">
        <v>1</v>
      </c>
      <c r="B8" s="364" t="s">
        <v>33</v>
      </c>
      <c r="C8" s="364" t="s">
        <v>176</v>
      </c>
      <c r="D8" s="364" t="s">
        <v>56</v>
      </c>
      <c r="E8" s="365">
        <v>30</v>
      </c>
      <c r="F8" s="364">
        <v>240</v>
      </c>
      <c r="G8" s="364">
        <v>90</v>
      </c>
      <c r="H8" s="361">
        <f>90/8</f>
        <v>11.25</v>
      </c>
      <c r="I8" s="361">
        <f>G8*E8</f>
        <v>2700</v>
      </c>
      <c r="J8" s="376"/>
      <c r="K8" s="376"/>
      <c r="L8" s="376">
        <v>4</v>
      </c>
      <c r="M8" s="376" t="s">
        <v>1158</v>
      </c>
      <c r="N8" s="376">
        <v>1</v>
      </c>
      <c r="O8" s="377" t="s">
        <v>183</v>
      </c>
      <c r="P8" s="376">
        <v>1</v>
      </c>
      <c r="Q8" s="376">
        <v>11</v>
      </c>
      <c r="R8" s="376"/>
      <c r="S8" s="376"/>
      <c r="T8" s="376"/>
      <c r="U8" s="376"/>
      <c r="V8" s="355">
        <f t="shared" ref="V8:V83" si="0">J8+L8+N8+P8+R8+T8</f>
        <v>6</v>
      </c>
      <c r="W8" s="958">
        <f t="shared" ref="W8:W83" si="1">E8-V8</f>
        <v>24</v>
      </c>
      <c r="X8" s="361">
        <f t="shared" ref="X8:X83" si="2">W8*8</f>
        <v>192</v>
      </c>
      <c r="Y8" s="361">
        <f t="shared" ref="Y8:Y83" si="3">X8*H8</f>
        <v>2160</v>
      </c>
      <c r="Z8" s="1011">
        <f t="shared" ref="Z8:Z83" si="4">Y8</f>
        <v>2160</v>
      </c>
      <c r="AA8" s="916"/>
    </row>
    <row r="9" spans="1:35" s="160" customFormat="1" ht="30" customHeight="1">
      <c r="A9" s="825">
        <v>2</v>
      </c>
      <c r="B9" s="364" t="s">
        <v>777</v>
      </c>
      <c r="C9" s="364" t="s">
        <v>18</v>
      </c>
      <c r="D9" s="364" t="s">
        <v>373</v>
      </c>
      <c r="E9" s="365">
        <v>30</v>
      </c>
      <c r="F9" s="364">
        <v>240</v>
      </c>
      <c r="G9" s="364">
        <v>70</v>
      </c>
      <c r="H9" s="364">
        <f>G9/8</f>
        <v>8.75</v>
      </c>
      <c r="I9" s="361">
        <f t="shared" ref="I9:I46" si="5">G9*E9</f>
        <v>2100</v>
      </c>
      <c r="J9" s="376"/>
      <c r="K9" s="376"/>
      <c r="L9" s="376">
        <v>1</v>
      </c>
      <c r="M9" s="376">
        <v>23</v>
      </c>
      <c r="N9" s="376"/>
      <c r="O9" s="377"/>
      <c r="P9" s="376"/>
      <c r="Q9" s="376"/>
      <c r="R9" s="376"/>
      <c r="S9" s="376"/>
      <c r="T9" s="376"/>
      <c r="U9" s="376"/>
      <c r="V9" s="355">
        <f t="shared" si="0"/>
        <v>1</v>
      </c>
      <c r="W9" s="958">
        <f t="shared" si="1"/>
        <v>29</v>
      </c>
      <c r="X9" s="361">
        <f t="shared" si="2"/>
        <v>232</v>
      </c>
      <c r="Y9" s="361">
        <f t="shared" si="3"/>
        <v>2030</v>
      </c>
      <c r="Z9" s="1012">
        <f t="shared" si="4"/>
        <v>2030</v>
      </c>
      <c r="AA9" s="363"/>
    </row>
    <row r="10" spans="1:35" s="160" customFormat="1" ht="30" customHeight="1">
      <c r="A10" s="825">
        <v>3</v>
      </c>
      <c r="B10" s="364" t="s">
        <v>319</v>
      </c>
      <c r="C10" s="364" t="s">
        <v>18</v>
      </c>
      <c r="D10" s="364" t="s">
        <v>847</v>
      </c>
      <c r="E10" s="365">
        <v>30</v>
      </c>
      <c r="F10" s="364">
        <v>240</v>
      </c>
      <c r="G10" s="364">
        <v>70</v>
      </c>
      <c r="H10" s="364">
        <f t="shared" ref="H10:H46" si="6">G10/8</f>
        <v>8.75</v>
      </c>
      <c r="I10" s="361">
        <f t="shared" si="5"/>
        <v>2100</v>
      </c>
      <c r="J10" s="376"/>
      <c r="K10" s="376"/>
      <c r="L10" s="376"/>
      <c r="M10" s="376"/>
      <c r="N10" s="376"/>
      <c r="O10" s="377"/>
      <c r="P10" s="376"/>
      <c r="Q10" s="376"/>
      <c r="R10" s="376"/>
      <c r="S10" s="376"/>
      <c r="T10" s="376"/>
      <c r="U10" s="376"/>
      <c r="V10" s="355">
        <f t="shared" si="0"/>
        <v>0</v>
      </c>
      <c r="W10" s="958">
        <f t="shared" si="1"/>
        <v>30</v>
      </c>
      <c r="X10" s="361">
        <f t="shared" si="2"/>
        <v>240</v>
      </c>
      <c r="Y10" s="361">
        <f t="shared" si="3"/>
        <v>2100</v>
      </c>
      <c r="Z10" s="1012">
        <f t="shared" si="4"/>
        <v>2100</v>
      </c>
      <c r="AA10" s="149"/>
    </row>
    <row r="11" spans="1:35" s="160" customFormat="1" ht="30" customHeight="1">
      <c r="A11" s="825">
        <v>4</v>
      </c>
      <c r="B11" s="1177" t="s">
        <v>320</v>
      </c>
      <c r="C11" s="364" t="s">
        <v>176</v>
      </c>
      <c r="D11" s="364" t="s">
        <v>98</v>
      </c>
      <c r="E11" s="365">
        <v>30</v>
      </c>
      <c r="F11" s="364">
        <v>240</v>
      </c>
      <c r="G11" s="364">
        <v>90</v>
      </c>
      <c r="H11" s="364">
        <f t="shared" si="6"/>
        <v>11.25</v>
      </c>
      <c r="I11" s="361">
        <f t="shared" si="5"/>
        <v>2700</v>
      </c>
      <c r="J11" s="376"/>
      <c r="K11" s="819"/>
      <c r="L11" s="376"/>
      <c r="M11" s="376"/>
      <c r="N11" s="1079">
        <v>30</v>
      </c>
      <c r="O11" s="377"/>
      <c r="P11" s="376"/>
      <c r="Q11" s="376"/>
      <c r="R11" s="376"/>
      <c r="S11" s="376"/>
      <c r="T11" s="376"/>
      <c r="U11" s="376"/>
      <c r="V11" s="355">
        <f t="shared" si="0"/>
        <v>30</v>
      </c>
      <c r="W11" s="365">
        <f t="shared" si="1"/>
        <v>0</v>
      </c>
      <c r="X11" s="361">
        <f t="shared" si="2"/>
        <v>0</v>
      </c>
      <c r="Y11" s="361">
        <f t="shared" si="3"/>
        <v>0</v>
      </c>
      <c r="Z11" s="1012">
        <f t="shared" si="4"/>
        <v>0</v>
      </c>
      <c r="AA11" s="363"/>
    </row>
    <row r="12" spans="1:35" s="160" customFormat="1" ht="30" customHeight="1">
      <c r="A12" s="825">
        <v>5</v>
      </c>
      <c r="B12" s="364" t="s">
        <v>472</v>
      </c>
      <c r="C12" s="364" t="s">
        <v>176</v>
      </c>
      <c r="D12" s="364" t="s">
        <v>470</v>
      </c>
      <c r="E12" s="365">
        <v>30</v>
      </c>
      <c r="F12" s="364">
        <v>240</v>
      </c>
      <c r="G12" s="364">
        <v>90</v>
      </c>
      <c r="H12" s="364">
        <f t="shared" si="6"/>
        <v>11.25</v>
      </c>
      <c r="I12" s="361">
        <f t="shared" si="5"/>
        <v>2700</v>
      </c>
      <c r="J12" s="376"/>
      <c r="K12" s="822"/>
      <c r="L12" s="376"/>
      <c r="M12" s="376"/>
      <c r="N12" s="376"/>
      <c r="O12" s="377"/>
      <c r="P12" s="376"/>
      <c r="Q12" s="376"/>
      <c r="R12" s="376"/>
      <c r="S12" s="959"/>
      <c r="T12" s="376"/>
      <c r="U12" s="376"/>
      <c r="V12" s="355">
        <f t="shared" si="0"/>
        <v>0</v>
      </c>
      <c r="W12" s="958">
        <f t="shared" si="1"/>
        <v>30</v>
      </c>
      <c r="X12" s="361">
        <f t="shared" si="2"/>
        <v>240</v>
      </c>
      <c r="Y12" s="361">
        <f t="shared" si="3"/>
        <v>2700</v>
      </c>
      <c r="Z12" s="1012">
        <f t="shared" si="4"/>
        <v>2700</v>
      </c>
      <c r="AA12" s="363"/>
    </row>
    <row r="13" spans="1:35" s="160" customFormat="1" ht="30" customHeight="1">
      <c r="A13" s="825">
        <v>6</v>
      </c>
      <c r="B13" s="364" t="s">
        <v>68</v>
      </c>
      <c r="C13" s="364" t="s">
        <v>18</v>
      </c>
      <c r="D13" s="367" t="s">
        <v>69</v>
      </c>
      <c r="E13" s="365">
        <v>30</v>
      </c>
      <c r="F13" s="364">
        <v>240</v>
      </c>
      <c r="G13" s="364">
        <v>70</v>
      </c>
      <c r="H13" s="364">
        <f t="shared" si="6"/>
        <v>8.75</v>
      </c>
      <c r="I13" s="361">
        <f t="shared" si="5"/>
        <v>2100</v>
      </c>
      <c r="J13" s="376"/>
      <c r="K13" s="376"/>
      <c r="L13" s="376">
        <v>1</v>
      </c>
      <c r="M13" s="376">
        <v>2</v>
      </c>
      <c r="N13" s="376"/>
      <c r="O13" s="376"/>
      <c r="P13" s="376"/>
      <c r="Q13" s="376"/>
      <c r="R13" s="376"/>
      <c r="S13" s="376"/>
      <c r="T13" s="376"/>
      <c r="U13" s="376"/>
      <c r="V13" s="355">
        <f t="shared" si="0"/>
        <v>1</v>
      </c>
      <c r="W13" s="958">
        <f t="shared" si="1"/>
        <v>29</v>
      </c>
      <c r="X13" s="361">
        <f t="shared" si="2"/>
        <v>232</v>
      </c>
      <c r="Y13" s="361">
        <f t="shared" si="3"/>
        <v>2030</v>
      </c>
      <c r="Z13" s="1012">
        <f t="shared" si="4"/>
        <v>2030</v>
      </c>
      <c r="AA13" s="363"/>
    </row>
    <row r="14" spans="1:35" s="160" customFormat="1" ht="30" customHeight="1">
      <c r="A14" s="825">
        <v>7</v>
      </c>
      <c r="B14" s="364" t="s">
        <v>1135</v>
      </c>
      <c r="C14" s="364" t="s">
        <v>176</v>
      </c>
      <c r="D14" s="364" t="s">
        <v>101</v>
      </c>
      <c r="E14" s="365">
        <v>30</v>
      </c>
      <c r="F14" s="364">
        <v>240</v>
      </c>
      <c r="G14" s="364">
        <v>90</v>
      </c>
      <c r="H14" s="364">
        <f t="shared" si="6"/>
        <v>11.25</v>
      </c>
      <c r="I14" s="361">
        <f t="shared" si="5"/>
        <v>2700</v>
      </c>
      <c r="J14" s="376"/>
      <c r="K14" s="376"/>
      <c r="L14" s="376">
        <v>2</v>
      </c>
      <c r="M14" s="376" t="s">
        <v>1145</v>
      </c>
      <c r="N14" s="376">
        <v>1</v>
      </c>
      <c r="O14" s="377" t="s">
        <v>209</v>
      </c>
      <c r="P14" s="376"/>
      <c r="Q14" s="376"/>
      <c r="R14" s="376"/>
      <c r="S14" s="376"/>
      <c r="T14" s="376"/>
      <c r="U14" s="376"/>
      <c r="V14" s="355">
        <f t="shared" si="0"/>
        <v>3</v>
      </c>
      <c r="W14" s="958">
        <f t="shared" si="1"/>
        <v>27</v>
      </c>
      <c r="X14" s="364">
        <f t="shared" si="2"/>
        <v>216</v>
      </c>
      <c r="Y14" s="364">
        <f t="shared" si="3"/>
        <v>2430</v>
      </c>
      <c r="Z14" s="1014">
        <f t="shared" si="4"/>
        <v>2430</v>
      </c>
      <c r="AA14" s="363"/>
    </row>
    <row r="15" spans="1:35" s="160" customFormat="1" ht="30" customHeight="1">
      <c r="A15" s="825">
        <v>8</v>
      </c>
      <c r="B15" s="364" t="s">
        <v>321</v>
      </c>
      <c r="C15" s="364" t="s">
        <v>18</v>
      </c>
      <c r="D15" s="993" t="s">
        <v>38</v>
      </c>
      <c r="E15" s="365">
        <v>30</v>
      </c>
      <c r="F15" s="364">
        <v>240</v>
      </c>
      <c r="G15" s="364">
        <v>70</v>
      </c>
      <c r="H15" s="364">
        <f t="shared" si="6"/>
        <v>8.75</v>
      </c>
      <c r="I15" s="361">
        <f t="shared" si="5"/>
        <v>2100</v>
      </c>
      <c r="J15" s="376"/>
      <c r="K15" s="376"/>
      <c r="L15" s="376"/>
      <c r="M15" s="376"/>
      <c r="N15" s="376"/>
      <c r="O15" s="377"/>
      <c r="P15" s="376"/>
      <c r="Q15" s="376"/>
      <c r="R15" s="376"/>
      <c r="S15" s="376"/>
      <c r="T15" s="376"/>
      <c r="U15" s="376"/>
      <c r="V15" s="355">
        <f t="shared" si="0"/>
        <v>0</v>
      </c>
      <c r="W15" s="958">
        <f t="shared" si="1"/>
        <v>30</v>
      </c>
      <c r="X15" s="361">
        <f t="shared" si="2"/>
        <v>240</v>
      </c>
      <c r="Y15" s="361">
        <f t="shared" si="3"/>
        <v>2100</v>
      </c>
      <c r="Z15" s="1013">
        <f t="shared" si="4"/>
        <v>2100</v>
      </c>
      <c r="AA15" s="363"/>
    </row>
    <row r="16" spans="1:35" s="160" customFormat="1" ht="30" customHeight="1">
      <c r="A16" s="825">
        <v>9</v>
      </c>
      <c r="B16" s="364" t="s">
        <v>1102</v>
      </c>
      <c r="C16" s="364" t="s">
        <v>18</v>
      </c>
      <c r="D16" s="364" t="s">
        <v>86</v>
      </c>
      <c r="E16" s="365">
        <v>30</v>
      </c>
      <c r="F16" s="364">
        <v>240</v>
      </c>
      <c r="G16" s="364">
        <v>70</v>
      </c>
      <c r="H16" s="364">
        <f t="shared" si="6"/>
        <v>8.75</v>
      </c>
      <c r="I16" s="361">
        <f t="shared" si="5"/>
        <v>2100</v>
      </c>
      <c r="J16" s="376"/>
      <c r="K16" s="376"/>
      <c r="L16" s="376"/>
      <c r="M16" s="376"/>
      <c r="N16" s="376"/>
      <c r="O16" s="377"/>
      <c r="P16" s="376"/>
      <c r="Q16" s="376"/>
      <c r="R16" s="376"/>
      <c r="S16" s="376"/>
      <c r="T16" s="376"/>
      <c r="U16" s="376"/>
      <c r="V16" s="355">
        <f t="shared" si="0"/>
        <v>0</v>
      </c>
      <c r="W16" s="958">
        <f t="shared" si="1"/>
        <v>30</v>
      </c>
      <c r="X16" s="361">
        <f t="shared" si="2"/>
        <v>240</v>
      </c>
      <c r="Y16" s="361">
        <f t="shared" si="3"/>
        <v>2100</v>
      </c>
      <c r="Z16" s="1013">
        <f t="shared" si="4"/>
        <v>2100</v>
      </c>
      <c r="AA16" s="363"/>
    </row>
    <row r="17" spans="1:27" s="160" customFormat="1" ht="30" customHeight="1">
      <c r="A17" s="825">
        <v>10</v>
      </c>
      <c r="B17" s="364" t="s">
        <v>272</v>
      </c>
      <c r="C17" s="364" t="s">
        <v>176</v>
      </c>
      <c r="D17" s="364" t="s">
        <v>47</v>
      </c>
      <c r="E17" s="365">
        <v>30</v>
      </c>
      <c r="F17" s="364">
        <v>240</v>
      </c>
      <c r="G17" s="364">
        <v>90</v>
      </c>
      <c r="H17" s="364">
        <f t="shared" si="6"/>
        <v>11.25</v>
      </c>
      <c r="I17" s="361">
        <f t="shared" si="5"/>
        <v>2700</v>
      </c>
      <c r="J17" s="376"/>
      <c r="K17" s="376"/>
      <c r="L17" s="376">
        <v>4</v>
      </c>
      <c r="M17" s="376" t="s">
        <v>889</v>
      </c>
      <c r="N17" s="376"/>
      <c r="O17" s="377"/>
      <c r="P17" s="376"/>
      <c r="Q17" s="376"/>
      <c r="R17" s="376"/>
      <c r="S17" s="376"/>
      <c r="T17" s="376"/>
      <c r="U17" s="376"/>
      <c r="V17" s="355">
        <f t="shared" si="0"/>
        <v>4</v>
      </c>
      <c r="W17" s="958">
        <f t="shared" si="1"/>
        <v>26</v>
      </c>
      <c r="X17" s="364">
        <f t="shared" si="2"/>
        <v>208</v>
      </c>
      <c r="Y17" s="364">
        <f t="shared" si="3"/>
        <v>2340</v>
      </c>
      <c r="Z17" s="1014">
        <f t="shared" si="4"/>
        <v>2340</v>
      </c>
      <c r="AA17" s="363"/>
    </row>
    <row r="18" spans="1:27" s="160" customFormat="1" ht="30" customHeight="1">
      <c r="A18" s="825">
        <v>11</v>
      </c>
      <c r="B18" s="364" t="s">
        <v>734</v>
      </c>
      <c r="C18" s="364" t="s">
        <v>18</v>
      </c>
      <c r="D18" s="374" t="s">
        <v>112</v>
      </c>
      <c r="E18" s="365">
        <v>30</v>
      </c>
      <c r="F18" s="364">
        <v>240</v>
      </c>
      <c r="G18" s="364">
        <v>70</v>
      </c>
      <c r="H18" s="364">
        <f t="shared" si="6"/>
        <v>8.75</v>
      </c>
      <c r="I18" s="361">
        <f t="shared" si="5"/>
        <v>2100</v>
      </c>
      <c r="J18" s="376"/>
      <c r="K18" s="819"/>
      <c r="L18" s="376">
        <v>1</v>
      </c>
      <c r="M18" s="376">
        <v>23</v>
      </c>
      <c r="N18" s="376"/>
      <c r="O18" s="377"/>
      <c r="P18" s="376"/>
      <c r="Q18" s="376"/>
      <c r="R18" s="376"/>
      <c r="S18" s="376"/>
      <c r="T18" s="376"/>
      <c r="U18" s="376"/>
      <c r="V18" s="355">
        <f t="shared" si="0"/>
        <v>1</v>
      </c>
      <c r="W18" s="958">
        <f t="shared" si="1"/>
        <v>29</v>
      </c>
      <c r="X18" s="364">
        <f t="shared" si="2"/>
        <v>232</v>
      </c>
      <c r="Y18" s="364">
        <f t="shared" si="3"/>
        <v>2030</v>
      </c>
      <c r="Z18" s="1014">
        <f t="shared" si="4"/>
        <v>2030</v>
      </c>
      <c r="AA18" s="363"/>
    </row>
    <row r="19" spans="1:27" s="160" customFormat="1" ht="30" customHeight="1">
      <c r="A19" s="825">
        <v>12</v>
      </c>
      <c r="B19" s="364" t="s">
        <v>169</v>
      </c>
      <c r="C19" s="364" t="s">
        <v>176</v>
      </c>
      <c r="D19" s="364" t="s">
        <v>83</v>
      </c>
      <c r="E19" s="365">
        <v>30</v>
      </c>
      <c r="F19" s="364">
        <v>240</v>
      </c>
      <c r="G19" s="364">
        <v>90</v>
      </c>
      <c r="H19" s="364">
        <f t="shared" si="6"/>
        <v>11.25</v>
      </c>
      <c r="I19" s="361">
        <f t="shared" si="5"/>
        <v>2700</v>
      </c>
      <c r="J19" s="376"/>
      <c r="K19" s="819"/>
      <c r="L19" s="376">
        <v>1</v>
      </c>
      <c r="M19" s="376">
        <v>23</v>
      </c>
      <c r="N19" s="376"/>
      <c r="O19" s="377"/>
      <c r="P19" s="376"/>
      <c r="Q19" s="376"/>
      <c r="R19" s="376"/>
      <c r="S19" s="377"/>
      <c r="T19" s="376"/>
      <c r="U19" s="376"/>
      <c r="V19" s="355">
        <f>J19+L19+N19+P19+R19+T19</f>
        <v>1</v>
      </c>
      <c r="W19" s="958">
        <f>E19-V19</f>
        <v>29</v>
      </c>
      <c r="X19" s="364">
        <f>W19*8</f>
        <v>232</v>
      </c>
      <c r="Y19" s="364">
        <f>X19*H19</f>
        <v>2610</v>
      </c>
      <c r="Z19" s="1014">
        <f t="shared" si="4"/>
        <v>2610</v>
      </c>
      <c r="AA19" s="363"/>
    </row>
    <row r="20" spans="1:27" s="160" customFormat="1" ht="30" customHeight="1">
      <c r="A20" s="825">
        <v>13</v>
      </c>
      <c r="B20" s="364" t="s">
        <v>1091</v>
      </c>
      <c r="C20" s="364" t="s">
        <v>176</v>
      </c>
      <c r="D20" s="364" t="s">
        <v>100</v>
      </c>
      <c r="E20" s="365">
        <v>30</v>
      </c>
      <c r="F20" s="364">
        <v>240</v>
      </c>
      <c r="G20" s="364">
        <v>90</v>
      </c>
      <c r="H20" s="364">
        <f t="shared" si="6"/>
        <v>11.25</v>
      </c>
      <c r="I20" s="361">
        <f t="shared" si="5"/>
        <v>2700</v>
      </c>
      <c r="J20" s="376"/>
      <c r="K20" s="819"/>
      <c r="L20" s="376">
        <v>1</v>
      </c>
      <c r="M20" s="376">
        <v>23</v>
      </c>
      <c r="N20" s="376"/>
      <c r="O20" s="377"/>
      <c r="P20" s="376"/>
      <c r="Q20" s="376"/>
      <c r="R20" s="376"/>
      <c r="S20" s="377"/>
      <c r="T20" s="376">
        <v>2</v>
      </c>
      <c r="U20" s="376" t="s">
        <v>650</v>
      </c>
      <c r="V20" s="355">
        <f>J20+L20+N20+P20+R20+T20</f>
        <v>3</v>
      </c>
      <c r="W20" s="958">
        <f>E20-V20</f>
        <v>27</v>
      </c>
      <c r="X20" s="364">
        <f>W20*8</f>
        <v>216</v>
      </c>
      <c r="Y20" s="364">
        <f>X20*H20</f>
        <v>2430</v>
      </c>
      <c r="Z20" s="1014">
        <f t="shared" si="4"/>
        <v>2430</v>
      </c>
      <c r="AA20" s="363"/>
    </row>
    <row r="21" spans="1:27" s="160" customFormat="1" ht="30" customHeight="1">
      <c r="A21" s="825">
        <v>14</v>
      </c>
      <c r="B21" s="364" t="s">
        <v>1089</v>
      </c>
      <c r="C21" s="364" t="s">
        <v>176</v>
      </c>
      <c r="D21" s="364" t="s">
        <v>103</v>
      </c>
      <c r="E21" s="365">
        <v>30</v>
      </c>
      <c r="F21" s="364">
        <v>240</v>
      </c>
      <c r="G21" s="364">
        <v>90</v>
      </c>
      <c r="H21" s="364">
        <f t="shared" si="6"/>
        <v>11.25</v>
      </c>
      <c r="I21" s="361">
        <f t="shared" si="5"/>
        <v>2700</v>
      </c>
      <c r="J21" s="376"/>
      <c r="K21" s="819"/>
      <c r="L21" s="376">
        <v>5</v>
      </c>
      <c r="M21" s="376" t="s">
        <v>1144</v>
      </c>
      <c r="N21" s="376"/>
      <c r="O21" s="377"/>
      <c r="P21" s="376">
        <v>1</v>
      </c>
      <c r="Q21" s="376">
        <v>11</v>
      </c>
      <c r="R21" s="376"/>
      <c r="S21" s="377"/>
      <c r="T21" s="376"/>
      <c r="U21" s="376"/>
      <c r="V21" s="355">
        <f>J21+L21+N21+P21+R21+T21</f>
        <v>6</v>
      </c>
      <c r="W21" s="958">
        <f>E21-V21</f>
        <v>24</v>
      </c>
      <c r="X21" s="364">
        <f>W21*8</f>
        <v>192</v>
      </c>
      <c r="Y21" s="364">
        <f>X21*H21</f>
        <v>2160</v>
      </c>
      <c r="Z21" s="1014">
        <f t="shared" si="4"/>
        <v>2160</v>
      </c>
      <c r="AA21" s="363"/>
    </row>
    <row r="22" spans="1:27" s="160" customFormat="1" ht="30" customHeight="1">
      <c r="A22" s="825">
        <v>15</v>
      </c>
      <c r="B22" s="364" t="s">
        <v>124</v>
      </c>
      <c r="C22" s="364" t="s">
        <v>207</v>
      </c>
      <c r="D22" s="364" t="s">
        <v>142</v>
      </c>
      <c r="E22" s="365">
        <v>30</v>
      </c>
      <c r="F22" s="364">
        <v>240</v>
      </c>
      <c r="G22" s="364">
        <v>40</v>
      </c>
      <c r="H22" s="364">
        <f t="shared" si="6"/>
        <v>5</v>
      </c>
      <c r="I22" s="361">
        <f t="shared" si="5"/>
        <v>1200</v>
      </c>
      <c r="J22" s="376"/>
      <c r="K22" s="376"/>
      <c r="L22" s="376">
        <v>5</v>
      </c>
      <c r="M22" s="376" t="s">
        <v>1144</v>
      </c>
      <c r="N22" s="376"/>
      <c r="O22" s="376"/>
      <c r="P22" s="376">
        <v>1</v>
      </c>
      <c r="Q22" s="376">
        <v>11</v>
      </c>
      <c r="R22" s="376"/>
      <c r="S22" s="376"/>
      <c r="T22" s="376"/>
      <c r="U22" s="377"/>
      <c r="V22" s="355">
        <f t="shared" si="0"/>
        <v>6</v>
      </c>
      <c r="W22" s="958">
        <f t="shared" si="1"/>
        <v>24</v>
      </c>
      <c r="X22" s="361">
        <f t="shared" si="2"/>
        <v>192</v>
      </c>
      <c r="Y22" s="361">
        <f t="shared" si="3"/>
        <v>960</v>
      </c>
      <c r="Z22" s="1012">
        <f t="shared" si="4"/>
        <v>960</v>
      </c>
      <c r="AA22" s="363"/>
    </row>
    <row r="23" spans="1:27" s="160" customFormat="1" ht="30" customHeight="1">
      <c r="A23" s="825">
        <v>16</v>
      </c>
      <c r="B23" s="364" t="s">
        <v>1118</v>
      </c>
      <c r="C23" s="364" t="s">
        <v>176</v>
      </c>
      <c r="D23" s="364" t="s">
        <v>55</v>
      </c>
      <c r="E23" s="365">
        <v>30</v>
      </c>
      <c r="F23" s="364">
        <v>240</v>
      </c>
      <c r="G23" s="364">
        <v>90</v>
      </c>
      <c r="H23" s="364">
        <f>G23/8</f>
        <v>11.25</v>
      </c>
      <c r="I23" s="361">
        <f>G23*E23</f>
        <v>2700</v>
      </c>
      <c r="J23" s="376"/>
      <c r="K23" s="376"/>
      <c r="L23" s="376">
        <v>4</v>
      </c>
      <c r="M23" s="376" t="s">
        <v>889</v>
      </c>
      <c r="N23" s="376"/>
      <c r="O23" s="377"/>
      <c r="P23" s="376">
        <v>1</v>
      </c>
      <c r="Q23" s="376">
        <v>11</v>
      </c>
      <c r="R23" s="376"/>
      <c r="S23" s="376"/>
      <c r="T23" s="376"/>
      <c r="U23" s="376"/>
      <c r="V23" s="355">
        <f>J23+L23+N23+P23+R23+T23</f>
        <v>5</v>
      </c>
      <c r="W23" s="958">
        <f>E23-V23</f>
        <v>25</v>
      </c>
      <c r="X23" s="361">
        <f>W23*8</f>
        <v>200</v>
      </c>
      <c r="Y23" s="361">
        <f>X23*H23</f>
        <v>2250</v>
      </c>
      <c r="Z23" s="1012">
        <f>Y23</f>
        <v>2250</v>
      </c>
      <c r="AA23" s="149"/>
    </row>
    <row r="24" spans="1:27" s="463" customFormat="1" ht="33" customHeight="1">
      <c r="A24" s="825">
        <v>17</v>
      </c>
      <c r="B24" s="364" t="s">
        <v>863</v>
      </c>
      <c r="C24" s="364" t="s">
        <v>18</v>
      </c>
      <c r="D24" s="364" t="s">
        <v>109</v>
      </c>
      <c r="E24" s="365">
        <v>30</v>
      </c>
      <c r="F24" s="364">
        <v>240</v>
      </c>
      <c r="G24" s="364">
        <v>70</v>
      </c>
      <c r="H24" s="364">
        <f t="shared" si="6"/>
        <v>8.75</v>
      </c>
      <c r="I24" s="364">
        <f t="shared" si="5"/>
        <v>2100</v>
      </c>
      <c r="J24" s="376"/>
      <c r="K24" s="376"/>
      <c r="L24" s="376">
        <v>1</v>
      </c>
      <c r="M24" s="376">
        <v>9</v>
      </c>
      <c r="N24" s="376"/>
      <c r="O24" s="377"/>
      <c r="P24" s="376"/>
      <c r="Q24" s="376"/>
      <c r="R24" s="376"/>
      <c r="S24" s="376"/>
      <c r="T24" s="376"/>
      <c r="U24" s="376"/>
      <c r="V24" s="365">
        <f t="shared" si="0"/>
        <v>1</v>
      </c>
      <c r="W24" s="958">
        <f t="shared" si="1"/>
        <v>29</v>
      </c>
      <c r="X24" s="364">
        <f t="shared" si="2"/>
        <v>232</v>
      </c>
      <c r="Y24" s="364">
        <f t="shared" si="3"/>
        <v>2030</v>
      </c>
      <c r="Z24" s="1014">
        <f t="shared" si="4"/>
        <v>2030</v>
      </c>
      <c r="AA24" s="997"/>
    </row>
    <row r="25" spans="1:27" s="160" customFormat="1" ht="30" customHeight="1">
      <c r="A25" s="825">
        <v>18</v>
      </c>
      <c r="B25" s="364" t="s">
        <v>1029</v>
      </c>
      <c r="C25" s="364" t="s">
        <v>267</v>
      </c>
      <c r="D25" s="364" t="s">
        <v>43</v>
      </c>
      <c r="E25" s="365">
        <v>30</v>
      </c>
      <c r="F25" s="364">
        <v>240</v>
      </c>
      <c r="G25" s="364">
        <v>75</v>
      </c>
      <c r="H25" s="364">
        <f t="shared" si="6"/>
        <v>9.375</v>
      </c>
      <c r="I25" s="361">
        <f t="shared" si="5"/>
        <v>2250</v>
      </c>
      <c r="J25" s="376"/>
      <c r="K25" s="376"/>
      <c r="L25" s="376"/>
      <c r="M25" s="376"/>
      <c r="N25" s="376"/>
      <c r="O25" s="377"/>
      <c r="P25" s="376"/>
      <c r="Q25" s="376"/>
      <c r="R25" s="376"/>
      <c r="S25" s="376"/>
      <c r="T25" s="376">
        <v>6</v>
      </c>
      <c r="U25" s="376" t="s">
        <v>793</v>
      </c>
      <c r="V25" s="355">
        <f t="shared" si="0"/>
        <v>6</v>
      </c>
      <c r="W25" s="958">
        <f t="shared" si="1"/>
        <v>24</v>
      </c>
      <c r="X25" s="361">
        <f t="shared" si="2"/>
        <v>192</v>
      </c>
      <c r="Y25" s="361">
        <f t="shared" si="3"/>
        <v>1800</v>
      </c>
      <c r="Z25" s="1014">
        <f t="shared" si="4"/>
        <v>1800</v>
      </c>
      <c r="AA25" s="363"/>
    </row>
    <row r="26" spans="1:27" s="160" customFormat="1" ht="30" customHeight="1">
      <c r="A26" s="825">
        <v>19</v>
      </c>
      <c r="B26" s="364" t="s">
        <v>292</v>
      </c>
      <c r="C26" s="364" t="s">
        <v>176</v>
      </c>
      <c r="D26" s="367" t="s">
        <v>911</v>
      </c>
      <c r="E26" s="365">
        <v>30</v>
      </c>
      <c r="F26" s="364">
        <v>240</v>
      </c>
      <c r="G26" s="364">
        <v>90</v>
      </c>
      <c r="H26" s="364">
        <f t="shared" si="6"/>
        <v>11.25</v>
      </c>
      <c r="I26" s="361">
        <f t="shared" si="5"/>
        <v>2700</v>
      </c>
      <c r="J26" s="376"/>
      <c r="K26" s="376"/>
      <c r="L26" s="376">
        <v>1</v>
      </c>
      <c r="M26" s="376">
        <v>2</v>
      </c>
      <c r="N26" s="376"/>
      <c r="O26" s="377"/>
      <c r="P26" s="376"/>
      <c r="Q26" s="376"/>
      <c r="R26" s="376"/>
      <c r="S26" s="376"/>
      <c r="T26" s="376"/>
      <c r="U26" s="376"/>
      <c r="V26" s="355">
        <f t="shared" si="0"/>
        <v>1</v>
      </c>
      <c r="W26" s="958">
        <f t="shared" si="1"/>
        <v>29</v>
      </c>
      <c r="X26" s="361">
        <f t="shared" si="2"/>
        <v>232</v>
      </c>
      <c r="Y26" s="361">
        <f t="shared" si="3"/>
        <v>2610</v>
      </c>
      <c r="Z26" s="1014">
        <f t="shared" si="4"/>
        <v>2610</v>
      </c>
      <c r="AA26" s="363"/>
    </row>
    <row r="27" spans="1:27" s="160" customFormat="1" ht="30" customHeight="1">
      <c r="A27" s="825">
        <v>20</v>
      </c>
      <c r="B27" s="364" t="s">
        <v>94</v>
      </c>
      <c r="C27" s="364" t="s">
        <v>176</v>
      </c>
      <c r="D27" s="364" t="s">
        <v>138</v>
      </c>
      <c r="E27" s="365">
        <v>30</v>
      </c>
      <c r="F27" s="364">
        <v>240</v>
      </c>
      <c r="G27" s="364">
        <v>90</v>
      </c>
      <c r="H27" s="364">
        <f t="shared" si="6"/>
        <v>11.25</v>
      </c>
      <c r="I27" s="361">
        <f t="shared" si="5"/>
        <v>2700</v>
      </c>
      <c r="J27" s="376"/>
      <c r="K27" s="376"/>
      <c r="L27" s="376">
        <v>5</v>
      </c>
      <c r="M27" s="376" t="s">
        <v>1144</v>
      </c>
      <c r="N27" s="376"/>
      <c r="O27" s="377"/>
      <c r="P27" s="376">
        <v>1</v>
      </c>
      <c r="Q27" s="376">
        <v>11</v>
      </c>
      <c r="R27" s="376"/>
      <c r="S27" s="376"/>
      <c r="T27" s="376"/>
      <c r="U27" s="376"/>
      <c r="V27" s="355">
        <f t="shared" si="0"/>
        <v>6</v>
      </c>
      <c r="W27" s="958">
        <f t="shared" si="1"/>
        <v>24</v>
      </c>
      <c r="X27" s="361">
        <f t="shared" si="2"/>
        <v>192</v>
      </c>
      <c r="Y27" s="361">
        <f t="shared" si="3"/>
        <v>2160</v>
      </c>
      <c r="Z27" s="1014">
        <f t="shared" si="4"/>
        <v>2160</v>
      </c>
      <c r="AA27" s="363"/>
    </row>
    <row r="28" spans="1:27" s="160" customFormat="1" ht="30" customHeight="1">
      <c r="A28" s="825">
        <v>21</v>
      </c>
      <c r="B28" s="364" t="s">
        <v>1103</v>
      </c>
      <c r="C28" s="364" t="s">
        <v>18</v>
      </c>
      <c r="D28" s="923" t="s">
        <v>77</v>
      </c>
      <c r="E28" s="365">
        <v>30</v>
      </c>
      <c r="F28" s="364">
        <v>240</v>
      </c>
      <c r="G28" s="364">
        <v>70</v>
      </c>
      <c r="H28" s="364">
        <f>G28/8</f>
        <v>8.75</v>
      </c>
      <c r="I28" s="361">
        <f>G28*E28</f>
        <v>2100</v>
      </c>
      <c r="J28" s="376"/>
      <c r="K28" s="376"/>
      <c r="L28" s="376">
        <v>4</v>
      </c>
      <c r="M28" s="376" t="s">
        <v>1168</v>
      </c>
      <c r="N28" s="376"/>
      <c r="O28" s="377"/>
      <c r="P28" s="376"/>
      <c r="Q28" s="376"/>
      <c r="R28" s="376"/>
      <c r="S28" s="376"/>
      <c r="T28" s="376"/>
      <c r="U28" s="376"/>
      <c r="V28" s="355">
        <f>J28+L28+N28+P28+R28+T28</f>
        <v>4</v>
      </c>
      <c r="W28" s="958">
        <f>E28-V28</f>
        <v>26</v>
      </c>
      <c r="X28" s="361">
        <f>W28*8</f>
        <v>208</v>
      </c>
      <c r="Y28" s="361">
        <f>X28*H28</f>
        <v>1820</v>
      </c>
      <c r="Z28" s="1012">
        <f>Y28</f>
        <v>1820</v>
      </c>
      <c r="AA28" s="149"/>
    </row>
    <row r="29" spans="1:27" s="160" customFormat="1" ht="30" customHeight="1">
      <c r="A29" s="825">
        <v>22</v>
      </c>
      <c r="B29" s="364" t="s">
        <v>1142</v>
      </c>
      <c r="C29" s="364" t="s">
        <v>18</v>
      </c>
      <c r="D29" s="474" t="s">
        <v>106</v>
      </c>
      <c r="E29" s="365">
        <v>30</v>
      </c>
      <c r="F29" s="364">
        <v>240</v>
      </c>
      <c r="G29" s="364">
        <v>70</v>
      </c>
      <c r="H29" s="364">
        <f t="shared" si="6"/>
        <v>8.75</v>
      </c>
      <c r="I29" s="361">
        <f t="shared" si="5"/>
        <v>2100</v>
      </c>
      <c r="J29" s="376"/>
      <c r="K29" s="376"/>
      <c r="L29" s="376">
        <v>1</v>
      </c>
      <c r="M29" s="376">
        <v>23</v>
      </c>
      <c r="N29" s="376"/>
      <c r="O29" s="377"/>
      <c r="P29" s="376"/>
      <c r="Q29" s="376"/>
      <c r="R29" s="376"/>
      <c r="S29" s="376"/>
      <c r="T29" s="376"/>
      <c r="U29" s="376"/>
      <c r="V29" s="355">
        <f t="shared" si="0"/>
        <v>1</v>
      </c>
      <c r="W29" s="958">
        <f t="shared" si="1"/>
        <v>29</v>
      </c>
      <c r="X29" s="361">
        <f t="shared" si="2"/>
        <v>232</v>
      </c>
      <c r="Y29" s="361">
        <f t="shared" si="3"/>
        <v>2030</v>
      </c>
      <c r="Z29" s="1014">
        <f t="shared" si="4"/>
        <v>2030</v>
      </c>
      <c r="AA29" s="363"/>
    </row>
    <row r="30" spans="1:27" s="463" customFormat="1" ht="35.1" customHeight="1">
      <c r="A30" s="825">
        <v>23</v>
      </c>
      <c r="B30" s="364" t="s">
        <v>794</v>
      </c>
      <c r="C30" s="364" t="s">
        <v>18</v>
      </c>
      <c r="D30" s="364" t="s">
        <v>27</v>
      </c>
      <c r="E30" s="365">
        <v>30</v>
      </c>
      <c r="F30" s="364">
        <v>240</v>
      </c>
      <c r="G30" s="364">
        <v>70</v>
      </c>
      <c r="H30" s="364">
        <f t="shared" si="6"/>
        <v>8.75</v>
      </c>
      <c r="I30" s="364">
        <f t="shared" si="5"/>
        <v>2100</v>
      </c>
      <c r="J30" s="376"/>
      <c r="K30" s="376"/>
      <c r="L30" s="376">
        <v>4</v>
      </c>
      <c r="M30" s="376" t="s">
        <v>1158</v>
      </c>
      <c r="N30" s="376"/>
      <c r="O30" s="377"/>
      <c r="P30" s="376"/>
      <c r="Q30" s="376"/>
      <c r="R30" s="376"/>
      <c r="S30" s="376"/>
      <c r="T30" s="376"/>
      <c r="U30" s="376"/>
      <c r="V30" s="365">
        <f>J30+L30+N30+P30+R30+T30</f>
        <v>4</v>
      </c>
      <c r="W30" s="958">
        <f>E30-V30</f>
        <v>26</v>
      </c>
      <c r="X30" s="364">
        <f>W30*8</f>
        <v>208</v>
      </c>
      <c r="Y30" s="364">
        <f t="shared" si="3"/>
        <v>1820</v>
      </c>
      <c r="Z30" s="1178">
        <f>Y30-210</f>
        <v>1610</v>
      </c>
      <c r="AA30" s="997"/>
    </row>
    <row r="31" spans="1:27" s="160" customFormat="1" ht="30" customHeight="1">
      <c r="A31" s="825">
        <v>24</v>
      </c>
      <c r="B31" s="364" t="s">
        <v>1133</v>
      </c>
      <c r="C31" s="364" t="s">
        <v>176</v>
      </c>
      <c r="D31" s="364" t="s">
        <v>78</v>
      </c>
      <c r="E31" s="365">
        <v>30</v>
      </c>
      <c r="F31" s="364">
        <v>240</v>
      </c>
      <c r="G31" s="364">
        <v>90</v>
      </c>
      <c r="H31" s="364">
        <f t="shared" si="6"/>
        <v>11.25</v>
      </c>
      <c r="I31" s="361">
        <f t="shared" si="5"/>
        <v>2700</v>
      </c>
      <c r="J31" s="376"/>
      <c r="K31" s="376"/>
      <c r="L31" s="376">
        <v>1</v>
      </c>
      <c r="M31" s="376">
        <v>23</v>
      </c>
      <c r="N31" s="376"/>
      <c r="O31" s="377"/>
      <c r="P31" s="376"/>
      <c r="Q31" s="376"/>
      <c r="R31" s="376"/>
      <c r="S31" s="376"/>
      <c r="T31" s="376"/>
      <c r="U31" s="376"/>
      <c r="V31" s="355">
        <f t="shared" si="0"/>
        <v>1</v>
      </c>
      <c r="W31" s="958">
        <f t="shared" si="1"/>
        <v>29</v>
      </c>
      <c r="X31" s="361">
        <f t="shared" si="2"/>
        <v>232</v>
      </c>
      <c r="Y31" s="361">
        <f t="shared" si="3"/>
        <v>2610</v>
      </c>
      <c r="Z31" s="1014">
        <f t="shared" si="4"/>
        <v>2610</v>
      </c>
      <c r="AA31" s="363"/>
    </row>
    <row r="32" spans="1:27" s="160" customFormat="1" ht="30" customHeight="1">
      <c r="A32" s="825">
        <v>25</v>
      </c>
      <c r="B32" s="364" t="s">
        <v>1100</v>
      </c>
      <c r="C32" s="364" t="s">
        <v>18</v>
      </c>
      <c r="D32" s="414" t="s">
        <v>105</v>
      </c>
      <c r="E32" s="365">
        <v>30</v>
      </c>
      <c r="F32" s="364">
        <v>240</v>
      </c>
      <c r="G32" s="364">
        <v>70</v>
      </c>
      <c r="H32" s="364">
        <f t="shared" si="6"/>
        <v>8.75</v>
      </c>
      <c r="I32" s="361">
        <f t="shared" si="5"/>
        <v>2100</v>
      </c>
      <c r="J32" s="376"/>
      <c r="K32" s="376"/>
      <c r="L32" s="376">
        <v>1</v>
      </c>
      <c r="M32" s="376">
        <v>2</v>
      </c>
      <c r="N32" s="376"/>
      <c r="O32" s="377"/>
      <c r="P32" s="376"/>
      <c r="Q32" s="376"/>
      <c r="R32" s="376"/>
      <c r="S32" s="376"/>
      <c r="T32" s="376"/>
      <c r="U32" s="376"/>
      <c r="V32" s="355">
        <f t="shared" si="0"/>
        <v>1</v>
      </c>
      <c r="W32" s="958">
        <f t="shared" si="1"/>
        <v>29</v>
      </c>
      <c r="X32" s="361">
        <f t="shared" si="2"/>
        <v>232</v>
      </c>
      <c r="Y32" s="361">
        <f t="shared" si="3"/>
        <v>2030</v>
      </c>
      <c r="Z32" s="1014">
        <f t="shared" si="4"/>
        <v>2030</v>
      </c>
      <c r="AA32" s="363"/>
    </row>
    <row r="33" spans="1:27" s="160" customFormat="1" ht="30" customHeight="1">
      <c r="A33" s="825">
        <v>26</v>
      </c>
      <c r="B33" s="364" t="s">
        <v>304</v>
      </c>
      <c r="C33" s="364" t="s">
        <v>176</v>
      </c>
      <c r="D33" s="364" t="s">
        <v>57</v>
      </c>
      <c r="E33" s="365">
        <v>30</v>
      </c>
      <c r="F33" s="364">
        <v>240</v>
      </c>
      <c r="G33" s="364">
        <v>90</v>
      </c>
      <c r="H33" s="364">
        <f t="shared" si="6"/>
        <v>11.25</v>
      </c>
      <c r="I33" s="361">
        <f t="shared" si="5"/>
        <v>2700</v>
      </c>
      <c r="J33" s="376"/>
      <c r="K33" s="376"/>
      <c r="L33" s="376">
        <v>5</v>
      </c>
      <c r="M33" s="376" t="s">
        <v>1144</v>
      </c>
      <c r="N33" s="376"/>
      <c r="O33" s="377"/>
      <c r="P33" s="376">
        <v>1</v>
      </c>
      <c r="Q33" s="376">
        <v>11</v>
      </c>
      <c r="R33" s="376"/>
      <c r="S33" s="376"/>
      <c r="T33" s="376"/>
      <c r="U33" s="376"/>
      <c r="V33" s="355">
        <f t="shared" si="0"/>
        <v>6</v>
      </c>
      <c r="W33" s="958">
        <f t="shared" si="1"/>
        <v>24</v>
      </c>
      <c r="X33" s="361">
        <f t="shared" si="2"/>
        <v>192</v>
      </c>
      <c r="Y33" s="361">
        <f t="shared" si="3"/>
        <v>2160</v>
      </c>
      <c r="Z33" s="1012">
        <f t="shared" si="4"/>
        <v>2160</v>
      </c>
      <c r="AA33" s="363"/>
    </row>
    <row r="34" spans="1:27" s="463" customFormat="1" ht="35.25" customHeight="1">
      <c r="A34" s="825">
        <v>27</v>
      </c>
      <c r="B34" s="364" t="s">
        <v>813</v>
      </c>
      <c r="C34" s="364" t="s">
        <v>176</v>
      </c>
      <c r="D34" s="364" t="s">
        <v>29</v>
      </c>
      <c r="E34" s="364">
        <v>30</v>
      </c>
      <c r="F34" s="364">
        <v>240</v>
      </c>
      <c r="G34" s="364">
        <v>90</v>
      </c>
      <c r="H34" s="364">
        <f t="shared" si="6"/>
        <v>11.25</v>
      </c>
      <c r="I34" s="364">
        <f t="shared" si="5"/>
        <v>2700</v>
      </c>
      <c r="J34" s="376"/>
      <c r="K34" s="376"/>
      <c r="L34" s="376">
        <v>2</v>
      </c>
      <c r="M34" s="376" t="s">
        <v>1153</v>
      </c>
      <c r="N34" s="376"/>
      <c r="O34" s="377"/>
      <c r="P34" s="376"/>
      <c r="Q34" s="376"/>
      <c r="R34" s="376"/>
      <c r="S34" s="376"/>
      <c r="T34" s="376"/>
      <c r="U34" s="376"/>
      <c r="V34" s="364">
        <f t="shared" si="0"/>
        <v>2</v>
      </c>
      <c r="W34" s="364">
        <f t="shared" si="1"/>
        <v>28</v>
      </c>
      <c r="X34" s="364">
        <f t="shared" si="2"/>
        <v>224</v>
      </c>
      <c r="Y34" s="364">
        <f t="shared" si="3"/>
        <v>2520</v>
      </c>
      <c r="Z34" s="1014">
        <f t="shared" si="4"/>
        <v>2520</v>
      </c>
      <c r="AA34" s="997"/>
    </row>
    <row r="35" spans="1:27" s="463" customFormat="1" ht="35.1" customHeight="1">
      <c r="A35" s="825">
        <v>28</v>
      </c>
      <c r="B35" s="364" t="s">
        <v>246</v>
      </c>
      <c r="C35" s="364" t="s">
        <v>176</v>
      </c>
      <c r="D35" s="364" t="s">
        <v>971</v>
      </c>
      <c r="E35" s="365">
        <v>30</v>
      </c>
      <c r="F35" s="364">
        <v>240</v>
      </c>
      <c r="G35" s="364">
        <v>90</v>
      </c>
      <c r="H35" s="364">
        <f t="shared" si="6"/>
        <v>11.25</v>
      </c>
      <c r="I35" s="364">
        <f t="shared" si="5"/>
        <v>2700</v>
      </c>
      <c r="J35" s="376">
        <v>1</v>
      </c>
      <c r="K35" s="376">
        <v>25</v>
      </c>
      <c r="L35" s="376">
        <v>1</v>
      </c>
      <c r="M35" s="376">
        <v>9</v>
      </c>
      <c r="N35" s="376"/>
      <c r="O35" s="377"/>
      <c r="P35" s="376"/>
      <c r="Q35" s="377"/>
      <c r="R35" s="376"/>
      <c r="S35" s="376"/>
      <c r="T35" s="376"/>
      <c r="U35" s="376"/>
      <c r="V35" s="365">
        <f t="shared" si="0"/>
        <v>2</v>
      </c>
      <c r="W35" s="958">
        <f t="shared" si="1"/>
        <v>28</v>
      </c>
      <c r="X35" s="364">
        <f t="shared" si="2"/>
        <v>224</v>
      </c>
      <c r="Y35" s="364">
        <f t="shared" si="3"/>
        <v>2520</v>
      </c>
      <c r="Z35" s="1014">
        <f t="shared" si="4"/>
        <v>2520</v>
      </c>
      <c r="AA35" s="997"/>
    </row>
    <row r="36" spans="1:27" s="160" customFormat="1" ht="30" customHeight="1">
      <c r="A36" s="825">
        <v>29</v>
      </c>
      <c r="B36" s="364" t="s">
        <v>990</v>
      </c>
      <c r="C36" s="364" t="s">
        <v>18</v>
      </c>
      <c r="D36" s="474" t="s">
        <v>42</v>
      </c>
      <c r="E36" s="365">
        <v>30</v>
      </c>
      <c r="F36" s="364">
        <v>240</v>
      </c>
      <c r="G36" s="364">
        <v>70</v>
      </c>
      <c r="H36" s="364">
        <f t="shared" si="6"/>
        <v>8.75</v>
      </c>
      <c r="I36" s="361">
        <f t="shared" si="5"/>
        <v>2100</v>
      </c>
      <c r="J36" s="376"/>
      <c r="K36" s="376"/>
      <c r="L36" s="376"/>
      <c r="M36" s="376"/>
      <c r="N36" s="376"/>
      <c r="O36" s="377"/>
      <c r="P36" s="376"/>
      <c r="Q36" s="376"/>
      <c r="R36" s="376"/>
      <c r="S36" s="376"/>
      <c r="T36" s="376">
        <v>3</v>
      </c>
      <c r="U36" s="376" t="s">
        <v>1159</v>
      </c>
      <c r="V36" s="355">
        <f t="shared" si="0"/>
        <v>3</v>
      </c>
      <c r="W36" s="958">
        <f t="shared" si="1"/>
        <v>27</v>
      </c>
      <c r="X36" s="361">
        <f>W36*8</f>
        <v>216</v>
      </c>
      <c r="Y36" s="361">
        <f t="shared" si="3"/>
        <v>1890</v>
      </c>
      <c r="Z36" s="1178">
        <f>Y36-1000</f>
        <v>890</v>
      </c>
      <c r="AA36" s="363"/>
    </row>
    <row r="37" spans="1:27" s="160" customFormat="1" ht="34.5" customHeight="1">
      <c r="A37" s="825">
        <v>30</v>
      </c>
      <c r="B37" s="364" t="s">
        <v>882</v>
      </c>
      <c r="C37" s="364" t="s">
        <v>207</v>
      </c>
      <c r="D37" s="364" t="s">
        <v>120</v>
      </c>
      <c r="E37" s="365">
        <v>30</v>
      </c>
      <c r="F37" s="364">
        <v>240</v>
      </c>
      <c r="G37" s="364">
        <v>40</v>
      </c>
      <c r="H37" s="364">
        <f t="shared" si="6"/>
        <v>5</v>
      </c>
      <c r="I37" s="361">
        <f t="shared" si="5"/>
        <v>1200</v>
      </c>
      <c r="J37" s="376"/>
      <c r="K37" s="376"/>
      <c r="L37" s="376">
        <v>5</v>
      </c>
      <c r="M37" s="376" t="s">
        <v>1144</v>
      </c>
      <c r="N37" s="376"/>
      <c r="O37" s="376"/>
      <c r="P37" s="376">
        <v>1</v>
      </c>
      <c r="Q37" s="376">
        <v>11</v>
      </c>
      <c r="R37" s="376"/>
      <c r="S37" s="376"/>
      <c r="T37" s="376"/>
      <c r="U37" s="376"/>
      <c r="V37" s="355">
        <f t="shared" si="0"/>
        <v>6</v>
      </c>
      <c r="W37" s="958">
        <f t="shared" si="1"/>
        <v>24</v>
      </c>
      <c r="X37" s="361">
        <f>W37*8</f>
        <v>192</v>
      </c>
      <c r="Y37" s="361">
        <f t="shared" si="3"/>
        <v>960</v>
      </c>
      <c r="Z37" s="1012">
        <f t="shared" si="4"/>
        <v>960</v>
      </c>
      <c r="AA37" s="363"/>
    </row>
    <row r="38" spans="1:27" s="160" customFormat="1" ht="33" customHeight="1">
      <c r="A38" s="825">
        <v>31</v>
      </c>
      <c r="B38" s="409" t="s">
        <v>323</v>
      </c>
      <c r="C38" s="364" t="s">
        <v>18</v>
      </c>
      <c r="D38" s="361" t="s">
        <v>853</v>
      </c>
      <c r="E38" s="365">
        <v>30</v>
      </c>
      <c r="F38" s="364">
        <v>240</v>
      </c>
      <c r="G38" s="364">
        <v>70</v>
      </c>
      <c r="H38" s="364">
        <f t="shared" si="6"/>
        <v>8.75</v>
      </c>
      <c r="I38" s="361">
        <f t="shared" si="5"/>
        <v>2100</v>
      </c>
      <c r="J38" s="376"/>
      <c r="K38" s="376"/>
      <c r="L38" s="376">
        <v>1</v>
      </c>
      <c r="M38" s="376">
        <v>9</v>
      </c>
      <c r="N38" s="376">
        <v>15</v>
      </c>
      <c r="O38" s="376" t="s">
        <v>915</v>
      </c>
      <c r="P38" s="376"/>
      <c r="Q38" s="376"/>
      <c r="R38" s="376"/>
      <c r="S38" s="376"/>
      <c r="T38" s="376"/>
      <c r="U38" s="376"/>
      <c r="V38" s="355">
        <f t="shared" si="0"/>
        <v>16</v>
      </c>
      <c r="W38" s="958">
        <f t="shared" si="1"/>
        <v>14</v>
      </c>
      <c r="X38" s="361">
        <f>W38*8</f>
        <v>112</v>
      </c>
      <c r="Y38" s="361">
        <f t="shared" si="3"/>
        <v>980</v>
      </c>
      <c r="Z38" s="1012">
        <f t="shared" si="4"/>
        <v>980</v>
      </c>
      <c r="AA38" s="363"/>
    </row>
    <row r="39" spans="1:27" s="160" customFormat="1" ht="33" customHeight="1">
      <c r="A39" s="825">
        <v>32</v>
      </c>
      <c r="B39" s="474" t="s">
        <v>473</v>
      </c>
      <c r="C39" s="364" t="s">
        <v>176</v>
      </c>
      <c r="D39" s="364" t="s">
        <v>239</v>
      </c>
      <c r="E39" s="365">
        <v>30</v>
      </c>
      <c r="F39" s="364">
        <v>240</v>
      </c>
      <c r="G39" s="364">
        <v>90</v>
      </c>
      <c r="H39" s="364">
        <f t="shared" si="6"/>
        <v>11.25</v>
      </c>
      <c r="I39" s="361">
        <f t="shared" si="5"/>
        <v>2700</v>
      </c>
      <c r="J39" s="376"/>
      <c r="K39" s="376"/>
      <c r="L39" s="376">
        <v>3</v>
      </c>
      <c r="M39" s="376" t="s">
        <v>1146</v>
      </c>
      <c r="N39" s="376">
        <v>4</v>
      </c>
      <c r="O39" s="377" t="s">
        <v>1166</v>
      </c>
      <c r="P39" s="376">
        <v>1</v>
      </c>
      <c r="Q39" s="376">
        <v>11</v>
      </c>
      <c r="R39" s="376"/>
      <c r="S39" s="376"/>
      <c r="T39" s="376"/>
      <c r="U39" s="376"/>
      <c r="V39" s="355">
        <f t="shared" si="0"/>
        <v>8</v>
      </c>
      <c r="W39" s="958">
        <f t="shared" si="1"/>
        <v>22</v>
      </c>
      <c r="X39" s="361">
        <f>W39*8</f>
        <v>176</v>
      </c>
      <c r="Y39" s="361">
        <f t="shared" si="3"/>
        <v>1980</v>
      </c>
      <c r="Z39" s="1012">
        <f t="shared" si="4"/>
        <v>1980</v>
      </c>
      <c r="AA39" s="363"/>
    </row>
    <row r="40" spans="1:27" s="160" customFormat="1" ht="33" customHeight="1">
      <c r="A40" s="825">
        <v>33</v>
      </c>
      <c r="B40" s="474" t="s">
        <v>1084</v>
      </c>
      <c r="C40" s="364" t="s">
        <v>18</v>
      </c>
      <c r="D40" s="414" t="s">
        <v>186</v>
      </c>
      <c r="E40" s="365">
        <v>30</v>
      </c>
      <c r="F40" s="364">
        <v>240</v>
      </c>
      <c r="G40" s="364">
        <v>70</v>
      </c>
      <c r="H40" s="364">
        <f t="shared" si="6"/>
        <v>8.75</v>
      </c>
      <c r="I40" s="361">
        <f t="shared" si="5"/>
        <v>2100</v>
      </c>
      <c r="J40" s="376"/>
      <c r="K40" s="376"/>
      <c r="L40" s="376"/>
      <c r="M40" s="376"/>
      <c r="N40" s="376"/>
      <c r="O40" s="377"/>
      <c r="P40" s="376"/>
      <c r="Q40" s="376"/>
      <c r="R40" s="376"/>
      <c r="S40" s="376"/>
      <c r="T40" s="376"/>
      <c r="U40" s="376"/>
      <c r="V40" s="355">
        <f t="shared" si="0"/>
        <v>0</v>
      </c>
      <c r="W40" s="958">
        <f t="shared" si="1"/>
        <v>30</v>
      </c>
      <c r="X40" s="361">
        <f>W40*8</f>
        <v>240</v>
      </c>
      <c r="Y40" s="361">
        <f t="shared" si="3"/>
        <v>2100</v>
      </c>
      <c r="Z40" s="1012">
        <f t="shared" si="4"/>
        <v>2100</v>
      </c>
      <c r="AA40" s="363"/>
    </row>
    <row r="41" spans="1:27" s="160" customFormat="1" ht="33" customHeight="1">
      <c r="A41" s="825">
        <v>34</v>
      </c>
      <c r="B41" s="474" t="s">
        <v>1154</v>
      </c>
      <c r="C41" s="364" t="s">
        <v>176</v>
      </c>
      <c r="D41" s="364" t="s">
        <v>23</v>
      </c>
      <c r="E41" s="365">
        <v>30</v>
      </c>
      <c r="F41" s="364">
        <v>240</v>
      </c>
      <c r="G41" s="364">
        <v>90</v>
      </c>
      <c r="H41" s="364">
        <f t="shared" ref="H41" si="7">G41/8</f>
        <v>11.25</v>
      </c>
      <c r="I41" s="364">
        <f t="shared" ref="I41" si="8">G41*E41</f>
        <v>2700</v>
      </c>
      <c r="J41" s="417">
        <v>3</v>
      </c>
      <c r="K41" s="376" t="s">
        <v>501</v>
      </c>
      <c r="L41" s="376">
        <v>2</v>
      </c>
      <c r="M41" s="376" t="s">
        <v>1153</v>
      </c>
      <c r="N41" s="376"/>
      <c r="O41" s="377"/>
      <c r="P41" s="376"/>
      <c r="Q41" s="376"/>
      <c r="R41" s="376"/>
      <c r="S41" s="376"/>
      <c r="T41" s="376"/>
      <c r="U41" s="376"/>
      <c r="V41" s="365">
        <f t="shared" ref="V41" si="9">J41+L41+N41+P41+R41+T41</f>
        <v>5</v>
      </c>
      <c r="W41" s="958">
        <f t="shared" ref="W41" si="10">E41-V41</f>
        <v>25</v>
      </c>
      <c r="X41" s="364">
        <f t="shared" ref="X41" si="11">W41*8</f>
        <v>200</v>
      </c>
      <c r="Y41" s="364">
        <f t="shared" ref="Y41" si="12">X41*H41</f>
        <v>2250</v>
      </c>
      <c r="Z41" s="1014">
        <f t="shared" ref="Z41" si="13">Y41</f>
        <v>2250</v>
      </c>
      <c r="AA41" s="363"/>
    </row>
    <row r="42" spans="1:27" s="463" customFormat="1" ht="30" customHeight="1">
      <c r="A42" s="825">
        <v>35</v>
      </c>
      <c r="B42" s="364" t="s">
        <v>97</v>
      </c>
      <c r="C42" s="364" t="s">
        <v>176</v>
      </c>
      <c r="D42" s="364" t="s">
        <v>160</v>
      </c>
      <c r="E42" s="365">
        <v>30</v>
      </c>
      <c r="F42" s="364">
        <v>240</v>
      </c>
      <c r="G42" s="364">
        <v>90</v>
      </c>
      <c r="H42" s="364">
        <f t="shared" si="6"/>
        <v>11.25</v>
      </c>
      <c r="I42" s="364">
        <f t="shared" si="5"/>
        <v>2700</v>
      </c>
      <c r="J42" s="376"/>
      <c r="K42" s="376"/>
      <c r="L42" s="376">
        <v>4</v>
      </c>
      <c r="M42" s="376" t="s">
        <v>889</v>
      </c>
      <c r="N42" s="376">
        <v>3</v>
      </c>
      <c r="O42" s="377" t="s">
        <v>1159</v>
      </c>
      <c r="P42" s="376">
        <v>1</v>
      </c>
      <c r="Q42" s="376">
        <v>11</v>
      </c>
      <c r="R42" s="376"/>
      <c r="S42" s="376"/>
      <c r="T42" s="376"/>
      <c r="U42" s="376"/>
      <c r="V42" s="365">
        <f t="shared" si="0"/>
        <v>8</v>
      </c>
      <c r="W42" s="958">
        <f t="shared" si="1"/>
        <v>22</v>
      </c>
      <c r="X42" s="364">
        <f t="shared" si="2"/>
        <v>176</v>
      </c>
      <c r="Y42" s="364">
        <f t="shared" si="3"/>
        <v>1980</v>
      </c>
      <c r="Z42" s="1014">
        <f t="shared" si="4"/>
        <v>1980</v>
      </c>
      <c r="AA42" s="997"/>
    </row>
    <row r="43" spans="1:27" s="160" customFormat="1" ht="30" customHeight="1">
      <c r="A43" s="825">
        <v>36</v>
      </c>
      <c r="B43" s="364" t="s">
        <v>294</v>
      </c>
      <c r="C43" s="364" t="s">
        <v>267</v>
      </c>
      <c r="D43" s="364" t="s">
        <v>199</v>
      </c>
      <c r="E43" s="365">
        <v>30</v>
      </c>
      <c r="F43" s="364">
        <v>240</v>
      </c>
      <c r="G43" s="364">
        <v>75</v>
      </c>
      <c r="H43" s="364">
        <f t="shared" si="6"/>
        <v>9.375</v>
      </c>
      <c r="I43" s="361">
        <f t="shared" si="5"/>
        <v>2250</v>
      </c>
      <c r="J43" s="376"/>
      <c r="K43" s="376"/>
      <c r="L43" s="376">
        <v>2</v>
      </c>
      <c r="M43" s="376" t="s">
        <v>1157</v>
      </c>
      <c r="N43" s="376"/>
      <c r="O43" s="377"/>
      <c r="P43" s="376"/>
      <c r="Q43" s="376"/>
      <c r="R43" s="376"/>
      <c r="S43" s="376"/>
      <c r="T43" s="376"/>
      <c r="U43" s="376"/>
      <c r="V43" s="355">
        <f t="shared" si="0"/>
        <v>2</v>
      </c>
      <c r="W43" s="958">
        <f t="shared" si="1"/>
        <v>28</v>
      </c>
      <c r="X43" s="361">
        <f t="shared" si="2"/>
        <v>224</v>
      </c>
      <c r="Y43" s="361">
        <f t="shared" si="3"/>
        <v>2100</v>
      </c>
      <c r="Z43" s="1012">
        <f t="shared" si="4"/>
        <v>2100</v>
      </c>
      <c r="AA43" s="363"/>
    </row>
    <row r="44" spans="1:27" s="160" customFormat="1" ht="30" customHeight="1">
      <c r="A44" s="825">
        <v>37</v>
      </c>
      <c r="B44" s="364" t="s">
        <v>905</v>
      </c>
      <c r="C44" s="364" t="s">
        <v>176</v>
      </c>
      <c r="D44" s="367" t="s">
        <v>117</v>
      </c>
      <c r="E44" s="365">
        <v>30</v>
      </c>
      <c r="F44" s="364">
        <v>240</v>
      </c>
      <c r="G44" s="364">
        <v>90</v>
      </c>
      <c r="H44" s="364">
        <f t="shared" si="6"/>
        <v>11.25</v>
      </c>
      <c r="I44" s="361">
        <f t="shared" si="5"/>
        <v>2700</v>
      </c>
      <c r="J44" s="376"/>
      <c r="K44" s="376"/>
      <c r="L44" s="376"/>
      <c r="M44" s="376"/>
      <c r="N44" s="376"/>
      <c r="O44" s="377"/>
      <c r="P44" s="376"/>
      <c r="Q44" s="376"/>
      <c r="R44" s="376"/>
      <c r="S44" s="376"/>
      <c r="T44" s="376"/>
      <c r="U44" s="376"/>
      <c r="V44" s="355">
        <f t="shared" si="0"/>
        <v>0</v>
      </c>
      <c r="W44" s="958">
        <f t="shared" si="1"/>
        <v>30</v>
      </c>
      <c r="X44" s="361">
        <f t="shared" si="2"/>
        <v>240</v>
      </c>
      <c r="Y44" s="361">
        <f t="shared" si="3"/>
        <v>2700</v>
      </c>
      <c r="Z44" s="1012">
        <f t="shared" si="4"/>
        <v>2700</v>
      </c>
      <c r="AA44" s="363"/>
    </row>
    <row r="45" spans="1:27" s="160" customFormat="1" ht="30" customHeight="1">
      <c r="A45" s="825">
        <v>38</v>
      </c>
      <c r="B45" s="364" t="s">
        <v>58</v>
      </c>
      <c r="C45" s="364" t="s">
        <v>176</v>
      </c>
      <c r="D45" s="364" t="s">
        <v>163</v>
      </c>
      <c r="E45" s="365">
        <v>30</v>
      </c>
      <c r="F45" s="364">
        <v>240</v>
      </c>
      <c r="G45" s="364">
        <v>90</v>
      </c>
      <c r="H45" s="364">
        <f t="shared" si="6"/>
        <v>11.25</v>
      </c>
      <c r="I45" s="361">
        <f t="shared" si="5"/>
        <v>2700</v>
      </c>
      <c r="J45" s="376"/>
      <c r="K45" s="376"/>
      <c r="L45" s="376">
        <v>4</v>
      </c>
      <c r="M45" s="376" t="s">
        <v>1169</v>
      </c>
      <c r="N45" s="376"/>
      <c r="O45" s="377"/>
      <c r="P45" s="376"/>
      <c r="Q45" s="376"/>
      <c r="R45" s="376"/>
      <c r="S45" s="376"/>
      <c r="T45" s="376"/>
      <c r="U45" s="376"/>
      <c r="V45" s="365">
        <f t="shared" si="0"/>
        <v>4</v>
      </c>
      <c r="W45" s="958">
        <f t="shared" si="1"/>
        <v>26</v>
      </c>
      <c r="X45" s="361">
        <f t="shared" si="2"/>
        <v>208</v>
      </c>
      <c r="Y45" s="361">
        <f t="shared" si="3"/>
        <v>2340</v>
      </c>
      <c r="Z45" s="1012">
        <f t="shared" si="4"/>
        <v>2340</v>
      </c>
      <c r="AA45" s="363"/>
    </row>
    <row r="46" spans="1:27" s="160" customFormat="1" ht="30" customHeight="1">
      <c r="A46" s="825">
        <v>39</v>
      </c>
      <c r="B46" s="364" t="s">
        <v>1137</v>
      </c>
      <c r="C46" s="364" t="s">
        <v>176</v>
      </c>
      <c r="D46" s="364" t="s">
        <v>242</v>
      </c>
      <c r="E46" s="365">
        <v>30</v>
      </c>
      <c r="F46" s="364">
        <v>240</v>
      </c>
      <c r="G46" s="364">
        <v>90</v>
      </c>
      <c r="H46" s="364">
        <f t="shared" si="6"/>
        <v>11.25</v>
      </c>
      <c r="I46" s="361">
        <f t="shared" si="5"/>
        <v>2700</v>
      </c>
      <c r="J46" s="376"/>
      <c r="K46" s="376"/>
      <c r="L46" s="376">
        <v>3</v>
      </c>
      <c r="M46" s="376" t="s">
        <v>1148</v>
      </c>
      <c r="N46" s="376"/>
      <c r="O46" s="377"/>
      <c r="P46" s="376">
        <v>1</v>
      </c>
      <c r="Q46" s="376">
        <v>11</v>
      </c>
      <c r="R46" s="376"/>
      <c r="S46" s="376"/>
      <c r="T46" s="376"/>
      <c r="U46" s="376"/>
      <c r="V46" s="365">
        <f t="shared" si="0"/>
        <v>4</v>
      </c>
      <c r="W46" s="958">
        <f t="shared" si="1"/>
        <v>26</v>
      </c>
      <c r="X46" s="361">
        <f t="shared" si="2"/>
        <v>208</v>
      </c>
      <c r="Y46" s="361">
        <f t="shared" si="3"/>
        <v>2340</v>
      </c>
      <c r="Z46" s="1012">
        <f t="shared" si="4"/>
        <v>2340</v>
      </c>
      <c r="AA46" s="363"/>
    </row>
    <row r="47" spans="1:27" s="160" customFormat="1" ht="49.5" customHeight="1">
      <c r="A47" s="462"/>
      <c r="B47" s="1427" t="s">
        <v>483</v>
      </c>
      <c r="C47" s="1427"/>
      <c r="D47" s="1427"/>
      <c r="E47" s="341"/>
      <c r="F47" s="341"/>
      <c r="G47" s="341"/>
      <c r="H47" s="341"/>
      <c r="I47" s="341"/>
      <c r="J47" s="1174"/>
      <c r="K47" s="1174"/>
      <c r="L47" s="1174"/>
      <c r="M47" s="1609" t="s">
        <v>484</v>
      </c>
      <c r="N47" s="1609"/>
      <c r="O47" s="1609"/>
      <c r="P47" s="1609"/>
      <c r="Q47" s="1609"/>
      <c r="R47" s="1609"/>
      <c r="S47" s="1174"/>
      <c r="T47" s="1174"/>
      <c r="U47" s="1174"/>
      <c r="V47" s="341"/>
      <c r="W47" s="1608" t="s">
        <v>485</v>
      </c>
      <c r="X47" s="1608"/>
      <c r="Y47" s="1608"/>
      <c r="Z47" s="1608"/>
      <c r="AA47" s="1608"/>
    </row>
    <row r="48" spans="1:27" s="160" customFormat="1" ht="37.5" customHeight="1">
      <c r="A48" s="462"/>
      <c r="B48" s="1427" t="s">
        <v>482</v>
      </c>
      <c r="C48" s="1427"/>
      <c r="D48" s="1427"/>
      <c r="E48" s="341"/>
      <c r="F48" s="341"/>
      <c r="G48" s="341"/>
      <c r="H48" s="341"/>
      <c r="I48" s="341"/>
      <c r="J48" s="1174"/>
      <c r="K48" s="1174"/>
      <c r="L48" s="1174"/>
      <c r="M48" s="1174"/>
      <c r="N48" s="1427" t="s">
        <v>482</v>
      </c>
      <c r="O48" s="1427"/>
      <c r="P48" s="1427"/>
      <c r="Q48" s="1427"/>
      <c r="R48" s="1174"/>
      <c r="S48" s="1174"/>
      <c r="T48" s="1174"/>
      <c r="U48" s="1174"/>
      <c r="V48" s="341"/>
      <c r="W48" s="776"/>
      <c r="X48" s="1427" t="s">
        <v>482</v>
      </c>
      <c r="Y48" s="1427"/>
      <c r="Z48" s="1427"/>
      <c r="AA48" s="1427"/>
    </row>
    <row r="49" spans="1:27" s="160" customFormat="1" ht="21.75" customHeight="1">
      <c r="A49" s="462"/>
      <c r="B49" s="1427"/>
      <c r="C49" s="1427"/>
      <c r="D49" s="1427"/>
      <c r="E49" s="341"/>
      <c r="F49" s="341"/>
      <c r="G49" s="341"/>
      <c r="H49" s="341"/>
      <c r="I49" s="341"/>
      <c r="J49" s="1174"/>
      <c r="K49" s="1174"/>
      <c r="L49" s="1174"/>
      <c r="M49" s="1174"/>
      <c r="N49" s="1434">
        <v>1</v>
      </c>
      <c r="O49" s="1434"/>
      <c r="P49" s="1434"/>
      <c r="Q49" s="1434"/>
      <c r="R49" s="1174"/>
      <c r="S49" s="1174"/>
      <c r="T49" s="1174"/>
      <c r="U49" s="1174"/>
      <c r="V49" s="341"/>
      <c r="W49" s="776"/>
      <c r="X49" s="1427"/>
      <c r="Y49" s="1427"/>
      <c r="Z49" s="1427"/>
      <c r="AA49" s="1427"/>
    </row>
    <row r="50" spans="1:27" s="160" customFormat="1" ht="30" customHeight="1">
      <c r="A50" s="825">
        <v>40</v>
      </c>
      <c r="B50" s="364" t="s">
        <v>1129</v>
      </c>
      <c r="C50" s="364" t="s">
        <v>176</v>
      </c>
      <c r="D50" s="364" t="s">
        <v>79</v>
      </c>
      <c r="E50" s="365">
        <v>30</v>
      </c>
      <c r="F50" s="364">
        <v>240</v>
      </c>
      <c r="G50" s="364">
        <v>90</v>
      </c>
      <c r="H50" s="364">
        <f t="shared" ref="H50" si="14">G50/8</f>
        <v>11.25</v>
      </c>
      <c r="I50" s="361">
        <f t="shared" ref="I50" si="15">G50*E50</f>
        <v>2700</v>
      </c>
      <c r="J50" s="376">
        <v>4</v>
      </c>
      <c r="K50" s="376" t="s">
        <v>576</v>
      </c>
      <c r="L50" s="376">
        <v>1</v>
      </c>
      <c r="M50" s="376">
        <v>23</v>
      </c>
      <c r="N50" s="376">
        <v>3</v>
      </c>
      <c r="O50" s="377" t="s">
        <v>1165</v>
      </c>
      <c r="P50" s="376"/>
      <c r="Q50" s="376"/>
      <c r="R50" s="376"/>
      <c r="S50" s="376"/>
      <c r="T50" s="376"/>
      <c r="U50" s="376"/>
      <c r="V50" s="365">
        <f t="shared" ref="V50" si="16">J50+L50+N50+P50+R50+T50</f>
        <v>8</v>
      </c>
      <c r="W50" s="958">
        <f t="shared" ref="W50" si="17">E50-V50</f>
        <v>22</v>
      </c>
      <c r="X50" s="361">
        <f t="shared" ref="X50" si="18">W50*8</f>
        <v>176</v>
      </c>
      <c r="Y50" s="361">
        <f t="shared" ref="Y50" si="19">X50*H50</f>
        <v>1980</v>
      </c>
      <c r="Z50" s="1012">
        <f t="shared" ref="Z50" si="20">Y50</f>
        <v>1980</v>
      </c>
      <c r="AA50" s="363"/>
    </row>
    <row r="51" spans="1:27" s="160" customFormat="1" ht="30" customHeight="1">
      <c r="A51" s="825">
        <v>41</v>
      </c>
      <c r="B51" s="364" t="s">
        <v>279</v>
      </c>
      <c r="C51" s="364" t="s">
        <v>176</v>
      </c>
      <c r="D51" s="364" t="s">
        <v>96</v>
      </c>
      <c r="E51" s="365">
        <v>30</v>
      </c>
      <c r="F51" s="364">
        <v>240</v>
      </c>
      <c r="G51" s="364">
        <v>90</v>
      </c>
      <c r="H51" s="364">
        <f>G51/8</f>
        <v>11.25</v>
      </c>
      <c r="I51" s="361">
        <f>G51*E51</f>
        <v>2700</v>
      </c>
      <c r="J51" s="376"/>
      <c r="K51" s="376"/>
      <c r="L51" s="376">
        <v>1</v>
      </c>
      <c r="M51" s="376">
        <v>23</v>
      </c>
      <c r="N51" s="376"/>
      <c r="O51" s="377"/>
      <c r="P51" s="376"/>
      <c r="Q51" s="376"/>
      <c r="R51" s="376"/>
      <c r="S51" s="376"/>
      <c r="T51" s="376"/>
      <c r="U51" s="376"/>
      <c r="V51" s="355">
        <f>J51+L51+N51+P51+R51+T51</f>
        <v>1</v>
      </c>
      <c r="W51" s="958">
        <f>E51-V51</f>
        <v>29</v>
      </c>
      <c r="X51" s="361">
        <f>W51*8</f>
        <v>232</v>
      </c>
      <c r="Y51" s="361">
        <f>X51*H51</f>
        <v>2610</v>
      </c>
      <c r="Z51" s="1012">
        <f>Y51</f>
        <v>2610</v>
      </c>
      <c r="AA51" s="363"/>
    </row>
    <row r="52" spans="1:27" s="160" customFormat="1" ht="30" customHeight="1">
      <c r="A52" s="1023">
        <v>42</v>
      </c>
      <c r="B52" s="364" t="s">
        <v>309</v>
      </c>
      <c r="C52" s="364" t="s">
        <v>18</v>
      </c>
      <c r="D52" s="364" t="s">
        <v>165</v>
      </c>
      <c r="E52" s="365">
        <v>30</v>
      </c>
      <c r="F52" s="364">
        <v>240</v>
      </c>
      <c r="G52" s="364">
        <v>70</v>
      </c>
      <c r="H52" s="364">
        <f>G52/8</f>
        <v>8.75</v>
      </c>
      <c r="I52" s="361">
        <f>G52*E52</f>
        <v>2100</v>
      </c>
      <c r="J52" s="376"/>
      <c r="K52" s="376"/>
      <c r="L52" s="376">
        <v>4</v>
      </c>
      <c r="M52" s="376" t="s">
        <v>1148</v>
      </c>
      <c r="N52" s="376">
        <v>1</v>
      </c>
      <c r="O52" s="377" t="s">
        <v>202</v>
      </c>
      <c r="P52" s="376"/>
      <c r="Q52" s="376"/>
      <c r="R52" s="376"/>
      <c r="S52" s="376"/>
      <c r="T52" s="376"/>
      <c r="U52" s="376"/>
      <c r="V52" s="355">
        <f>J52+L52+N52+P52+R52+T52</f>
        <v>5</v>
      </c>
      <c r="W52" s="958">
        <f>E52-V52</f>
        <v>25</v>
      </c>
      <c r="X52" s="361">
        <f>W52*8</f>
        <v>200</v>
      </c>
      <c r="Y52" s="361">
        <f>X52*H52</f>
        <v>1750</v>
      </c>
      <c r="Z52" s="1012">
        <f>Y52</f>
        <v>1750</v>
      </c>
      <c r="AA52" s="363"/>
    </row>
    <row r="53" spans="1:27" s="160" customFormat="1" ht="30" customHeight="1">
      <c r="A53" s="825">
        <v>43</v>
      </c>
      <c r="B53" s="364" t="s">
        <v>913</v>
      </c>
      <c r="C53" s="364" t="s">
        <v>176</v>
      </c>
      <c r="D53" s="364" t="s">
        <v>911</v>
      </c>
      <c r="E53" s="365">
        <v>30</v>
      </c>
      <c r="F53" s="364">
        <v>240</v>
      </c>
      <c r="G53" s="364">
        <v>90</v>
      </c>
      <c r="H53" s="364">
        <f t="shared" ref="H53:H83" si="21">G53/8</f>
        <v>11.25</v>
      </c>
      <c r="I53" s="361">
        <f t="shared" ref="I53:I83" si="22">G53*E53</f>
        <v>2700</v>
      </c>
      <c r="J53" s="376"/>
      <c r="K53" s="376"/>
      <c r="L53" s="376">
        <v>1</v>
      </c>
      <c r="M53" s="376">
        <v>2</v>
      </c>
      <c r="N53" s="376"/>
      <c r="O53" s="377"/>
      <c r="P53" s="376"/>
      <c r="Q53" s="376"/>
      <c r="R53" s="376"/>
      <c r="S53" s="376"/>
      <c r="T53" s="376"/>
      <c r="U53" s="376"/>
      <c r="V53" s="355">
        <f>J53+L53+N53+P53+R53+T53</f>
        <v>1</v>
      </c>
      <c r="W53" s="958">
        <f>E53-V53</f>
        <v>29</v>
      </c>
      <c r="X53" s="361">
        <f>W53*8</f>
        <v>232</v>
      </c>
      <c r="Y53" s="361">
        <f>X53*H53</f>
        <v>2610</v>
      </c>
      <c r="Z53" s="1014">
        <f>Y53</f>
        <v>2610</v>
      </c>
      <c r="AA53" s="363"/>
    </row>
    <row r="54" spans="1:27" s="160" customFormat="1" ht="30" customHeight="1">
      <c r="A54" s="825">
        <v>44</v>
      </c>
      <c r="B54" s="364" t="s">
        <v>1110</v>
      </c>
      <c r="C54" s="364" t="s">
        <v>176</v>
      </c>
      <c r="D54" s="364" t="s">
        <v>1109</v>
      </c>
      <c r="E54" s="365">
        <v>30</v>
      </c>
      <c r="F54" s="364">
        <v>240</v>
      </c>
      <c r="G54" s="364">
        <v>90</v>
      </c>
      <c r="H54" s="364">
        <f t="shared" si="21"/>
        <v>11.25</v>
      </c>
      <c r="I54" s="361">
        <f t="shared" si="22"/>
        <v>2700</v>
      </c>
      <c r="J54" s="376"/>
      <c r="K54" s="376"/>
      <c r="L54" s="376">
        <v>3</v>
      </c>
      <c r="M54" s="376" t="s">
        <v>1147</v>
      </c>
      <c r="N54" s="376">
        <v>1</v>
      </c>
      <c r="O54" s="377" t="s">
        <v>184</v>
      </c>
      <c r="P54" s="376"/>
      <c r="Q54" s="376"/>
      <c r="R54" s="376"/>
      <c r="S54" s="376"/>
      <c r="T54" s="376"/>
      <c r="U54" s="376"/>
      <c r="V54" s="355">
        <f>J54+L54+N54+P54+R54+T54</f>
        <v>4</v>
      </c>
      <c r="W54" s="958">
        <f>E54-V54</f>
        <v>26</v>
      </c>
      <c r="X54" s="361">
        <f>W54*8</f>
        <v>208</v>
      </c>
      <c r="Y54" s="361">
        <f>X54*H54</f>
        <v>2340</v>
      </c>
      <c r="Z54" s="1014">
        <f>Y54</f>
        <v>2340</v>
      </c>
      <c r="AA54" s="363"/>
    </row>
    <row r="55" spans="1:27" s="160" customFormat="1" ht="27.75" customHeight="1">
      <c r="A55" s="1023">
        <v>45</v>
      </c>
      <c r="B55" s="364" t="s">
        <v>360</v>
      </c>
      <c r="C55" s="364" t="s">
        <v>176</v>
      </c>
      <c r="D55" s="364" t="s">
        <v>151</v>
      </c>
      <c r="E55" s="365">
        <v>30</v>
      </c>
      <c r="F55" s="364">
        <v>240</v>
      </c>
      <c r="G55" s="364">
        <v>90</v>
      </c>
      <c r="H55" s="364">
        <f t="shared" si="21"/>
        <v>11.25</v>
      </c>
      <c r="I55" s="361">
        <f t="shared" si="22"/>
        <v>2700</v>
      </c>
      <c r="J55" s="376"/>
      <c r="K55" s="819"/>
      <c r="L55" s="376"/>
      <c r="M55" s="376"/>
      <c r="N55" s="376">
        <v>1</v>
      </c>
      <c r="O55" s="377" t="s">
        <v>702</v>
      </c>
      <c r="P55" s="376"/>
      <c r="Q55" s="376"/>
      <c r="R55" s="376"/>
      <c r="S55" s="376"/>
      <c r="T55" s="376"/>
      <c r="U55" s="376"/>
      <c r="V55" s="355">
        <f>J55+L55+N55+P55+R55+T55</f>
        <v>1</v>
      </c>
      <c r="W55" s="958">
        <f>E55-V55</f>
        <v>29</v>
      </c>
      <c r="X55" s="361">
        <f>W55*8</f>
        <v>232</v>
      </c>
      <c r="Y55" s="361">
        <f>X55*H55</f>
        <v>2610</v>
      </c>
      <c r="Z55" s="1014">
        <f>Y55</f>
        <v>2610</v>
      </c>
      <c r="AA55" s="363"/>
    </row>
    <row r="56" spans="1:27" s="160" customFormat="1" ht="30" customHeight="1">
      <c r="A56" s="825">
        <v>46</v>
      </c>
      <c r="B56" s="917" t="s">
        <v>285</v>
      </c>
      <c r="C56" s="365" t="s">
        <v>176</v>
      </c>
      <c r="D56" s="365" t="s">
        <v>796</v>
      </c>
      <c r="E56" s="365">
        <v>30</v>
      </c>
      <c r="F56" s="365">
        <v>240</v>
      </c>
      <c r="G56" s="365">
        <v>90</v>
      </c>
      <c r="H56" s="364">
        <f t="shared" si="21"/>
        <v>11.25</v>
      </c>
      <c r="I56" s="361">
        <f t="shared" si="22"/>
        <v>2700</v>
      </c>
      <c r="J56" s="818"/>
      <c r="K56" s="818"/>
      <c r="L56" s="376">
        <v>1</v>
      </c>
      <c r="M56" s="376">
        <v>9</v>
      </c>
      <c r="N56" s="376"/>
      <c r="O56" s="377"/>
      <c r="P56" s="376"/>
      <c r="Q56" s="376"/>
      <c r="R56" s="818"/>
      <c r="S56" s="818"/>
      <c r="T56" s="818"/>
      <c r="U56" s="818"/>
      <c r="V56" s="355">
        <f t="shared" si="0"/>
        <v>1</v>
      </c>
      <c r="W56" s="958">
        <f t="shared" si="1"/>
        <v>29</v>
      </c>
      <c r="X56" s="355">
        <f t="shared" si="2"/>
        <v>232</v>
      </c>
      <c r="Y56" s="355">
        <f t="shared" si="3"/>
        <v>2610</v>
      </c>
      <c r="Z56" s="1063">
        <f t="shared" si="4"/>
        <v>2610</v>
      </c>
      <c r="AA56" s="155"/>
    </row>
    <row r="57" spans="1:27" s="160" customFormat="1" ht="30" customHeight="1">
      <c r="A57" s="825">
        <v>47</v>
      </c>
      <c r="B57" s="365" t="s">
        <v>1122</v>
      </c>
      <c r="C57" s="364" t="s">
        <v>18</v>
      </c>
      <c r="D57" s="415" t="s">
        <v>167</v>
      </c>
      <c r="E57" s="365">
        <v>30</v>
      </c>
      <c r="F57" s="364">
        <v>240</v>
      </c>
      <c r="G57" s="364">
        <v>70</v>
      </c>
      <c r="H57" s="364">
        <f t="shared" si="21"/>
        <v>8.75</v>
      </c>
      <c r="I57" s="361">
        <f t="shared" si="22"/>
        <v>2100</v>
      </c>
      <c r="J57" s="376"/>
      <c r="K57" s="376"/>
      <c r="L57" s="376">
        <v>2</v>
      </c>
      <c r="M57" s="376" t="s">
        <v>886</v>
      </c>
      <c r="N57" s="376"/>
      <c r="O57" s="377"/>
      <c r="P57" s="376"/>
      <c r="Q57" s="376"/>
      <c r="R57" s="376"/>
      <c r="S57" s="376"/>
      <c r="T57" s="376">
        <v>3</v>
      </c>
      <c r="U57" s="376" t="s">
        <v>1151</v>
      </c>
      <c r="V57" s="355">
        <f t="shared" si="0"/>
        <v>5</v>
      </c>
      <c r="W57" s="958">
        <f t="shared" si="1"/>
        <v>25</v>
      </c>
      <c r="X57" s="361">
        <f t="shared" si="2"/>
        <v>200</v>
      </c>
      <c r="Y57" s="361">
        <f t="shared" si="3"/>
        <v>1750</v>
      </c>
      <c r="Z57" s="1012">
        <f t="shared" si="4"/>
        <v>1750</v>
      </c>
      <c r="AA57" s="155"/>
    </row>
    <row r="58" spans="1:27" s="160" customFormat="1" ht="30" customHeight="1">
      <c r="A58" s="1023">
        <v>48</v>
      </c>
      <c r="B58" s="365" t="s">
        <v>1131</v>
      </c>
      <c r="C58" s="364" t="s">
        <v>18</v>
      </c>
      <c r="D58" s="415" t="s">
        <v>19</v>
      </c>
      <c r="E58" s="365">
        <v>30</v>
      </c>
      <c r="F58" s="364">
        <v>240</v>
      </c>
      <c r="G58" s="364">
        <v>70</v>
      </c>
      <c r="H58" s="364">
        <f t="shared" si="21"/>
        <v>8.75</v>
      </c>
      <c r="I58" s="361">
        <f t="shared" si="22"/>
        <v>2100</v>
      </c>
      <c r="J58" s="376"/>
      <c r="K58" s="376"/>
      <c r="L58" s="376">
        <v>3</v>
      </c>
      <c r="M58" s="376" t="s">
        <v>1155</v>
      </c>
      <c r="N58" s="376"/>
      <c r="O58" s="377"/>
      <c r="P58" s="376"/>
      <c r="Q58" s="376"/>
      <c r="R58" s="376"/>
      <c r="S58" s="376"/>
      <c r="T58" s="376"/>
      <c r="U58" s="376"/>
      <c r="V58" s="355">
        <f t="shared" si="0"/>
        <v>3</v>
      </c>
      <c r="W58" s="958">
        <f t="shared" si="1"/>
        <v>27</v>
      </c>
      <c r="X58" s="361">
        <f t="shared" si="2"/>
        <v>216</v>
      </c>
      <c r="Y58" s="361">
        <f t="shared" si="3"/>
        <v>1890</v>
      </c>
      <c r="Z58" s="1012">
        <f t="shared" si="4"/>
        <v>1890</v>
      </c>
      <c r="AA58" s="155"/>
    </row>
    <row r="59" spans="1:27" s="160" customFormat="1" ht="30" customHeight="1">
      <c r="A59" s="825">
        <v>49</v>
      </c>
      <c r="B59" s="364" t="s">
        <v>300</v>
      </c>
      <c r="C59" s="364" t="s">
        <v>176</v>
      </c>
      <c r="D59" s="364" t="s">
        <v>62</v>
      </c>
      <c r="E59" s="365">
        <v>30</v>
      </c>
      <c r="F59" s="364">
        <v>240</v>
      </c>
      <c r="G59" s="364">
        <v>90</v>
      </c>
      <c r="H59" s="364">
        <f t="shared" si="21"/>
        <v>11.25</v>
      </c>
      <c r="I59" s="361">
        <f t="shared" si="22"/>
        <v>2700</v>
      </c>
      <c r="J59" s="376"/>
      <c r="K59" s="376"/>
      <c r="L59" s="376">
        <v>5</v>
      </c>
      <c r="M59" s="376" t="s">
        <v>1144</v>
      </c>
      <c r="N59" s="376"/>
      <c r="O59" s="377"/>
      <c r="P59" s="376">
        <v>1</v>
      </c>
      <c r="Q59" s="376">
        <v>11</v>
      </c>
      <c r="R59" s="376"/>
      <c r="S59" s="376"/>
      <c r="T59" s="376"/>
      <c r="U59" s="376"/>
      <c r="V59" s="365">
        <f t="shared" si="0"/>
        <v>6</v>
      </c>
      <c r="W59" s="958">
        <f t="shared" si="1"/>
        <v>24</v>
      </c>
      <c r="X59" s="364">
        <f t="shared" si="2"/>
        <v>192</v>
      </c>
      <c r="Y59" s="364">
        <f t="shared" si="3"/>
        <v>2160</v>
      </c>
      <c r="Z59" s="1014">
        <f t="shared" si="4"/>
        <v>2160</v>
      </c>
      <c r="AA59" s="245"/>
    </row>
    <row r="60" spans="1:27" s="160" customFormat="1" ht="30" customHeight="1">
      <c r="A60" s="825">
        <v>50</v>
      </c>
      <c r="B60" s="364" t="s">
        <v>87</v>
      </c>
      <c r="C60" s="364" t="s">
        <v>176</v>
      </c>
      <c r="D60" s="364" t="s">
        <v>34</v>
      </c>
      <c r="E60" s="365">
        <v>30</v>
      </c>
      <c r="F60" s="364">
        <v>240</v>
      </c>
      <c r="G60" s="364">
        <v>90</v>
      </c>
      <c r="H60" s="364">
        <f t="shared" si="21"/>
        <v>11.25</v>
      </c>
      <c r="I60" s="361">
        <f t="shared" si="22"/>
        <v>2700</v>
      </c>
      <c r="J60" s="376">
        <v>1</v>
      </c>
      <c r="K60" s="376">
        <v>25</v>
      </c>
      <c r="L60" s="376">
        <v>1</v>
      </c>
      <c r="M60" s="376">
        <v>23</v>
      </c>
      <c r="N60" s="376"/>
      <c r="O60" s="377"/>
      <c r="P60" s="376"/>
      <c r="Q60" s="376"/>
      <c r="R60" s="376"/>
      <c r="S60" s="376"/>
      <c r="T60" s="376"/>
      <c r="U60" s="376"/>
      <c r="V60" s="355">
        <f t="shared" si="0"/>
        <v>2</v>
      </c>
      <c r="W60" s="958">
        <f t="shared" si="1"/>
        <v>28</v>
      </c>
      <c r="X60" s="361">
        <f t="shared" si="2"/>
        <v>224</v>
      </c>
      <c r="Y60" s="361">
        <f t="shared" si="3"/>
        <v>2520</v>
      </c>
      <c r="Z60" s="1014">
        <f t="shared" si="4"/>
        <v>2520</v>
      </c>
      <c r="AA60" s="149"/>
    </row>
    <row r="61" spans="1:27" s="160" customFormat="1" ht="30" customHeight="1">
      <c r="A61" s="1023">
        <v>51</v>
      </c>
      <c r="B61" s="364" t="s">
        <v>1127</v>
      </c>
      <c r="C61" s="364" t="s">
        <v>176</v>
      </c>
      <c r="D61" s="364" t="s">
        <v>32</v>
      </c>
      <c r="E61" s="365">
        <v>30</v>
      </c>
      <c r="F61" s="364">
        <v>240</v>
      </c>
      <c r="G61" s="364">
        <v>90</v>
      </c>
      <c r="H61" s="364">
        <f t="shared" si="21"/>
        <v>11.25</v>
      </c>
      <c r="I61" s="361">
        <f t="shared" si="22"/>
        <v>2700</v>
      </c>
      <c r="J61" s="376">
        <v>1</v>
      </c>
      <c r="K61" s="376">
        <v>25</v>
      </c>
      <c r="L61" s="376"/>
      <c r="M61" s="376"/>
      <c r="N61" s="376"/>
      <c r="O61" s="377"/>
      <c r="P61" s="376"/>
      <c r="Q61" s="376"/>
      <c r="R61" s="376"/>
      <c r="S61" s="376"/>
      <c r="T61" s="376">
        <v>4</v>
      </c>
      <c r="U61" s="376" t="s">
        <v>1152</v>
      </c>
      <c r="V61" s="355">
        <f t="shared" si="0"/>
        <v>5</v>
      </c>
      <c r="W61" s="958">
        <f t="shared" si="1"/>
        <v>25</v>
      </c>
      <c r="X61" s="361">
        <f t="shared" si="2"/>
        <v>200</v>
      </c>
      <c r="Y61" s="361">
        <f t="shared" si="3"/>
        <v>2250</v>
      </c>
      <c r="Z61" s="1014">
        <f t="shared" si="4"/>
        <v>2250</v>
      </c>
      <c r="AA61" s="149"/>
    </row>
    <row r="62" spans="1:27" s="160" customFormat="1" ht="33.75" customHeight="1">
      <c r="A62" s="825">
        <v>52</v>
      </c>
      <c r="B62" s="364" t="s">
        <v>71</v>
      </c>
      <c r="C62" s="364" t="s">
        <v>267</v>
      </c>
      <c r="D62" s="364" t="s">
        <v>72</v>
      </c>
      <c r="E62" s="365">
        <v>30</v>
      </c>
      <c r="F62" s="364">
        <v>240</v>
      </c>
      <c r="G62" s="364">
        <v>75</v>
      </c>
      <c r="H62" s="364">
        <f t="shared" si="21"/>
        <v>9.375</v>
      </c>
      <c r="I62" s="361">
        <f t="shared" si="22"/>
        <v>2250</v>
      </c>
      <c r="J62" s="376"/>
      <c r="K62" s="376"/>
      <c r="L62" s="376">
        <v>1</v>
      </c>
      <c r="M62" s="376">
        <v>30</v>
      </c>
      <c r="N62" s="376"/>
      <c r="O62" s="377"/>
      <c r="P62" s="376">
        <v>1</v>
      </c>
      <c r="Q62" s="376">
        <v>11</v>
      </c>
      <c r="R62" s="376"/>
      <c r="S62" s="376"/>
      <c r="T62" s="376"/>
      <c r="U62" s="376"/>
      <c r="V62" s="355">
        <f t="shared" si="0"/>
        <v>2</v>
      </c>
      <c r="W62" s="958">
        <f t="shared" si="1"/>
        <v>28</v>
      </c>
      <c r="X62" s="361">
        <f t="shared" si="2"/>
        <v>224</v>
      </c>
      <c r="Y62" s="361">
        <f t="shared" si="3"/>
        <v>2100</v>
      </c>
      <c r="Z62" s="1014">
        <f t="shared" si="4"/>
        <v>2100</v>
      </c>
      <c r="AA62" s="149"/>
    </row>
    <row r="63" spans="1:27" s="160" customFormat="1" ht="36" customHeight="1">
      <c r="A63" s="825">
        <v>53</v>
      </c>
      <c r="B63" s="364" t="s">
        <v>800</v>
      </c>
      <c r="C63" s="364" t="s">
        <v>18</v>
      </c>
      <c r="D63" s="415" t="s">
        <v>44</v>
      </c>
      <c r="E63" s="365">
        <v>30</v>
      </c>
      <c r="F63" s="364">
        <v>240</v>
      </c>
      <c r="G63" s="364">
        <v>70</v>
      </c>
      <c r="H63" s="364">
        <f t="shared" si="21"/>
        <v>8.75</v>
      </c>
      <c r="I63" s="361">
        <f t="shared" si="22"/>
        <v>2100</v>
      </c>
      <c r="J63" s="376"/>
      <c r="K63" s="376"/>
      <c r="L63" s="376"/>
      <c r="M63" s="376"/>
      <c r="N63" s="376"/>
      <c r="O63" s="376"/>
      <c r="P63" s="376"/>
      <c r="Q63" s="376"/>
      <c r="R63" s="376"/>
      <c r="S63" s="376"/>
      <c r="T63" s="376"/>
      <c r="U63" s="376"/>
      <c r="V63" s="355">
        <f t="shared" si="0"/>
        <v>0</v>
      </c>
      <c r="W63" s="958">
        <f t="shared" si="1"/>
        <v>30</v>
      </c>
      <c r="X63" s="361">
        <f t="shared" si="2"/>
        <v>240</v>
      </c>
      <c r="Y63" s="361">
        <f t="shared" si="3"/>
        <v>2100</v>
      </c>
      <c r="Z63" s="1012">
        <f t="shared" si="4"/>
        <v>2100</v>
      </c>
      <c r="AA63" s="149"/>
    </row>
    <row r="64" spans="1:27" s="160" customFormat="1" ht="36" customHeight="1">
      <c r="A64" s="1023">
        <v>54</v>
      </c>
      <c r="B64" s="364" t="s">
        <v>454</v>
      </c>
      <c r="C64" s="364" t="s">
        <v>207</v>
      </c>
      <c r="D64" s="364" t="s">
        <v>174</v>
      </c>
      <c r="E64" s="365">
        <v>30</v>
      </c>
      <c r="F64" s="364">
        <v>240</v>
      </c>
      <c r="G64" s="364">
        <v>40</v>
      </c>
      <c r="H64" s="364">
        <f t="shared" si="21"/>
        <v>5</v>
      </c>
      <c r="I64" s="361">
        <f t="shared" si="22"/>
        <v>1200</v>
      </c>
      <c r="J64" s="376"/>
      <c r="K64" s="376"/>
      <c r="L64" s="376">
        <v>5</v>
      </c>
      <c r="M64" s="376" t="s">
        <v>1144</v>
      </c>
      <c r="N64" s="376"/>
      <c r="O64" s="376"/>
      <c r="P64" s="376">
        <v>1</v>
      </c>
      <c r="Q64" s="376">
        <v>11</v>
      </c>
      <c r="R64" s="376"/>
      <c r="S64" s="376"/>
      <c r="T64" s="376"/>
      <c r="U64" s="376"/>
      <c r="V64" s="355">
        <f>J64+L64+N64+P64+R64+T64</f>
        <v>6</v>
      </c>
      <c r="W64" s="958">
        <f>E64-V64</f>
        <v>24</v>
      </c>
      <c r="X64" s="361">
        <f>W64*8</f>
        <v>192</v>
      </c>
      <c r="Y64" s="361">
        <f>X64*H64</f>
        <v>960</v>
      </c>
      <c r="Z64" s="1012">
        <f t="shared" si="4"/>
        <v>960</v>
      </c>
      <c r="AA64" s="149"/>
    </row>
    <row r="65" spans="1:27" s="160" customFormat="1" ht="36" customHeight="1">
      <c r="A65" s="825">
        <v>55</v>
      </c>
      <c r="B65" s="364" t="s">
        <v>1141</v>
      </c>
      <c r="C65" s="364" t="s">
        <v>18</v>
      </c>
      <c r="D65" s="415" t="s">
        <v>353</v>
      </c>
      <c r="E65" s="365">
        <v>30</v>
      </c>
      <c r="F65" s="364">
        <v>240</v>
      </c>
      <c r="G65" s="364">
        <v>70</v>
      </c>
      <c r="H65" s="364">
        <f t="shared" si="21"/>
        <v>8.75</v>
      </c>
      <c r="I65" s="361">
        <f t="shared" si="22"/>
        <v>2100</v>
      </c>
      <c r="J65" s="376"/>
      <c r="K65" s="376"/>
      <c r="L65" s="376"/>
      <c r="M65" s="376"/>
      <c r="N65" s="376"/>
      <c r="O65" s="377"/>
      <c r="P65" s="376"/>
      <c r="Q65" s="376"/>
      <c r="R65" s="376"/>
      <c r="S65" s="376"/>
      <c r="T65" s="376"/>
      <c r="U65" s="376"/>
      <c r="V65" s="355">
        <f t="shared" ref="V65" si="23">J65+L65+N65+P65+R65+T65</f>
        <v>0</v>
      </c>
      <c r="W65" s="958">
        <f t="shared" ref="W65" si="24">E65-V65</f>
        <v>30</v>
      </c>
      <c r="X65" s="361">
        <f t="shared" ref="X65" si="25">W65*8</f>
        <v>240</v>
      </c>
      <c r="Y65" s="361">
        <f t="shared" ref="Y65" si="26">X65*H65</f>
        <v>2100</v>
      </c>
      <c r="Z65" s="1012">
        <f t="shared" si="4"/>
        <v>2100</v>
      </c>
      <c r="AA65" s="149"/>
    </row>
    <row r="66" spans="1:27" s="160" customFormat="1" ht="30" customHeight="1">
      <c r="A66" s="825">
        <v>56</v>
      </c>
      <c r="B66" s="379" t="s">
        <v>198</v>
      </c>
      <c r="C66" s="364" t="s">
        <v>176</v>
      </c>
      <c r="D66" s="364" t="s">
        <v>181</v>
      </c>
      <c r="E66" s="365">
        <v>30</v>
      </c>
      <c r="F66" s="364">
        <v>240</v>
      </c>
      <c r="G66" s="364">
        <v>90</v>
      </c>
      <c r="H66" s="364">
        <f t="shared" si="21"/>
        <v>11.25</v>
      </c>
      <c r="I66" s="361">
        <f t="shared" si="22"/>
        <v>2700</v>
      </c>
      <c r="J66" s="376"/>
      <c r="K66" s="376"/>
      <c r="L66" s="376">
        <v>5</v>
      </c>
      <c r="M66" s="376" t="s">
        <v>1144</v>
      </c>
      <c r="N66" s="376"/>
      <c r="O66" s="376"/>
      <c r="P66" s="376">
        <v>1</v>
      </c>
      <c r="Q66" s="376">
        <v>11</v>
      </c>
      <c r="R66" s="376"/>
      <c r="S66" s="377"/>
      <c r="T66" s="376"/>
      <c r="U66" s="376"/>
      <c r="V66" s="355">
        <f t="shared" si="0"/>
        <v>6</v>
      </c>
      <c r="W66" s="958">
        <f t="shared" si="1"/>
        <v>24</v>
      </c>
      <c r="X66" s="361">
        <f t="shared" si="2"/>
        <v>192</v>
      </c>
      <c r="Y66" s="361">
        <f t="shared" si="3"/>
        <v>2160</v>
      </c>
      <c r="Z66" s="1012">
        <f t="shared" si="4"/>
        <v>2160</v>
      </c>
      <c r="AA66" s="149"/>
    </row>
    <row r="67" spans="1:27" s="463" customFormat="1" ht="34.5" customHeight="1">
      <c r="A67" s="1023">
        <v>57</v>
      </c>
      <c r="B67" s="364" t="s">
        <v>906</v>
      </c>
      <c r="C67" s="364" t="s">
        <v>176</v>
      </c>
      <c r="D67" s="364" t="s">
        <v>855</v>
      </c>
      <c r="E67" s="365">
        <v>30</v>
      </c>
      <c r="F67" s="364">
        <v>240</v>
      </c>
      <c r="G67" s="364">
        <v>90</v>
      </c>
      <c r="H67" s="364">
        <f t="shared" si="21"/>
        <v>11.25</v>
      </c>
      <c r="I67" s="364">
        <f t="shared" si="22"/>
        <v>2700</v>
      </c>
      <c r="J67" s="376"/>
      <c r="K67" s="376"/>
      <c r="L67" s="376"/>
      <c r="M67" s="376"/>
      <c r="N67" s="376"/>
      <c r="O67" s="376"/>
      <c r="P67" s="376"/>
      <c r="Q67" s="376"/>
      <c r="R67" s="376"/>
      <c r="S67" s="376"/>
      <c r="T67" s="376"/>
      <c r="U67" s="376"/>
      <c r="V67" s="365">
        <f t="shared" si="0"/>
        <v>0</v>
      </c>
      <c r="W67" s="958">
        <f t="shared" si="1"/>
        <v>30</v>
      </c>
      <c r="X67" s="364">
        <f t="shared" si="2"/>
        <v>240</v>
      </c>
      <c r="Y67" s="364">
        <f t="shared" si="3"/>
        <v>2700</v>
      </c>
      <c r="Z67" s="1014">
        <f t="shared" si="4"/>
        <v>2700</v>
      </c>
      <c r="AA67" s="245"/>
    </row>
    <row r="68" spans="1:27" s="463" customFormat="1" ht="35.1" customHeight="1">
      <c r="A68" s="825">
        <v>58</v>
      </c>
      <c r="B68" s="364" t="s">
        <v>861</v>
      </c>
      <c r="C68" s="364" t="s">
        <v>18</v>
      </c>
      <c r="D68" s="364" t="s">
        <v>237</v>
      </c>
      <c r="E68" s="365">
        <v>30</v>
      </c>
      <c r="F68" s="364">
        <v>240</v>
      </c>
      <c r="G68" s="364">
        <v>70</v>
      </c>
      <c r="H68" s="364">
        <f t="shared" si="21"/>
        <v>8.75</v>
      </c>
      <c r="I68" s="364">
        <f t="shared" si="22"/>
        <v>2100</v>
      </c>
      <c r="J68" s="376">
        <v>1</v>
      </c>
      <c r="K68" s="376">
        <v>25</v>
      </c>
      <c r="L68" s="376">
        <v>1</v>
      </c>
      <c r="M68" s="376">
        <v>23</v>
      </c>
      <c r="N68" s="376"/>
      <c r="O68" s="376"/>
      <c r="P68" s="376"/>
      <c r="Q68" s="377"/>
      <c r="R68" s="376"/>
      <c r="S68" s="376"/>
      <c r="T68" s="376"/>
      <c r="U68" s="376"/>
      <c r="V68" s="365">
        <f t="shared" si="0"/>
        <v>2</v>
      </c>
      <c r="W68" s="958">
        <f t="shared" si="1"/>
        <v>28</v>
      </c>
      <c r="X68" s="364">
        <f t="shared" si="2"/>
        <v>224</v>
      </c>
      <c r="Y68" s="364">
        <f t="shared" si="3"/>
        <v>1960</v>
      </c>
      <c r="Z68" s="1014">
        <f t="shared" si="4"/>
        <v>1960</v>
      </c>
      <c r="AA68" s="997"/>
    </row>
    <row r="69" spans="1:27" s="160" customFormat="1" ht="30" customHeight="1">
      <c r="A69" s="825">
        <v>59</v>
      </c>
      <c r="B69" s="364" t="s">
        <v>21</v>
      </c>
      <c r="C69" s="364" t="s">
        <v>176</v>
      </c>
      <c r="D69" s="379" t="s">
        <v>238</v>
      </c>
      <c r="E69" s="365">
        <v>30</v>
      </c>
      <c r="F69" s="364">
        <v>240</v>
      </c>
      <c r="G69" s="364">
        <v>90</v>
      </c>
      <c r="H69" s="364">
        <f t="shared" si="21"/>
        <v>11.25</v>
      </c>
      <c r="I69" s="361">
        <f t="shared" si="22"/>
        <v>2700</v>
      </c>
      <c r="J69" s="376"/>
      <c r="K69" s="376"/>
      <c r="L69" s="376">
        <v>4</v>
      </c>
      <c r="M69" s="376" t="s">
        <v>1149</v>
      </c>
      <c r="N69" s="376"/>
      <c r="O69" s="377"/>
      <c r="P69" s="376">
        <v>1</v>
      </c>
      <c r="Q69" s="376">
        <v>11</v>
      </c>
      <c r="R69" s="376"/>
      <c r="S69" s="376"/>
      <c r="T69" s="376"/>
      <c r="U69" s="376"/>
      <c r="V69" s="355">
        <f t="shared" si="0"/>
        <v>5</v>
      </c>
      <c r="W69" s="958">
        <f t="shared" si="1"/>
        <v>25</v>
      </c>
      <c r="X69" s="361">
        <f t="shared" si="2"/>
        <v>200</v>
      </c>
      <c r="Y69" s="361">
        <f t="shared" si="3"/>
        <v>2250</v>
      </c>
      <c r="Z69" s="1012">
        <f t="shared" si="4"/>
        <v>2250</v>
      </c>
      <c r="AA69" s="149"/>
    </row>
    <row r="70" spans="1:27" s="160" customFormat="1" ht="33" customHeight="1">
      <c r="A70" s="1023">
        <v>60</v>
      </c>
      <c r="B70" s="364" t="s">
        <v>250</v>
      </c>
      <c r="C70" s="364" t="s">
        <v>176</v>
      </c>
      <c r="D70" s="364" t="s">
        <v>898</v>
      </c>
      <c r="E70" s="365">
        <v>30</v>
      </c>
      <c r="F70" s="364">
        <v>240</v>
      </c>
      <c r="G70" s="364">
        <v>90</v>
      </c>
      <c r="H70" s="364">
        <f t="shared" si="21"/>
        <v>11.25</v>
      </c>
      <c r="I70" s="361">
        <f t="shared" si="22"/>
        <v>2700</v>
      </c>
      <c r="J70" s="376"/>
      <c r="K70" s="376"/>
      <c r="L70" s="376">
        <v>1</v>
      </c>
      <c r="M70" s="376">
        <v>23</v>
      </c>
      <c r="N70" s="376"/>
      <c r="O70" s="377"/>
      <c r="P70" s="376"/>
      <c r="Q70" s="376"/>
      <c r="R70" s="376"/>
      <c r="S70" s="376"/>
      <c r="T70" s="376"/>
      <c r="U70" s="376"/>
      <c r="V70" s="355">
        <f t="shared" si="0"/>
        <v>1</v>
      </c>
      <c r="W70" s="958">
        <f t="shared" si="1"/>
        <v>29</v>
      </c>
      <c r="X70" s="361">
        <f t="shared" si="2"/>
        <v>232</v>
      </c>
      <c r="Y70" s="361">
        <f t="shared" si="3"/>
        <v>2610</v>
      </c>
      <c r="Z70" s="1014">
        <f t="shared" si="4"/>
        <v>2610</v>
      </c>
      <c r="AA70" s="149"/>
    </row>
    <row r="71" spans="1:27" s="160" customFormat="1" ht="30" customHeight="1">
      <c r="A71" s="825">
        <v>61</v>
      </c>
      <c r="B71" s="364" t="s">
        <v>893</v>
      </c>
      <c r="C71" s="364" t="s">
        <v>176</v>
      </c>
      <c r="D71" s="364" t="s">
        <v>54</v>
      </c>
      <c r="E71" s="365">
        <v>30</v>
      </c>
      <c r="F71" s="364">
        <v>240</v>
      </c>
      <c r="G71" s="364">
        <v>90</v>
      </c>
      <c r="H71" s="364">
        <f t="shared" si="21"/>
        <v>11.25</v>
      </c>
      <c r="I71" s="361">
        <f t="shared" si="22"/>
        <v>2700</v>
      </c>
      <c r="J71" s="376"/>
      <c r="K71" s="376"/>
      <c r="L71" s="376">
        <v>5</v>
      </c>
      <c r="M71" s="376" t="s">
        <v>1144</v>
      </c>
      <c r="N71" s="376"/>
      <c r="O71" s="377"/>
      <c r="P71" s="376">
        <v>1</v>
      </c>
      <c r="Q71" s="376">
        <v>11</v>
      </c>
      <c r="R71" s="376"/>
      <c r="S71" s="376"/>
      <c r="T71" s="376"/>
      <c r="U71" s="819"/>
      <c r="V71" s="355">
        <f t="shared" si="0"/>
        <v>6</v>
      </c>
      <c r="W71" s="958">
        <f t="shared" si="1"/>
        <v>24</v>
      </c>
      <c r="X71" s="361">
        <f t="shared" si="2"/>
        <v>192</v>
      </c>
      <c r="Y71" s="361">
        <f t="shared" si="3"/>
        <v>2160</v>
      </c>
      <c r="Z71" s="1012">
        <f t="shared" si="4"/>
        <v>2160</v>
      </c>
      <c r="AA71" s="149"/>
    </row>
    <row r="72" spans="1:27" s="160" customFormat="1" ht="30" customHeight="1">
      <c r="A72" s="825">
        <v>62</v>
      </c>
      <c r="B72" s="118" t="s">
        <v>892</v>
      </c>
      <c r="C72" s="364" t="s">
        <v>18</v>
      </c>
      <c r="D72" s="364" t="s">
        <v>846</v>
      </c>
      <c r="E72" s="365">
        <v>30</v>
      </c>
      <c r="F72" s="364">
        <v>240</v>
      </c>
      <c r="G72" s="364">
        <v>70</v>
      </c>
      <c r="H72" s="364">
        <f t="shared" si="21"/>
        <v>8.75</v>
      </c>
      <c r="I72" s="361">
        <f t="shared" si="22"/>
        <v>2100</v>
      </c>
      <c r="J72" s="376"/>
      <c r="K72" s="376"/>
      <c r="L72" s="376"/>
      <c r="M72" s="376"/>
      <c r="N72" s="376"/>
      <c r="O72" s="377"/>
      <c r="P72" s="376"/>
      <c r="Q72" s="376"/>
      <c r="R72" s="376"/>
      <c r="S72" s="376"/>
      <c r="T72" s="376"/>
      <c r="U72" s="376"/>
      <c r="V72" s="355">
        <f t="shared" si="0"/>
        <v>0</v>
      </c>
      <c r="W72" s="958">
        <f t="shared" si="1"/>
        <v>30</v>
      </c>
      <c r="X72" s="361">
        <f t="shared" si="2"/>
        <v>240</v>
      </c>
      <c r="Y72" s="361">
        <f t="shared" si="3"/>
        <v>2100</v>
      </c>
      <c r="Z72" s="1012">
        <f t="shared" si="4"/>
        <v>2100</v>
      </c>
      <c r="AA72" s="149"/>
    </row>
    <row r="73" spans="1:27" s="160" customFormat="1" ht="30" customHeight="1">
      <c r="A73" s="1023">
        <v>63</v>
      </c>
      <c r="B73" s="415" t="s">
        <v>24</v>
      </c>
      <c r="C73" s="364" t="s">
        <v>176</v>
      </c>
      <c r="D73" s="364" t="s">
        <v>41</v>
      </c>
      <c r="E73" s="365">
        <v>30</v>
      </c>
      <c r="F73" s="364">
        <v>240</v>
      </c>
      <c r="G73" s="364">
        <v>90</v>
      </c>
      <c r="H73" s="364">
        <f t="shared" si="21"/>
        <v>11.25</v>
      </c>
      <c r="I73" s="361">
        <f t="shared" si="22"/>
        <v>2700</v>
      </c>
      <c r="J73" s="376"/>
      <c r="K73" s="376"/>
      <c r="L73" s="376">
        <v>2</v>
      </c>
      <c r="M73" s="376" t="s">
        <v>886</v>
      </c>
      <c r="N73" s="376"/>
      <c r="O73" s="377"/>
      <c r="P73" s="376"/>
      <c r="Q73" s="376"/>
      <c r="R73" s="376"/>
      <c r="S73" s="376"/>
      <c r="T73" s="376"/>
      <c r="U73" s="376"/>
      <c r="V73" s="355">
        <f t="shared" si="0"/>
        <v>2</v>
      </c>
      <c r="W73" s="958">
        <f t="shared" si="1"/>
        <v>28</v>
      </c>
      <c r="X73" s="361">
        <f t="shared" si="2"/>
        <v>224</v>
      </c>
      <c r="Y73" s="361">
        <f t="shared" si="3"/>
        <v>2520</v>
      </c>
      <c r="Z73" s="1012">
        <f t="shared" si="4"/>
        <v>2520</v>
      </c>
      <c r="AA73" s="149"/>
    </row>
    <row r="74" spans="1:27" s="160" customFormat="1" ht="31.5" customHeight="1">
      <c r="A74" s="825">
        <v>64</v>
      </c>
      <c r="B74" s="415" t="s">
        <v>774</v>
      </c>
      <c r="C74" s="364" t="s">
        <v>176</v>
      </c>
      <c r="D74" s="364" t="s">
        <v>816</v>
      </c>
      <c r="E74" s="365">
        <v>30</v>
      </c>
      <c r="F74" s="364">
        <v>240</v>
      </c>
      <c r="G74" s="364">
        <v>90</v>
      </c>
      <c r="H74" s="364">
        <f t="shared" si="21"/>
        <v>11.25</v>
      </c>
      <c r="I74" s="361">
        <f t="shared" si="22"/>
        <v>2700</v>
      </c>
      <c r="J74" s="376"/>
      <c r="K74" s="376"/>
      <c r="L74" s="376"/>
      <c r="M74" s="376"/>
      <c r="N74" s="376">
        <v>1</v>
      </c>
      <c r="O74" s="376">
        <v>10</v>
      </c>
      <c r="P74" s="376">
        <v>1</v>
      </c>
      <c r="Q74" s="376">
        <v>11</v>
      </c>
      <c r="R74" s="376"/>
      <c r="S74" s="376"/>
      <c r="T74" s="376"/>
      <c r="U74" s="376"/>
      <c r="V74" s="355">
        <f t="shared" si="0"/>
        <v>2</v>
      </c>
      <c r="W74" s="958">
        <f t="shared" si="1"/>
        <v>28</v>
      </c>
      <c r="X74" s="361">
        <f t="shared" si="2"/>
        <v>224</v>
      </c>
      <c r="Y74" s="361">
        <f t="shared" si="3"/>
        <v>2520</v>
      </c>
      <c r="Z74" s="1012">
        <f t="shared" si="4"/>
        <v>2520</v>
      </c>
      <c r="AA74" s="149"/>
    </row>
    <row r="75" spans="1:27" s="160" customFormat="1" ht="33" customHeight="1">
      <c r="A75" s="825">
        <v>65</v>
      </c>
      <c r="B75" s="364" t="s">
        <v>548</v>
      </c>
      <c r="C75" s="364" t="s">
        <v>18</v>
      </c>
      <c r="D75" s="364" t="s">
        <v>73</v>
      </c>
      <c r="E75" s="365">
        <v>30</v>
      </c>
      <c r="F75" s="364">
        <v>240</v>
      </c>
      <c r="G75" s="364">
        <v>70</v>
      </c>
      <c r="H75" s="364">
        <f t="shared" si="21"/>
        <v>8.75</v>
      </c>
      <c r="I75" s="361">
        <f t="shared" si="22"/>
        <v>2100</v>
      </c>
      <c r="J75" s="376"/>
      <c r="K75" s="376"/>
      <c r="L75" s="376">
        <v>2</v>
      </c>
      <c r="M75" s="376" t="s">
        <v>1153</v>
      </c>
      <c r="N75" s="376"/>
      <c r="O75" s="377"/>
      <c r="P75" s="376"/>
      <c r="Q75" s="376"/>
      <c r="R75" s="376"/>
      <c r="S75" s="376"/>
      <c r="T75" s="376"/>
      <c r="U75" s="376"/>
      <c r="V75" s="355">
        <f>J75+L75+N75+P75+R75+T75</f>
        <v>2</v>
      </c>
      <c r="W75" s="958">
        <f t="shared" si="1"/>
        <v>28</v>
      </c>
      <c r="X75" s="361">
        <f t="shared" si="2"/>
        <v>224</v>
      </c>
      <c r="Y75" s="361">
        <f t="shared" si="3"/>
        <v>1960</v>
      </c>
      <c r="Z75" s="1012">
        <f t="shared" si="4"/>
        <v>1960</v>
      </c>
      <c r="AA75" s="149"/>
    </row>
    <row r="76" spans="1:27" s="160" customFormat="1" ht="35.1" customHeight="1">
      <c r="A76" s="1023">
        <v>66</v>
      </c>
      <c r="B76" s="364" t="s">
        <v>591</v>
      </c>
      <c r="C76" s="361" t="s">
        <v>18</v>
      </c>
      <c r="D76" s="367" t="s">
        <v>843</v>
      </c>
      <c r="E76" s="365">
        <v>30</v>
      </c>
      <c r="F76" s="364">
        <v>240</v>
      </c>
      <c r="G76" s="364">
        <v>70</v>
      </c>
      <c r="H76" s="364">
        <f t="shared" si="21"/>
        <v>8.75</v>
      </c>
      <c r="I76" s="361">
        <f t="shared" si="22"/>
        <v>2100</v>
      </c>
      <c r="J76" s="376"/>
      <c r="K76" s="376"/>
      <c r="L76" s="376"/>
      <c r="M76" s="376"/>
      <c r="N76" s="376"/>
      <c r="O76" s="377"/>
      <c r="P76" s="376"/>
      <c r="Q76" s="376"/>
      <c r="R76" s="376"/>
      <c r="S76" s="376"/>
      <c r="T76" s="376"/>
      <c r="U76" s="376"/>
      <c r="V76" s="361">
        <f t="shared" ref="V76" si="27">J76+L76+N76+P76+R76+T76</f>
        <v>0</v>
      </c>
      <c r="W76" s="957">
        <f t="shared" si="1"/>
        <v>30</v>
      </c>
      <c r="X76" s="361">
        <f t="shared" si="2"/>
        <v>240</v>
      </c>
      <c r="Y76" s="361">
        <f t="shared" si="3"/>
        <v>2100</v>
      </c>
      <c r="Z76" s="1012">
        <f t="shared" si="4"/>
        <v>2100</v>
      </c>
      <c r="AA76" s="363"/>
    </row>
    <row r="77" spans="1:27" s="160" customFormat="1" ht="30" customHeight="1">
      <c r="A77" s="825">
        <v>67</v>
      </c>
      <c r="B77" s="364" t="s">
        <v>40</v>
      </c>
      <c r="C77" s="364" t="s">
        <v>176</v>
      </c>
      <c r="D77" s="364" t="s">
        <v>161</v>
      </c>
      <c r="E77" s="365">
        <v>30</v>
      </c>
      <c r="F77" s="364">
        <v>240</v>
      </c>
      <c r="G77" s="364">
        <v>90</v>
      </c>
      <c r="H77" s="364">
        <f t="shared" si="21"/>
        <v>11.25</v>
      </c>
      <c r="I77" s="361">
        <f t="shared" si="22"/>
        <v>2700</v>
      </c>
      <c r="J77" s="376"/>
      <c r="K77" s="376"/>
      <c r="L77" s="376">
        <v>5</v>
      </c>
      <c r="M77" s="376" t="s">
        <v>1144</v>
      </c>
      <c r="N77" s="376"/>
      <c r="O77" s="377"/>
      <c r="P77" s="376">
        <v>1</v>
      </c>
      <c r="Q77" s="376">
        <v>11</v>
      </c>
      <c r="R77" s="376"/>
      <c r="S77" s="376"/>
      <c r="T77" s="376"/>
      <c r="U77" s="376"/>
      <c r="V77" s="355">
        <f t="shared" si="0"/>
        <v>6</v>
      </c>
      <c r="W77" s="958">
        <f t="shared" si="1"/>
        <v>24</v>
      </c>
      <c r="X77" s="361">
        <f t="shared" si="2"/>
        <v>192</v>
      </c>
      <c r="Y77" s="361">
        <f t="shared" si="3"/>
        <v>2160</v>
      </c>
      <c r="Z77" s="1012">
        <f t="shared" si="4"/>
        <v>2160</v>
      </c>
      <c r="AA77" s="149"/>
    </row>
    <row r="78" spans="1:27" s="160" customFormat="1" ht="30" customHeight="1">
      <c r="A78" s="825">
        <v>68</v>
      </c>
      <c r="B78" s="364" t="s">
        <v>303</v>
      </c>
      <c r="C78" s="364" t="s">
        <v>176</v>
      </c>
      <c r="D78" s="364" t="s">
        <v>162</v>
      </c>
      <c r="E78" s="365">
        <v>30</v>
      </c>
      <c r="F78" s="364">
        <v>240</v>
      </c>
      <c r="G78" s="364">
        <v>90</v>
      </c>
      <c r="H78" s="364">
        <f t="shared" si="21"/>
        <v>11.25</v>
      </c>
      <c r="I78" s="361">
        <f t="shared" si="22"/>
        <v>2700</v>
      </c>
      <c r="J78" s="376"/>
      <c r="K78" s="376"/>
      <c r="L78" s="376">
        <v>2</v>
      </c>
      <c r="M78" s="376" t="s">
        <v>1156</v>
      </c>
      <c r="N78" s="376"/>
      <c r="O78" s="377"/>
      <c r="P78" s="376"/>
      <c r="Q78" s="376"/>
      <c r="R78" s="376"/>
      <c r="S78" s="376"/>
      <c r="T78" s="376"/>
      <c r="U78" s="376"/>
      <c r="V78" s="355">
        <f t="shared" si="0"/>
        <v>2</v>
      </c>
      <c r="W78" s="958">
        <f t="shared" si="1"/>
        <v>28</v>
      </c>
      <c r="X78" s="361">
        <f t="shared" si="2"/>
        <v>224</v>
      </c>
      <c r="Y78" s="361">
        <f t="shared" si="3"/>
        <v>2520</v>
      </c>
      <c r="Z78" s="1012">
        <f t="shared" si="4"/>
        <v>2520</v>
      </c>
      <c r="AA78" s="149"/>
    </row>
    <row r="79" spans="1:27" s="160" customFormat="1" ht="30" customHeight="1">
      <c r="A79" s="1023">
        <v>69</v>
      </c>
      <c r="B79" s="364" t="s">
        <v>277</v>
      </c>
      <c r="C79" s="364" t="s">
        <v>176</v>
      </c>
      <c r="D79" s="364" t="s">
        <v>93</v>
      </c>
      <c r="E79" s="365">
        <v>30</v>
      </c>
      <c r="F79" s="364">
        <v>240</v>
      </c>
      <c r="G79" s="364">
        <v>90</v>
      </c>
      <c r="H79" s="364">
        <f t="shared" si="21"/>
        <v>11.25</v>
      </c>
      <c r="I79" s="361">
        <f t="shared" si="22"/>
        <v>2700</v>
      </c>
      <c r="J79" s="376"/>
      <c r="K79" s="376"/>
      <c r="L79" s="376">
        <v>2</v>
      </c>
      <c r="M79" s="376" t="s">
        <v>1164</v>
      </c>
      <c r="N79" s="376"/>
      <c r="O79" s="377"/>
      <c r="P79" s="376"/>
      <c r="Q79" s="376"/>
      <c r="R79" s="376"/>
      <c r="S79" s="376"/>
      <c r="T79" s="376"/>
      <c r="U79" s="376"/>
      <c r="V79" s="355">
        <f t="shared" si="0"/>
        <v>2</v>
      </c>
      <c r="W79" s="958">
        <f t="shared" si="1"/>
        <v>28</v>
      </c>
      <c r="X79" s="361">
        <f t="shared" si="2"/>
        <v>224</v>
      </c>
      <c r="Y79" s="361">
        <f t="shared" si="3"/>
        <v>2520</v>
      </c>
      <c r="Z79" s="1012">
        <f t="shared" si="4"/>
        <v>2520</v>
      </c>
      <c r="AA79" s="149"/>
    </row>
    <row r="80" spans="1:27" s="160" customFormat="1" ht="30" customHeight="1">
      <c r="A80" s="825">
        <v>70</v>
      </c>
      <c r="B80" s="364" t="s">
        <v>306</v>
      </c>
      <c r="C80" s="364" t="s">
        <v>176</v>
      </c>
      <c r="D80" s="632" t="s">
        <v>62</v>
      </c>
      <c r="E80" s="365">
        <v>30</v>
      </c>
      <c r="F80" s="364">
        <v>240</v>
      </c>
      <c r="G80" s="364">
        <v>90</v>
      </c>
      <c r="H80" s="364">
        <f t="shared" si="21"/>
        <v>11.25</v>
      </c>
      <c r="I80" s="361">
        <f t="shared" si="22"/>
        <v>2700</v>
      </c>
      <c r="J80" s="376"/>
      <c r="K80" s="376"/>
      <c r="L80" s="376">
        <v>4</v>
      </c>
      <c r="M80" s="376" t="s">
        <v>1148</v>
      </c>
      <c r="N80" s="376"/>
      <c r="O80" s="377"/>
      <c r="P80" s="376"/>
      <c r="Q80" s="376"/>
      <c r="R80" s="376"/>
      <c r="S80" s="376"/>
      <c r="T80" s="376"/>
      <c r="U80" s="376"/>
      <c r="V80" s="355">
        <f>J80+L80+N80+P80+R80+T80</f>
        <v>4</v>
      </c>
      <c r="W80" s="958">
        <f>E80-V80</f>
        <v>26</v>
      </c>
      <c r="X80" s="361">
        <f>W80*8</f>
        <v>208</v>
      </c>
      <c r="Y80" s="361">
        <f>X80*H80</f>
        <v>2340</v>
      </c>
      <c r="Z80" s="1012">
        <f t="shared" si="4"/>
        <v>2340</v>
      </c>
      <c r="AA80" s="149"/>
    </row>
    <row r="81" spans="1:30" s="160" customFormat="1" ht="30" customHeight="1">
      <c r="A81" s="825">
        <v>71</v>
      </c>
      <c r="B81" s="1073" t="s">
        <v>1087</v>
      </c>
      <c r="C81" s="364" t="s">
        <v>176</v>
      </c>
      <c r="D81" s="364" t="s">
        <v>25</v>
      </c>
      <c r="E81" s="365">
        <v>30</v>
      </c>
      <c r="F81" s="364">
        <v>240</v>
      </c>
      <c r="G81" s="364">
        <v>90</v>
      </c>
      <c r="H81" s="364">
        <f t="shared" si="21"/>
        <v>11.25</v>
      </c>
      <c r="I81" s="361">
        <f t="shared" si="22"/>
        <v>2700</v>
      </c>
      <c r="J81" s="376"/>
      <c r="K81" s="376"/>
      <c r="L81" s="376"/>
      <c r="M81" s="376"/>
      <c r="N81" s="1079">
        <v>30</v>
      </c>
      <c r="O81" s="377"/>
      <c r="P81" s="376"/>
      <c r="Q81" s="376"/>
      <c r="R81" s="376"/>
      <c r="S81" s="376"/>
      <c r="T81" s="376"/>
      <c r="U81" s="376"/>
      <c r="V81" s="355">
        <f>J81+L81+N81+P81+R81+T81</f>
        <v>30</v>
      </c>
      <c r="W81" s="958">
        <f>E81-V81</f>
        <v>0</v>
      </c>
      <c r="X81" s="361">
        <f>W81*8</f>
        <v>0</v>
      </c>
      <c r="Y81" s="361">
        <f>X81*H81</f>
        <v>0</v>
      </c>
      <c r="Z81" s="1012">
        <f t="shared" si="4"/>
        <v>0</v>
      </c>
      <c r="AA81" s="149"/>
    </row>
    <row r="82" spans="1:30" s="160" customFormat="1" ht="30" customHeight="1">
      <c r="A82" s="1023">
        <v>72</v>
      </c>
      <c r="B82" s="364" t="s">
        <v>684</v>
      </c>
      <c r="C82" s="364" t="s">
        <v>18</v>
      </c>
      <c r="D82" s="364" t="s">
        <v>70</v>
      </c>
      <c r="E82" s="365">
        <v>30</v>
      </c>
      <c r="F82" s="364">
        <v>240</v>
      </c>
      <c r="G82" s="364">
        <v>70</v>
      </c>
      <c r="H82" s="364">
        <f t="shared" si="21"/>
        <v>8.75</v>
      </c>
      <c r="I82" s="361">
        <f t="shared" si="22"/>
        <v>2100</v>
      </c>
      <c r="J82" s="376"/>
      <c r="K82" s="376"/>
      <c r="L82" s="376">
        <v>2</v>
      </c>
      <c r="M82" s="376" t="s">
        <v>1145</v>
      </c>
      <c r="N82" s="376"/>
      <c r="O82" s="377"/>
      <c r="P82" s="376">
        <v>1</v>
      </c>
      <c r="Q82" s="376">
        <v>11</v>
      </c>
      <c r="R82" s="376"/>
      <c r="S82" s="819"/>
      <c r="T82" s="376"/>
      <c r="U82" s="376"/>
      <c r="V82" s="355">
        <f>J82+L82+N82+P82+R82+T82</f>
        <v>3</v>
      </c>
      <c r="W82" s="958">
        <f>E82-V82</f>
        <v>27</v>
      </c>
      <c r="X82" s="361">
        <f>W82*8</f>
        <v>216</v>
      </c>
      <c r="Y82" s="361">
        <f>X82*H82</f>
        <v>1890</v>
      </c>
      <c r="Z82" s="1012">
        <f t="shared" si="4"/>
        <v>1890</v>
      </c>
      <c r="AA82" s="1081"/>
    </row>
    <row r="83" spans="1:30" s="160" customFormat="1" ht="30" customHeight="1">
      <c r="A83" s="825">
        <v>73</v>
      </c>
      <c r="B83" s="364" t="s">
        <v>280</v>
      </c>
      <c r="C83" s="364" t="s">
        <v>176</v>
      </c>
      <c r="D83" s="364" t="s">
        <v>49</v>
      </c>
      <c r="E83" s="365">
        <v>30</v>
      </c>
      <c r="F83" s="364">
        <v>240</v>
      </c>
      <c r="G83" s="364">
        <v>90</v>
      </c>
      <c r="H83" s="364">
        <f t="shared" si="21"/>
        <v>11.25</v>
      </c>
      <c r="I83" s="361">
        <f t="shared" si="22"/>
        <v>2700</v>
      </c>
      <c r="J83" s="376"/>
      <c r="K83" s="376"/>
      <c r="L83" s="376">
        <v>2</v>
      </c>
      <c r="M83" s="376" t="s">
        <v>1153</v>
      </c>
      <c r="N83" s="376"/>
      <c r="O83" s="377"/>
      <c r="P83" s="376"/>
      <c r="Q83" s="376"/>
      <c r="R83" s="376"/>
      <c r="S83" s="376"/>
      <c r="T83" s="376">
        <v>4</v>
      </c>
      <c r="U83" s="376" t="s">
        <v>1163</v>
      </c>
      <c r="V83" s="355">
        <f t="shared" si="0"/>
        <v>6</v>
      </c>
      <c r="W83" s="958">
        <f t="shared" si="1"/>
        <v>24</v>
      </c>
      <c r="X83" s="361">
        <f t="shared" si="2"/>
        <v>192</v>
      </c>
      <c r="Y83" s="361">
        <f t="shared" si="3"/>
        <v>2160</v>
      </c>
      <c r="Z83" s="1012">
        <f t="shared" si="4"/>
        <v>2160</v>
      </c>
      <c r="AA83" s="149"/>
    </row>
    <row r="84" spans="1:30" s="160" customFormat="1" ht="50.25" customHeight="1">
      <c r="A84" s="462"/>
      <c r="B84" s="1427" t="s">
        <v>483</v>
      </c>
      <c r="C84" s="1427"/>
      <c r="D84" s="1427"/>
      <c r="E84" s="341"/>
      <c r="F84" s="341"/>
      <c r="G84" s="341"/>
      <c r="H84" s="341"/>
      <c r="I84" s="341"/>
      <c r="J84" s="1174"/>
      <c r="K84" s="1174"/>
      <c r="L84" s="1174"/>
      <c r="M84" s="1609"/>
      <c r="N84" s="1609"/>
      <c r="O84" s="1609"/>
      <c r="P84" s="1609"/>
      <c r="Q84" s="1609"/>
      <c r="R84" s="1609"/>
      <c r="S84" s="1174"/>
      <c r="T84" s="1174"/>
      <c r="U84" s="1174"/>
      <c r="V84" s="1609" t="s">
        <v>485</v>
      </c>
      <c r="W84" s="1609"/>
      <c r="X84" s="1609"/>
      <c r="Y84" s="1609"/>
      <c r="Z84" s="1609"/>
      <c r="AA84" s="1609"/>
    </row>
    <row r="85" spans="1:30" s="160" customFormat="1" ht="42.75" customHeight="1">
      <c r="A85" s="462"/>
      <c r="B85" s="1427" t="s">
        <v>482</v>
      </c>
      <c r="C85" s="1427"/>
      <c r="D85" s="1427"/>
      <c r="E85" s="341"/>
      <c r="F85" s="341"/>
      <c r="G85" s="341"/>
      <c r="H85" s="341"/>
      <c r="I85" s="341"/>
      <c r="J85" s="1174"/>
      <c r="K85" s="1174"/>
      <c r="L85" s="1174"/>
      <c r="M85" s="1174"/>
      <c r="N85" s="1427"/>
      <c r="O85" s="1427"/>
      <c r="P85" s="1427"/>
      <c r="Q85" s="1427"/>
      <c r="R85" s="1174"/>
      <c r="S85" s="1174"/>
      <c r="T85" s="1174"/>
      <c r="U85" s="1174"/>
      <c r="V85" s="1174"/>
      <c r="W85" s="1174"/>
      <c r="X85" s="1427" t="s">
        <v>482</v>
      </c>
      <c r="Y85" s="1427"/>
      <c r="Z85" s="1427"/>
      <c r="AA85" s="1427"/>
    </row>
    <row r="86" spans="1:30" s="160" customFormat="1" ht="30.75" customHeight="1">
      <c r="A86" s="462"/>
      <c r="B86" s="462"/>
      <c r="C86" s="250"/>
      <c r="D86" s="250"/>
      <c r="E86" s="250"/>
      <c r="F86" s="250"/>
      <c r="G86" s="250"/>
      <c r="H86" s="250"/>
      <c r="I86" s="250"/>
      <c r="J86" s="338"/>
      <c r="K86" s="338"/>
      <c r="L86" s="338"/>
      <c r="M86" s="338"/>
      <c r="N86" s="1427">
        <v>2</v>
      </c>
      <c r="O86" s="1427"/>
      <c r="P86" s="1427"/>
      <c r="Q86" s="1427"/>
      <c r="R86" s="338"/>
      <c r="S86" s="338"/>
      <c r="T86" s="338"/>
      <c r="U86" s="338"/>
      <c r="V86" s="250"/>
      <c r="W86" s="462"/>
      <c r="X86" s="250"/>
      <c r="Y86" s="250"/>
      <c r="Z86" s="1017"/>
      <c r="AA86" s="340"/>
      <c r="AD86" s="160">
        <f>60*27</f>
        <v>1620</v>
      </c>
    </row>
    <row r="87" spans="1:30" s="160" customFormat="1" ht="35.25" customHeight="1">
      <c r="A87" s="825">
        <v>74</v>
      </c>
      <c r="B87" s="118" t="s">
        <v>808</v>
      </c>
      <c r="C87" s="364" t="s">
        <v>18</v>
      </c>
      <c r="D87" s="474" t="s">
        <v>113</v>
      </c>
      <c r="E87" s="365">
        <v>30</v>
      </c>
      <c r="F87" s="364">
        <v>240</v>
      </c>
      <c r="G87" s="364">
        <v>70</v>
      </c>
      <c r="H87" s="364">
        <f t="shared" ref="H87:H116" si="28">G87/8</f>
        <v>8.75</v>
      </c>
      <c r="I87" s="361">
        <f t="shared" ref="I87:I116" si="29">G87*E87</f>
        <v>2100</v>
      </c>
      <c r="J87" s="376"/>
      <c r="K87" s="819"/>
      <c r="L87" s="376"/>
      <c r="M87" s="376"/>
      <c r="N87" s="376"/>
      <c r="O87" s="377"/>
      <c r="P87" s="376"/>
      <c r="Q87" s="376"/>
      <c r="R87" s="376"/>
      <c r="S87" s="376"/>
      <c r="T87" s="376"/>
      <c r="U87" s="376"/>
      <c r="V87" s="355">
        <f>J87+L87+N87+P87+R87+T87</f>
        <v>0</v>
      </c>
      <c r="W87" s="958">
        <f t="shared" ref="W87:W96" si="30">E87-V87</f>
        <v>30</v>
      </c>
      <c r="X87" s="361">
        <f t="shared" ref="X87:X115" si="31">W87*8</f>
        <v>240</v>
      </c>
      <c r="Y87" s="361">
        <f t="shared" ref="Y87:Y115" si="32">X87*H87</f>
        <v>2100</v>
      </c>
      <c r="Z87" s="1012">
        <f t="shared" ref="Z87:Z115" si="33">Y87</f>
        <v>2100</v>
      </c>
      <c r="AA87" s="149"/>
    </row>
    <row r="88" spans="1:30" s="160" customFormat="1" ht="30" customHeight="1">
      <c r="A88" s="825">
        <v>75</v>
      </c>
      <c r="B88" s="364" t="s">
        <v>64</v>
      </c>
      <c r="C88" s="364" t="s">
        <v>176</v>
      </c>
      <c r="D88" s="364" t="s">
        <v>1160</v>
      </c>
      <c r="E88" s="365">
        <v>30</v>
      </c>
      <c r="F88" s="364">
        <v>240</v>
      </c>
      <c r="G88" s="364">
        <v>90</v>
      </c>
      <c r="H88" s="364">
        <f t="shared" si="28"/>
        <v>11.25</v>
      </c>
      <c r="I88" s="361">
        <f t="shared" si="29"/>
        <v>2700</v>
      </c>
      <c r="J88" s="376"/>
      <c r="K88" s="819"/>
      <c r="L88" s="376">
        <v>1</v>
      </c>
      <c r="M88" s="376">
        <v>23</v>
      </c>
      <c r="N88" s="376"/>
      <c r="O88" s="377"/>
      <c r="P88" s="376"/>
      <c r="Q88" s="376"/>
      <c r="R88" s="376"/>
      <c r="S88" s="376"/>
      <c r="T88" s="376"/>
      <c r="U88" s="376"/>
      <c r="V88" s="355">
        <f>J88+L88+N88+P88+R88+T88</f>
        <v>1</v>
      </c>
      <c r="W88" s="958">
        <f t="shared" si="30"/>
        <v>29</v>
      </c>
      <c r="X88" s="361">
        <f t="shared" si="31"/>
        <v>232</v>
      </c>
      <c r="Y88" s="361">
        <f t="shared" si="32"/>
        <v>2610</v>
      </c>
      <c r="Z88" s="1012">
        <f t="shared" si="33"/>
        <v>2610</v>
      </c>
      <c r="AA88" s="149"/>
    </row>
    <row r="89" spans="1:30" s="160" customFormat="1" ht="35.25" customHeight="1">
      <c r="A89" s="825">
        <v>76</v>
      </c>
      <c r="B89" s="364" t="s">
        <v>1136</v>
      </c>
      <c r="C89" s="364" t="s">
        <v>176</v>
      </c>
      <c r="D89" s="364" t="s">
        <v>39</v>
      </c>
      <c r="E89" s="364">
        <v>30</v>
      </c>
      <c r="F89" s="364">
        <v>240</v>
      </c>
      <c r="G89" s="364">
        <v>90</v>
      </c>
      <c r="H89" s="364">
        <f t="shared" si="28"/>
        <v>11.25</v>
      </c>
      <c r="I89" s="361">
        <f t="shared" si="29"/>
        <v>2700</v>
      </c>
      <c r="J89" s="376"/>
      <c r="K89" s="819"/>
      <c r="L89" s="376">
        <v>1</v>
      </c>
      <c r="M89" s="376">
        <v>23</v>
      </c>
      <c r="N89" s="376">
        <v>1</v>
      </c>
      <c r="O89" s="377" t="s">
        <v>200</v>
      </c>
      <c r="P89" s="376"/>
      <c r="Q89" s="376"/>
      <c r="R89" s="376"/>
      <c r="S89" s="376"/>
      <c r="T89" s="376"/>
      <c r="U89" s="376"/>
      <c r="V89" s="361">
        <f t="shared" ref="V89" si="34">J89+L89+N89+P89+R89+T89</f>
        <v>2</v>
      </c>
      <c r="W89" s="957">
        <f t="shared" si="30"/>
        <v>28</v>
      </c>
      <c r="X89" s="361">
        <f t="shared" si="31"/>
        <v>224</v>
      </c>
      <c r="Y89" s="361">
        <f t="shared" si="32"/>
        <v>2520</v>
      </c>
      <c r="Z89" s="1012">
        <f t="shared" si="33"/>
        <v>2520</v>
      </c>
      <c r="AA89" s="363"/>
    </row>
    <row r="90" spans="1:30" s="160" customFormat="1" ht="30" customHeight="1">
      <c r="A90" s="825">
        <v>77</v>
      </c>
      <c r="B90" s="364" t="s">
        <v>188</v>
      </c>
      <c r="C90" s="364" t="s">
        <v>176</v>
      </c>
      <c r="D90" s="364" t="s">
        <v>30</v>
      </c>
      <c r="E90" s="365">
        <v>30</v>
      </c>
      <c r="F90" s="364">
        <v>240</v>
      </c>
      <c r="G90" s="364">
        <v>90</v>
      </c>
      <c r="H90" s="364">
        <f t="shared" si="28"/>
        <v>11.25</v>
      </c>
      <c r="I90" s="361">
        <f t="shared" si="29"/>
        <v>2700</v>
      </c>
      <c r="J90" s="376"/>
      <c r="K90" s="376"/>
      <c r="L90" s="376">
        <v>3</v>
      </c>
      <c r="M90" s="376" t="s">
        <v>1147</v>
      </c>
      <c r="N90" s="376"/>
      <c r="O90" s="377"/>
      <c r="P90" s="376"/>
      <c r="Q90" s="376"/>
      <c r="R90" s="376"/>
      <c r="S90" s="376"/>
      <c r="T90" s="376"/>
      <c r="U90" s="376"/>
      <c r="V90" s="355">
        <f>J90+L90+N90+P90+R90+T90</f>
        <v>3</v>
      </c>
      <c r="W90" s="958">
        <f t="shared" si="30"/>
        <v>27</v>
      </c>
      <c r="X90" s="361">
        <f t="shared" si="31"/>
        <v>216</v>
      </c>
      <c r="Y90" s="361">
        <f t="shared" si="32"/>
        <v>2430</v>
      </c>
      <c r="Z90" s="1012">
        <f t="shared" si="33"/>
        <v>2430</v>
      </c>
      <c r="AA90" s="149"/>
    </row>
    <row r="91" spans="1:30" s="160" customFormat="1" ht="31.5" customHeight="1">
      <c r="A91" s="825">
        <v>78</v>
      </c>
      <c r="B91" s="364" t="s">
        <v>328</v>
      </c>
      <c r="C91" s="364" t="s">
        <v>18</v>
      </c>
      <c r="D91" s="448" t="s">
        <v>1050</v>
      </c>
      <c r="E91" s="365">
        <v>30</v>
      </c>
      <c r="F91" s="364">
        <v>240</v>
      </c>
      <c r="G91" s="364">
        <v>70</v>
      </c>
      <c r="H91" s="364">
        <f t="shared" si="28"/>
        <v>8.75</v>
      </c>
      <c r="I91" s="361">
        <f t="shared" si="29"/>
        <v>2100</v>
      </c>
      <c r="J91" s="376"/>
      <c r="K91" s="376"/>
      <c r="L91" s="376">
        <v>5</v>
      </c>
      <c r="M91" s="376" t="s">
        <v>1144</v>
      </c>
      <c r="N91" s="376"/>
      <c r="O91" s="377"/>
      <c r="P91" s="376">
        <v>1</v>
      </c>
      <c r="Q91" s="376">
        <v>11</v>
      </c>
      <c r="R91" s="376"/>
      <c r="S91" s="819"/>
      <c r="T91" s="376"/>
      <c r="U91" s="376"/>
      <c r="V91" s="355">
        <f>J91+L91+N91+P91+R91+T91</f>
        <v>6</v>
      </c>
      <c r="W91" s="958">
        <f t="shared" si="30"/>
        <v>24</v>
      </c>
      <c r="X91" s="361">
        <f t="shared" si="31"/>
        <v>192</v>
      </c>
      <c r="Y91" s="361">
        <f t="shared" si="32"/>
        <v>1680</v>
      </c>
      <c r="Z91" s="1012">
        <f t="shared" si="33"/>
        <v>1680</v>
      </c>
      <c r="AA91" s="149"/>
    </row>
    <row r="92" spans="1:30" s="160" customFormat="1" ht="30" customHeight="1">
      <c r="A92" s="825">
        <v>79</v>
      </c>
      <c r="B92" s="364" t="s">
        <v>920</v>
      </c>
      <c r="C92" s="364" t="s">
        <v>18</v>
      </c>
      <c r="D92" s="364" t="s">
        <v>113</v>
      </c>
      <c r="E92" s="365">
        <v>30</v>
      </c>
      <c r="F92" s="364">
        <v>240</v>
      </c>
      <c r="G92" s="364">
        <v>70</v>
      </c>
      <c r="H92" s="364">
        <f t="shared" si="28"/>
        <v>8.75</v>
      </c>
      <c r="I92" s="361">
        <f t="shared" si="29"/>
        <v>2100</v>
      </c>
      <c r="J92" s="376"/>
      <c r="K92" s="376"/>
      <c r="L92" s="376"/>
      <c r="M92" s="376"/>
      <c r="N92" s="376">
        <v>3</v>
      </c>
      <c r="O92" s="377" t="s">
        <v>1167</v>
      </c>
      <c r="P92" s="376"/>
      <c r="Q92" s="376"/>
      <c r="R92" s="376"/>
      <c r="S92" s="819"/>
      <c r="T92" s="376"/>
      <c r="U92" s="376"/>
      <c r="V92" s="355">
        <f>J92+L92+N92+P92+R92+T92</f>
        <v>3</v>
      </c>
      <c r="W92" s="958">
        <f t="shared" si="30"/>
        <v>27</v>
      </c>
      <c r="X92" s="361">
        <f t="shared" si="31"/>
        <v>216</v>
      </c>
      <c r="Y92" s="361">
        <f t="shared" si="32"/>
        <v>1890</v>
      </c>
      <c r="Z92" s="1012">
        <f t="shared" si="33"/>
        <v>1890</v>
      </c>
      <c r="AA92" s="149"/>
    </row>
    <row r="93" spans="1:30" s="160" customFormat="1" ht="30" customHeight="1">
      <c r="A93" s="825">
        <v>80</v>
      </c>
      <c r="B93" s="364" t="s">
        <v>206</v>
      </c>
      <c r="C93" s="364" t="s">
        <v>176</v>
      </c>
      <c r="D93" s="364" t="s">
        <v>240</v>
      </c>
      <c r="E93" s="365">
        <v>30</v>
      </c>
      <c r="F93" s="364">
        <v>240</v>
      </c>
      <c r="G93" s="364">
        <v>90</v>
      </c>
      <c r="H93" s="364">
        <f t="shared" si="28"/>
        <v>11.25</v>
      </c>
      <c r="I93" s="361">
        <f t="shared" si="29"/>
        <v>2700</v>
      </c>
      <c r="J93" s="376"/>
      <c r="K93" s="376"/>
      <c r="L93" s="376">
        <v>5</v>
      </c>
      <c r="M93" s="376" t="s">
        <v>1144</v>
      </c>
      <c r="N93" s="376"/>
      <c r="O93" s="377"/>
      <c r="P93" s="376">
        <v>1</v>
      </c>
      <c r="Q93" s="376">
        <v>11</v>
      </c>
      <c r="R93" s="376"/>
      <c r="S93" s="376"/>
      <c r="T93" s="376"/>
      <c r="U93" s="376"/>
      <c r="V93" s="355">
        <f t="shared" ref="V93:V96" si="35">J93+L93+N93+P93+R93+T93</f>
        <v>6</v>
      </c>
      <c r="W93" s="958">
        <f t="shared" si="30"/>
        <v>24</v>
      </c>
      <c r="X93" s="361">
        <f t="shared" si="31"/>
        <v>192</v>
      </c>
      <c r="Y93" s="361">
        <f t="shared" si="32"/>
        <v>2160</v>
      </c>
      <c r="Z93" s="1012">
        <f t="shared" si="33"/>
        <v>2160</v>
      </c>
      <c r="AA93" s="149"/>
    </row>
    <row r="94" spans="1:30" s="160" customFormat="1" ht="35.1" customHeight="1">
      <c r="A94" s="825">
        <v>81</v>
      </c>
      <c r="B94" s="364" t="s">
        <v>661</v>
      </c>
      <c r="C94" s="361" t="s">
        <v>176</v>
      </c>
      <c r="D94" s="361" t="s">
        <v>98</v>
      </c>
      <c r="E94" s="365">
        <v>30</v>
      </c>
      <c r="F94" s="364">
        <v>240</v>
      </c>
      <c r="G94" s="364">
        <v>90</v>
      </c>
      <c r="H94" s="364">
        <f t="shared" si="28"/>
        <v>11.25</v>
      </c>
      <c r="I94" s="361">
        <f t="shared" si="29"/>
        <v>2700</v>
      </c>
      <c r="J94" s="376"/>
      <c r="K94" s="376"/>
      <c r="L94" s="376"/>
      <c r="M94" s="376"/>
      <c r="N94" s="376"/>
      <c r="O94" s="377"/>
      <c r="P94" s="376"/>
      <c r="Q94" s="376"/>
      <c r="R94" s="376"/>
      <c r="S94" s="376"/>
      <c r="T94" s="376"/>
      <c r="U94" s="376"/>
      <c r="V94" s="355">
        <f t="shared" si="35"/>
        <v>0</v>
      </c>
      <c r="W94" s="958">
        <f t="shared" si="30"/>
        <v>30</v>
      </c>
      <c r="X94" s="361">
        <f t="shared" si="31"/>
        <v>240</v>
      </c>
      <c r="Y94" s="361">
        <f t="shared" si="32"/>
        <v>2700</v>
      </c>
      <c r="Z94" s="1012">
        <f t="shared" si="33"/>
        <v>2700</v>
      </c>
      <c r="AA94" s="363"/>
    </row>
    <row r="95" spans="1:30" s="463" customFormat="1" ht="35.1" customHeight="1">
      <c r="A95" s="825">
        <v>82</v>
      </c>
      <c r="B95" s="364" t="s">
        <v>252</v>
      </c>
      <c r="C95" s="364" t="s">
        <v>18</v>
      </c>
      <c r="D95" s="364" t="s">
        <v>115</v>
      </c>
      <c r="E95" s="365">
        <v>30</v>
      </c>
      <c r="F95" s="364">
        <v>240</v>
      </c>
      <c r="G95" s="364">
        <v>70</v>
      </c>
      <c r="H95" s="364">
        <f t="shared" si="28"/>
        <v>8.75</v>
      </c>
      <c r="I95" s="364">
        <f t="shared" si="29"/>
        <v>2100</v>
      </c>
      <c r="J95" s="376"/>
      <c r="K95" s="376"/>
      <c r="L95" s="376"/>
      <c r="M95" s="376"/>
      <c r="N95" s="376"/>
      <c r="O95" s="377"/>
      <c r="P95" s="376"/>
      <c r="Q95" s="376"/>
      <c r="R95" s="376"/>
      <c r="S95" s="376"/>
      <c r="T95" s="376"/>
      <c r="U95" s="376"/>
      <c r="V95" s="365">
        <f t="shared" si="35"/>
        <v>0</v>
      </c>
      <c r="W95" s="958">
        <f t="shared" si="30"/>
        <v>30</v>
      </c>
      <c r="X95" s="364">
        <f t="shared" si="31"/>
        <v>240</v>
      </c>
      <c r="Y95" s="364">
        <f t="shared" si="32"/>
        <v>2100</v>
      </c>
      <c r="Z95" s="1012">
        <f t="shared" si="33"/>
        <v>2100</v>
      </c>
      <c r="AA95" s="997"/>
    </row>
    <row r="96" spans="1:30" s="160" customFormat="1" ht="30" customHeight="1">
      <c r="A96" s="825">
        <v>83</v>
      </c>
      <c r="B96" s="772" t="s">
        <v>826</v>
      </c>
      <c r="C96" s="364" t="s">
        <v>176</v>
      </c>
      <c r="D96" s="364" t="s">
        <v>22</v>
      </c>
      <c r="E96" s="365">
        <v>30</v>
      </c>
      <c r="F96" s="364">
        <v>240</v>
      </c>
      <c r="G96" s="364">
        <v>90</v>
      </c>
      <c r="H96" s="364">
        <f t="shared" si="28"/>
        <v>11.25</v>
      </c>
      <c r="I96" s="361">
        <f t="shared" si="29"/>
        <v>2700</v>
      </c>
      <c r="J96" s="376"/>
      <c r="K96" s="376"/>
      <c r="L96" s="376">
        <v>3</v>
      </c>
      <c r="M96" s="376" t="s">
        <v>1149</v>
      </c>
      <c r="N96" s="376">
        <v>4</v>
      </c>
      <c r="O96" s="377" t="s">
        <v>1150</v>
      </c>
      <c r="P96" s="376"/>
      <c r="Q96" s="376"/>
      <c r="R96" s="376"/>
      <c r="S96" s="376"/>
      <c r="T96" s="376"/>
      <c r="U96" s="376"/>
      <c r="V96" s="355">
        <f t="shared" si="35"/>
        <v>7</v>
      </c>
      <c r="W96" s="958">
        <f t="shared" si="30"/>
        <v>23</v>
      </c>
      <c r="X96" s="361">
        <f t="shared" si="31"/>
        <v>184</v>
      </c>
      <c r="Y96" s="361">
        <f t="shared" si="32"/>
        <v>2070</v>
      </c>
      <c r="Z96" s="1012">
        <f t="shared" si="33"/>
        <v>2070</v>
      </c>
      <c r="AA96" s="149"/>
    </row>
    <row r="97" spans="1:27" s="160" customFormat="1" ht="30" customHeight="1">
      <c r="A97" s="825">
        <v>84</v>
      </c>
      <c r="B97" s="623" t="s">
        <v>369</v>
      </c>
      <c r="C97" s="364" t="s">
        <v>18</v>
      </c>
      <c r="D97" s="364" t="s">
        <v>76</v>
      </c>
      <c r="E97" s="364">
        <v>30</v>
      </c>
      <c r="F97" s="364">
        <v>240</v>
      </c>
      <c r="G97" s="364">
        <v>70</v>
      </c>
      <c r="H97" s="364">
        <f t="shared" si="28"/>
        <v>8.75</v>
      </c>
      <c r="I97" s="361">
        <f t="shared" si="29"/>
        <v>2100</v>
      </c>
      <c r="J97" s="376"/>
      <c r="K97" s="376"/>
      <c r="L97" s="376"/>
      <c r="M97" s="376"/>
      <c r="N97" s="376"/>
      <c r="O97" s="377"/>
      <c r="P97" s="376"/>
      <c r="Q97" s="376"/>
      <c r="R97" s="376"/>
      <c r="S97" s="376"/>
      <c r="T97" s="376"/>
      <c r="U97" s="376"/>
      <c r="V97" s="355">
        <f>J97+L97+N97+P97+R97+T97</f>
        <v>0</v>
      </c>
      <c r="W97" s="958">
        <f>E97-V97</f>
        <v>30</v>
      </c>
      <c r="X97" s="361">
        <f t="shared" si="31"/>
        <v>240</v>
      </c>
      <c r="Y97" s="361">
        <f t="shared" si="32"/>
        <v>2100</v>
      </c>
      <c r="Z97" s="1012">
        <f t="shared" si="33"/>
        <v>2100</v>
      </c>
      <c r="AA97" s="149"/>
    </row>
    <row r="98" spans="1:27" s="160" customFormat="1" ht="30" customHeight="1">
      <c r="A98" s="825">
        <v>85</v>
      </c>
      <c r="B98" s="624" t="s">
        <v>552</v>
      </c>
      <c r="C98" s="365" t="s">
        <v>18</v>
      </c>
      <c r="D98" s="1180" t="s">
        <v>75</v>
      </c>
      <c r="E98" s="365">
        <v>30</v>
      </c>
      <c r="F98" s="365">
        <v>240</v>
      </c>
      <c r="G98" s="364">
        <v>70</v>
      </c>
      <c r="H98" s="364">
        <f t="shared" si="28"/>
        <v>8.75</v>
      </c>
      <c r="I98" s="361">
        <f t="shared" si="29"/>
        <v>2100</v>
      </c>
      <c r="J98" s="376">
        <v>1</v>
      </c>
      <c r="K98" s="376">
        <v>25</v>
      </c>
      <c r="L98" s="376">
        <v>1</v>
      </c>
      <c r="M98" s="376">
        <v>23</v>
      </c>
      <c r="N98" s="376"/>
      <c r="O98" s="377"/>
      <c r="P98" s="376"/>
      <c r="Q98" s="376"/>
      <c r="R98" s="376"/>
      <c r="S98" s="376"/>
      <c r="T98" s="376"/>
      <c r="U98" s="376"/>
      <c r="V98" s="355">
        <f>J98+L98+N98+P98+R98+T98</f>
        <v>2</v>
      </c>
      <c r="W98" s="958">
        <f>E98-V98</f>
        <v>28</v>
      </c>
      <c r="X98" s="361">
        <f t="shared" si="31"/>
        <v>224</v>
      </c>
      <c r="Y98" s="361">
        <f t="shared" si="32"/>
        <v>1960</v>
      </c>
      <c r="Z98" s="1012">
        <f t="shared" si="33"/>
        <v>1960</v>
      </c>
      <c r="AA98" s="149"/>
    </row>
    <row r="99" spans="1:27" s="160" customFormat="1" ht="30" customHeight="1">
      <c r="A99" s="825">
        <v>86</v>
      </c>
      <c r="B99" s="364" t="s">
        <v>118</v>
      </c>
      <c r="C99" s="364" t="s">
        <v>176</v>
      </c>
      <c r="D99" s="364" t="s">
        <v>59</v>
      </c>
      <c r="E99" s="365">
        <v>30</v>
      </c>
      <c r="F99" s="364">
        <v>240</v>
      </c>
      <c r="G99" s="364">
        <v>90</v>
      </c>
      <c r="H99" s="364">
        <f t="shared" si="28"/>
        <v>11.25</v>
      </c>
      <c r="I99" s="361">
        <f t="shared" si="29"/>
        <v>2700</v>
      </c>
      <c r="J99" s="376"/>
      <c r="K99" s="376"/>
      <c r="L99" s="376">
        <v>5</v>
      </c>
      <c r="M99" s="376" t="s">
        <v>1144</v>
      </c>
      <c r="N99" s="376"/>
      <c r="O99" s="377"/>
      <c r="P99" s="376">
        <v>1</v>
      </c>
      <c r="Q99" s="376">
        <v>11</v>
      </c>
      <c r="R99" s="376"/>
      <c r="S99" s="376"/>
      <c r="T99" s="376"/>
      <c r="U99" s="376"/>
      <c r="V99" s="355">
        <f>J99+L99+N99+P99+R99+T99</f>
        <v>6</v>
      </c>
      <c r="W99" s="958">
        <f>E99-V99</f>
        <v>24</v>
      </c>
      <c r="X99" s="361">
        <f t="shared" si="31"/>
        <v>192</v>
      </c>
      <c r="Y99" s="361">
        <f t="shared" si="32"/>
        <v>2160</v>
      </c>
      <c r="Z99" s="1012">
        <f t="shared" si="33"/>
        <v>2160</v>
      </c>
      <c r="AA99" s="149"/>
    </row>
    <row r="100" spans="1:27" s="160" customFormat="1" ht="30" customHeight="1">
      <c r="A100" s="825">
        <v>87</v>
      </c>
      <c r="B100" s="364" t="s">
        <v>444</v>
      </c>
      <c r="C100" s="364" t="s">
        <v>18</v>
      </c>
      <c r="D100" s="364" t="s">
        <v>334</v>
      </c>
      <c r="E100" s="364">
        <v>30</v>
      </c>
      <c r="F100" s="364">
        <v>240</v>
      </c>
      <c r="G100" s="364">
        <v>70</v>
      </c>
      <c r="H100" s="364">
        <f t="shared" si="28"/>
        <v>8.75</v>
      </c>
      <c r="I100" s="361">
        <f t="shared" si="29"/>
        <v>2100</v>
      </c>
      <c r="J100" s="376"/>
      <c r="K100" s="376"/>
      <c r="L100" s="376"/>
      <c r="M100" s="376"/>
      <c r="N100" s="376"/>
      <c r="O100" s="377"/>
      <c r="P100" s="376"/>
      <c r="Q100" s="376"/>
      <c r="R100" s="376"/>
      <c r="S100" s="376"/>
      <c r="T100" s="376"/>
      <c r="U100" s="376"/>
      <c r="V100" s="361">
        <f t="shared" ref="V100:V116" si="36">J100+L100+N100+P100+R100+T100</f>
        <v>0</v>
      </c>
      <c r="W100" s="957">
        <f t="shared" ref="W100:W116" si="37">E100-V100</f>
        <v>30</v>
      </c>
      <c r="X100" s="361">
        <f t="shared" si="31"/>
        <v>240</v>
      </c>
      <c r="Y100" s="361">
        <f t="shared" si="32"/>
        <v>2100</v>
      </c>
      <c r="Z100" s="1012">
        <f t="shared" si="33"/>
        <v>2100</v>
      </c>
      <c r="AA100" s="149"/>
    </row>
    <row r="101" spans="1:27" s="160" customFormat="1" ht="30" customHeight="1">
      <c r="A101" s="825">
        <v>88</v>
      </c>
      <c r="B101" s="1155" t="s">
        <v>880</v>
      </c>
      <c r="C101" s="364" t="s">
        <v>18</v>
      </c>
      <c r="D101" s="920" t="s">
        <v>237</v>
      </c>
      <c r="E101" s="364">
        <v>30</v>
      </c>
      <c r="F101" s="364">
        <v>240</v>
      </c>
      <c r="G101" s="364">
        <v>70</v>
      </c>
      <c r="H101" s="364">
        <f t="shared" si="28"/>
        <v>8.75</v>
      </c>
      <c r="I101" s="361">
        <f t="shared" si="29"/>
        <v>2100</v>
      </c>
      <c r="J101" s="376"/>
      <c r="K101" s="376"/>
      <c r="L101" s="376"/>
      <c r="M101" s="376"/>
      <c r="N101" s="376"/>
      <c r="O101" s="377"/>
      <c r="P101" s="376"/>
      <c r="Q101" s="376"/>
      <c r="R101" s="376"/>
      <c r="S101" s="376"/>
      <c r="T101" s="376"/>
      <c r="U101" s="820"/>
      <c r="V101" s="361">
        <f t="shared" si="36"/>
        <v>0</v>
      </c>
      <c r="W101" s="957">
        <f t="shared" si="37"/>
        <v>30</v>
      </c>
      <c r="X101" s="361">
        <f t="shared" si="31"/>
        <v>240</v>
      </c>
      <c r="Y101" s="361">
        <f t="shared" si="32"/>
        <v>2100</v>
      </c>
      <c r="Z101" s="1012">
        <f t="shared" si="33"/>
        <v>2100</v>
      </c>
      <c r="AA101" s="149"/>
    </row>
    <row r="102" spans="1:27" s="160" customFormat="1" ht="30" customHeight="1">
      <c r="A102" s="825">
        <v>89</v>
      </c>
      <c r="B102" s="415" t="s">
        <v>1094</v>
      </c>
      <c r="C102" s="364" t="s">
        <v>176</v>
      </c>
      <c r="D102" s="364" t="s">
        <v>241</v>
      </c>
      <c r="E102" s="365">
        <v>30</v>
      </c>
      <c r="F102" s="364">
        <v>240</v>
      </c>
      <c r="G102" s="364">
        <v>90</v>
      </c>
      <c r="H102" s="364">
        <f t="shared" si="28"/>
        <v>11.25</v>
      </c>
      <c r="I102" s="361">
        <f t="shared" si="29"/>
        <v>2700</v>
      </c>
      <c r="J102" s="376"/>
      <c r="K102" s="376"/>
      <c r="L102" s="376">
        <v>3</v>
      </c>
      <c r="M102" s="376" t="s">
        <v>1147</v>
      </c>
      <c r="N102" s="376"/>
      <c r="O102" s="377"/>
      <c r="P102" s="376"/>
      <c r="Q102" s="376"/>
      <c r="R102" s="376"/>
      <c r="S102" s="376"/>
      <c r="T102" s="376"/>
      <c r="U102" s="376"/>
      <c r="V102" s="355">
        <f t="shared" si="36"/>
        <v>3</v>
      </c>
      <c r="W102" s="958">
        <f t="shared" si="37"/>
        <v>27</v>
      </c>
      <c r="X102" s="361">
        <f t="shared" si="31"/>
        <v>216</v>
      </c>
      <c r="Y102" s="361">
        <f t="shared" si="32"/>
        <v>2430</v>
      </c>
      <c r="Z102" s="1012">
        <f t="shared" si="33"/>
        <v>2430</v>
      </c>
      <c r="AA102" s="149"/>
    </row>
    <row r="103" spans="1:27" s="160" customFormat="1" ht="30" customHeight="1">
      <c r="A103" s="825">
        <v>90</v>
      </c>
      <c r="B103" s="364" t="s">
        <v>26</v>
      </c>
      <c r="C103" s="365" t="s">
        <v>31</v>
      </c>
      <c r="D103" s="364" t="s">
        <v>37</v>
      </c>
      <c r="E103" s="365">
        <v>30</v>
      </c>
      <c r="F103" s="364">
        <v>240</v>
      </c>
      <c r="G103" s="364">
        <v>75</v>
      </c>
      <c r="H103" s="364">
        <f t="shared" si="28"/>
        <v>9.375</v>
      </c>
      <c r="I103" s="361">
        <f t="shared" si="29"/>
        <v>2250</v>
      </c>
      <c r="J103" s="376"/>
      <c r="K103" s="376"/>
      <c r="L103" s="376">
        <v>1</v>
      </c>
      <c r="M103" s="376">
        <v>23</v>
      </c>
      <c r="N103" s="376"/>
      <c r="O103" s="377"/>
      <c r="P103" s="376"/>
      <c r="Q103" s="376"/>
      <c r="R103" s="376"/>
      <c r="S103" s="820"/>
      <c r="T103" s="376"/>
      <c r="U103" s="376"/>
      <c r="V103" s="355">
        <f t="shared" si="36"/>
        <v>1</v>
      </c>
      <c r="W103" s="958">
        <f t="shared" si="37"/>
        <v>29</v>
      </c>
      <c r="X103" s="361">
        <f t="shared" si="31"/>
        <v>232</v>
      </c>
      <c r="Y103" s="361">
        <f t="shared" si="32"/>
        <v>2175</v>
      </c>
      <c r="Z103" s="1012">
        <f t="shared" si="33"/>
        <v>2175</v>
      </c>
      <c r="AA103" s="149"/>
    </row>
    <row r="104" spans="1:27" s="463" customFormat="1" ht="30" customHeight="1">
      <c r="A104" s="825">
        <v>91</v>
      </c>
      <c r="B104" s="364" t="s">
        <v>867</v>
      </c>
      <c r="C104" s="364" t="s">
        <v>18</v>
      </c>
      <c r="D104" s="364" t="s">
        <v>506</v>
      </c>
      <c r="E104" s="365">
        <v>30</v>
      </c>
      <c r="F104" s="364">
        <v>240</v>
      </c>
      <c r="G104" s="364">
        <v>70</v>
      </c>
      <c r="H104" s="364">
        <f t="shared" si="28"/>
        <v>8.75</v>
      </c>
      <c r="I104" s="364">
        <f t="shared" si="29"/>
        <v>2100</v>
      </c>
      <c r="J104" s="376">
        <v>1</v>
      </c>
      <c r="K104" s="376">
        <v>25</v>
      </c>
      <c r="L104" s="376">
        <v>1</v>
      </c>
      <c r="M104" s="376">
        <v>9</v>
      </c>
      <c r="N104" s="376"/>
      <c r="O104" s="377"/>
      <c r="P104" s="376"/>
      <c r="Q104" s="376"/>
      <c r="R104" s="376"/>
      <c r="S104" s="820"/>
      <c r="T104" s="376"/>
      <c r="U104" s="376"/>
      <c r="V104" s="365">
        <f t="shared" si="36"/>
        <v>2</v>
      </c>
      <c r="W104" s="958">
        <f t="shared" si="37"/>
        <v>28</v>
      </c>
      <c r="X104" s="364">
        <f t="shared" si="31"/>
        <v>224</v>
      </c>
      <c r="Y104" s="364">
        <f t="shared" si="32"/>
        <v>1960</v>
      </c>
      <c r="Z104" s="1012">
        <f t="shared" si="33"/>
        <v>1960</v>
      </c>
      <c r="AA104" s="245"/>
    </row>
    <row r="105" spans="1:27" s="160" customFormat="1" ht="30" customHeight="1">
      <c r="A105" s="825">
        <v>92</v>
      </c>
      <c r="B105" s="364" t="s">
        <v>140</v>
      </c>
      <c r="C105" s="364" t="s">
        <v>176</v>
      </c>
      <c r="D105" s="364" t="s">
        <v>144</v>
      </c>
      <c r="E105" s="365">
        <v>30</v>
      </c>
      <c r="F105" s="364">
        <v>240</v>
      </c>
      <c r="G105" s="364">
        <v>90</v>
      </c>
      <c r="H105" s="364">
        <f t="shared" si="28"/>
        <v>11.25</v>
      </c>
      <c r="I105" s="361">
        <f t="shared" si="29"/>
        <v>2700</v>
      </c>
      <c r="J105" s="376"/>
      <c r="K105" s="376"/>
      <c r="L105" s="376">
        <v>5</v>
      </c>
      <c r="M105" s="376" t="s">
        <v>1144</v>
      </c>
      <c r="N105" s="376">
        <v>2</v>
      </c>
      <c r="O105" s="377" t="s">
        <v>1161</v>
      </c>
      <c r="P105" s="376">
        <v>1</v>
      </c>
      <c r="Q105" s="376">
        <v>11</v>
      </c>
      <c r="R105" s="376"/>
      <c r="S105" s="376"/>
      <c r="T105" s="376"/>
      <c r="U105" s="376"/>
      <c r="V105" s="355">
        <f t="shared" si="36"/>
        <v>8</v>
      </c>
      <c r="W105" s="958">
        <f t="shared" si="37"/>
        <v>22</v>
      </c>
      <c r="X105" s="361">
        <f t="shared" si="31"/>
        <v>176</v>
      </c>
      <c r="Y105" s="361">
        <f t="shared" si="32"/>
        <v>1980</v>
      </c>
      <c r="Z105" s="1012">
        <f t="shared" si="33"/>
        <v>1980</v>
      </c>
      <c r="AA105" s="149"/>
    </row>
    <row r="106" spans="1:27" s="160" customFormat="1" ht="30" customHeight="1">
      <c r="A106" s="825">
        <v>93</v>
      </c>
      <c r="B106" s="364" t="s">
        <v>51</v>
      </c>
      <c r="C106" s="364" t="s">
        <v>176</v>
      </c>
      <c r="D106" s="364" t="s">
        <v>52</v>
      </c>
      <c r="E106" s="365">
        <v>30</v>
      </c>
      <c r="F106" s="364">
        <v>240</v>
      </c>
      <c r="G106" s="364">
        <v>90</v>
      </c>
      <c r="H106" s="364">
        <f t="shared" si="28"/>
        <v>11.25</v>
      </c>
      <c r="I106" s="361">
        <f t="shared" si="29"/>
        <v>2700</v>
      </c>
      <c r="J106" s="376"/>
      <c r="K106" s="376"/>
      <c r="L106" s="376">
        <v>2</v>
      </c>
      <c r="M106" s="376" t="s">
        <v>1164</v>
      </c>
      <c r="N106" s="376"/>
      <c r="O106" s="377"/>
      <c r="P106" s="376"/>
      <c r="Q106" s="376"/>
      <c r="R106" s="376"/>
      <c r="S106" s="376"/>
      <c r="T106" s="376">
        <v>2</v>
      </c>
      <c r="U106" s="376" t="s">
        <v>216</v>
      </c>
      <c r="V106" s="355">
        <f t="shared" si="36"/>
        <v>4</v>
      </c>
      <c r="W106" s="958">
        <f t="shared" si="37"/>
        <v>26</v>
      </c>
      <c r="X106" s="361">
        <f t="shared" si="31"/>
        <v>208</v>
      </c>
      <c r="Y106" s="361">
        <f t="shared" si="32"/>
        <v>2340</v>
      </c>
      <c r="Z106" s="1012">
        <f t="shared" si="33"/>
        <v>2340</v>
      </c>
      <c r="AA106" s="149"/>
    </row>
    <row r="107" spans="1:27" s="160" customFormat="1" ht="30" customHeight="1">
      <c r="A107" s="825">
        <v>94</v>
      </c>
      <c r="B107" s="364" t="s">
        <v>281</v>
      </c>
      <c r="C107" s="364" t="s">
        <v>176</v>
      </c>
      <c r="D107" s="364" t="s">
        <v>35</v>
      </c>
      <c r="E107" s="365">
        <v>30</v>
      </c>
      <c r="F107" s="364">
        <v>240</v>
      </c>
      <c r="G107" s="364">
        <v>90</v>
      </c>
      <c r="H107" s="364">
        <f t="shared" si="28"/>
        <v>11.25</v>
      </c>
      <c r="I107" s="361">
        <f t="shared" si="29"/>
        <v>2700</v>
      </c>
      <c r="J107" s="376"/>
      <c r="K107" s="376"/>
      <c r="L107" s="376">
        <v>4</v>
      </c>
      <c r="M107" s="376" t="s">
        <v>1148</v>
      </c>
      <c r="N107" s="376"/>
      <c r="O107" s="377"/>
      <c r="P107" s="376"/>
      <c r="Q107" s="376"/>
      <c r="R107" s="376"/>
      <c r="S107" s="376"/>
      <c r="T107" s="376"/>
      <c r="U107" s="376"/>
      <c r="V107" s="355">
        <f t="shared" si="36"/>
        <v>4</v>
      </c>
      <c r="W107" s="958">
        <f t="shared" si="37"/>
        <v>26</v>
      </c>
      <c r="X107" s="361">
        <f t="shared" si="31"/>
        <v>208</v>
      </c>
      <c r="Y107" s="361">
        <f t="shared" si="32"/>
        <v>2340</v>
      </c>
      <c r="Z107" s="1012">
        <f t="shared" si="33"/>
        <v>2340</v>
      </c>
      <c r="AA107" s="149"/>
    </row>
    <row r="108" spans="1:27" s="160" customFormat="1" ht="30" customHeight="1">
      <c r="A108" s="825">
        <v>95</v>
      </c>
      <c r="B108" s="364" t="s">
        <v>944</v>
      </c>
      <c r="C108" s="364" t="s">
        <v>267</v>
      </c>
      <c r="D108" s="364" t="s">
        <v>45</v>
      </c>
      <c r="E108" s="365">
        <v>30</v>
      </c>
      <c r="F108" s="364">
        <v>240</v>
      </c>
      <c r="G108" s="364">
        <v>75</v>
      </c>
      <c r="H108" s="364">
        <f t="shared" si="28"/>
        <v>9.375</v>
      </c>
      <c r="I108" s="361">
        <f t="shared" si="29"/>
        <v>2250</v>
      </c>
      <c r="J108" s="376"/>
      <c r="K108" s="376"/>
      <c r="L108" s="376">
        <v>2</v>
      </c>
      <c r="M108" s="376" t="s">
        <v>1153</v>
      </c>
      <c r="N108" s="376"/>
      <c r="O108" s="377"/>
      <c r="P108" s="376"/>
      <c r="Q108" s="376"/>
      <c r="R108" s="376"/>
      <c r="S108" s="376"/>
      <c r="T108" s="376"/>
      <c r="U108" s="376"/>
      <c r="V108" s="355">
        <f t="shared" si="36"/>
        <v>2</v>
      </c>
      <c r="W108" s="958">
        <f t="shared" si="37"/>
        <v>28</v>
      </c>
      <c r="X108" s="361">
        <f>W108*8</f>
        <v>224</v>
      </c>
      <c r="Y108" s="361">
        <f>X108*H108</f>
        <v>2100</v>
      </c>
      <c r="Z108" s="1012">
        <f t="shared" si="33"/>
        <v>2100</v>
      </c>
      <c r="AA108" s="149"/>
    </row>
    <row r="109" spans="1:27" s="160" customFormat="1" ht="33.75" customHeight="1">
      <c r="A109" s="825">
        <v>96</v>
      </c>
      <c r="B109" s="364" t="s">
        <v>102</v>
      </c>
      <c r="C109" s="364" t="s">
        <v>176</v>
      </c>
      <c r="D109" s="364" t="s">
        <v>154</v>
      </c>
      <c r="E109" s="365">
        <v>30</v>
      </c>
      <c r="F109" s="364">
        <v>240</v>
      </c>
      <c r="G109" s="364">
        <v>90</v>
      </c>
      <c r="H109" s="364">
        <f t="shared" si="28"/>
        <v>11.25</v>
      </c>
      <c r="I109" s="361">
        <f t="shared" si="29"/>
        <v>2700</v>
      </c>
      <c r="J109" s="376"/>
      <c r="K109" s="376"/>
      <c r="L109" s="376">
        <v>5</v>
      </c>
      <c r="M109" s="376" t="s">
        <v>1144</v>
      </c>
      <c r="N109" s="376">
        <v>4</v>
      </c>
      <c r="O109" s="377" t="s">
        <v>1162</v>
      </c>
      <c r="P109" s="376">
        <v>1</v>
      </c>
      <c r="Q109" s="376">
        <v>11</v>
      </c>
      <c r="R109" s="376"/>
      <c r="S109" s="821"/>
      <c r="T109" s="376"/>
      <c r="U109" s="376"/>
      <c r="V109" s="355">
        <f t="shared" si="36"/>
        <v>10</v>
      </c>
      <c r="W109" s="958">
        <f t="shared" si="37"/>
        <v>20</v>
      </c>
      <c r="X109" s="361">
        <f t="shared" si="31"/>
        <v>160</v>
      </c>
      <c r="Y109" s="361">
        <f t="shared" si="32"/>
        <v>1800</v>
      </c>
      <c r="Z109" s="1012">
        <f t="shared" si="33"/>
        <v>1800</v>
      </c>
      <c r="AA109" s="149"/>
    </row>
    <row r="110" spans="1:27" s="160" customFormat="1" ht="30" customHeight="1">
      <c r="A110" s="825">
        <v>97</v>
      </c>
      <c r="B110" s="364" t="s">
        <v>724</v>
      </c>
      <c r="C110" s="364" t="s">
        <v>18</v>
      </c>
      <c r="D110" s="364" t="s">
        <v>175</v>
      </c>
      <c r="E110" s="365">
        <v>30</v>
      </c>
      <c r="F110" s="364">
        <v>240</v>
      </c>
      <c r="G110" s="364">
        <v>70</v>
      </c>
      <c r="H110" s="364">
        <f t="shared" si="28"/>
        <v>8.75</v>
      </c>
      <c r="I110" s="361">
        <f t="shared" si="29"/>
        <v>2100</v>
      </c>
      <c r="J110" s="376"/>
      <c r="K110" s="376"/>
      <c r="L110" s="376"/>
      <c r="M110" s="376"/>
      <c r="N110" s="376"/>
      <c r="O110" s="377"/>
      <c r="P110" s="376"/>
      <c r="Q110" s="376"/>
      <c r="R110" s="376"/>
      <c r="S110" s="376"/>
      <c r="T110" s="376"/>
      <c r="U110" s="376"/>
      <c r="V110" s="355">
        <f t="shared" si="36"/>
        <v>0</v>
      </c>
      <c r="W110" s="958">
        <f t="shared" si="37"/>
        <v>30</v>
      </c>
      <c r="X110" s="361">
        <f>W110*8</f>
        <v>240</v>
      </c>
      <c r="Y110" s="361">
        <f>X110*H110</f>
        <v>2100</v>
      </c>
      <c r="Z110" s="1012">
        <f>Y110</f>
        <v>2100</v>
      </c>
      <c r="AA110" s="149"/>
    </row>
    <row r="111" spans="1:27" s="160" customFormat="1" ht="31.5" customHeight="1">
      <c r="A111" s="825">
        <v>98</v>
      </c>
      <c r="B111" s="364" t="s">
        <v>263</v>
      </c>
      <c r="C111" s="364" t="s">
        <v>18</v>
      </c>
      <c r="D111" s="364" t="s">
        <v>848</v>
      </c>
      <c r="E111" s="365">
        <v>30</v>
      </c>
      <c r="F111" s="364">
        <v>240</v>
      </c>
      <c r="G111" s="364">
        <v>70</v>
      </c>
      <c r="H111" s="364">
        <f t="shared" si="28"/>
        <v>8.75</v>
      </c>
      <c r="I111" s="361">
        <f t="shared" si="29"/>
        <v>2100</v>
      </c>
      <c r="J111" s="376"/>
      <c r="K111" s="376"/>
      <c r="L111" s="376"/>
      <c r="M111" s="376"/>
      <c r="N111" s="376"/>
      <c r="O111" s="377"/>
      <c r="P111" s="376"/>
      <c r="Q111" s="376"/>
      <c r="R111" s="376"/>
      <c r="S111" s="376"/>
      <c r="T111" s="376"/>
      <c r="U111" s="947"/>
      <c r="V111" s="355">
        <f t="shared" si="36"/>
        <v>0</v>
      </c>
      <c r="W111" s="958">
        <f t="shared" si="37"/>
        <v>30</v>
      </c>
      <c r="X111" s="361">
        <f>W111*8</f>
        <v>240</v>
      </c>
      <c r="Y111" s="361">
        <f>X111*H111</f>
        <v>2100</v>
      </c>
      <c r="Z111" s="1012">
        <f>Y111</f>
        <v>2100</v>
      </c>
      <c r="AA111" s="149"/>
    </row>
    <row r="112" spans="1:27" s="463" customFormat="1" ht="35.1" customHeight="1">
      <c r="A112" s="825">
        <v>99</v>
      </c>
      <c r="B112" s="364" t="s">
        <v>264</v>
      </c>
      <c r="C112" s="364" t="s">
        <v>18</v>
      </c>
      <c r="D112" s="361" t="s">
        <v>853</v>
      </c>
      <c r="E112" s="365">
        <v>30</v>
      </c>
      <c r="F112" s="364">
        <v>240</v>
      </c>
      <c r="G112" s="364">
        <v>70</v>
      </c>
      <c r="H112" s="364">
        <f t="shared" si="28"/>
        <v>8.75</v>
      </c>
      <c r="I112" s="364">
        <f t="shared" si="29"/>
        <v>2100</v>
      </c>
      <c r="J112" s="417">
        <v>18</v>
      </c>
      <c r="K112" s="376" t="s">
        <v>722</v>
      </c>
      <c r="L112" s="376"/>
      <c r="M112" s="376"/>
      <c r="N112" s="376"/>
      <c r="O112" s="377"/>
      <c r="P112" s="376"/>
      <c r="Q112" s="376"/>
      <c r="R112" s="376"/>
      <c r="S112" s="376"/>
      <c r="T112" s="376"/>
      <c r="U112" s="376"/>
      <c r="V112" s="365">
        <f t="shared" si="36"/>
        <v>18</v>
      </c>
      <c r="W112" s="958">
        <f t="shared" si="37"/>
        <v>12</v>
      </c>
      <c r="X112" s="364">
        <f t="shared" ref="X112" si="38">W112*8</f>
        <v>96</v>
      </c>
      <c r="Y112" s="364">
        <f t="shared" ref="Y112" si="39">X112*H112</f>
        <v>840</v>
      </c>
      <c r="Z112" s="1014">
        <f t="shared" ref="Z112" si="40">Y112</f>
        <v>840</v>
      </c>
      <c r="AA112" s="997"/>
    </row>
    <row r="113" spans="1:35" s="160" customFormat="1" ht="30" customHeight="1">
      <c r="A113" s="825">
        <v>100</v>
      </c>
      <c r="B113" s="364" t="s">
        <v>278</v>
      </c>
      <c r="C113" s="364" t="s">
        <v>176</v>
      </c>
      <c r="D113" s="474" t="s">
        <v>50</v>
      </c>
      <c r="E113" s="365">
        <v>30</v>
      </c>
      <c r="F113" s="364">
        <v>240</v>
      </c>
      <c r="G113" s="364">
        <v>90</v>
      </c>
      <c r="H113" s="364">
        <f t="shared" si="28"/>
        <v>11.25</v>
      </c>
      <c r="I113" s="361">
        <f t="shared" si="29"/>
        <v>2700</v>
      </c>
      <c r="J113" s="376"/>
      <c r="K113" s="376"/>
      <c r="L113" s="376">
        <v>4</v>
      </c>
      <c r="M113" s="376" t="s">
        <v>1148</v>
      </c>
      <c r="N113" s="376">
        <v>2</v>
      </c>
      <c r="O113" s="377" t="s">
        <v>1128</v>
      </c>
      <c r="P113" s="376"/>
      <c r="Q113" s="376"/>
      <c r="R113" s="376"/>
      <c r="S113" s="376"/>
      <c r="T113" s="376"/>
      <c r="U113" s="376"/>
      <c r="V113" s="355">
        <f t="shared" si="36"/>
        <v>6</v>
      </c>
      <c r="W113" s="958">
        <f t="shared" si="37"/>
        <v>24</v>
      </c>
      <c r="X113" s="361">
        <f t="shared" si="31"/>
        <v>192</v>
      </c>
      <c r="Y113" s="361">
        <f t="shared" si="32"/>
        <v>2160</v>
      </c>
      <c r="Z113" s="1012">
        <f t="shared" si="33"/>
        <v>2160</v>
      </c>
      <c r="AA113" s="245"/>
    </row>
    <row r="114" spans="1:35" s="160" customFormat="1" ht="30" customHeight="1">
      <c r="A114" s="825">
        <v>101</v>
      </c>
      <c r="B114" s="364" t="s">
        <v>1046</v>
      </c>
      <c r="C114" s="364" t="s">
        <v>18</v>
      </c>
      <c r="D114" s="1065" t="s">
        <v>236</v>
      </c>
      <c r="E114" s="365">
        <v>30</v>
      </c>
      <c r="F114" s="364">
        <v>240</v>
      </c>
      <c r="G114" s="364">
        <v>70</v>
      </c>
      <c r="H114" s="364">
        <f t="shared" si="28"/>
        <v>8.75</v>
      </c>
      <c r="I114" s="361">
        <f t="shared" si="29"/>
        <v>2100</v>
      </c>
      <c r="J114" s="376"/>
      <c r="K114" s="376"/>
      <c r="L114" s="376"/>
      <c r="M114" s="376"/>
      <c r="N114" s="376"/>
      <c r="O114" s="377"/>
      <c r="P114" s="376"/>
      <c r="Q114" s="376"/>
      <c r="R114" s="376"/>
      <c r="S114" s="376"/>
      <c r="T114" s="376"/>
      <c r="U114" s="376"/>
      <c r="V114" s="355">
        <f t="shared" si="36"/>
        <v>0</v>
      </c>
      <c r="W114" s="958">
        <f t="shared" si="37"/>
        <v>30</v>
      </c>
      <c r="X114" s="361">
        <f t="shared" si="31"/>
        <v>240</v>
      </c>
      <c r="Y114" s="361">
        <f t="shared" si="32"/>
        <v>2100</v>
      </c>
      <c r="Z114" s="1012">
        <f t="shared" si="33"/>
        <v>2100</v>
      </c>
      <c r="AA114" s="149"/>
    </row>
    <row r="115" spans="1:35" s="160" customFormat="1" ht="31.5" customHeight="1">
      <c r="A115" s="825">
        <v>102</v>
      </c>
      <c r="B115" s="1179" t="s">
        <v>884</v>
      </c>
      <c r="C115" s="364" t="s">
        <v>176</v>
      </c>
      <c r="D115" s="364" t="s">
        <v>79</v>
      </c>
      <c r="E115" s="355">
        <v>30</v>
      </c>
      <c r="F115" s="361">
        <v>240</v>
      </c>
      <c r="G115" s="361">
        <v>90</v>
      </c>
      <c r="H115" s="364">
        <f t="shared" si="28"/>
        <v>11.25</v>
      </c>
      <c r="I115" s="361">
        <f t="shared" si="29"/>
        <v>2700</v>
      </c>
      <c r="J115" s="376"/>
      <c r="K115" s="819"/>
      <c r="L115" s="376"/>
      <c r="M115" s="376"/>
      <c r="N115" s="1079">
        <v>30</v>
      </c>
      <c r="O115" s="377"/>
      <c r="P115" s="376"/>
      <c r="Q115" s="376"/>
      <c r="R115" s="376"/>
      <c r="S115" s="376"/>
      <c r="T115" s="376"/>
      <c r="U115" s="376"/>
      <c r="V115" s="365">
        <f t="shared" si="36"/>
        <v>30</v>
      </c>
      <c r="W115" s="917">
        <f t="shared" si="37"/>
        <v>0</v>
      </c>
      <c r="X115" s="361">
        <f t="shared" si="31"/>
        <v>0</v>
      </c>
      <c r="Y115" s="361">
        <f t="shared" si="32"/>
        <v>0</v>
      </c>
      <c r="Z115" s="1012">
        <f t="shared" si="33"/>
        <v>0</v>
      </c>
      <c r="AA115" s="155"/>
    </row>
    <row r="116" spans="1:35" s="160" customFormat="1" ht="30" customHeight="1">
      <c r="A116" s="825">
        <v>103</v>
      </c>
      <c r="B116" s="364" t="s">
        <v>664</v>
      </c>
      <c r="C116" s="364" t="s">
        <v>267</v>
      </c>
      <c r="D116" s="364" t="s">
        <v>82</v>
      </c>
      <c r="E116" s="355">
        <v>30</v>
      </c>
      <c r="F116" s="361">
        <v>240</v>
      </c>
      <c r="G116" s="361">
        <v>75</v>
      </c>
      <c r="H116" s="364">
        <f t="shared" si="28"/>
        <v>9.375</v>
      </c>
      <c r="I116" s="361">
        <f t="shared" si="29"/>
        <v>2250</v>
      </c>
      <c r="J116" s="376"/>
      <c r="K116" s="376"/>
      <c r="L116" s="376">
        <v>3</v>
      </c>
      <c r="M116" s="376" t="s">
        <v>896</v>
      </c>
      <c r="N116" s="376"/>
      <c r="O116" s="377"/>
      <c r="P116" s="376">
        <v>1</v>
      </c>
      <c r="Q116" s="376">
        <v>11</v>
      </c>
      <c r="R116" s="376"/>
      <c r="S116" s="376"/>
      <c r="T116" s="376"/>
      <c r="U116" s="376"/>
      <c r="V116" s="355">
        <f t="shared" si="36"/>
        <v>4</v>
      </c>
      <c r="W116" s="958">
        <f t="shared" si="37"/>
        <v>26</v>
      </c>
      <c r="X116" s="361">
        <f>W116*8</f>
        <v>208</v>
      </c>
      <c r="Y116" s="361">
        <f>X116*H116</f>
        <v>1950</v>
      </c>
      <c r="Z116" s="1012">
        <f>Y116</f>
        <v>1950</v>
      </c>
      <c r="AA116" s="149"/>
    </row>
    <row r="117" spans="1:35" ht="47.25" customHeight="1" thickBot="1">
      <c r="A117" s="1039"/>
      <c r="B117" s="416"/>
      <c r="C117" s="384"/>
      <c r="D117" s="384"/>
      <c r="E117" s="384"/>
      <c r="F117" s="384"/>
      <c r="G117" s="384"/>
      <c r="H117" s="384"/>
      <c r="I117" s="384"/>
      <c r="J117" s="385"/>
      <c r="K117" s="385"/>
      <c r="L117" s="385"/>
      <c r="M117" s="385"/>
      <c r="N117" s="385"/>
      <c r="O117" s="385"/>
      <c r="P117" s="385"/>
      <c r="Q117" s="385"/>
      <c r="R117" s="385"/>
      <c r="S117" s="385"/>
      <c r="T117" s="385"/>
      <c r="U117" s="385"/>
      <c r="V117" s="384"/>
      <c r="W117" s="416"/>
      <c r="X117" s="1436" t="s">
        <v>208</v>
      </c>
      <c r="Y117" s="1437"/>
      <c r="Z117" s="1019">
        <f>SUM(Z8:Z116)</f>
        <v>212975</v>
      </c>
      <c r="AA117" s="159"/>
      <c r="AB117" s="150"/>
      <c r="AC117" s="150"/>
      <c r="AD117" s="352"/>
      <c r="AE117" s="150"/>
      <c r="AF117" s="150"/>
      <c r="AG117" s="150"/>
      <c r="AH117" s="150"/>
      <c r="AI117" s="150"/>
    </row>
    <row r="118" spans="1:35" ht="30.75" customHeight="1" thickBot="1">
      <c r="A118" s="1039"/>
      <c r="B118" s="416" t="s">
        <v>342</v>
      </c>
      <c r="C118" s="119"/>
      <c r="D118" s="384"/>
      <c r="E118" s="384"/>
      <c r="F118" s="384"/>
      <c r="G118" s="384"/>
      <c r="H118" s="384"/>
      <c r="I118" s="384"/>
      <c r="J118" s="385"/>
      <c r="K118" s="385"/>
      <c r="L118" s="385"/>
      <c r="M118" s="385"/>
      <c r="N118" s="385"/>
      <c r="O118" s="385"/>
      <c r="P118" s="385"/>
      <c r="Q118" s="385"/>
      <c r="R118" s="385"/>
      <c r="S118" s="385"/>
      <c r="T118" s="385"/>
      <c r="U118" s="385"/>
      <c r="V118" s="384"/>
      <c r="W118" s="416"/>
      <c r="X118" s="384"/>
      <c r="Y118" s="384"/>
      <c r="Z118" s="1020"/>
      <c r="AA118" s="159"/>
      <c r="AB118" s="150"/>
      <c r="AC118" s="150"/>
      <c r="AD118" s="160"/>
      <c r="AE118" s="150"/>
      <c r="AF118" s="150"/>
      <c r="AG118" s="150"/>
      <c r="AH118" s="150"/>
      <c r="AI118" s="150"/>
    </row>
    <row r="119" spans="1:35" s="160" customFormat="1" ht="44.25" customHeight="1">
      <c r="A119" s="462"/>
      <c r="B119" s="1427" t="s">
        <v>483</v>
      </c>
      <c r="C119" s="1427"/>
      <c r="D119" s="1427"/>
      <c r="E119" s="341"/>
      <c r="F119" s="341"/>
      <c r="G119" s="341"/>
      <c r="H119" s="341"/>
      <c r="I119" s="341"/>
      <c r="J119" s="1174"/>
      <c r="K119" s="1174"/>
      <c r="L119" s="1174"/>
      <c r="M119" s="1598" t="s">
        <v>484</v>
      </c>
      <c r="N119" s="1598"/>
      <c r="O119" s="1598"/>
      <c r="P119" s="1598"/>
      <c r="Q119" s="1598"/>
      <c r="R119" s="1598"/>
      <c r="S119" s="1174"/>
      <c r="T119" s="1174"/>
      <c r="U119" s="1174"/>
      <c r="V119" s="1598" t="s">
        <v>485</v>
      </c>
      <c r="W119" s="1598"/>
      <c r="X119" s="1598"/>
      <c r="Y119" s="1598"/>
      <c r="Z119" s="1598"/>
      <c r="AA119" s="1598"/>
    </row>
    <row r="120" spans="1:35" s="160" customFormat="1" ht="42.75" customHeight="1">
      <c r="A120" s="462"/>
      <c r="B120" s="1427" t="s">
        <v>482</v>
      </c>
      <c r="C120" s="1427"/>
      <c r="D120" s="1427"/>
      <c r="E120" s="341"/>
      <c r="F120" s="341"/>
      <c r="G120" s="341"/>
      <c r="H120" s="341"/>
      <c r="I120" s="341"/>
      <c r="J120" s="1174"/>
      <c r="K120" s="1174"/>
      <c r="L120" s="1174"/>
      <c r="M120" s="1174"/>
      <c r="N120" s="1427" t="s">
        <v>482</v>
      </c>
      <c r="O120" s="1427"/>
      <c r="P120" s="1427"/>
      <c r="Q120" s="1427"/>
      <c r="R120" s="1174"/>
      <c r="S120" s="1174"/>
      <c r="T120" s="1174"/>
      <c r="U120" s="1174"/>
      <c r="V120" s="341"/>
      <c r="W120" s="776"/>
      <c r="X120" s="1427" t="s">
        <v>482</v>
      </c>
      <c r="Y120" s="1427"/>
      <c r="Z120" s="1427"/>
      <c r="AA120" s="1427"/>
    </row>
    <row r="121" spans="1:35" s="160" customFormat="1" ht="27.75" customHeight="1">
      <c r="A121" s="462"/>
      <c r="B121" s="462"/>
      <c r="C121" s="250"/>
      <c r="D121" s="250"/>
      <c r="E121" s="250"/>
      <c r="F121" s="250"/>
      <c r="G121" s="250"/>
      <c r="H121" s="250"/>
      <c r="I121" s="250"/>
      <c r="J121" s="338"/>
      <c r="K121" s="338"/>
      <c r="L121" s="338"/>
      <c r="M121" s="338"/>
      <c r="N121" s="1597">
        <v>3</v>
      </c>
      <c r="O121" s="1597"/>
      <c r="P121" s="1597"/>
      <c r="Q121" s="1597"/>
      <c r="R121" s="338"/>
      <c r="S121" s="338"/>
      <c r="T121" s="338"/>
      <c r="U121" s="338"/>
      <c r="V121" s="250"/>
      <c r="W121" s="462"/>
      <c r="X121" s="250"/>
      <c r="Y121" s="250"/>
      <c r="Z121" s="1017"/>
      <c r="AA121" s="340"/>
    </row>
    <row r="122" spans="1:35" s="160" customFormat="1" ht="27.75" customHeight="1">
      <c r="A122" s="462"/>
      <c r="B122" s="462"/>
      <c r="C122" s="250"/>
      <c r="D122" s="250"/>
      <c r="E122" s="250"/>
      <c r="F122" s="250"/>
      <c r="G122" s="250"/>
      <c r="H122" s="250"/>
      <c r="I122" s="250"/>
      <c r="J122" s="338"/>
      <c r="K122" s="338"/>
      <c r="L122" s="338"/>
      <c r="M122" s="338"/>
      <c r="N122" s="338"/>
      <c r="O122" s="339"/>
      <c r="P122" s="338"/>
      <c r="Q122" s="338"/>
      <c r="R122" s="338"/>
      <c r="S122" s="338"/>
      <c r="T122" s="338"/>
      <c r="U122" s="338"/>
      <c r="V122" s="250"/>
      <c r="W122" s="462"/>
      <c r="X122" s="250"/>
      <c r="Y122" s="250"/>
      <c r="Z122" s="1017"/>
      <c r="AA122" s="340"/>
    </row>
    <row r="123" spans="1:35" s="160" customFormat="1" ht="27.75" customHeight="1">
      <c r="A123" s="462"/>
      <c r="B123" s="462"/>
      <c r="C123" s="250"/>
      <c r="D123" s="250"/>
      <c r="E123" s="250"/>
      <c r="F123" s="250"/>
      <c r="G123" s="250"/>
      <c r="H123" s="250"/>
      <c r="I123" s="250"/>
      <c r="J123" s="338"/>
      <c r="K123" s="338"/>
      <c r="L123" s="338"/>
      <c r="M123" s="338"/>
      <c r="N123" s="338"/>
      <c r="O123" s="339"/>
      <c r="P123" s="338"/>
      <c r="Q123" s="338"/>
      <c r="R123" s="338"/>
      <c r="S123" s="338"/>
      <c r="T123" s="338"/>
      <c r="U123" s="338"/>
      <c r="V123" s="250"/>
      <c r="W123" s="462"/>
      <c r="X123" s="250"/>
      <c r="Y123" s="250"/>
      <c r="Z123" s="1017"/>
      <c r="AA123" s="340"/>
    </row>
    <row r="124" spans="1:35" s="168" customFormat="1" ht="45" customHeight="1">
      <c r="A124" s="463"/>
      <c r="B124" s="463"/>
      <c r="C124" s="114"/>
      <c r="D124" s="114"/>
      <c r="E124" s="114"/>
      <c r="F124" s="114"/>
      <c r="G124" s="114"/>
      <c r="H124" s="114"/>
      <c r="I124" s="114"/>
      <c r="N124" s="1597"/>
      <c r="O124" s="1597"/>
      <c r="P124" s="1597"/>
      <c r="Q124" s="1597"/>
      <c r="V124" s="114"/>
      <c r="W124" s="463"/>
      <c r="X124" s="114"/>
      <c r="Y124" s="114"/>
      <c r="Z124" s="1021"/>
      <c r="AA124" s="115"/>
      <c r="AB124" s="114"/>
      <c r="AC124" s="114"/>
      <c r="AD124" s="114"/>
      <c r="AE124" s="114"/>
      <c r="AF124" s="114"/>
      <c r="AG124" s="114"/>
      <c r="AH124" s="114"/>
      <c r="AI124" s="114"/>
    </row>
    <row r="145" spans="3:35" s="463" customFormat="1" ht="30" customHeight="1">
      <c r="C145" s="114"/>
      <c r="D145" s="114"/>
      <c r="E145" s="114"/>
      <c r="F145" s="114"/>
      <c r="G145" s="114"/>
      <c r="H145" s="114"/>
      <c r="I145" s="114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14"/>
      <c r="X145" s="114"/>
      <c r="Y145" s="114"/>
      <c r="Z145" s="1021"/>
      <c r="AA145" s="115"/>
      <c r="AB145" s="114"/>
      <c r="AC145" s="114"/>
      <c r="AD145" s="114"/>
      <c r="AE145" s="114"/>
      <c r="AF145" s="114"/>
      <c r="AG145" s="114"/>
      <c r="AH145" s="114"/>
      <c r="AI145" s="114"/>
    </row>
    <row r="146" spans="3:35" s="463" customFormat="1" ht="30" customHeight="1">
      <c r="C146" s="114"/>
      <c r="D146" s="114"/>
      <c r="E146" s="114"/>
      <c r="F146" s="114"/>
      <c r="G146" s="114"/>
      <c r="H146" s="114"/>
      <c r="I146" s="114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14"/>
      <c r="X146" s="114"/>
      <c r="Y146" s="114"/>
      <c r="Z146" s="1021"/>
      <c r="AA146" s="115"/>
      <c r="AB146" s="114"/>
      <c r="AC146" s="114"/>
      <c r="AD146" s="114"/>
      <c r="AE146" s="114"/>
      <c r="AF146" s="114"/>
      <c r="AG146" s="114"/>
      <c r="AH146" s="114"/>
      <c r="AI146" s="114"/>
    </row>
  </sheetData>
  <mergeCells count="46">
    <mergeCell ref="A5:A7"/>
    <mergeCell ref="B5:B7"/>
    <mergeCell ref="C5:C7"/>
    <mergeCell ref="D5:D7"/>
    <mergeCell ref="E5:I6"/>
    <mergeCell ref="A1:AI1"/>
    <mergeCell ref="A2:AI2"/>
    <mergeCell ref="A3:C3"/>
    <mergeCell ref="AF3:AF4"/>
    <mergeCell ref="A4:C4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B47:D47"/>
    <mergeCell ref="M47:R47"/>
    <mergeCell ref="W47:AA47"/>
    <mergeCell ref="B48:D48"/>
    <mergeCell ref="N48:Q48"/>
    <mergeCell ref="X48:AA48"/>
    <mergeCell ref="B119:D119"/>
    <mergeCell ref="M119:R119"/>
    <mergeCell ref="V119:AA119"/>
    <mergeCell ref="B49:D49"/>
    <mergeCell ref="N49:Q49"/>
    <mergeCell ref="X49:AA49"/>
    <mergeCell ref="B84:D84"/>
    <mergeCell ref="M84:R84"/>
    <mergeCell ref="V84:AA84"/>
    <mergeCell ref="B85:D85"/>
    <mergeCell ref="N85:Q85"/>
    <mergeCell ref="X85:AA85"/>
    <mergeCell ref="N86:Q86"/>
    <mergeCell ref="X117:Y117"/>
    <mergeCell ref="B120:D120"/>
    <mergeCell ref="N120:Q120"/>
    <mergeCell ref="X120:AA120"/>
    <mergeCell ref="N121:Q121"/>
    <mergeCell ref="N124:Q124"/>
  </mergeCells>
  <conditionalFormatting sqref="B1:C4">
    <cfRule type="duplicateValues" dxfId="43" priority="6"/>
  </conditionalFormatting>
  <conditionalFormatting sqref="B97:B98">
    <cfRule type="duplicateValues" dxfId="42" priority="5"/>
  </conditionalFormatting>
  <conditionalFormatting sqref="B38">
    <cfRule type="duplicateValues" dxfId="41" priority="4"/>
  </conditionalFormatting>
  <conditionalFormatting sqref="B87">
    <cfRule type="duplicateValues" dxfId="40" priority="3"/>
  </conditionalFormatting>
  <conditionalFormatting sqref="B101:B102">
    <cfRule type="duplicateValues" dxfId="39" priority="2"/>
  </conditionalFormatting>
  <conditionalFormatting sqref="B72:B74">
    <cfRule type="duplicateValues" dxfId="38" priority="1"/>
  </conditionalFormatting>
  <printOptions horizontalCentered="1" verticalCentered="1"/>
  <pageMargins left="0" right="0" top="0" bottom="0" header="0.23" footer="0"/>
  <pageSetup paperSize="9" scale="29" orientation="landscape" r:id="rId1"/>
  <rowBreaks count="2" manualBreakCount="2">
    <brk id="49" max="26" man="1"/>
    <brk id="86" max="26" man="1"/>
  </rowBreaks>
</worksheet>
</file>

<file path=xl/worksheets/sheet63.xml><?xml version="1.0" encoding="utf-8"?>
<worksheet xmlns="http://schemas.openxmlformats.org/spreadsheetml/2006/main" xmlns:r="http://schemas.openxmlformats.org/officeDocument/2006/relationships">
  <sheetPr>
    <tabColor rgb="FF00FF99"/>
  </sheetPr>
  <dimension ref="A1:AI144"/>
  <sheetViews>
    <sheetView view="pageBreakPreview" zoomScale="45" zoomScaleNormal="55" zoomScaleSheetLayoutView="45" workbookViewId="0">
      <pane ySplit="7" topLeftCell="A8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463" customWidth="1"/>
    <col min="2" max="2" width="43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1.140625" style="114" customWidth="1"/>
    <col min="9" max="9" width="10" style="114" customWidth="1"/>
    <col min="10" max="10" width="10" style="168" customWidth="1"/>
    <col min="11" max="11" width="15.7109375" style="168" customWidth="1"/>
    <col min="12" max="12" width="12" style="168" customWidth="1"/>
    <col min="13" max="13" width="24.5703125" style="168" customWidth="1"/>
    <col min="14" max="14" width="12" style="168" customWidth="1"/>
    <col min="15" max="15" width="22.5703125" style="168" customWidth="1"/>
    <col min="16" max="16" width="12" style="168" customWidth="1"/>
    <col min="17" max="17" width="16.140625" style="168" customWidth="1"/>
    <col min="18" max="18" width="11.85546875" style="168" customWidth="1"/>
    <col min="19" max="19" width="17.28515625" style="168" customWidth="1"/>
    <col min="20" max="20" width="11.42578125" style="168" customWidth="1"/>
    <col min="21" max="21" width="14.2851562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3.28515625" style="1021" customWidth="1"/>
    <col min="27" max="27" width="20.710937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395" t="s">
        <v>243</v>
      </c>
      <c r="B1" s="1395"/>
      <c r="C1" s="1395"/>
      <c r="D1" s="1395"/>
      <c r="E1" s="1395"/>
      <c r="F1" s="1395"/>
      <c r="G1" s="1395"/>
      <c r="H1" s="1395"/>
      <c r="I1" s="1395"/>
      <c r="J1" s="1395"/>
      <c r="K1" s="1395"/>
      <c r="L1" s="1395"/>
      <c r="M1" s="1395"/>
      <c r="N1" s="1395"/>
      <c r="O1" s="1395"/>
      <c r="P1" s="1395"/>
      <c r="Q1" s="1395"/>
      <c r="R1" s="1395"/>
      <c r="S1" s="1395"/>
      <c r="T1" s="1395"/>
      <c r="U1" s="1395"/>
      <c r="V1" s="1395"/>
      <c r="W1" s="1395"/>
      <c r="X1" s="1395"/>
      <c r="Y1" s="1395"/>
      <c r="Z1" s="1395"/>
      <c r="AA1" s="1395"/>
      <c r="AB1" s="1395"/>
      <c r="AC1" s="1395"/>
      <c r="AD1" s="1395"/>
      <c r="AE1" s="1395"/>
      <c r="AF1" s="1395"/>
      <c r="AG1" s="1395"/>
      <c r="AH1" s="1395"/>
      <c r="AI1" s="1395"/>
    </row>
    <row r="2" spans="1:35" s="120" customFormat="1" ht="38.25" customHeight="1" thickBot="1">
      <c r="A2" s="1396" t="s">
        <v>259</v>
      </c>
      <c r="B2" s="1396"/>
      <c r="C2" s="1396"/>
      <c r="D2" s="1396"/>
      <c r="E2" s="1396"/>
      <c r="F2" s="1396"/>
      <c r="G2" s="1396"/>
      <c r="H2" s="1396"/>
      <c r="I2" s="1396"/>
      <c r="J2" s="1396"/>
      <c r="K2" s="1396"/>
      <c r="L2" s="1396"/>
      <c r="M2" s="1396"/>
      <c r="N2" s="1396"/>
      <c r="O2" s="1396"/>
      <c r="P2" s="1396"/>
      <c r="Q2" s="1396"/>
      <c r="R2" s="1396"/>
      <c r="S2" s="1396"/>
      <c r="T2" s="1396"/>
      <c r="U2" s="1396"/>
      <c r="V2" s="1396"/>
      <c r="W2" s="1396"/>
      <c r="X2" s="1396"/>
      <c r="Y2" s="1396"/>
      <c r="Z2" s="1396"/>
      <c r="AA2" s="1396"/>
      <c r="AB2" s="1396"/>
      <c r="AC2" s="1396"/>
      <c r="AD2" s="1396"/>
      <c r="AE2" s="1396"/>
      <c r="AF2" s="1396"/>
      <c r="AG2" s="1396"/>
      <c r="AH2" s="1396"/>
      <c r="AI2" s="1396"/>
    </row>
    <row r="3" spans="1:35" s="120" customFormat="1" ht="33" customHeight="1">
      <c r="A3" s="1395" t="s">
        <v>343</v>
      </c>
      <c r="B3" s="1395"/>
      <c r="C3" s="1395"/>
      <c r="D3" s="1181"/>
      <c r="E3" s="582"/>
      <c r="F3" s="582"/>
      <c r="G3" s="582"/>
      <c r="H3" s="582"/>
      <c r="I3" s="582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773"/>
      <c r="X3" s="121"/>
      <c r="Y3" s="121"/>
      <c r="Z3" s="1009"/>
      <c r="AA3" s="121"/>
      <c r="AB3" s="121"/>
      <c r="AC3" s="121"/>
      <c r="AD3" s="121"/>
      <c r="AE3" s="121"/>
      <c r="AF3" s="1397"/>
      <c r="AG3" s="121"/>
      <c r="AH3" s="122"/>
      <c r="AI3" s="122"/>
    </row>
    <row r="4" spans="1:35" s="120" customFormat="1" ht="35.25" customHeight="1" thickBot="1">
      <c r="A4" s="1432" t="s">
        <v>1143</v>
      </c>
      <c r="B4" s="1432"/>
      <c r="C4" s="1432"/>
      <c r="D4" s="1184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1"/>
      <c r="Q4" s="121"/>
      <c r="R4" s="121"/>
      <c r="S4" s="121"/>
      <c r="T4" s="123"/>
      <c r="U4" s="121"/>
      <c r="V4" s="121"/>
      <c r="W4" s="773"/>
      <c r="X4" s="121"/>
      <c r="Y4" s="121"/>
      <c r="Z4" s="1010"/>
      <c r="AA4" s="123"/>
      <c r="AB4" s="124"/>
      <c r="AC4" s="124"/>
      <c r="AD4" s="124"/>
      <c r="AE4" s="124"/>
      <c r="AF4" s="1398"/>
      <c r="AG4" s="124"/>
      <c r="AH4" s="125"/>
      <c r="AI4" s="125"/>
    </row>
    <row r="5" spans="1:35" ht="28.5" customHeight="1">
      <c r="A5" s="1602" t="s">
        <v>261</v>
      </c>
      <c r="B5" s="1402" t="s">
        <v>244</v>
      </c>
      <c r="C5" s="1405" t="s">
        <v>0</v>
      </c>
      <c r="D5" s="1405" t="s">
        <v>245</v>
      </c>
      <c r="E5" s="1408" t="s">
        <v>1</v>
      </c>
      <c r="F5" s="1409"/>
      <c r="G5" s="1409"/>
      <c r="H5" s="1409"/>
      <c r="I5" s="1410"/>
      <c r="J5" s="1414" t="s">
        <v>2</v>
      </c>
      <c r="K5" s="1414"/>
      <c r="L5" s="1414"/>
      <c r="M5" s="1414"/>
      <c r="N5" s="1414"/>
      <c r="O5" s="1414"/>
      <c r="P5" s="1414"/>
      <c r="Q5" s="1414"/>
      <c r="R5" s="1414"/>
      <c r="S5" s="1414"/>
      <c r="T5" s="1414"/>
      <c r="U5" s="1414"/>
      <c r="V5" s="1415" t="s">
        <v>8</v>
      </c>
      <c r="W5" s="1414" t="s">
        <v>4</v>
      </c>
      <c r="X5" s="1414"/>
      <c r="Y5" s="1414"/>
      <c r="Z5" s="1599" t="s">
        <v>338</v>
      </c>
      <c r="AA5" s="1419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74.25" customHeight="1">
      <c r="A6" s="1603"/>
      <c r="B6" s="1403"/>
      <c r="C6" s="1406"/>
      <c r="D6" s="1406"/>
      <c r="E6" s="1411"/>
      <c r="F6" s="1412"/>
      <c r="G6" s="1412"/>
      <c r="H6" s="1412"/>
      <c r="I6" s="1413"/>
      <c r="J6" s="1422" t="s">
        <v>227</v>
      </c>
      <c r="K6" s="1423"/>
      <c r="L6" s="1418" t="s">
        <v>5</v>
      </c>
      <c r="M6" s="1418"/>
      <c r="N6" s="1424" t="s">
        <v>223</v>
      </c>
      <c r="O6" s="1425"/>
      <c r="P6" s="1418" t="s">
        <v>6</v>
      </c>
      <c r="Q6" s="1418"/>
      <c r="R6" s="1418" t="s">
        <v>7</v>
      </c>
      <c r="S6" s="1418"/>
      <c r="T6" s="1418" t="s">
        <v>219</v>
      </c>
      <c r="U6" s="1418"/>
      <c r="V6" s="1416"/>
      <c r="W6" s="1418"/>
      <c r="X6" s="1418"/>
      <c r="Y6" s="1418"/>
      <c r="Z6" s="1600"/>
      <c r="AA6" s="1420"/>
      <c r="AB6" s="150"/>
      <c r="AC6" s="150"/>
      <c r="AD6" s="150"/>
      <c r="AE6" s="150"/>
      <c r="AF6" s="150"/>
      <c r="AG6" s="150"/>
      <c r="AH6" s="150"/>
      <c r="AI6" s="150"/>
    </row>
    <row r="7" spans="1:35" ht="84" customHeight="1" thickBot="1">
      <c r="A7" s="1604"/>
      <c r="B7" s="1404"/>
      <c r="C7" s="1407"/>
      <c r="D7" s="1407"/>
      <c r="E7" s="240" t="s">
        <v>9</v>
      </c>
      <c r="F7" s="240" t="s">
        <v>10</v>
      </c>
      <c r="G7" s="1182" t="s">
        <v>11</v>
      </c>
      <c r="H7" s="1182" t="s">
        <v>12</v>
      </c>
      <c r="I7" s="1182" t="s">
        <v>13</v>
      </c>
      <c r="J7" s="1182" t="s">
        <v>14</v>
      </c>
      <c r="K7" s="1182" t="s">
        <v>15</v>
      </c>
      <c r="L7" s="1182" t="s">
        <v>14</v>
      </c>
      <c r="M7" s="1182" t="s">
        <v>16</v>
      </c>
      <c r="N7" s="1182" t="s">
        <v>14</v>
      </c>
      <c r="O7" s="1182" t="s">
        <v>16</v>
      </c>
      <c r="P7" s="1182" t="s">
        <v>14</v>
      </c>
      <c r="Q7" s="1182" t="s">
        <v>16</v>
      </c>
      <c r="R7" s="1182" t="s">
        <v>14</v>
      </c>
      <c r="S7" s="1182" t="s">
        <v>220</v>
      </c>
      <c r="T7" s="1182" t="s">
        <v>221</v>
      </c>
      <c r="U7" s="1182" t="s">
        <v>3</v>
      </c>
      <c r="V7" s="1417"/>
      <c r="W7" s="775" t="s">
        <v>17</v>
      </c>
      <c r="X7" s="153" t="s">
        <v>218</v>
      </c>
      <c r="Y7" s="153" t="s">
        <v>13</v>
      </c>
      <c r="Z7" s="1601"/>
      <c r="AA7" s="1421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1023">
        <v>1</v>
      </c>
      <c r="B8" s="364" t="s">
        <v>33</v>
      </c>
      <c r="C8" s="364" t="s">
        <v>176</v>
      </c>
      <c r="D8" s="364" t="s">
        <v>56</v>
      </c>
      <c r="E8" s="365">
        <v>30</v>
      </c>
      <c r="F8" s="364">
        <v>240</v>
      </c>
      <c r="G8" s="364">
        <v>90</v>
      </c>
      <c r="H8" s="361">
        <f>90/8</f>
        <v>11.25</v>
      </c>
      <c r="I8" s="361">
        <f>G8*E8</f>
        <v>2700</v>
      </c>
      <c r="J8" s="376"/>
      <c r="K8" s="376"/>
      <c r="L8" s="376">
        <v>4</v>
      </c>
      <c r="M8" s="376" t="s">
        <v>1158</v>
      </c>
      <c r="N8" s="376">
        <v>1</v>
      </c>
      <c r="O8" s="377" t="s">
        <v>183</v>
      </c>
      <c r="P8" s="376">
        <v>1</v>
      </c>
      <c r="Q8" s="376">
        <v>11</v>
      </c>
      <c r="R8" s="376"/>
      <c r="S8" s="376"/>
      <c r="T8" s="376"/>
      <c r="U8" s="376"/>
      <c r="V8" s="355">
        <f t="shared" ref="V8:V82" si="0">J8+L8+N8+P8+R8+T8</f>
        <v>6</v>
      </c>
      <c r="W8" s="365">
        <f t="shared" ref="W8:W82" si="1">E8-V8</f>
        <v>24</v>
      </c>
      <c r="X8" s="361">
        <f t="shared" ref="X8:X82" si="2">W8*8</f>
        <v>192</v>
      </c>
      <c r="Y8" s="361">
        <f t="shared" ref="Y8:Y82" si="3">X8*H8</f>
        <v>2160</v>
      </c>
      <c r="Z8" s="1011">
        <f t="shared" ref="Z8:Z82" si="4">Y8</f>
        <v>2160</v>
      </c>
      <c r="AA8" s="916"/>
    </row>
    <row r="9" spans="1:35" s="160" customFormat="1" ht="30" customHeight="1">
      <c r="A9" s="825">
        <v>2</v>
      </c>
      <c r="B9" s="364" t="s">
        <v>777</v>
      </c>
      <c r="C9" s="364" t="s">
        <v>18</v>
      </c>
      <c r="D9" s="364" t="s">
        <v>373</v>
      </c>
      <c r="E9" s="365">
        <v>30</v>
      </c>
      <c r="F9" s="364">
        <v>240</v>
      </c>
      <c r="G9" s="364">
        <v>70</v>
      </c>
      <c r="H9" s="364">
        <f>G9/8</f>
        <v>8.75</v>
      </c>
      <c r="I9" s="361">
        <f t="shared" ref="I9:I45" si="5">G9*E9</f>
        <v>2100</v>
      </c>
      <c r="J9" s="376"/>
      <c r="K9" s="376"/>
      <c r="L9" s="376">
        <v>1</v>
      </c>
      <c r="M9" s="376">
        <v>23</v>
      </c>
      <c r="N9" s="376"/>
      <c r="O9" s="377"/>
      <c r="P9" s="376"/>
      <c r="Q9" s="376"/>
      <c r="R9" s="376"/>
      <c r="S9" s="376"/>
      <c r="T9" s="376"/>
      <c r="U9" s="376"/>
      <c r="V9" s="355">
        <f t="shared" si="0"/>
        <v>1</v>
      </c>
      <c r="W9" s="365">
        <f t="shared" si="1"/>
        <v>29</v>
      </c>
      <c r="X9" s="361">
        <f t="shared" si="2"/>
        <v>232</v>
      </c>
      <c r="Y9" s="361">
        <f t="shared" si="3"/>
        <v>2030</v>
      </c>
      <c r="Z9" s="1012">
        <f t="shared" si="4"/>
        <v>2030</v>
      </c>
      <c r="AA9" s="363"/>
    </row>
    <row r="10" spans="1:35" s="160" customFormat="1" ht="30" customHeight="1">
      <c r="A10" s="825">
        <v>3</v>
      </c>
      <c r="B10" s="364" t="s">
        <v>319</v>
      </c>
      <c r="C10" s="364" t="s">
        <v>18</v>
      </c>
      <c r="D10" s="364" t="s">
        <v>847</v>
      </c>
      <c r="E10" s="365">
        <v>30</v>
      </c>
      <c r="F10" s="364">
        <v>240</v>
      </c>
      <c r="G10" s="364">
        <v>70</v>
      </c>
      <c r="H10" s="364">
        <f t="shared" ref="H10:H45" si="6">G10/8</f>
        <v>8.75</v>
      </c>
      <c r="I10" s="361">
        <f t="shared" si="5"/>
        <v>2100</v>
      </c>
      <c r="J10" s="376"/>
      <c r="K10" s="376"/>
      <c r="L10" s="376"/>
      <c r="M10" s="376"/>
      <c r="N10" s="376"/>
      <c r="O10" s="377"/>
      <c r="P10" s="376"/>
      <c r="Q10" s="376"/>
      <c r="R10" s="376"/>
      <c r="S10" s="376"/>
      <c r="T10" s="376"/>
      <c r="U10" s="376"/>
      <c r="V10" s="355">
        <f t="shared" si="0"/>
        <v>0</v>
      </c>
      <c r="W10" s="365">
        <f t="shared" si="1"/>
        <v>30</v>
      </c>
      <c r="X10" s="361">
        <f t="shared" si="2"/>
        <v>240</v>
      </c>
      <c r="Y10" s="361">
        <f t="shared" si="3"/>
        <v>2100</v>
      </c>
      <c r="Z10" s="1012">
        <f t="shared" si="4"/>
        <v>2100</v>
      </c>
      <c r="AA10" s="149"/>
    </row>
    <row r="11" spans="1:35" s="160" customFormat="1" ht="30" customHeight="1">
      <c r="A11" s="825">
        <v>4</v>
      </c>
      <c r="B11" s="364" t="s">
        <v>472</v>
      </c>
      <c r="C11" s="364" t="s">
        <v>176</v>
      </c>
      <c r="D11" s="364" t="s">
        <v>470</v>
      </c>
      <c r="E11" s="365">
        <v>30</v>
      </c>
      <c r="F11" s="364">
        <v>240</v>
      </c>
      <c r="G11" s="364">
        <v>90</v>
      </c>
      <c r="H11" s="364">
        <f t="shared" si="6"/>
        <v>11.25</v>
      </c>
      <c r="I11" s="361">
        <f t="shared" si="5"/>
        <v>2700</v>
      </c>
      <c r="J11" s="376"/>
      <c r="K11" s="822"/>
      <c r="L11" s="376"/>
      <c r="M11" s="376"/>
      <c r="N11" s="376"/>
      <c r="O11" s="377"/>
      <c r="P11" s="376"/>
      <c r="Q11" s="376"/>
      <c r="R11" s="376"/>
      <c r="S11" s="959"/>
      <c r="T11" s="376"/>
      <c r="U11" s="376"/>
      <c r="V11" s="355">
        <f t="shared" si="0"/>
        <v>0</v>
      </c>
      <c r="W11" s="365">
        <f t="shared" si="1"/>
        <v>30</v>
      </c>
      <c r="X11" s="361">
        <f t="shared" si="2"/>
        <v>240</v>
      </c>
      <c r="Y11" s="361">
        <f t="shared" si="3"/>
        <v>2700</v>
      </c>
      <c r="Z11" s="1012">
        <f t="shared" si="4"/>
        <v>2700</v>
      </c>
      <c r="AA11" s="363"/>
    </row>
    <row r="12" spans="1:35" s="160" customFormat="1" ht="30" customHeight="1">
      <c r="A12" s="825">
        <v>5</v>
      </c>
      <c r="B12" s="364" t="s">
        <v>68</v>
      </c>
      <c r="C12" s="364" t="s">
        <v>18</v>
      </c>
      <c r="D12" s="367" t="s">
        <v>69</v>
      </c>
      <c r="E12" s="365">
        <v>30</v>
      </c>
      <c r="F12" s="364">
        <v>240</v>
      </c>
      <c r="G12" s="364">
        <v>70</v>
      </c>
      <c r="H12" s="364">
        <f t="shared" si="6"/>
        <v>8.75</v>
      </c>
      <c r="I12" s="361">
        <f t="shared" si="5"/>
        <v>2100</v>
      </c>
      <c r="J12" s="376"/>
      <c r="K12" s="376"/>
      <c r="L12" s="376">
        <v>1</v>
      </c>
      <c r="M12" s="376">
        <v>2</v>
      </c>
      <c r="N12" s="376"/>
      <c r="O12" s="376"/>
      <c r="P12" s="376"/>
      <c r="Q12" s="376"/>
      <c r="R12" s="376"/>
      <c r="S12" s="376"/>
      <c r="T12" s="376"/>
      <c r="U12" s="376"/>
      <c r="V12" s="355">
        <f t="shared" si="0"/>
        <v>1</v>
      </c>
      <c r="W12" s="365">
        <f t="shared" si="1"/>
        <v>29</v>
      </c>
      <c r="X12" s="361">
        <f t="shared" si="2"/>
        <v>232</v>
      </c>
      <c r="Y12" s="361">
        <f t="shared" si="3"/>
        <v>2030</v>
      </c>
      <c r="Z12" s="1012">
        <f t="shared" si="4"/>
        <v>2030</v>
      </c>
      <c r="AA12" s="363"/>
    </row>
    <row r="13" spans="1:35" s="160" customFormat="1" ht="30" customHeight="1">
      <c r="A13" s="825">
        <v>6</v>
      </c>
      <c r="B13" s="364" t="s">
        <v>1135</v>
      </c>
      <c r="C13" s="364" t="s">
        <v>176</v>
      </c>
      <c r="D13" s="364" t="s">
        <v>101</v>
      </c>
      <c r="E13" s="365">
        <v>30</v>
      </c>
      <c r="F13" s="364">
        <v>240</v>
      </c>
      <c r="G13" s="364">
        <v>90</v>
      </c>
      <c r="H13" s="364">
        <f t="shared" si="6"/>
        <v>11.25</v>
      </c>
      <c r="I13" s="361">
        <f t="shared" si="5"/>
        <v>2700</v>
      </c>
      <c r="J13" s="376"/>
      <c r="K13" s="376"/>
      <c r="L13" s="376">
        <v>2</v>
      </c>
      <c r="M13" s="376" t="s">
        <v>1145</v>
      </c>
      <c r="N13" s="376">
        <v>1</v>
      </c>
      <c r="O13" s="377" t="s">
        <v>209</v>
      </c>
      <c r="P13" s="376"/>
      <c r="Q13" s="376"/>
      <c r="R13" s="376"/>
      <c r="S13" s="376"/>
      <c r="T13" s="376"/>
      <c r="U13" s="376"/>
      <c r="V13" s="355">
        <f t="shared" si="0"/>
        <v>3</v>
      </c>
      <c r="W13" s="365">
        <f t="shared" si="1"/>
        <v>27</v>
      </c>
      <c r="X13" s="364">
        <f t="shared" si="2"/>
        <v>216</v>
      </c>
      <c r="Y13" s="364">
        <f t="shared" si="3"/>
        <v>2430</v>
      </c>
      <c r="Z13" s="1014">
        <f t="shared" si="4"/>
        <v>2430</v>
      </c>
      <c r="AA13" s="363"/>
    </row>
    <row r="14" spans="1:35" s="160" customFormat="1" ht="30" customHeight="1">
      <c r="A14" s="825">
        <v>7</v>
      </c>
      <c r="B14" s="364" t="s">
        <v>321</v>
      </c>
      <c r="C14" s="364" t="s">
        <v>18</v>
      </c>
      <c r="D14" s="993" t="s">
        <v>38</v>
      </c>
      <c r="E14" s="365">
        <v>30</v>
      </c>
      <c r="F14" s="364">
        <v>240</v>
      </c>
      <c r="G14" s="364">
        <v>70</v>
      </c>
      <c r="H14" s="364">
        <f t="shared" si="6"/>
        <v>8.75</v>
      </c>
      <c r="I14" s="361">
        <f t="shared" si="5"/>
        <v>2100</v>
      </c>
      <c r="J14" s="376"/>
      <c r="K14" s="376"/>
      <c r="L14" s="376"/>
      <c r="M14" s="376"/>
      <c r="N14" s="376"/>
      <c r="O14" s="377"/>
      <c r="P14" s="376"/>
      <c r="Q14" s="376"/>
      <c r="R14" s="376"/>
      <c r="S14" s="376"/>
      <c r="T14" s="376"/>
      <c r="U14" s="376"/>
      <c r="V14" s="355">
        <f t="shared" si="0"/>
        <v>0</v>
      </c>
      <c r="W14" s="365">
        <f t="shared" si="1"/>
        <v>30</v>
      </c>
      <c r="X14" s="361">
        <f t="shared" si="2"/>
        <v>240</v>
      </c>
      <c r="Y14" s="361">
        <f t="shared" si="3"/>
        <v>2100</v>
      </c>
      <c r="Z14" s="1013">
        <f t="shared" si="4"/>
        <v>2100</v>
      </c>
      <c r="AA14" s="363"/>
    </row>
    <row r="15" spans="1:35" s="160" customFormat="1" ht="30" customHeight="1">
      <c r="A15" s="825">
        <v>8</v>
      </c>
      <c r="B15" s="364" t="s">
        <v>1102</v>
      </c>
      <c r="C15" s="364" t="s">
        <v>18</v>
      </c>
      <c r="D15" s="364" t="s">
        <v>86</v>
      </c>
      <c r="E15" s="365">
        <v>30</v>
      </c>
      <c r="F15" s="364">
        <v>240</v>
      </c>
      <c r="G15" s="364">
        <v>70</v>
      </c>
      <c r="H15" s="364">
        <f t="shared" si="6"/>
        <v>8.75</v>
      </c>
      <c r="I15" s="361">
        <f t="shared" si="5"/>
        <v>2100</v>
      </c>
      <c r="J15" s="376"/>
      <c r="K15" s="376"/>
      <c r="L15" s="376"/>
      <c r="M15" s="376"/>
      <c r="N15" s="376"/>
      <c r="O15" s="377"/>
      <c r="P15" s="376"/>
      <c r="Q15" s="376"/>
      <c r="R15" s="376"/>
      <c r="S15" s="376"/>
      <c r="T15" s="376"/>
      <c r="U15" s="376"/>
      <c r="V15" s="355">
        <f t="shared" si="0"/>
        <v>0</v>
      </c>
      <c r="W15" s="365">
        <f t="shared" si="1"/>
        <v>30</v>
      </c>
      <c r="X15" s="361">
        <f t="shared" si="2"/>
        <v>240</v>
      </c>
      <c r="Y15" s="361">
        <f t="shared" si="3"/>
        <v>2100</v>
      </c>
      <c r="Z15" s="1013">
        <f t="shared" si="4"/>
        <v>2100</v>
      </c>
      <c r="AA15" s="363"/>
    </row>
    <row r="16" spans="1:35" s="160" customFormat="1" ht="30" customHeight="1">
      <c r="A16" s="825">
        <v>9</v>
      </c>
      <c r="B16" s="364" t="s">
        <v>272</v>
      </c>
      <c r="C16" s="364" t="s">
        <v>176</v>
      </c>
      <c r="D16" s="364" t="s">
        <v>47</v>
      </c>
      <c r="E16" s="365">
        <v>30</v>
      </c>
      <c r="F16" s="364">
        <v>240</v>
      </c>
      <c r="G16" s="364">
        <v>90</v>
      </c>
      <c r="H16" s="364">
        <f t="shared" si="6"/>
        <v>11.25</v>
      </c>
      <c r="I16" s="361">
        <f t="shared" si="5"/>
        <v>2700</v>
      </c>
      <c r="J16" s="376"/>
      <c r="K16" s="376"/>
      <c r="L16" s="376">
        <v>4</v>
      </c>
      <c r="M16" s="376" t="s">
        <v>889</v>
      </c>
      <c r="N16" s="376"/>
      <c r="O16" s="377"/>
      <c r="P16" s="376"/>
      <c r="Q16" s="376"/>
      <c r="R16" s="376"/>
      <c r="S16" s="376"/>
      <c r="T16" s="376"/>
      <c r="U16" s="376"/>
      <c r="V16" s="355">
        <f t="shared" si="0"/>
        <v>4</v>
      </c>
      <c r="W16" s="365">
        <f t="shared" si="1"/>
        <v>26</v>
      </c>
      <c r="X16" s="364">
        <f t="shared" si="2"/>
        <v>208</v>
      </c>
      <c r="Y16" s="364">
        <f t="shared" si="3"/>
        <v>2340</v>
      </c>
      <c r="Z16" s="1014">
        <f t="shared" si="4"/>
        <v>2340</v>
      </c>
      <c r="AA16" s="363"/>
    </row>
    <row r="17" spans="1:27" s="160" customFormat="1" ht="30" customHeight="1">
      <c r="A17" s="825">
        <v>10</v>
      </c>
      <c r="B17" s="364" t="s">
        <v>734</v>
      </c>
      <c r="C17" s="364" t="s">
        <v>18</v>
      </c>
      <c r="D17" s="374" t="s">
        <v>112</v>
      </c>
      <c r="E17" s="365">
        <v>30</v>
      </c>
      <c r="F17" s="364">
        <v>240</v>
      </c>
      <c r="G17" s="364">
        <v>70</v>
      </c>
      <c r="H17" s="364">
        <f t="shared" si="6"/>
        <v>8.75</v>
      </c>
      <c r="I17" s="361">
        <f t="shared" si="5"/>
        <v>2100</v>
      </c>
      <c r="J17" s="376"/>
      <c r="K17" s="819"/>
      <c r="L17" s="376">
        <v>1</v>
      </c>
      <c r="M17" s="376">
        <v>23</v>
      </c>
      <c r="N17" s="376"/>
      <c r="O17" s="377"/>
      <c r="P17" s="376"/>
      <c r="Q17" s="376"/>
      <c r="R17" s="376"/>
      <c r="S17" s="376"/>
      <c r="T17" s="376"/>
      <c r="U17" s="376"/>
      <c r="V17" s="355">
        <f t="shared" si="0"/>
        <v>1</v>
      </c>
      <c r="W17" s="365">
        <f t="shared" si="1"/>
        <v>29</v>
      </c>
      <c r="X17" s="364">
        <f t="shared" si="2"/>
        <v>232</v>
      </c>
      <c r="Y17" s="364">
        <f t="shared" si="3"/>
        <v>2030</v>
      </c>
      <c r="Z17" s="1014">
        <f t="shared" si="4"/>
        <v>2030</v>
      </c>
      <c r="AA17" s="363"/>
    </row>
    <row r="18" spans="1:27" s="160" customFormat="1" ht="30" customHeight="1">
      <c r="A18" s="825">
        <v>11</v>
      </c>
      <c r="B18" s="364" t="s">
        <v>169</v>
      </c>
      <c r="C18" s="364" t="s">
        <v>176</v>
      </c>
      <c r="D18" s="364" t="s">
        <v>83</v>
      </c>
      <c r="E18" s="365">
        <v>30</v>
      </c>
      <c r="F18" s="364">
        <v>240</v>
      </c>
      <c r="G18" s="364">
        <v>90</v>
      </c>
      <c r="H18" s="364">
        <f t="shared" si="6"/>
        <v>11.25</v>
      </c>
      <c r="I18" s="361">
        <f t="shared" si="5"/>
        <v>2700</v>
      </c>
      <c r="J18" s="376"/>
      <c r="K18" s="819"/>
      <c r="L18" s="376">
        <v>1</v>
      </c>
      <c r="M18" s="376">
        <v>23</v>
      </c>
      <c r="N18" s="376"/>
      <c r="O18" s="377"/>
      <c r="P18" s="376"/>
      <c r="Q18" s="376"/>
      <c r="R18" s="376"/>
      <c r="S18" s="377"/>
      <c r="T18" s="376"/>
      <c r="U18" s="376"/>
      <c r="V18" s="355">
        <f>J18+L18+N18+P18+R18+T18</f>
        <v>1</v>
      </c>
      <c r="W18" s="365">
        <f>E18-V18</f>
        <v>29</v>
      </c>
      <c r="X18" s="364">
        <f>W18*8</f>
        <v>232</v>
      </c>
      <c r="Y18" s="364">
        <f>X18*H18</f>
        <v>2610</v>
      </c>
      <c r="Z18" s="1014">
        <f t="shared" si="4"/>
        <v>2610</v>
      </c>
      <c r="AA18" s="363"/>
    </row>
    <row r="19" spans="1:27" s="160" customFormat="1" ht="30" customHeight="1">
      <c r="A19" s="825">
        <v>12</v>
      </c>
      <c r="B19" s="364" t="s">
        <v>1091</v>
      </c>
      <c r="C19" s="364" t="s">
        <v>176</v>
      </c>
      <c r="D19" s="364" t="s">
        <v>100</v>
      </c>
      <c r="E19" s="365">
        <v>30</v>
      </c>
      <c r="F19" s="364">
        <v>240</v>
      </c>
      <c r="G19" s="364">
        <v>90</v>
      </c>
      <c r="H19" s="364">
        <f t="shared" si="6"/>
        <v>11.25</v>
      </c>
      <c r="I19" s="361">
        <f t="shared" si="5"/>
        <v>2700</v>
      </c>
      <c r="J19" s="376"/>
      <c r="K19" s="819"/>
      <c r="L19" s="376">
        <v>1</v>
      </c>
      <c r="M19" s="376">
        <v>23</v>
      </c>
      <c r="N19" s="376"/>
      <c r="O19" s="377"/>
      <c r="P19" s="376"/>
      <c r="Q19" s="376"/>
      <c r="R19" s="376"/>
      <c r="S19" s="377"/>
      <c r="T19" s="376">
        <v>2</v>
      </c>
      <c r="U19" s="376" t="s">
        <v>650</v>
      </c>
      <c r="V19" s="355">
        <f>J19+L19+N19+P19+R19+T19</f>
        <v>3</v>
      </c>
      <c r="W19" s="365">
        <f>E19-V19</f>
        <v>27</v>
      </c>
      <c r="X19" s="364">
        <f>W19*8</f>
        <v>216</v>
      </c>
      <c r="Y19" s="364">
        <f>X19*H19</f>
        <v>2430</v>
      </c>
      <c r="Z19" s="1014">
        <f t="shared" si="4"/>
        <v>2430</v>
      </c>
      <c r="AA19" s="363"/>
    </row>
    <row r="20" spans="1:27" s="160" customFormat="1" ht="30" customHeight="1">
      <c r="A20" s="825">
        <v>13</v>
      </c>
      <c r="B20" s="364" t="s">
        <v>1089</v>
      </c>
      <c r="C20" s="364" t="s">
        <v>176</v>
      </c>
      <c r="D20" s="364" t="s">
        <v>103</v>
      </c>
      <c r="E20" s="365">
        <v>30</v>
      </c>
      <c r="F20" s="364">
        <v>240</v>
      </c>
      <c r="G20" s="364">
        <v>90</v>
      </c>
      <c r="H20" s="364">
        <f t="shared" si="6"/>
        <v>11.25</v>
      </c>
      <c r="I20" s="361">
        <f t="shared" si="5"/>
        <v>2700</v>
      </c>
      <c r="J20" s="376"/>
      <c r="K20" s="819"/>
      <c r="L20" s="376">
        <v>5</v>
      </c>
      <c r="M20" s="376" t="s">
        <v>1144</v>
      </c>
      <c r="N20" s="376"/>
      <c r="O20" s="377"/>
      <c r="P20" s="376">
        <v>1</v>
      </c>
      <c r="Q20" s="376">
        <v>11</v>
      </c>
      <c r="R20" s="376"/>
      <c r="S20" s="377"/>
      <c r="T20" s="376"/>
      <c r="U20" s="376"/>
      <c r="V20" s="355">
        <f>J20+L20+N20+P20+R20+T20</f>
        <v>6</v>
      </c>
      <c r="W20" s="365">
        <f>E20-V20</f>
        <v>24</v>
      </c>
      <c r="X20" s="364">
        <f>W20*8</f>
        <v>192</v>
      </c>
      <c r="Y20" s="364">
        <f>X20*H20</f>
        <v>2160</v>
      </c>
      <c r="Z20" s="1014">
        <f t="shared" si="4"/>
        <v>2160</v>
      </c>
      <c r="AA20" s="363"/>
    </row>
    <row r="21" spans="1:27" s="160" customFormat="1" ht="30" customHeight="1">
      <c r="A21" s="825">
        <v>14</v>
      </c>
      <c r="B21" s="364" t="s">
        <v>124</v>
      </c>
      <c r="C21" s="364" t="s">
        <v>207</v>
      </c>
      <c r="D21" s="364" t="s">
        <v>142</v>
      </c>
      <c r="E21" s="365">
        <v>30</v>
      </c>
      <c r="F21" s="364">
        <v>240</v>
      </c>
      <c r="G21" s="364">
        <v>40</v>
      </c>
      <c r="H21" s="364">
        <f t="shared" si="6"/>
        <v>5</v>
      </c>
      <c r="I21" s="361">
        <f t="shared" si="5"/>
        <v>1200</v>
      </c>
      <c r="J21" s="376"/>
      <c r="K21" s="376"/>
      <c r="L21" s="376">
        <v>5</v>
      </c>
      <c r="M21" s="376" t="s">
        <v>1144</v>
      </c>
      <c r="N21" s="376"/>
      <c r="O21" s="376"/>
      <c r="P21" s="376">
        <v>1</v>
      </c>
      <c r="Q21" s="376">
        <v>11</v>
      </c>
      <c r="R21" s="376"/>
      <c r="S21" s="376"/>
      <c r="T21" s="376"/>
      <c r="U21" s="377"/>
      <c r="V21" s="355">
        <f t="shared" si="0"/>
        <v>6</v>
      </c>
      <c r="W21" s="365">
        <f t="shared" si="1"/>
        <v>24</v>
      </c>
      <c r="X21" s="361">
        <f t="shared" si="2"/>
        <v>192</v>
      </c>
      <c r="Y21" s="361">
        <f t="shared" si="3"/>
        <v>960</v>
      </c>
      <c r="Z21" s="1012">
        <f t="shared" si="4"/>
        <v>960</v>
      </c>
      <c r="AA21" s="363"/>
    </row>
    <row r="22" spans="1:27" s="160" customFormat="1" ht="30" customHeight="1">
      <c r="A22" s="825">
        <v>15</v>
      </c>
      <c r="B22" s="364" t="s">
        <v>1118</v>
      </c>
      <c r="C22" s="364" t="s">
        <v>176</v>
      </c>
      <c r="D22" s="364" t="s">
        <v>55</v>
      </c>
      <c r="E22" s="365">
        <v>30</v>
      </c>
      <c r="F22" s="364">
        <v>240</v>
      </c>
      <c r="G22" s="364">
        <v>90</v>
      </c>
      <c r="H22" s="364">
        <f>G22/8</f>
        <v>11.25</v>
      </c>
      <c r="I22" s="361">
        <f>G22*E22</f>
        <v>2700</v>
      </c>
      <c r="J22" s="376"/>
      <c r="K22" s="376"/>
      <c r="L22" s="376">
        <v>4</v>
      </c>
      <c r="M22" s="376" t="s">
        <v>889</v>
      </c>
      <c r="N22" s="376"/>
      <c r="O22" s="377"/>
      <c r="P22" s="376">
        <v>1</v>
      </c>
      <c r="Q22" s="376">
        <v>11</v>
      </c>
      <c r="R22" s="376"/>
      <c r="S22" s="376"/>
      <c r="T22" s="376"/>
      <c r="U22" s="376"/>
      <c r="V22" s="355">
        <f>J22+L22+N22+P22+R22+T22</f>
        <v>5</v>
      </c>
      <c r="W22" s="365">
        <f>E22-V22</f>
        <v>25</v>
      </c>
      <c r="X22" s="361">
        <f>W22*8</f>
        <v>200</v>
      </c>
      <c r="Y22" s="361">
        <f>X22*H22</f>
        <v>2250</v>
      </c>
      <c r="Z22" s="1012">
        <f>Y22</f>
        <v>2250</v>
      </c>
      <c r="AA22" s="149"/>
    </row>
    <row r="23" spans="1:27" s="463" customFormat="1" ht="33" customHeight="1">
      <c r="A23" s="825">
        <v>16</v>
      </c>
      <c r="B23" s="364" t="s">
        <v>863</v>
      </c>
      <c r="C23" s="364" t="s">
        <v>18</v>
      </c>
      <c r="D23" s="364" t="s">
        <v>109</v>
      </c>
      <c r="E23" s="365">
        <v>30</v>
      </c>
      <c r="F23" s="364">
        <v>240</v>
      </c>
      <c r="G23" s="364">
        <v>70</v>
      </c>
      <c r="H23" s="364">
        <f t="shared" si="6"/>
        <v>8.75</v>
      </c>
      <c r="I23" s="364">
        <f t="shared" si="5"/>
        <v>2100</v>
      </c>
      <c r="J23" s="376"/>
      <c r="K23" s="376"/>
      <c r="L23" s="376">
        <v>1</v>
      </c>
      <c r="M23" s="376">
        <v>9</v>
      </c>
      <c r="N23" s="376"/>
      <c r="O23" s="377"/>
      <c r="P23" s="376"/>
      <c r="Q23" s="376"/>
      <c r="R23" s="376"/>
      <c r="S23" s="376"/>
      <c r="T23" s="376"/>
      <c r="U23" s="376"/>
      <c r="V23" s="365">
        <f t="shared" si="0"/>
        <v>1</v>
      </c>
      <c r="W23" s="365">
        <f t="shared" si="1"/>
        <v>29</v>
      </c>
      <c r="X23" s="364">
        <f t="shared" si="2"/>
        <v>232</v>
      </c>
      <c r="Y23" s="364">
        <f t="shared" si="3"/>
        <v>2030</v>
      </c>
      <c r="Z23" s="1014">
        <f t="shared" si="4"/>
        <v>2030</v>
      </c>
      <c r="AA23" s="997"/>
    </row>
    <row r="24" spans="1:27" s="160" customFormat="1" ht="30" customHeight="1">
      <c r="A24" s="825">
        <v>17</v>
      </c>
      <c r="B24" s="364" t="s">
        <v>1029</v>
      </c>
      <c r="C24" s="364" t="s">
        <v>267</v>
      </c>
      <c r="D24" s="364" t="s">
        <v>43</v>
      </c>
      <c r="E24" s="365">
        <v>30</v>
      </c>
      <c r="F24" s="364">
        <v>240</v>
      </c>
      <c r="G24" s="364">
        <v>75</v>
      </c>
      <c r="H24" s="364">
        <f t="shared" si="6"/>
        <v>9.375</v>
      </c>
      <c r="I24" s="361">
        <f t="shared" si="5"/>
        <v>2250</v>
      </c>
      <c r="J24" s="376"/>
      <c r="K24" s="376"/>
      <c r="L24" s="376"/>
      <c r="M24" s="376"/>
      <c r="N24" s="376"/>
      <c r="O24" s="377"/>
      <c r="P24" s="376"/>
      <c r="Q24" s="376"/>
      <c r="R24" s="376"/>
      <c r="S24" s="376"/>
      <c r="T24" s="376">
        <v>6</v>
      </c>
      <c r="U24" s="376" t="s">
        <v>793</v>
      </c>
      <c r="V24" s="355">
        <f t="shared" si="0"/>
        <v>6</v>
      </c>
      <c r="W24" s="365">
        <f t="shared" si="1"/>
        <v>24</v>
      </c>
      <c r="X24" s="361">
        <f t="shared" si="2"/>
        <v>192</v>
      </c>
      <c r="Y24" s="361">
        <f t="shared" si="3"/>
        <v>1800</v>
      </c>
      <c r="Z24" s="1014">
        <f t="shared" si="4"/>
        <v>1800</v>
      </c>
      <c r="AA24" s="363"/>
    </row>
    <row r="25" spans="1:27" s="160" customFormat="1" ht="30" customHeight="1">
      <c r="A25" s="825">
        <v>18</v>
      </c>
      <c r="B25" s="364" t="s">
        <v>292</v>
      </c>
      <c r="C25" s="364" t="s">
        <v>176</v>
      </c>
      <c r="D25" s="367" t="s">
        <v>911</v>
      </c>
      <c r="E25" s="365">
        <v>30</v>
      </c>
      <c r="F25" s="364">
        <v>240</v>
      </c>
      <c r="G25" s="364">
        <v>90</v>
      </c>
      <c r="H25" s="364">
        <f t="shared" si="6"/>
        <v>11.25</v>
      </c>
      <c r="I25" s="361">
        <f t="shared" si="5"/>
        <v>2700</v>
      </c>
      <c r="J25" s="376"/>
      <c r="K25" s="376"/>
      <c r="L25" s="376">
        <v>1</v>
      </c>
      <c r="M25" s="376">
        <v>2</v>
      </c>
      <c r="N25" s="376"/>
      <c r="O25" s="377"/>
      <c r="P25" s="376"/>
      <c r="Q25" s="376"/>
      <c r="R25" s="376"/>
      <c r="S25" s="376"/>
      <c r="T25" s="376"/>
      <c r="U25" s="376"/>
      <c r="V25" s="355">
        <f t="shared" si="0"/>
        <v>1</v>
      </c>
      <c r="W25" s="365">
        <f t="shared" si="1"/>
        <v>29</v>
      </c>
      <c r="X25" s="361">
        <f t="shared" si="2"/>
        <v>232</v>
      </c>
      <c r="Y25" s="361">
        <f t="shared" si="3"/>
        <v>2610</v>
      </c>
      <c r="Z25" s="1014">
        <f t="shared" si="4"/>
        <v>2610</v>
      </c>
      <c r="AA25" s="363"/>
    </row>
    <row r="26" spans="1:27" s="160" customFormat="1" ht="30" customHeight="1">
      <c r="A26" s="825">
        <v>19</v>
      </c>
      <c r="B26" s="364" t="s">
        <v>94</v>
      </c>
      <c r="C26" s="364" t="s">
        <v>176</v>
      </c>
      <c r="D26" s="364" t="s">
        <v>138</v>
      </c>
      <c r="E26" s="365">
        <v>30</v>
      </c>
      <c r="F26" s="364">
        <v>240</v>
      </c>
      <c r="G26" s="364">
        <v>90</v>
      </c>
      <c r="H26" s="364">
        <f t="shared" si="6"/>
        <v>11.25</v>
      </c>
      <c r="I26" s="361">
        <f t="shared" si="5"/>
        <v>2700</v>
      </c>
      <c r="J26" s="376"/>
      <c r="K26" s="376"/>
      <c r="L26" s="376">
        <v>5</v>
      </c>
      <c r="M26" s="376" t="s">
        <v>1144</v>
      </c>
      <c r="N26" s="376"/>
      <c r="O26" s="377"/>
      <c r="P26" s="376">
        <v>1</v>
      </c>
      <c r="Q26" s="376">
        <v>11</v>
      </c>
      <c r="R26" s="376"/>
      <c r="S26" s="376"/>
      <c r="T26" s="376"/>
      <c r="U26" s="376"/>
      <c r="V26" s="355">
        <f t="shared" si="0"/>
        <v>6</v>
      </c>
      <c r="W26" s="365">
        <f t="shared" si="1"/>
        <v>24</v>
      </c>
      <c r="X26" s="361">
        <f t="shared" si="2"/>
        <v>192</v>
      </c>
      <c r="Y26" s="361">
        <f t="shared" si="3"/>
        <v>2160</v>
      </c>
      <c r="Z26" s="1014">
        <f t="shared" si="4"/>
        <v>2160</v>
      </c>
      <c r="AA26" s="363"/>
    </row>
    <row r="27" spans="1:27" s="160" customFormat="1" ht="30" customHeight="1">
      <c r="A27" s="825">
        <v>20</v>
      </c>
      <c r="B27" s="364" t="s">
        <v>1103</v>
      </c>
      <c r="C27" s="364" t="s">
        <v>18</v>
      </c>
      <c r="D27" s="923" t="s">
        <v>77</v>
      </c>
      <c r="E27" s="365">
        <v>30</v>
      </c>
      <c r="F27" s="364">
        <v>240</v>
      </c>
      <c r="G27" s="364">
        <v>70</v>
      </c>
      <c r="H27" s="364">
        <f>G27/8</f>
        <v>8.75</v>
      </c>
      <c r="I27" s="361">
        <f>G27*E27</f>
        <v>2100</v>
      </c>
      <c r="J27" s="376"/>
      <c r="K27" s="376"/>
      <c r="L27" s="376">
        <v>4</v>
      </c>
      <c r="M27" s="376" t="s">
        <v>1168</v>
      </c>
      <c r="N27" s="376"/>
      <c r="O27" s="377"/>
      <c r="P27" s="376"/>
      <c r="Q27" s="376"/>
      <c r="R27" s="376"/>
      <c r="S27" s="376"/>
      <c r="T27" s="376"/>
      <c r="U27" s="376"/>
      <c r="V27" s="355">
        <f>J27+L27+N27+P27+R27+T27</f>
        <v>4</v>
      </c>
      <c r="W27" s="365">
        <f>E27-V27</f>
        <v>26</v>
      </c>
      <c r="X27" s="361">
        <f>W27*8</f>
        <v>208</v>
      </c>
      <c r="Y27" s="361">
        <f>X27*H27</f>
        <v>1820</v>
      </c>
      <c r="Z27" s="1012">
        <f>Y27</f>
        <v>1820</v>
      </c>
      <c r="AA27" s="149"/>
    </row>
    <row r="28" spans="1:27" s="160" customFormat="1" ht="30" customHeight="1">
      <c r="A28" s="825">
        <v>21</v>
      </c>
      <c r="B28" s="364" t="s">
        <v>1142</v>
      </c>
      <c r="C28" s="364" t="s">
        <v>18</v>
      </c>
      <c r="D28" s="474" t="s">
        <v>106</v>
      </c>
      <c r="E28" s="365">
        <v>30</v>
      </c>
      <c r="F28" s="364">
        <v>240</v>
      </c>
      <c r="G28" s="364">
        <v>70</v>
      </c>
      <c r="H28" s="364">
        <f t="shared" si="6"/>
        <v>8.75</v>
      </c>
      <c r="I28" s="361">
        <f t="shared" si="5"/>
        <v>2100</v>
      </c>
      <c r="J28" s="376"/>
      <c r="K28" s="376"/>
      <c r="L28" s="376">
        <v>1</v>
      </c>
      <c r="M28" s="376">
        <v>23</v>
      </c>
      <c r="N28" s="376"/>
      <c r="O28" s="377"/>
      <c r="P28" s="376"/>
      <c r="Q28" s="376"/>
      <c r="R28" s="376"/>
      <c r="S28" s="376"/>
      <c r="T28" s="376"/>
      <c r="U28" s="376"/>
      <c r="V28" s="355">
        <f t="shared" si="0"/>
        <v>1</v>
      </c>
      <c r="W28" s="365">
        <f t="shared" si="1"/>
        <v>29</v>
      </c>
      <c r="X28" s="361">
        <f t="shared" si="2"/>
        <v>232</v>
      </c>
      <c r="Y28" s="361">
        <f t="shared" si="3"/>
        <v>2030</v>
      </c>
      <c r="Z28" s="1014">
        <f t="shared" si="4"/>
        <v>2030</v>
      </c>
      <c r="AA28" s="363"/>
    </row>
    <row r="29" spans="1:27" s="463" customFormat="1" ht="35.1" customHeight="1">
      <c r="A29" s="825">
        <v>22</v>
      </c>
      <c r="B29" s="364" t="s">
        <v>794</v>
      </c>
      <c r="C29" s="364" t="s">
        <v>18</v>
      </c>
      <c r="D29" s="364" t="s">
        <v>27</v>
      </c>
      <c r="E29" s="365">
        <v>30</v>
      </c>
      <c r="F29" s="364">
        <v>240</v>
      </c>
      <c r="G29" s="364">
        <v>70</v>
      </c>
      <c r="H29" s="364">
        <f t="shared" si="6"/>
        <v>8.75</v>
      </c>
      <c r="I29" s="364">
        <f t="shared" si="5"/>
        <v>2100</v>
      </c>
      <c r="J29" s="376"/>
      <c r="K29" s="376"/>
      <c r="L29" s="376">
        <v>4</v>
      </c>
      <c r="M29" s="376" t="s">
        <v>1158</v>
      </c>
      <c r="N29" s="376"/>
      <c r="O29" s="377"/>
      <c r="P29" s="376"/>
      <c r="Q29" s="376"/>
      <c r="R29" s="376">
        <v>5</v>
      </c>
      <c r="S29" s="376" t="s">
        <v>652</v>
      </c>
      <c r="T29" s="376"/>
      <c r="U29" s="376"/>
      <c r="V29" s="365">
        <f>J29+L29+N29+P29+R29+T29</f>
        <v>9</v>
      </c>
      <c r="W29" s="365">
        <f>E29-V29</f>
        <v>21</v>
      </c>
      <c r="X29" s="364">
        <f>W29*8</f>
        <v>168</v>
      </c>
      <c r="Y29" s="364">
        <f t="shared" si="3"/>
        <v>1470</v>
      </c>
      <c r="Z29" s="1035">
        <f>Y29-210</f>
        <v>1260</v>
      </c>
      <c r="AA29" s="997"/>
    </row>
    <row r="30" spans="1:27" s="160" customFormat="1" ht="30" customHeight="1">
      <c r="A30" s="825">
        <v>23</v>
      </c>
      <c r="B30" s="364" t="s">
        <v>1133</v>
      </c>
      <c r="C30" s="364" t="s">
        <v>176</v>
      </c>
      <c r="D30" s="364" t="s">
        <v>78</v>
      </c>
      <c r="E30" s="365">
        <v>30</v>
      </c>
      <c r="F30" s="364">
        <v>240</v>
      </c>
      <c r="G30" s="364">
        <v>90</v>
      </c>
      <c r="H30" s="364">
        <f t="shared" si="6"/>
        <v>11.25</v>
      </c>
      <c r="I30" s="361">
        <f t="shared" si="5"/>
        <v>2700</v>
      </c>
      <c r="J30" s="376"/>
      <c r="K30" s="376"/>
      <c r="L30" s="376">
        <v>1</v>
      </c>
      <c r="M30" s="376">
        <v>23</v>
      </c>
      <c r="N30" s="376"/>
      <c r="O30" s="377"/>
      <c r="P30" s="376"/>
      <c r="Q30" s="376"/>
      <c r="R30" s="376"/>
      <c r="S30" s="376"/>
      <c r="T30" s="376"/>
      <c r="U30" s="376"/>
      <c r="V30" s="355">
        <f t="shared" si="0"/>
        <v>1</v>
      </c>
      <c r="W30" s="365">
        <f t="shared" si="1"/>
        <v>29</v>
      </c>
      <c r="X30" s="361">
        <f t="shared" si="2"/>
        <v>232</v>
      </c>
      <c r="Y30" s="361">
        <f t="shared" si="3"/>
        <v>2610</v>
      </c>
      <c r="Z30" s="1014">
        <f t="shared" si="4"/>
        <v>2610</v>
      </c>
      <c r="AA30" s="363"/>
    </row>
    <row r="31" spans="1:27" s="160" customFormat="1" ht="30" customHeight="1">
      <c r="A31" s="825">
        <v>24</v>
      </c>
      <c r="B31" s="364" t="s">
        <v>1100</v>
      </c>
      <c r="C31" s="364" t="s">
        <v>18</v>
      </c>
      <c r="D31" s="414" t="s">
        <v>105</v>
      </c>
      <c r="E31" s="365">
        <v>30</v>
      </c>
      <c r="F31" s="364">
        <v>240</v>
      </c>
      <c r="G31" s="364">
        <v>70</v>
      </c>
      <c r="H31" s="364">
        <f t="shared" si="6"/>
        <v>8.75</v>
      </c>
      <c r="I31" s="361">
        <f t="shared" si="5"/>
        <v>2100</v>
      </c>
      <c r="J31" s="376"/>
      <c r="K31" s="376"/>
      <c r="L31" s="376">
        <v>1</v>
      </c>
      <c r="M31" s="376">
        <v>2</v>
      </c>
      <c r="N31" s="376"/>
      <c r="O31" s="377"/>
      <c r="P31" s="376"/>
      <c r="Q31" s="376"/>
      <c r="R31" s="376"/>
      <c r="S31" s="376"/>
      <c r="T31" s="376"/>
      <c r="U31" s="376"/>
      <c r="V31" s="355">
        <f t="shared" si="0"/>
        <v>1</v>
      </c>
      <c r="W31" s="365">
        <f t="shared" si="1"/>
        <v>29</v>
      </c>
      <c r="X31" s="361">
        <f t="shared" si="2"/>
        <v>232</v>
      </c>
      <c r="Y31" s="361">
        <f t="shared" si="3"/>
        <v>2030</v>
      </c>
      <c r="Z31" s="1014">
        <f t="shared" si="4"/>
        <v>2030</v>
      </c>
      <c r="AA31" s="363"/>
    </row>
    <row r="32" spans="1:27" s="160" customFormat="1" ht="30" customHeight="1">
      <c r="A32" s="825">
        <v>25</v>
      </c>
      <c r="B32" s="364" t="s">
        <v>304</v>
      </c>
      <c r="C32" s="364" t="s">
        <v>176</v>
      </c>
      <c r="D32" s="364" t="s">
        <v>57</v>
      </c>
      <c r="E32" s="365">
        <v>30</v>
      </c>
      <c r="F32" s="364">
        <v>240</v>
      </c>
      <c r="G32" s="364">
        <v>90</v>
      </c>
      <c r="H32" s="364">
        <f t="shared" si="6"/>
        <v>11.25</v>
      </c>
      <c r="I32" s="361">
        <f t="shared" si="5"/>
        <v>2700</v>
      </c>
      <c r="J32" s="376"/>
      <c r="K32" s="376"/>
      <c r="L32" s="376">
        <v>5</v>
      </c>
      <c r="M32" s="376" t="s">
        <v>1144</v>
      </c>
      <c r="N32" s="376"/>
      <c r="O32" s="377"/>
      <c r="P32" s="376">
        <v>1</v>
      </c>
      <c r="Q32" s="376">
        <v>11</v>
      </c>
      <c r="R32" s="376"/>
      <c r="S32" s="376"/>
      <c r="T32" s="376"/>
      <c r="U32" s="376"/>
      <c r="V32" s="355">
        <f t="shared" si="0"/>
        <v>6</v>
      </c>
      <c r="W32" s="365">
        <f t="shared" si="1"/>
        <v>24</v>
      </c>
      <c r="X32" s="361">
        <f t="shared" si="2"/>
        <v>192</v>
      </c>
      <c r="Y32" s="361">
        <f t="shared" si="3"/>
        <v>2160</v>
      </c>
      <c r="Z32" s="1012">
        <f t="shared" si="4"/>
        <v>2160</v>
      </c>
      <c r="AA32" s="363"/>
    </row>
    <row r="33" spans="1:27" s="463" customFormat="1" ht="35.25" customHeight="1">
      <c r="A33" s="825">
        <v>26</v>
      </c>
      <c r="B33" s="364" t="s">
        <v>813</v>
      </c>
      <c r="C33" s="364" t="s">
        <v>176</v>
      </c>
      <c r="D33" s="364" t="s">
        <v>29</v>
      </c>
      <c r="E33" s="364">
        <v>30</v>
      </c>
      <c r="F33" s="364">
        <v>240</v>
      </c>
      <c r="G33" s="364">
        <v>90</v>
      </c>
      <c r="H33" s="364">
        <f t="shared" si="6"/>
        <v>11.25</v>
      </c>
      <c r="I33" s="364">
        <f t="shared" si="5"/>
        <v>2700</v>
      </c>
      <c r="J33" s="376"/>
      <c r="K33" s="376"/>
      <c r="L33" s="376">
        <v>2</v>
      </c>
      <c r="M33" s="376" t="s">
        <v>1153</v>
      </c>
      <c r="N33" s="376"/>
      <c r="O33" s="377"/>
      <c r="P33" s="376"/>
      <c r="Q33" s="376"/>
      <c r="R33" s="376"/>
      <c r="S33" s="376"/>
      <c r="T33" s="376"/>
      <c r="U33" s="376"/>
      <c r="V33" s="364">
        <f t="shared" si="0"/>
        <v>2</v>
      </c>
      <c r="W33" s="364">
        <f t="shared" si="1"/>
        <v>28</v>
      </c>
      <c r="X33" s="364">
        <f t="shared" si="2"/>
        <v>224</v>
      </c>
      <c r="Y33" s="364">
        <f t="shared" si="3"/>
        <v>2520</v>
      </c>
      <c r="Z33" s="1014">
        <f t="shared" si="4"/>
        <v>2520</v>
      </c>
      <c r="AA33" s="997"/>
    </row>
    <row r="34" spans="1:27" s="463" customFormat="1" ht="35.1" customHeight="1">
      <c r="A34" s="825">
        <v>27</v>
      </c>
      <c r="B34" s="364" t="s">
        <v>246</v>
      </c>
      <c r="C34" s="364" t="s">
        <v>176</v>
      </c>
      <c r="D34" s="364" t="s">
        <v>971</v>
      </c>
      <c r="E34" s="365">
        <v>30</v>
      </c>
      <c r="F34" s="364">
        <v>240</v>
      </c>
      <c r="G34" s="364">
        <v>90</v>
      </c>
      <c r="H34" s="364">
        <f t="shared" si="6"/>
        <v>11.25</v>
      </c>
      <c r="I34" s="364">
        <f t="shared" si="5"/>
        <v>2700</v>
      </c>
      <c r="J34" s="376">
        <v>1</v>
      </c>
      <c r="K34" s="376">
        <v>25</v>
      </c>
      <c r="L34" s="376">
        <v>1</v>
      </c>
      <c r="M34" s="376">
        <v>9</v>
      </c>
      <c r="N34" s="376"/>
      <c r="O34" s="377"/>
      <c r="P34" s="376"/>
      <c r="Q34" s="377"/>
      <c r="R34" s="376"/>
      <c r="S34" s="376"/>
      <c r="T34" s="376"/>
      <c r="U34" s="376"/>
      <c r="V34" s="365">
        <f t="shared" si="0"/>
        <v>2</v>
      </c>
      <c r="W34" s="365">
        <f t="shared" si="1"/>
        <v>28</v>
      </c>
      <c r="X34" s="364">
        <f t="shared" si="2"/>
        <v>224</v>
      </c>
      <c r="Y34" s="364">
        <f t="shared" si="3"/>
        <v>2520</v>
      </c>
      <c r="Z34" s="1014">
        <f t="shared" si="4"/>
        <v>2520</v>
      </c>
      <c r="AA34" s="997"/>
    </row>
    <row r="35" spans="1:27" s="160" customFormat="1" ht="30" customHeight="1">
      <c r="A35" s="825">
        <v>28</v>
      </c>
      <c r="B35" s="364" t="s">
        <v>990</v>
      </c>
      <c r="C35" s="364" t="s">
        <v>18</v>
      </c>
      <c r="D35" s="474" t="s">
        <v>42</v>
      </c>
      <c r="E35" s="365">
        <v>30</v>
      </c>
      <c r="F35" s="364">
        <v>240</v>
      </c>
      <c r="G35" s="364">
        <v>70</v>
      </c>
      <c r="H35" s="364">
        <f t="shared" si="6"/>
        <v>8.75</v>
      </c>
      <c r="I35" s="361">
        <f t="shared" si="5"/>
        <v>2100</v>
      </c>
      <c r="J35" s="376"/>
      <c r="K35" s="376"/>
      <c r="L35" s="376"/>
      <c r="M35" s="376"/>
      <c r="N35" s="376"/>
      <c r="O35" s="377"/>
      <c r="P35" s="376"/>
      <c r="Q35" s="376"/>
      <c r="R35" s="376"/>
      <c r="S35" s="376"/>
      <c r="T35" s="376">
        <v>3</v>
      </c>
      <c r="U35" s="376" t="s">
        <v>1159</v>
      </c>
      <c r="V35" s="355">
        <f t="shared" si="0"/>
        <v>3</v>
      </c>
      <c r="W35" s="365">
        <f t="shared" si="1"/>
        <v>27</v>
      </c>
      <c r="X35" s="361">
        <f>W35*8</f>
        <v>216</v>
      </c>
      <c r="Y35" s="361">
        <f t="shared" si="3"/>
        <v>1890</v>
      </c>
      <c r="Z35" s="1035">
        <f>Y35/2</f>
        <v>945</v>
      </c>
      <c r="AA35" s="363"/>
    </row>
    <row r="36" spans="1:27" s="160" customFormat="1" ht="34.5" customHeight="1">
      <c r="A36" s="825">
        <v>29</v>
      </c>
      <c r="B36" s="364" t="s">
        <v>882</v>
      </c>
      <c r="C36" s="364" t="s">
        <v>207</v>
      </c>
      <c r="D36" s="364" t="s">
        <v>120</v>
      </c>
      <c r="E36" s="365">
        <v>30</v>
      </c>
      <c r="F36" s="364">
        <v>240</v>
      </c>
      <c r="G36" s="364">
        <v>40</v>
      </c>
      <c r="H36" s="364">
        <f t="shared" si="6"/>
        <v>5</v>
      </c>
      <c r="I36" s="361">
        <f t="shared" si="5"/>
        <v>1200</v>
      </c>
      <c r="J36" s="376"/>
      <c r="K36" s="376"/>
      <c r="L36" s="376">
        <v>5</v>
      </c>
      <c r="M36" s="376" t="s">
        <v>1144</v>
      </c>
      <c r="N36" s="376"/>
      <c r="O36" s="376"/>
      <c r="P36" s="376">
        <v>1</v>
      </c>
      <c r="Q36" s="376">
        <v>11</v>
      </c>
      <c r="R36" s="376"/>
      <c r="S36" s="376"/>
      <c r="T36" s="376"/>
      <c r="U36" s="376"/>
      <c r="V36" s="355">
        <f t="shared" si="0"/>
        <v>6</v>
      </c>
      <c r="W36" s="365">
        <f t="shared" si="1"/>
        <v>24</v>
      </c>
      <c r="X36" s="361">
        <f>W36*8</f>
        <v>192</v>
      </c>
      <c r="Y36" s="361">
        <f t="shared" si="3"/>
        <v>960</v>
      </c>
      <c r="Z36" s="1012">
        <f t="shared" si="4"/>
        <v>960</v>
      </c>
      <c r="AA36" s="363"/>
    </row>
    <row r="37" spans="1:27" s="160" customFormat="1" ht="33" customHeight="1">
      <c r="A37" s="825">
        <v>30</v>
      </c>
      <c r="B37" s="409" t="s">
        <v>323</v>
      </c>
      <c r="C37" s="364" t="s">
        <v>18</v>
      </c>
      <c r="D37" s="361" t="s">
        <v>853</v>
      </c>
      <c r="E37" s="365">
        <v>30</v>
      </c>
      <c r="F37" s="364">
        <v>240</v>
      </c>
      <c r="G37" s="364">
        <v>70</v>
      </c>
      <c r="H37" s="364">
        <f t="shared" si="6"/>
        <v>8.75</v>
      </c>
      <c r="I37" s="361">
        <f t="shared" si="5"/>
        <v>2100</v>
      </c>
      <c r="J37" s="376"/>
      <c r="K37" s="376"/>
      <c r="L37" s="376">
        <v>1</v>
      </c>
      <c r="M37" s="376">
        <v>9</v>
      </c>
      <c r="N37" s="376">
        <v>15</v>
      </c>
      <c r="O37" s="376" t="s">
        <v>915</v>
      </c>
      <c r="P37" s="376"/>
      <c r="Q37" s="376"/>
      <c r="R37" s="376"/>
      <c r="S37" s="376"/>
      <c r="T37" s="376"/>
      <c r="U37" s="376"/>
      <c r="V37" s="355">
        <f t="shared" si="0"/>
        <v>16</v>
      </c>
      <c r="W37" s="365">
        <f t="shared" si="1"/>
        <v>14</v>
      </c>
      <c r="X37" s="361">
        <f>W37*8</f>
        <v>112</v>
      </c>
      <c r="Y37" s="361">
        <f t="shared" si="3"/>
        <v>980</v>
      </c>
      <c r="Z37" s="1012">
        <f t="shared" si="4"/>
        <v>980</v>
      </c>
      <c r="AA37" s="363"/>
    </row>
    <row r="38" spans="1:27" s="160" customFormat="1" ht="33" customHeight="1">
      <c r="A38" s="825">
        <v>31</v>
      </c>
      <c r="B38" s="474" t="s">
        <v>473</v>
      </c>
      <c r="C38" s="364" t="s">
        <v>176</v>
      </c>
      <c r="D38" s="364" t="s">
        <v>239</v>
      </c>
      <c r="E38" s="365">
        <v>30</v>
      </c>
      <c r="F38" s="364">
        <v>240</v>
      </c>
      <c r="G38" s="364">
        <v>90</v>
      </c>
      <c r="H38" s="364">
        <f t="shared" si="6"/>
        <v>11.25</v>
      </c>
      <c r="I38" s="361">
        <f t="shared" si="5"/>
        <v>2700</v>
      </c>
      <c r="J38" s="376"/>
      <c r="K38" s="376"/>
      <c r="L38" s="376">
        <v>3</v>
      </c>
      <c r="M38" s="376" t="s">
        <v>1146</v>
      </c>
      <c r="N38" s="376">
        <v>4</v>
      </c>
      <c r="O38" s="377" t="s">
        <v>1166</v>
      </c>
      <c r="P38" s="376">
        <v>1</v>
      </c>
      <c r="Q38" s="376">
        <v>11</v>
      </c>
      <c r="R38" s="376"/>
      <c r="S38" s="376"/>
      <c r="T38" s="376"/>
      <c r="U38" s="376"/>
      <c r="V38" s="355">
        <f t="shared" si="0"/>
        <v>8</v>
      </c>
      <c r="W38" s="365">
        <f t="shared" si="1"/>
        <v>22</v>
      </c>
      <c r="X38" s="361">
        <f>W38*8</f>
        <v>176</v>
      </c>
      <c r="Y38" s="361">
        <f t="shared" si="3"/>
        <v>1980</v>
      </c>
      <c r="Z38" s="1012">
        <f t="shared" si="4"/>
        <v>1980</v>
      </c>
      <c r="AA38" s="363"/>
    </row>
    <row r="39" spans="1:27" s="160" customFormat="1" ht="33" customHeight="1">
      <c r="A39" s="825">
        <v>32</v>
      </c>
      <c r="B39" s="474" t="s">
        <v>1084</v>
      </c>
      <c r="C39" s="364" t="s">
        <v>18</v>
      </c>
      <c r="D39" s="414" t="s">
        <v>186</v>
      </c>
      <c r="E39" s="365">
        <v>30</v>
      </c>
      <c r="F39" s="364">
        <v>240</v>
      </c>
      <c r="G39" s="364">
        <v>70</v>
      </c>
      <c r="H39" s="364">
        <f t="shared" si="6"/>
        <v>8.75</v>
      </c>
      <c r="I39" s="361">
        <f t="shared" si="5"/>
        <v>2100</v>
      </c>
      <c r="J39" s="376"/>
      <c r="K39" s="376"/>
      <c r="L39" s="376"/>
      <c r="M39" s="376"/>
      <c r="N39" s="376"/>
      <c r="O39" s="377"/>
      <c r="P39" s="376"/>
      <c r="Q39" s="376"/>
      <c r="R39" s="376"/>
      <c r="S39" s="376"/>
      <c r="T39" s="376"/>
      <c r="U39" s="376"/>
      <c r="V39" s="355">
        <f t="shared" si="0"/>
        <v>0</v>
      </c>
      <c r="W39" s="365">
        <f t="shared" si="1"/>
        <v>30</v>
      </c>
      <c r="X39" s="361">
        <f>W39*8</f>
        <v>240</v>
      </c>
      <c r="Y39" s="361">
        <f t="shared" si="3"/>
        <v>2100</v>
      </c>
      <c r="Z39" s="1012">
        <f t="shared" si="4"/>
        <v>2100</v>
      </c>
      <c r="AA39" s="363"/>
    </row>
    <row r="40" spans="1:27" s="160" customFormat="1" ht="33" customHeight="1">
      <c r="A40" s="825">
        <v>33</v>
      </c>
      <c r="B40" s="474" t="s">
        <v>1154</v>
      </c>
      <c r="C40" s="364" t="s">
        <v>176</v>
      </c>
      <c r="D40" s="364" t="s">
        <v>23</v>
      </c>
      <c r="E40" s="365">
        <v>30</v>
      </c>
      <c r="F40" s="364">
        <v>240</v>
      </c>
      <c r="G40" s="364">
        <v>90</v>
      </c>
      <c r="H40" s="364">
        <f t="shared" si="6"/>
        <v>11.25</v>
      </c>
      <c r="I40" s="364">
        <f t="shared" si="5"/>
        <v>2700</v>
      </c>
      <c r="J40" s="417">
        <v>3</v>
      </c>
      <c r="K40" s="376" t="s">
        <v>501</v>
      </c>
      <c r="L40" s="376">
        <v>2</v>
      </c>
      <c r="M40" s="376" t="s">
        <v>1153</v>
      </c>
      <c r="N40" s="376"/>
      <c r="O40" s="377"/>
      <c r="P40" s="376"/>
      <c r="Q40" s="376"/>
      <c r="R40" s="376"/>
      <c r="S40" s="376"/>
      <c r="T40" s="376"/>
      <c r="U40" s="376"/>
      <c r="V40" s="365">
        <f t="shared" si="0"/>
        <v>5</v>
      </c>
      <c r="W40" s="365">
        <f t="shared" si="1"/>
        <v>25</v>
      </c>
      <c r="X40" s="364">
        <f t="shared" ref="X40" si="7">W40*8</f>
        <v>200</v>
      </c>
      <c r="Y40" s="364">
        <f t="shared" si="3"/>
        <v>2250</v>
      </c>
      <c r="Z40" s="1014">
        <f t="shared" si="4"/>
        <v>2250</v>
      </c>
      <c r="AA40" s="363"/>
    </row>
    <row r="41" spans="1:27" s="463" customFormat="1" ht="30" customHeight="1">
      <c r="A41" s="825">
        <v>34</v>
      </c>
      <c r="B41" s="364" t="s">
        <v>97</v>
      </c>
      <c r="C41" s="364" t="s">
        <v>176</v>
      </c>
      <c r="D41" s="364" t="s">
        <v>160</v>
      </c>
      <c r="E41" s="365">
        <v>30</v>
      </c>
      <c r="F41" s="364">
        <v>240</v>
      </c>
      <c r="G41" s="364">
        <v>90</v>
      </c>
      <c r="H41" s="364">
        <f t="shared" si="6"/>
        <v>11.25</v>
      </c>
      <c r="I41" s="364">
        <f t="shared" si="5"/>
        <v>2700</v>
      </c>
      <c r="J41" s="376"/>
      <c r="K41" s="376"/>
      <c r="L41" s="376">
        <v>4</v>
      </c>
      <c r="M41" s="376" t="s">
        <v>889</v>
      </c>
      <c r="N41" s="376">
        <v>3</v>
      </c>
      <c r="O41" s="377" t="s">
        <v>1159</v>
      </c>
      <c r="P41" s="376">
        <v>1</v>
      </c>
      <c r="Q41" s="376">
        <v>11</v>
      </c>
      <c r="R41" s="376"/>
      <c r="S41" s="376"/>
      <c r="T41" s="376"/>
      <c r="U41" s="376"/>
      <c r="V41" s="365">
        <f t="shared" si="0"/>
        <v>8</v>
      </c>
      <c r="W41" s="365">
        <f t="shared" si="1"/>
        <v>22</v>
      </c>
      <c r="X41" s="364">
        <f t="shared" si="2"/>
        <v>176</v>
      </c>
      <c r="Y41" s="364">
        <f t="shared" si="3"/>
        <v>1980</v>
      </c>
      <c r="Z41" s="1014">
        <f t="shared" si="4"/>
        <v>1980</v>
      </c>
      <c r="AA41" s="997"/>
    </row>
    <row r="42" spans="1:27" s="160" customFormat="1" ht="30" customHeight="1">
      <c r="A42" s="825">
        <v>35</v>
      </c>
      <c r="B42" s="364" t="s">
        <v>294</v>
      </c>
      <c r="C42" s="364" t="s">
        <v>267</v>
      </c>
      <c r="D42" s="364" t="s">
        <v>199</v>
      </c>
      <c r="E42" s="365">
        <v>30</v>
      </c>
      <c r="F42" s="364">
        <v>240</v>
      </c>
      <c r="G42" s="364">
        <v>75</v>
      </c>
      <c r="H42" s="364">
        <f t="shared" si="6"/>
        <v>9.375</v>
      </c>
      <c r="I42" s="361">
        <f t="shared" si="5"/>
        <v>2250</v>
      </c>
      <c r="J42" s="376"/>
      <c r="K42" s="376"/>
      <c r="L42" s="376">
        <v>2</v>
      </c>
      <c r="M42" s="376" t="s">
        <v>1157</v>
      </c>
      <c r="N42" s="376"/>
      <c r="O42" s="377"/>
      <c r="P42" s="376"/>
      <c r="Q42" s="376"/>
      <c r="R42" s="376"/>
      <c r="S42" s="376"/>
      <c r="T42" s="376"/>
      <c r="U42" s="376"/>
      <c r="V42" s="355">
        <f t="shared" si="0"/>
        <v>2</v>
      </c>
      <c r="W42" s="365">
        <f t="shared" si="1"/>
        <v>28</v>
      </c>
      <c r="X42" s="361">
        <f t="shared" si="2"/>
        <v>224</v>
      </c>
      <c r="Y42" s="361">
        <f t="shared" si="3"/>
        <v>2100</v>
      </c>
      <c r="Z42" s="1012">
        <f t="shared" si="4"/>
        <v>2100</v>
      </c>
      <c r="AA42" s="363"/>
    </row>
    <row r="43" spans="1:27" s="160" customFormat="1" ht="30" customHeight="1">
      <c r="A43" s="825">
        <v>36</v>
      </c>
      <c r="B43" s="364" t="s">
        <v>905</v>
      </c>
      <c r="C43" s="364" t="s">
        <v>176</v>
      </c>
      <c r="D43" s="367" t="s">
        <v>117</v>
      </c>
      <c r="E43" s="365">
        <v>30</v>
      </c>
      <c r="F43" s="364">
        <v>240</v>
      </c>
      <c r="G43" s="364">
        <v>90</v>
      </c>
      <c r="H43" s="364">
        <f t="shared" si="6"/>
        <v>11.25</v>
      </c>
      <c r="I43" s="361">
        <f t="shared" si="5"/>
        <v>2700</v>
      </c>
      <c r="J43" s="376"/>
      <c r="K43" s="376"/>
      <c r="L43" s="376"/>
      <c r="M43" s="376"/>
      <c r="N43" s="376"/>
      <c r="O43" s="377"/>
      <c r="P43" s="376"/>
      <c r="Q43" s="376"/>
      <c r="R43" s="376"/>
      <c r="S43" s="376"/>
      <c r="T43" s="376"/>
      <c r="U43" s="376"/>
      <c r="V43" s="355">
        <f t="shared" si="0"/>
        <v>0</v>
      </c>
      <c r="W43" s="365">
        <f t="shared" si="1"/>
        <v>30</v>
      </c>
      <c r="X43" s="361">
        <f t="shared" si="2"/>
        <v>240</v>
      </c>
      <c r="Y43" s="361">
        <f t="shared" si="3"/>
        <v>2700</v>
      </c>
      <c r="Z43" s="1012">
        <f t="shared" si="4"/>
        <v>2700</v>
      </c>
      <c r="AA43" s="363"/>
    </row>
    <row r="44" spans="1:27" s="160" customFormat="1" ht="30" customHeight="1">
      <c r="A44" s="825">
        <v>37</v>
      </c>
      <c r="B44" s="364" t="s">
        <v>58</v>
      </c>
      <c r="C44" s="364" t="s">
        <v>176</v>
      </c>
      <c r="D44" s="364" t="s">
        <v>163</v>
      </c>
      <c r="E44" s="365">
        <v>30</v>
      </c>
      <c r="F44" s="364">
        <v>240</v>
      </c>
      <c r="G44" s="364">
        <v>90</v>
      </c>
      <c r="H44" s="364">
        <f t="shared" si="6"/>
        <v>11.25</v>
      </c>
      <c r="I44" s="361">
        <f t="shared" si="5"/>
        <v>2700</v>
      </c>
      <c r="J44" s="376"/>
      <c r="K44" s="376"/>
      <c r="L44" s="376">
        <v>4</v>
      </c>
      <c r="M44" s="376" t="s">
        <v>1169</v>
      </c>
      <c r="N44" s="376"/>
      <c r="O44" s="377"/>
      <c r="P44" s="376"/>
      <c r="Q44" s="376"/>
      <c r="R44" s="376"/>
      <c r="S44" s="376"/>
      <c r="T44" s="376"/>
      <c r="U44" s="376"/>
      <c r="V44" s="365">
        <f t="shared" si="0"/>
        <v>4</v>
      </c>
      <c r="W44" s="365">
        <f t="shared" si="1"/>
        <v>26</v>
      </c>
      <c r="X44" s="361">
        <f t="shared" si="2"/>
        <v>208</v>
      </c>
      <c r="Y44" s="361">
        <f t="shared" si="3"/>
        <v>2340</v>
      </c>
      <c r="Z44" s="1012">
        <f t="shared" si="4"/>
        <v>2340</v>
      </c>
      <c r="AA44" s="363"/>
    </row>
    <row r="45" spans="1:27" s="160" customFormat="1" ht="30" customHeight="1">
      <c r="A45" s="825">
        <v>38</v>
      </c>
      <c r="B45" s="364" t="s">
        <v>1137</v>
      </c>
      <c r="C45" s="364" t="s">
        <v>176</v>
      </c>
      <c r="D45" s="364" t="s">
        <v>242</v>
      </c>
      <c r="E45" s="365">
        <v>30</v>
      </c>
      <c r="F45" s="364">
        <v>240</v>
      </c>
      <c r="G45" s="364">
        <v>90</v>
      </c>
      <c r="H45" s="364">
        <f t="shared" si="6"/>
        <v>11.25</v>
      </c>
      <c r="I45" s="361">
        <f t="shared" si="5"/>
        <v>2700</v>
      </c>
      <c r="J45" s="376"/>
      <c r="K45" s="376"/>
      <c r="L45" s="376">
        <v>3</v>
      </c>
      <c r="M45" s="376" t="s">
        <v>1148</v>
      </c>
      <c r="N45" s="376"/>
      <c r="O45" s="377"/>
      <c r="P45" s="376">
        <v>1</v>
      </c>
      <c r="Q45" s="376">
        <v>11</v>
      </c>
      <c r="R45" s="376"/>
      <c r="S45" s="376"/>
      <c r="T45" s="376"/>
      <c r="U45" s="376"/>
      <c r="V45" s="365">
        <f t="shared" si="0"/>
        <v>4</v>
      </c>
      <c r="W45" s="365">
        <f t="shared" si="1"/>
        <v>26</v>
      </c>
      <c r="X45" s="361">
        <f t="shared" si="2"/>
        <v>208</v>
      </c>
      <c r="Y45" s="361">
        <f t="shared" si="3"/>
        <v>2340</v>
      </c>
      <c r="Z45" s="1012">
        <f t="shared" si="4"/>
        <v>2340</v>
      </c>
      <c r="AA45" s="363"/>
    </row>
    <row r="46" spans="1:27" s="160" customFormat="1" ht="49.5" customHeight="1">
      <c r="A46" s="462"/>
      <c r="B46" s="1427" t="s">
        <v>483</v>
      </c>
      <c r="C46" s="1427"/>
      <c r="D46" s="1427"/>
      <c r="E46" s="341"/>
      <c r="F46" s="341"/>
      <c r="G46" s="341"/>
      <c r="H46" s="341"/>
      <c r="I46" s="341"/>
      <c r="J46" s="1183"/>
      <c r="K46" s="1183"/>
      <c r="L46" s="1183"/>
      <c r="M46" s="1609" t="s">
        <v>484</v>
      </c>
      <c r="N46" s="1609"/>
      <c r="O46" s="1609"/>
      <c r="P46" s="1609"/>
      <c r="Q46" s="1609"/>
      <c r="R46" s="1609"/>
      <c r="S46" s="1183"/>
      <c r="T46" s="1183"/>
      <c r="U46" s="1183"/>
      <c r="V46" s="341"/>
      <c r="W46" s="1608" t="s">
        <v>485</v>
      </c>
      <c r="X46" s="1608"/>
      <c r="Y46" s="1608"/>
      <c r="Z46" s="1608"/>
      <c r="AA46" s="1608"/>
    </row>
    <row r="47" spans="1:27" s="160" customFormat="1" ht="37.5" customHeight="1">
      <c r="A47" s="462"/>
      <c r="B47" s="1427" t="s">
        <v>482</v>
      </c>
      <c r="C47" s="1427"/>
      <c r="D47" s="1427"/>
      <c r="E47" s="341"/>
      <c r="F47" s="341"/>
      <c r="G47" s="341"/>
      <c r="H47" s="341"/>
      <c r="I47" s="341"/>
      <c r="J47" s="1183"/>
      <c r="K47" s="1183"/>
      <c r="L47" s="1183"/>
      <c r="M47" s="1183"/>
      <c r="N47" s="1427" t="s">
        <v>482</v>
      </c>
      <c r="O47" s="1427"/>
      <c r="P47" s="1427"/>
      <c r="Q47" s="1427"/>
      <c r="R47" s="1183"/>
      <c r="S47" s="1183"/>
      <c r="T47" s="1183"/>
      <c r="U47" s="1183"/>
      <c r="V47" s="341"/>
      <c r="W47" s="776"/>
      <c r="X47" s="1427" t="s">
        <v>482</v>
      </c>
      <c r="Y47" s="1427"/>
      <c r="Z47" s="1427"/>
      <c r="AA47" s="1427"/>
    </row>
    <row r="48" spans="1:27" s="160" customFormat="1" ht="21.75" customHeight="1">
      <c r="A48" s="462"/>
      <c r="B48" s="1427"/>
      <c r="C48" s="1427"/>
      <c r="D48" s="1427"/>
      <c r="E48" s="341"/>
      <c r="F48" s="341"/>
      <c r="G48" s="341"/>
      <c r="H48" s="341"/>
      <c r="I48" s="341"/>
      <c r="J48" s="1183"/>
      <c r="K48" s="1183"/>
      <c r="L48" s="1183"/>
      <c r="M48" s="1183"/>
      <c r="N48" s="1434">
        <v>1</v>
      </c>
      <c r="O48" s="1434"/>
      <c r="P48" s="1434"/>
      <c r="Q48" s="1434"/>
      <c r="R48" s="1183"/>
      <c r="S48" s="1183"/>
      <c r="T48" s="1183"/>
      <c r="U48" s="1183"/>
      <c r="V48" s="341"/>
      <c r="W48" s="776"/>
      <c r="X48" s="1427"/>
      <c r="Y48" s="1427"/>
      <c r="Z48" s="1427"/>
      <c r="AA48" s="1427"/>
    </row>
    <row r="49" spans="1:27" s="160" customFormat="1" ht="30" customHeight="1">
      <c r="A49" s="825">
        <v>39</v>
      </c>
      <c r="B49" s="364" t="s">
        <v>1129</v>
      </c>
      <c r="C49" s="364" t="s">
        <v>176</v>
      </c>
      <c r="D49" s="364" t="s">
        <v>79</v>
      </c>
      <c r="E49" s="365">
        <v>30</v>
      </c>
      <c r="F49" s="364">
        <v>240</v>
      </c>
      <c r="G49" s="364">
        <v>90</v>
      </c>
      <c r="H49" s="364">
        <f t="shared" ref="H49" si="8">G49/8</f>
        <v>11.25</v>
      </c>
      <c r="I49" s="361">
        <f t="shared" ref="I49" si="9">G49*E49</f>
        <v>2700</v>
      </c>
      <c r="J49" s="376">
        <v>4</v>
      </c>
      <c r="K49" s="376" t="s">
        <v>576</v>
      </c>
      <c r="L49" s="376">
        <v>1</v>
      </c>
      <c r="M49" s="376">
        <v>23</v>
      </c>
      <c r="N49" s="376">
        <v>3</v>
      </c>
      <c r="O49" s="377" t="s">
        <v>1165</v>
      </c>
      <c r="P49" s="376"/>
      <c r="Q49" s="376"/>
      <c r="R49" s="376"/>
      <c r="S49" s="376"/>
      <c r="T49" s="376"/>
      <c r="U49" s="376"/>
      <c r="V49" s="365">
        <f t="shared" ref="V49" si="10">J49+L49+N49+P49+R49+T49</f>
        <v>8</v>
      </c>
      <c r="W49" s="365">
        <f t="shared" ref="W49" si="11">E49-V49</f>
        <v>22</v>
      </c>
      <c r="X49" s="361">
        <f t="shared" ref="X49" si="12">W49*8</f>
        <v>176</v>
      </c>
      <c r="Y49" s="361">
        <f t="shared" ref="Y49" si="13">X49*H49</f>
        <v>1980</v>
      </c>
      <c r="Z49" s="1012">
        <f t="shared" ref="Z49" si="14">Y49</f>
        <v>1980</v>
      </c>
      <c r="AA49" s="363"/>
    </row>
    <row r="50" spans="1:27" s="160" customFormat="1" ht="30" customHeight="1">
      <c r="A50" s="825">
        <v>40</v>
      </c>
      <c r="B50" s="364" t="s">
        <v>279</v>
      </c>
      <c r="C50" s="364" t="s">
        <v>176</v>
      </c>
      <c r="D50" s="364" t="s">
        <v>96</v>
      </c>
      <c r="E50" s="365">
        <v>30</v>
      </c>
      <c r="F50" s="364">
        <v>240</v>
      </c>
      <c r="G50" s="364">
        <v>90</v>
      </c>
      <c r="H50" s="364">
        <f>G50/8</f>
        <v>11.25</v>
      </c>
      <c r="I50" s="361">
        <f>G50*E50</f>
        <v>2700</v>
      </c>
      <c r="J50" s="376"/>
      <c r="K50" s="376"/>
      <c r="L50" s="376">
        <v>1</v>
      </c>
      <c r="M50" s="376">
        <v>23</v>
      </c>
      <c r="N50" s="376"/>
      <c r="O50" s="377"/>
      <c r="P50" s="376"/>
      <c r="Q50" s="376"/>
      <c r="R50" s="376"/>
      <c r="S50" s="376"/>
      <c r="T50" s="376"/>
      <c r="U50" s="376"/>
      <c r="V50" s="355">
        <f>J50+L50+N50+P50+R50+T50</f>
        <v>1</v>
      </c>
      <c r="W50" s="365">
        <f>E50-V50</f>
        <v>29</v>
      </c>
      <c r="X50" s="361">
        <f>W50*8</f>
        <v>232</v>
      </c>
      <c r="Y50" s="361">
        <f>X50*H50</f>
        <v>2610</v>
      </c>
      <c r="Z50" s="1012">
        <f>Y50</f>
        <v>2610</v>
      </c>
      <c r="AA50" s="363"/>
    </row>
    <row r="51" spans="1:27" s="160" customFormat="1" ht="30" customHeight="1">
      <c r="A51" s="1023">
        <v>41</v>
      </c>
      <c r="B51" s="364" t="s">
        <v>309</v>
      </c>
      <c r="C51" s="364" t="s">
        <v>18</v>
      </c>
      <c r="D51" s="364" t="s">
        <v>165</v>
      </c>
      <c r="E51" s="365">
        <v>30</v>
      </c>
      <c r="F51" s="364">
        <v>240</v>
      </c>
      <c r="G51" s="364">
        <v>70</v>
      </c>
      <c r="H51" s="364">
        <f>G51/8</f>
        <v>8.75</v>
      </c>
      <c r="I51" s="361">
        <f>G51*E51</f>
        <v>2100</v>
      </c>
      <c r="J51" s="376"/>
      <c r="K51" s="376"/>
      <c r="L51" s="376">
        <v>4</v>
      </c>
      <c r="M51" s="376" t="s">
        <v>1148</v>
      </c>
      <c r="N51" s="376">
        <v>1</v>
      </c>
      <c r="O51" s="377" t="s">
        <v>202</v>
      </c>
      <c r="P51" s="376"/>
      <c r="Q51" s="376"/>
      <c r="R51" s="376"/>
      <c r="S51" s="376"/>
      <c r="T51" s="376"/>
      <c r="U51" s="376"/>
      <c r="V51" s="355">
        <f>J51+L51+N51+P51+R51+T51</f>
        <v>5</v>
      </c>
      <c r="W51" s="365">
        <f>E51-V51</f>
        <v>25</v>
      </c>
      <c r="X51" s="361">
        <f>W51*8</f>
        <v>200</v>
      </c>
      <c r="Y51" s="361">
        <f>X51*H51</f>
        <v>1750</v>
      </c>
      <c r="Z51" s="1012">
        <f>Y51</f>
        <v>1750</v>
      </c>
      <c r="AA51" s="363"/>
    </row>
    <row r="52" spans="1:27" s="160" customFormat="1" ht="30" customHeight="1">
      <c r="A52" s="825">
        <v>42</v>
      </c>
      <c r="B52" s="364" t="s">
        <v>913</v>
      </c>
      <c r="C52" s="364" t="s">
        <v>176</v>
      </c>
      <c r="D52" s="364" t="s">
        <v>911</v>
      </c>
      <c r="E52" s="365">
        <v>30</v>
      </c>
      <c r="F52" s="364">
        <v>240</v>
      </c>
      <c r="G52" s="364">
        <v>90</v>
      </c>
      <c r="H52" s="364">
        <f t="shared" ref="H52:H82" si="15">G52/8</f>
        <v>11.25</v>
      </c>
      <c r="I52" s="361">
        <f t="shared" ref="I52:I82" si="16">G52*E52</f>
        <v>2700</v>
      </c>
      <c r="J52" s="376"/>
      <c r="K52" s="376"/>
      <c r="L52" s="376">
        <v>1</v>
      </c>
      <c r="M52" s="376">
        <v>2</v>
      </c>
      <c r="N52" s="376"/>
      <c r="O52" s="377"/>
      <c r="P52" s="376"/>
      <c r="Q52" s="376"/>
      <c r="R52" s="376"/>
      <c r="S52" s="376"/>
      <c r="T52" s="376"/>
      <c r="U52" s="376"/>
      <c r="V52" s="355">
        <f>J52+L52+N52+P52+R52+T52</f>
        <v>1</v>
      </c>
      <c r="W52" s="365">
        <f>E52-V52</f>
        <v>29</v>
      </c>
      <c r="X52" s="361">
        <f>W52*8</f>
        <v>232</v>
      </c>
      <c r="Y52" s="361">
        <f>X52*H52</f>
        <v>2610</v>
      </c>
      <c r="Z52" s="1014">
        <f>Y52</f>
        <v>2610</v>
      </c>
      <c r="AA52" s="363"/>
    </row>
    <row r="53" spans="1:27" s="160" customFormat="1" ht="30" customHeight="1">
      <c r="A53" s="1023">
        <v>43</v>
      </c>
      <c r="B53" s="364" t="s">
        <v>1110</v>
      </c>
      <c r="C53" s="364" t="s">
        <v>176</v>
      </c>
      <c r="D53" s="364" t="s">
        <v>1109</v>
      </c>
      <c r="E53" s="365">
        <v>30</v>
      </c>
      <c r="F53" s="364">
        <v>240</v>
      </c>
      <c r="G53" s="364">
        <v>90</v>
      </c>
      <c r="H53" s="364">
        <f t="shared" si="15"/>
        <v>11.25</v>
      </c>
      <c r="I53" s="361">
        <f t="shared" si="16"/>
        <v>2700</v>
      </c>
      <c r="J53" s="376"/>
      <c r="K53" s="376"/>
      <c r="L53" s="376">
        <v>3</v>
      </c>
      <c r="M53" s="376" t="s">
        <v>1147</v>
      </c>
      <c r="N53" s="376">
        <v>1</v>
      </c>
      <c r="O53" s="377" t="s">
        <v>184</v>
      </c>
      <c r="P53" s="376"/>
      <c r="Q53" s="376"/>
      <c r="R53" s="376"/>
      <c r="S53" s="376"/>
      <c r="T53" s="376"/>
      <c r="U53" s="376"/>
      <c r="V53" s="355">
        <f>J53+L53+N53+P53+R53+T53</f>
        <v>4</v>
      </c>
      <c r="W53" s="365">
        <f>E53-V53</f>
        <v>26</v>
      </c>
      <c r="X53" s="361">
        <f>W53*8</f>
        <v>208</v>
      </c>
      <c r="Y53" s="361">
        <f>X53*H53</f>
        <v>2340</v>
      </c>
      <c r="Z53" s="1014">
        <f>Y53</f>
        <v>2340</v>
      </c>
      <c r="AA53" s="363"/>
    </row>
    <row r="54" spans="1:27" s="160" customFormat="1" ht="27.75" customHeight="1">
      <c r="A54" s="825">
        <v>44</v>
      </c>
      <c r="B54" s="364" t="s">
        <v>360</v>
      </c>
      <c r="C54" s="364" t="s">
        <v>176</v>
      </c>
      <c r="D54" s="364" t="s">
        <v>151</v>
      </c>
      <c r="E54" s="365">
        <v>30</v>
      </c>
      <c r="F54" s="364">
        <v>240</v>
      </c>
      <c r="G54" s="364">
        <v>90</v>
      </c>
      <c r="H54" s="364">
        <f t="shared" si="15"/>
        <v>11.25</v>
      </c>
      <c r="I54" s="361">
        <f t="shared" si="16"/>
        <v>2700</v>
      </c>
      <c r="J54" s="376"/>
      <c r="K54" s="819"/>
      <c r="L54" s="376"/>
      <c r="M54" s="376"/>
      <c r="N54" s="376">
        <v>1</v>
      </c>
      <c r="O54" s="377" t="s">
        <v>702</v>
      </c>
      <c r="P54" s="376"/>
      <c r="Q54" s="376"/>
      <c r="R54" s="376"/>
      <c r="S54" s="376"/>
      <c r="T54" s="376"/>
      <c r="U54" s="376"/>
      <c r="V54" s="355">
        <f>J54+L54+N54+P54+R54+T54</f>
        <v>1</v>
      </c>
      <c r="W54" s="365">
        <f>E54-V54</f>
        <v>29</v>
      </c>
      <c r="X54" s="361">
        <f>W54*8</f>
        <v>232</v>
      </c>
      <c r="Y54" s="361">
        <f>X54*H54</f>
        <v>2610</v>
      </c>
      <c r="Z54" s="1014">
        <f>Y54</f>
        <v>2610</v>
      </c>
      <c r="AA54" s="363"/>
    </row>
    <row r="55" spans="1:27" s="160" customFormat="1" ht="30" customHeight="1">
      <c r="A55" s="1023">
        <v>45</v>
      </c>
      <c r="B55" s="917" t="s">
        <v>285</v>
      </c>
      <c r="C55" s="365" t="s">
        <v>176</v>
      </c>
      <c r="D55" s="365" t="s">
        <v>796</v>
      </c>
      <c r="E55" s="365">
        <v>30</v>
      </c>
      <c r="F55" s="365">
        <v>240</v>
      </c>
      <c r="G55" s="365">
        <v>90</v>
      </c>
      <c r="H55" s="364">
        <f t="shared" si="15"/>
        <v>11.25</v>
      </c>
      <c r="I55" s="361">
        <f t="shared" si="16"/>
        <v>2700</v>
      </c>
      <c r="J55" s="818"/>
      <c r="K55" s="818"/>
      <c r="L55" s="376">
        <v>1</v>
      </c>
      <c r="M55" s="376">
        <v>9</v>
      </c>
      <c r="N55" s="376"/>
      <c r="O55" s="377"/>
      <c r="P55" s="376"/>
      <c r="Q55" s="376"/>
      <c r="R55" s="818"/>
      <c r="S55" s="818"/>
      <c r="T55" s="818"/>
      <c r="U55" s="818"/>
      <c r="V55" s="355">
        <f t="shared" si="0"/>
        <v>1</v>
      </c>
      <c r="W55" s="365">
        <f t="shared" si="1"/>
        <v>29</v>
      </c>
      <c r="X55" s="355">
        <f t="shared" si="2"/>
        <v>232</v>
      </c>
      <c r="Y55" s="355">
        <f t="shared" si="3"/>
        <v>2610</v>
      </c>
      <c r="Z55" s="1063">
        <f t="shared" si="4"/>
        <v>2610</v>
      </c>
      <c r="AA55" s="155"/>
    </row>
    <row r="56" spans="1:27" s="160" customFormat="1" ht="30" customHeight="1">
      <c r="A56" s="825">
        <v>46</v>
      </c>
      <c r="B56" s="365" t="s">
        <v>1122</v>
      </c>
      <c r="C56" s="364" t="s">
        <v>18</v>
      </c>
      <c r="D56" s="415" t="s">
        <v>167</v>
      </c>
      <c r="E56" s="365">
        <v>30</v>
      </c>
      <c r="F56" s="364">
        <v>240</v>
      </c>
      <c r="G56" s="364">
        <v>70</v>
      </c>
      <c r="H56" s="364">
        <f t="shared" si="15"/>
        <v>8.75</v>
      </c>
      <c r="I56" s="361">
        <f t="shared" si="16"/>
        <v>2100</v>
      </c>
      <c r="J56" s="376"/>
      <c r="K56" s="376"/>
      <c r="L56" s="376">
        <v>2</v>
      </c>
      <c r="M56" s="376" t="s">
        <v>886</v>
      </c>
      <c r="N56" s="376"/>
      <c r="O56" s="377"/>
      <c r="P56" s="376"/>
      <c r="Q56" s="376"/>
      <c r="R56" s="376"/>
      <c r="S56" s="376"/>
      <c r="T56" s="376">
        <v>6</v>
      </c>
      <c r="U56" s="376" t="s">
        <v>1170</v>
      </c>
      <c r="V56" s="355">
        <f t="shared" si="0"/>
        <v>8</v>
      </c>
      <c r="W56" s="365">
        <f t="shared" si="1"/>
        <v>22</v>
      </c>
      <c r="X56" s="361">
        <f t="shared" si="2"/>
        <v>176</v>
      </c>
      <c r="Y56" s="361">
        <f t="shared" si="3"/>
        <v>1540</v>
      </c>
      <c r="Z56" s="1012">
        <f t="shared" si="4"/>
        <v>1540</v>
      </c>
      <c r="AA56" s="155"/>
    </row>
    <row r="57" spans="1:27" s="160" customFormat="1" ht="30" customHeight="1">
      <c r="A57" s="1023">
        <v>47</v>
      </c>
      <c r="B57" s="365" t="s">
        <v>1131</v>
      </c>
      <c r="C57" s="364" t="s">
        <v>18</v>
      </c>
      <c r="D57" s="415" t="s">
        <v>19</v>
      </c>
      <c r="E57" s="365">
        <v>30</v>
      </c>
      <c r="F57" s="364">
        <v>240</v>
      </c>
      <c r="G57" s="364">
        <v>70</v>
      </c>
      <c r="H57" s="364">
        <f t="shared" si="15"/>
        <v>8.75</v>
      </c>
      <c r="I57" s="361">
        <f t="shared" si="16"/>
        <v>2100</v>
      </c>
      <c r="J57" s="376"/>
      <c r="K57" s="376"/>
      <c r="L57" s="376">
        <v>3</v>
      </c>
      <c r="M57" s="376" t="s">
        <v>1155</v>
      </c>
      <c r="N57" s="376"/>
      <c r="O57" s="377"/>
      <c r="P57" s="376"/>
      <c r="Q57" s="376"/>
      <c r="R57" s="376"/>
      <c r="S57" s="376"/>
      <c r="T57" s="376"/>
      <c r="U57" s="376"/>
      <c r="V57" s="355">
        <f t="shared" si="0"/>
        <v>3</v>
      </c>
      <c r="W57" s="365">
        <f t="shared" si="1"/>
        <v>27</v>
      </c>
      <c r="X57" s="361">
        <f t="shared" si="2"/>
        <v>216</v>
      </c>
      <c r="Y57" s="361">
        <f t="shared" si="3"/>
        <v>1890</v>
      </c>
      <c r="Z57" s="1012">
        <f t="shared" si="4"/>
        <v>1890</v>
      </c>
      <c r="AA57" s="155"/>
    </row>
    <row r="58" spans="1:27" s="160" customFormat="1" ht="30" customHeight="1">
      <c r="A58" s="825">
        <v>48</v>
      </c>
      <c r="B58" s="364" t="s">
        <v>300</v>
      </c>
      <c r="C58" s="364" t="s">
        <v>176</v>
      </c>
      <c r="D58" s="364" t="s">
        <v>62</v>
      </c>
      <c r="E58" s="365">
        <v>30</v>
      </c>
      <c r="F58" s="364">
        <v>240</v>
      </c>
      <c r="G58" s="364">
        <v>90</v>
      </c>
      <c r="H58" s="364">
        <f t="shared" si="15"/>
        <v>11.25</v>
      </c>
      <c r="I58" s="361">
        <f t="shared" si="16"/>
        <v>2700</v>
      </c>
      <c r="J58" s="376"/>
      <c r="K58" s="376"/>
      <c r="L58" s="376">
        <v>5</v>
      </c>
      <c r="M58" s="376" t="s">
        <v>1144</v>
      </c>
      <c r="N58" s="376"/>
      <c r="O58" s="377"/>
      <c r="P58" s="376">
        <v>1</v>
      </c>
      <c r="Q58" s="376">
        <v>11</v>
      </c>
      <c r="R58" s="376"/>
      <c r="S58" s="376"/>
      <c r="T58" s="376"/>
      <c r="U58" s="376"/>
      <c r="V58" s="365">
        <f t="shared" si="0"/>
        <v>6</v>
      </c>
      <c r="W58" s="365">
        <f t="shared" si="1"/>
        <v>24</v>
      </c>
      <c r="X58" s="364">
        <f t="shared" si="2"/>
        <v>192</v>
      </c>
      <c r="Y58" s="364">
        <f t="shared" si="3"/>
        <v>2160</v>
      </c>
      <c r="Z58" s="1014">
        <f t="shared" si="4"/>
        <v>2160</v>
      </c>
      <c r="AA58" s="245"/>
    </row>
    <row r="59" spans="1:27" s="160" customFormat="1" ht="30" customHeight="1">
      <c r="A59" s="1023">
        <v>49</v>
      </c>
      <c r="B59" s="364" t="s">
        <v>87</v>
      </c>
      <c r="C59" s="364" t="s">
        <v>176</v>
      </c>
      <c r="D59" s="364" t="s">
        <v>34</v>
      </c>
      <c r="E59" s="365">
        <v>30</v>
      </c>
      <c r="F59" s="364">
        <v>240</v>
      </c>
      <c r="G59" s="364">
        <v>90</v>
      </c>
      <c r="H59" s="364">
        <f t="shared" si="15"/>
        <v>11.25</v>
      </c>
      <c r="I59" s="361">
        <f t="shared" si="16"/>
        <v>2700</v>
      </c>
      <c r="J59" s="376">
        <v>1</v>
      </c>
      <c r="K59" s="376">
        <v>25</v>
      </c>
      <c r="L59" s="376">
        <v>1</v>
      </c>
      <c r="M59" s="376">
        <v>23</v>
      </c>
      <c r="N59" s="376"/>
      <c r="O59" s="377"/>
      <c r="P59" s="376"/>
      <c r="Q59" s="376"/>
      <c r="R59" s="376"/>
      <c r="S59" s="376"/>
      <c r="T59" s="376"/>
      <c r="U59" s="376"/>
      <c r="V59" s="355">
        <f t="shared" si="0"/>
        <v>2</v>
      </c>
      <c r="W59" s="365">
        <f t="shared" si="1"/>
        <v>28</v>
      </c>
      <c r="X59" s="361">
        <f t="shared" si="2"/>
        <v>224</v>
      </c>
      <c r="Y59" s="361">
        <f t="shared" si="3"/>
        <v>2520</v>
      </c>
      <c r="Z59" s="1014">
        <f t="shared" si="4"/>
        <v>2520</v>
      </c>
      <c r="AA59" s="149"/>
    </row>
    <row r="60" spans="1:27" s="160" customFormat="1" ht="30" customHeight="1">
      <c r="A60" s="825">
        <v>50</v>
      </c>
      <c r="B60" s="364" t="s">
        <v>1127</v>
      </c>
      <c r="C60" s="364" t="s">
        <v>176</v>
      </c>
      <c r="D60" s="364" t="s">
        <v>32</v>
      </c>
      <c r="E60" s="365">
        <v>30</v>
      </c>
      <c r="F60" s="364">
        <v>240</v>
      </c>
      <c r="G60" s="364">
        <v>90</v>
      </c>
      <c r="H60" s="364">
        <f t="shared" si="15"/>
        <v>11.25</v>
      </c>
      <c r="I60" s="361">
        <f t="shared" si="16"/>
        <v>2700</v>
      </c>
      <c r="J60" s="376">
        <v>1</v>
      </c>
      <c r="K60" s="376">
        <v>25</v>
      </c>
      <c r="L60" s="376"/>
      <c r="M60" s="376"/>
      <c r="N60" s="376"/>
      <c r="O60" s="377"/>
      <c r="P60" s="376"/>
      <c r="Q60" s="376"/>
      <c r="R60" s="376"/>
      <c r="S60" s="376"/>
      <c r="T60" s="376">
        <v>4</v>
      </c>
      <c r="U60" s="376" t="s">
        <v>1152</v>
      </c>
      <c r="V60" s="355">
        <f t="shared" si="0"/>
        <v>5</v>
      </c>
      <c r="W60" s="365">
        <f t="shared" si="1"/>
        <v>25</v>
      </c>
      <c r="X60" s="361">
        <f t="shared" si="2"/>
        <v>200</v>
      </c>
      <c r="Y60" s="361">
        <f t="shared" si="3"/>
        <v>2250</v>
      </c>
      <c r="Z60" s="1014">
        <f t="shared" si="4"/>
        <v>2250</v>
      </c>
      <c r="AA60" s="149"/>
    </row>
    <row r="61" spans="1:27" s="160" customFormat="1" ht="33.75" customHeight="1">
      <c r="A61" s="1023">
        <v>51</v>
      </c>
      <c r="B61" s="364" t="s">
        <v>71</v>
      </c>
      <c r="C61" s="364" t="s">
        <v>267</v>
      </c>
      <c r="D61" s="364" t="s">
        <v>72</v>
      </c>
      <c r="E61" s="365">
        <v>30</v>
      </c>
      <c r="F61" s="364">
        <v>240</v>
      </c>
      <c r="G61" s="364">
        <v>75</v>
      </c>
      <c r="H61" s="364">
        <f t="shared" si="15"/>
        <v>9.375</v>
      </c>
      <c r="I61" s="361">
        <f t="shared" si="16"/>
        <v>2250</v>
      </c>
      <c r="J61" s="376"/>
      <c r="K61" s="376"/>
      <c r="L61" s="376">
        <v>1</v>
      </c>
      <c r="M61" s="376">
        <v>30</v>
      </c>
      <c r="N61" s="376"/>
      <c r="O61" s="377"/>
      <c r="P61" s="376">
        <v>1</v>
      </c>
      <c r="Q61" s="376">
        <v>11</v>
      </c>
      <c r="R61" s="376"/>
      <c r="S61" s="376"/>
      <c r="T61" s="376"/>
      <c r="U61" s="376"/>
      <c r="V61" s="355">
        <f t="shared" si="0"/>
        <v>2</v>
      </c>
      <c r="W61" s="365">
        <f t="shared" si="1"/>
        <v>28</v>
      </c>
      <c r="X61" s="361">
        <f t="shared" si="2"/>
        <v>224</v>
      </c>
      <c r="Y61" s="361">
        <f t="shared" si="3"/>
        <v>2100</v>
      </c>
      <c r="Z61" s="1014">
        <f t="shared" si="4"/>
        <v>2100</v>
      </c>
      <c r="AA61" s="149"/>
    </row>
    <row r="62" spans="1:27" s="160" customFormat="1" ht="36" customHeight="1">
      <c r="A62" s="825">
        <v>52</v>
      </c>
      <c r="B62" s="364" t="s">
        <v>800</v>
      </c>
      <c r="C62" s="364" t="s">
        <v>18</v>
      </c>
      <c r="D62" s="415" t="s">
        <v>44</v>
      </c>
      <c r="E62" s="365">
        <v>30</v>
      </c>
      <c r="F62" s="364">
        <v>240</v>
      </c>
      <c r="G62" s="364">
        <v>70</v>
      </c>
      <c r="H62" s="364">
        <f t="shared" si="15"/>
        <v>8.75</v>
      </c>
      <c r="I62" s="361">
        <f t="shared" si="16"/>
        <v>2100</v>
      </c>
      <c r="J62" s="376"/>
      <c r="K62" s="376"/>
      <c r="L62" s="376"/>
      <c r="M62" s="376"/>
      <c r="N62" s="376"/>
      <c r="O62" s="376"/>
      <c r="P62" s="376"/>
      <c r="Q62" s="376"/>
      <c r="R62" s="376"/>
      <c r="S62" s="376"/>
      <c r="T62" s="376"/>
      <c r="U62" s="376"/>
      <c r="V62" s="355">
        <f t="shared" si="0"/>
        <v>0</v>
      </c>
      <c r="W62" s="365">
        <f t="shared" si="1"/>
        <v>30</v>
      </c>
      <c r="X62" s="361">
        <f t="shared" si="2"/>
        <v>240</v>
      </c>
      <c r="Y62" s="361">
        <f t="shared" si="3"/>
        <v>2100</v>
      </c>
      <c r="Z62" s="1012">
        <f t="shared" si="4"/>
        <v>2100</v>
      </c>
      <c r="AA62" s="149"/>
    </row>
    <row r="63" spans="1:27" s="160" customFormat="1" ht="36" customHeight="1">
      <c r="A63" s="1023">
        <v>53</v>
      </c>
      <c r="B63" s="364" t="s">
        <v>454</v>
      </c>
      <c r="C63" s="364" t="s">
        <v>207</v>
      </c>
      <c r="D63" s="364" t="s">
        <v>174</v>
      </c>
      <c r="E63" s="365">
        <v>30</v>
      </c>
      <c r="F63" s="364">
        <v>240</v>
      </c>
      <c r="G63" s="364">
        <v>40</v>
      </c>
      <c r="H63" s="364">
        <f t="shared" si="15"/>
        <v>5</v>
      </c>
      <c r="I63" s="361">
        <f t="shared" si="16"/>
        <v>1200</v>
      </c>
      <c r="J63" s="376"/>
      <c r="K63" s="376"/>
      <c r="L63" s="376">
        <v>5</v>
      </c>
      <c r="M63" s="376" t="s">
        <v>1144</v>
      </c>
      <c r="N63" s="376"/>
      <c r="O63" s="376"/>
      <c r="P63" s="376">
        <v>1</v>
      </c>
      <c r="Q63" s="376">
        <v>11</v>
      </c>
      <c r="R63" s="376"/>
      <c r="S63" s="376"/>
      <c r="T63" s="376"/>
      <c r="U63" s="376"/>
      <c r="V63" s="355">
        <f>J63+L63+N63+P63+R63+T63</f>
        <v>6</v>
      </c>
      <c r="W63" s="365">
        <f>E63-V63</f>
        <v>24</v>
      </c>
      <c r="X63" s="361">
        <f>W63*8</f>
        <v>192</v>
      </c>
      <c r="Y63" s="361">
        <f>X63*H63</f>
        <v>960</v>
      </c>
      <c r="Z63" s="1012">
        <f t="shared" si="4"/>
        <v>960</v>
      </c>
      <c r="AA63" s="149"/>
    </row>
    <row r="64" spans="1:27" s="160" customFormat="1" ht="36" customHeight="1">
      <c r="A64" s="825">
        <v>54</v>
      </c>
      <c r="B64" s="364" t="s">
        <v>1141</v>
      </c>
      <c r="C64" s="364" t="s">
        <v>18</v>
      </c>
      <c r="D64" s="415" t="s">
        <v>353</v>
      </c>
      <c r="E64" s="365">
        <v>30</v>
      </c>
      <c r="F64" s="364">
        <v>240</v>
      </c>
      <c r="G64" s="364">
        <v>70</v>
      </c>
      <c r="H64" s="364">
        <f t="shared" si="15"/>
        <v>8.75</v>
      </c>
      <c r="I64" s="361">
        <f t="shared" si="16"/>
        <v>2100</v>
      </c>
      <c r="J64" s="376"/>
      <c r="K64" s="376"/>
      <c r="L64" s="376"/>
      <c r="M64" s="376"/>
      <c r="N64" s="376"/>
      <c r="O64" s="377"/>
      <c r="P64" s="376"/>
      <c r="Q64" s="376"/>
      <c r="R64" s="376"/>
      <c r="S64" s="376"/>
      <c r="T64" s="376"/>
      <c r="U64" s="376"/>
      <c r="V64" s="355">
        <f t="shared" ref="V64" si="17">J64+L64+N64+P64+R64+T64</f>
        <v>0</v>
      </c>
      <c r="W64" s="365">
        <f t="shared" ref="W64" si="18">E64-V64</f>
        <v>30</v>
      </c>
      <c r="X64" s="361">
        <f t="shared" ref="X64" si="19">W64*8</f>
        <v>240</v>
      </c>
      <c r="Y64" s="361">
        <f t="shared" ref="Y64" si="20">X64*H64</f>
        <v>2100</v>
      </c>
      <c r="Z64" s="1012">
        <f t="shared" si="4"/>
        <v>2100</v>
      </c>
      <c r="AA64" s="149"/>
    </row>
    <row r="65" spans="1:27" s="160" customFormat="1" ht="30" customHeight="1">
      <c r="A65" s="1023">
        <v>55</v>
      </c>
      <c r="B65" s="379" t="s">
        <v>198</v>
      </c>
      <c r="C65" s="364" t="s">
        <v>176</v>
      </c>
      <c r="D65" s="364" t="s">
        <v>181</v>
      </c>
      <c r="E65" s="365">
        <v>30</v>
      </c>
      <c r="F65" s="364">
        <v>240</v>
      </c>
      <c r="G65" s="364">
        <v>90</v>
      </c>
      <c r="H65" s="364">
        <f t="shared" si="15"/>
        <v>11.25</v>
      </c>
      <c r="I65" s="361">
        <f t="shared" si="16"/>
        <v>2700</v>
      </c>
      <c r="J65" s="376"/>
      <c r="K65" s="376"/>
      <c r="L65" s="376">
        <v>5</v>
      </c>
      <c r="M65" s="376" t="s">
        <v>1144</v>
      </c>
      <c r="N65" s="376"/>
      <c r="O65" s="376"/>
      <c r="P65" s="376">
        <v>1</v>
      </c>
      <c r="Q65" s="376">
        <v>11</v>
      </c>
      <c r="R65" s="376"/>
      <c r="S65" s="377"/>
      <c r="T65" s="376"/>
      <c r="U65" s="376"/>
      <c r="V65" s="355">
        <f t="shared" si="0"/>
        <v>6</v>
      </c>
      <c r="W65" s="365">
        <f t="shared" si="1"/>
        <v>24</v>
      </c>
      <c r="X65" s="361">
        <f t="shared" si="2"/>
        <v>192</v>
      </c>
      <c r="Y65" s="361">
        <f t="shared" si="3"/>
        <v>2160</v>
      </c>
      <c r="Z65" s="1012">
        <f t="shared" si="4"/>
        <v>2160</v>
      </c>
      <c r="AA65" s="149"/>
    </row>
    <row r="66" spans="1:27" s="463" customFormat="1" ht="34.5" customHeight="1">
      <c r="A66" s="825">
        <v>56</v>
      </c>
      <c r="B66" s="364" t="s">
        <v>906</v>
      </c>
      <c r="C66" s="364" t="s">
        <v>176</v>
      </c>
      <c r="D66" s="364" t="s">
        <v>855</v>
      </c>
      <c r="E66" s="365">
        <v>30</v>
      </c>
      <c r="F66" s="364">
        <v>240</v>
      </c>
      <c r="G66" s="364">
        <v>90</v>
      </c>
      <c r="H66" s="364">
        <f t="shared" si="15"/>
        <v>11.25</v>
      </c>
      <c r="I66" s="364">
        <f t="shared" si="16"/>
        <v>2700</v>
      </c>
      <c r="J66" s="376"/>
      <c r="K66" s="376"/>
      <c r="L66" s="376"/>
      <c r="M66" s="376"/>
      <c r="N66" s="376"/>
      <c r="O66" s="376"/>
      <c r="P66" s="376"/>
      <c r="Q66" s="376"/>
      <c r="R66" s="376"/>
      <c r="S66" s="376"/>
      <c r="T66" s="376"/>
      <c r="U66" s="376"/>
      <c r="V66" s="365">
        <f t="shared" si="0"/>
        <v>0</v>
      </c>
      <c r="W66" s="365">
        <f t="shared" si="1"/>
        <v>30</v>
      </c>
      <c r="X66" s="364">
        <f t="shared" si="2"/>
        <v>240</v>
      </c>
      <c r="Y66" s="364">
        <f t="shared" si="3"/>
        <v>2700</v>
      </c>
      <c r="Z66" s="1014">
        <f t="shared" si="4"/>
        <v>2700</v>
      </c>
      <c r="AA66" s="245"/>
    </row>
    <row r="67" spans="1:27" s="463" customFormat="1" ht="35.1" customHeight="1">
      <c r="A67" s="1023">
        <v>57</v>
      </c>
      <c r="B67" s="364" t="s">
        <v>861</v>
      </c>
      <c r="C67" s="364" t="s">
        <v>18</v>
      </c>
      <c r="D67" s="364" t="s">
        <v>237</v>
      </c>
      <c r="E67" s="365">
        <v>30</v>
      </c>
      <c r="F67" s="364">
        <v>240</v>
      </c>
      <c r="G67" s="364">
        <v>70</v>
      </c>
      <c r="H67" s="364">
        <f t="shared" si="15"/>
        <v>8.75</v>
      </c>
      <c r="I67" s="364">
        <f t="shared" si="16"/>
        <v>2100</v>
      </c>
      <c r="J67" s="376">
        <v>1</v>
      </c>
      <c r="K67" s="376">
        <v>25</v>
      </c>
      <c r="L67" s="376">
        <v>1</v>
      </c>
      <c r="M67" s="376">
        <v>23</v>
      </c>
      <c r="N67" s="376"/>
      <c r="O67" s="376"/>
      <c r="P67" s="376"/>
      <c r="Q67" s="377"/>
      <c r="R67" s="376"/>
      <c r="S67" s="376"/>
      <c r="T67" s="376"/>
      <c r="U67" s="376"/>
      <c r="V67" s="365">
        <f t="shared" si="0"/>
        <v>2</v>
      </c>
      <c r="W67" s="365">
        <f t="shared" si="1"/>
        <v>28</v>
      </c>
      <c r="X67" s="364">
        <f t="shared" si="2"/>
        <v>224</v>
      </c>
      <c r="Y67" s="364">
        <f t="shared" si="3"/>
        <v>1960</v>
      </c>
      <c r="Z67" s="1014">
        <f t="shared" si="4"/>
        <v>1960</v>
      </c>
      <c r="AA67" s="997"/>
    </row>
    <row r="68" spans="1:27" s="160" customFormat="1" ht="30" customHeight="1">
      <c r="A68" s="825">
        <v>58</v>
      </c>
      <c r="B68" s="364" t="s">
        <v>21</v>
      </c>
      <c r="C68" s="364" t="s">
        <v>176</v>
      </c>
      <c r="D68" s="379" t="s">
        <v>238</v>
      </c>
      <c r="E68" s="365">
        <v>30</v>
      </c>
      <c r="F68" s="364">
        <v>240</v>
      </c>
      <c r="G68" s="364">
        <v>90</v>
      </c>
      <c r="H68" s="364">
        <f t="shared" si="15"/>
        <v>11.25</v>
      </c>
      <c r="I68" s="361">
        <f t="shared" si="16"/>
        <v>2700</v>
      </c>
      <c r="J68" s="376"/>
      <c r="K68" s="376"/>
      <c r="L68" s="376">
        <v>3</v>
      </c>
      <c r="M68" s="376" t="s">
        <v>1149</v>
      </c>
      <c r="N68" s="376"/>
      <c r="O68" s="377"/>
      <c r="P68" s="376">
        <v>1</v>
      </c>
      <c r="Q68" s="376">
        <v>11</v>
      </c>
      <c r="R68" s="376"/>
      <c r="S68" s="376"/>
      <c r="T68" s="376"/>
      <c r="U68" s="376"/>
      <c r="V68" s="355">
        <f t="shared" si="0"/>
        <v>4</v>
      </c>
      <c r="W68" s="365">
        <f t="shared" si="1"/>
        <v>26</v>
      </c>
      <c r="X68" s="361">
        <f t="shared" si="2"/>
        <v>208</v>
      </c>
      <c r="Y68" s="361">
        <f t="shared" si="3"/>
        <v>2340</v>
      </c>
      <c r="Z68" s="1012">
        <f t="shared" si="4"/>
        <v>2340</v>
      </c>
      <c r="AA68" s="149"/>
    </row>
    <row r="69" spans="1:27" s="160" customFormat="1" ht="33" customHeight="1">
      <c r="A69" s="1023">
        <v>59</v>
      </c>
      <c r="B69" s="364" t="s">
        <v>250</v>
      </c>
      <c r="C69" s="364" t="s">
        <v>176</v>
      </c>
      <c r="D69" s="364" t="s">
        <v>898</v>
      </c>
      <c r="E69" s="365">
        <v>30</v>
      </c>
      <c r="F69" s="364">
        <v>240</v>
      </c>
      <c r="G69" s="364">
        <v>90</v>
      </c>
      <c r="H69" s="364">
        <f t="shared" si="15"/>
        <v>11.25</v>
      </c>
      <c r="I69" s="361">
        <f t="shared" si="16"/>
        <v>2700</v>
      </c>
      <c r="J69" s="376"/>
      <c r="K69" s="376"/>
      <c r="L69" s="376">
        <v>1</v>
      </c>
      <c r="M69" s="376">
        <v>23</v>
      </c>
      <c r="N69" s="376"/>
      <c r="O69" s="377"/>
      <c r="P69" s="376"/>
      <c r="Q69" s="376"/>
      <c r="R69" s="376"/>
      <c r="S69" s="376"/>
      <c r="T69" s="376"/>
      <c r="U69" s="376"/>
      <c r="V69" s="355">
        <f t="shared" si="0"/>
        <v>1</v>
      </c>
      <c r="W69" s="365">
        <f t="shared" si="1"/>
        <v>29</v>
      </c>
      <c r="X69" s="361">
        <f t="shared" si="2"/>
        <v>232</v>
      </c>
      <c r="Y69" s="361">
        <f t="shared" si="3"/>
        <v>2610</v>
      </c>
      <c r="Z69" s="1014">
        <f t="shared" si="4"/>
        <v>2610</v>
      </c>
      <c r="AA69" s="149"/>
    </row>
    <row r="70" spans="1:27" s="160" customFormat="1" ht="30" customHeight="1">
      <c r="A70" s="825">
        <v>60</v>
      </c>
      <c r="B70" s="364" t="s">
        <v>893</v>
      </c>
      <c r="C70" s="364" t="s">
        <v>176</v>
      </c>
      <c r="D70" s="364" t="s">
        <v>54</v>
      </c>
      <c r="E70" s="365">
        <v>30</v>
      </c>
      <c r="F70" s="364">
        <v>240</v>
      </c>
      <c r="G70" s="364">
        <v>90</v>
      </c>
      <c r="H70" s="364">
        <f t="shared" si="15"/>
        <v>11.25</v>
      </c>
      <c r="I70" s="361">
        <f t="shared" si="16"/>
        <v>2700</v>
      </c>
      <c r="J70" s="376"/>
      <c r="K70" s="376"/>
      <c r="L70" s="376">
        <v>5</v>
      </c>
      <c r="M70" s="376" t="s">
        <v>1144</v>
      </c>
      <c r="N70" s="376"/>
      <c r="O70" s="377"/>
      <c r="P70" s="376">
        <v>1</v>
      </c>
      <c r="Q70" s="376">
        <v>11</v>
      </c>
      <c r="R70" s="376"/>
      <c r="S70" s="376"/>
      <c r="T70" s="376"/>
      <c r="U70" s="819"/>
      <c r="V70" s="355">
        <f t="shared" si="0"/>
        <v>6</v>
      </c>
      <c r="W70" s="365">
        <f t="shared" si="1"/>
        <v>24</v>
      </c>
      <c r="X70" s="361">
        <f t="shared" si="2"/>
        <v>192</v>
      </c>
      <c r="Y70" s="361">
        <f t="shared" si="3"/>
        <v>2160</v>
      </c>
      <c r="Z70" s="1012">
        <f t="shared" si="4"/>
        <v>2160</v>
      </c>
      <c r="AA70" s="149"/>
    </row>
    <row r="71" spans="1:27" s="160" customFormat="1" ht="30" customHeight="1">
      <c r="A71" s="1023">
        <v>61</v>
      </c>
      <c r="B71" s="118" t="s">
        <v>892</v>
      </c>
      <c r="C71" s="364" t="s">
        <v>18</v>
      </c>
      <c r="D71" s="364" t="s">
        <v>846</v>
      </c>
      <c r="E71" s="365">
        <v>30</v>
      </c>
      <c r="F71" s="364">
        <v>240</v>
      </c>
      <c r="G71" s="364">
        <v>70</v>
      </c>
      <c r="H71" s="364">
        <f t="shared" si="15"/>
        <v>8.75</v>
      </c>
      <c r="I71" s="361">
        <f t="shared" si="16"/>
        <v>2100</v>
      </c>
      <c r="J71" s="376"/>
      <c r="K71" s="376"/>
      <c r="L71" s="376"/>
      <c r="M71" s="376"/>
      <c r="N71" s="376"/>
      <c r="O71" s="377"/>
      <c r="P71" s="376"/>
      <c r="Q71" s="376"/>
      <c r="R71" s="376"/>
      <c r="S71" s="376"/>
      <c r="T71" s="376"/>
      <c r="U71" s="376"/>
      <c r="V71" s="355">
        <f t="shared" si="0"/>
        <v>0</v>
      </c>
      <c r="W71" s="365">
        <f t="shared" si="1"/>
        <v>30</v>
      </c>
      <c r="X71" s="361">
        <f t="shared" si="2"/>
        <v>240</v>
      </c>
      <c r="Y71" s="361">
        <f t="shared" si="3"/>
        <v>2100</v>
      </c>
      <c r="Z71" s="1012">
        <f t="shared" si="4"/>
        <v>2100</v>
      </c>
      <c r="AA71" s="149"/>
    </row>
    <row r="72" spans="1:27" s="160" customFormat="1" ht="30" customHeight="1">
      <c r="A72" s="825">
        <v>62</v>
      </c>
      <c r="B72" s="415" t="s">
        <v>24</v>
      </c>
      <c r="C72" s="364" t="s">
        <v>176</v>
      </c>
      <c r="D72" s="364" t="s">
        <v>41</v>
      </c>
      <c r="E72" s="365">
        <v>30</v>
      </c>
      <c r="F72" s="364">
        <v>240</v>
      </c>
      <c r="G72" s="364">
        <v>90</v>
      </c>
      <c r="H72" s="364">
        <f t="shared" si="15"/>
        <v>11.25</v>
      </c>
      <c r="I72" s="361">
        <f t="shared" si="16"/>
        <v>2700</v>
      </c>
      <c r="J72" s="376"/>
      <c r="K72" s="376"/>
      <c r="L72" s="376">
        <v>2</v>
      </c>
      <c r="M72" s="376" t="s">
        <v>886</v>
      </c>
      <c r="N72" s="376"/>
      <c r="O72" s="377"/>
      <c r="P72" s="376"/>
      <c r="Q72" s="376"/>
      <c r="R72" s="376"/>
      <c r="S72" s="376"/>
      <c r="T72" s="376"/>
      <c r="U72" s="376"/>
      <c r="V72" s="355">
        <f t="shared" si="0"/>
        <v>2</v>
      </c>
      <c r="W72" s="365">
        <f t="shared" si="1"/>
        <v>28</v>
      </c>
      <c r="X72" s="361">
        <f t="shared" si="2"/>
        <v>224</v>
      </c>
      <c r="Y72" s="361">
        <f t="shared" si="3"/>
        <v>2520</v>
      </c>
      <c r="Z72" s="1012">
        <f t="shared" si="4"/>
        <v>2520</v>
      </c>
      <c r="AA72" s="149"/>
    </row>
    <row r="73" spans="1:27" s="160" customFormat="1" ht="31.5" customHeight="1">
      <c r="A73" s="1023">
        <v>63</v>
      </c>
      <c r="B73" s="415" t="s">
        <v>774</v>
      </c>
      <c r="C73" s="364" t="s">
        <v>176</v>
      </c>
      <c r="D73" s="364" t="s">
        <v>816</v>
      </c>
      <c r="E73" s="365">
        <v>30</v>
      </c>
      <c r="F73" s="364">
        <v>240</v>
      </c>
      <c r="G73" s="364">
        <v>90</v>
      </c>
      <c r="H73" s="364">
        <f t="shared" si="15"/>
        <v>11.25</v>
      </c>
      <c r="I73" s="361">
        <f t="shared" si="16"/>
        <v>2700</v>
      </c>
      <c r="J73" s="376"/>
      <c r="K73" s="376"/>
      <c r="L73" s="376"/>
      <c r="M73" s="376"/>
      <c r="N73" s="376">
        <v>1</v>
      </c>
      <c r="O73" s="376">
        <v>10</v>
      </c>
      <c r="P73" s="376">
        <v>1</v>
      </c>
      <c r="Q73" s="376">
        <v>11</v>
      </c>
      <c r="R73" s="376"/>
      <c r="S73" s="376"/>
      <c r="T73" s="376"/>
      <c r="U73" s="376"/>
      <c r="V73" s="355">
        <f t="shared" si="0"/>
        <v>2</v>
      </c>
      <c r="W73" s="365">
        <f t="shared" si="1"/>
        <v>28</v>
      </c>
      <c r="X73" s="361">
        <f t="shared" si="2"/>
        <v>224</v>
      </c>
      <c r="Y73" s="361">
        <f t="shared" si="3"/>
        <v>2520</v>
      </c>
      <c r="Z73" s="1012">
        <f t="shared" si="4"/>
        <v>2520</v>
      </c>
      <c r="AA73" s="149"/>
    </row>
    <row r="74" spans="1:27" s="160" customFormat="1" ht="33" customHeight="1">
      <c r="A74" s="825">
        <v>64</v>
      </c>
      <c r="B74" s="364" t="s">
        <v>548</v>
      </c>
      <c r="C74" s="364" t="s">
        <v>18</v>
      </c>
      <c r="D74" s="364" t="s">
        <v>73</v>
      </c>
      <c r="E74" s="365">
        <v>30</v>
      </c>
      <c r="F74" s="364">
        <v>240</v>
      </c>
      <c r="G74" s="364">
        <v>70</v>
      </c>
      <c r="H74" s="364">
        <f t="shared" si="15"/>
        <v>8.75</v>
      </c>
      <c r="I74" s="361">
        <f t="shared" si="16"/>
        <v>2100</v>
      </c>
      <c r="J74" s="376"/>
      <c r="K74" s="376"/>
      <c r="L74" s="376">
        <v>2</v>
      </c>
      <c r="M74" s="376" t="s">
        <v>1153</v>
      </c>
      <c r="N74" s="376"/>
      <c r="O74" s="377"/>
      <c r="P74" s="376"/>
      <c r="Q74" s="376"/>
      <c r="R74" s="376"/>
      <c r="S74" s="376"/>
      <c r="T74" s="376"/>
      <c r="U74" s="376"/>
      <c r="V74" s="355">
        <f>J74+L74+N74+P74+R74+T74</f>
        <v>2</v>
      </c>
      <c r="W74" s="365">
        <f t="shared" si="1"/>
        <v>28</v>
      </c>
      <c r="X74" s="361">
        <f t="shared" si="2"/>
        <v>224</v>
      </c>
      <c r="Y74" s="361">
        <f t="shared" si="3"/>
        <v>1960</v>
      </c>
      <c r="Z74" s="1012">
        <f t="shared" si="4"/>
        <v>1960</v>
      </c>
      <c r="AA74" s="149"/>
    </row>
    <row r="75" spans="1:27" s="160" customFormat="1" ht="35.1" customHeight="1">
      <c r="A75" s="1023">
        <v>65</v>
      </c>
      <c r="B75" s="364" t="s">
        <v>591</v>
      </c>
      <c r="C75" s="361" t="s">
        <v>18</v>
      </c>
      <c r="D75" s="367" t="s">
        <v>843</v>
      </c>
      <c r="E75" s="365">
        <v>30</v>
      </c>
      <c r="F75" s="364">
        <v>240</v>
      </c>
      <c r="G75" s="364">
        <v>70</v>
      </c>
      <c r="H75" s="364">
        <f t="shared" si="15"/>
        <v>8.75</v>
      </c>
      <c r="I75" s="361">
        <f t="shared" si="16"/>
        <v>2100</v>
      </c>
      <c r="J75" s="376"/>
      <c r="K75" s="376"/>
      <c r="L75" s="376"/>
      <c r="M75" s="376"/>
      <c r="N75" s="376"/>
      <c r="O75" s="377"/>
      <c r="P75" s="376"/>
      <c r="Q75" s="376"/>
      <c r="R75" s="376"/>
      <c r="S75" s="376"/>
      <c r="T75" s="376"/>
      <c r="U75" s="376"/>
      <c r="V75" s="361">
        <f t="shared" ref="V75" si="21">J75+L75+N75+P75+R75+T75</f>
        <v>0</v>
      </c>
      <c r="W75" s="364">
        <f t="shared" si="1"/>
        <v>30</v>
      </c>
      <c r="X75" s="361">
        <f t="shared" si="2"/>
        <v>240</v>
      </c>
      <c r="Y75" s="361">
        <f t="shared" si="3"/>
        <v>2100</v>
      </c>
      <c r="Z75" s="1012">
        <f t="shared" si="4"/>
        <v>2100</v>
      </c>
      <c r="AA75" s="363"/>
    </row>
    <row r="76" spans="1:27" s="160" customFormat="1" ht="30" customHeight="1">
      <c r="A76" s="825">
        <v>66</v>
      </c>
      <c r="B76" s="364" t="s">
        <v>40</v>
      </c>
      <c r="C76" s="364" t="s">
        <v>176</v>
      </c>
      <c r="D76" s="364" t="s">
        <v>161</v>
      </c>
      <c r="E76" s="365">
        <v>30</v>
      </c>
      <c r="F76" s="364">
        <v>240</v>
      </c>
      <c r="G76" s="364">
        <v>90</v>
      </c>
      <c r="H76" s="364">
        <f t="shared" si="15"/>
        <v>11.25</v>
      </c>
      <c r="I76" s="361">
        <f t="shared" si="16"/>
        <v>2700</v>
      </c>
      <c r="J76" s="376"/>
      <c r="K76" s="376"/>
      <c r="L76" s="376">
        <v>5</v>
      </c>
      <c r="M76" s="376" t="s">
        <v>1144</v>
      </c>
      <c r="N76" s="376"/>
      <c r="O76" s="377"/>
      <c r="P76" s="376">
        <v>1</v>
      </c>
      <c r="Q76" s="376">
        <v>11</v>
      </c>
      <c r="R76" s="376"/>
      <c r="S76" s="376"/>
      <c r="T76" s="376"/>
      <c r="U76" s="376"/>
      <c r="V76" s="355">
        <f t="shared" si="0"/>
        <v>6</v>
      </c>
      <c r="W76" s="365">
        <f t="shared" si="1"/>
        <v>24</v>
      </c>
      <c r="X76" s="361">
        <f t="shared" si="2"/>
        <v>192</v>
      </c>
      <c r="Y76" s="361">
        <f t="shared" si="3"/>
        <v>2160</v>
      </c>
      <c r="Z76" s="1012">
        <f t="shared" si="4"/>
        <v>2160</v>
      </c>
      <c r="AA76" s="149"/>
    </row>
    <row r="77" spans="1:27" s="160" customFormat="1" ht="30" customHeight="1">
      <c r="A77" s="1023">
        <v>67</v>
      </c>
      <c r="B77" s="364" t="s">
        <v>303</v>
      </c>
      <c r="C77" s="364" t="s">
        <v>176</v>
      </c>
      <c r="D77" s="364" t="s">
        <v>162</v>
      </c>
      <c r="E77" s="365">
        <v>30</v>
      </c>
      <c r="F77" s="364">
        <v>240</v>
      </c>
      <c r="G77" s="364">
        <v>90</v>
      </c>
      <c r="H77" s="364">
        <f t="shared" si="15"/>
        <v>11.25</v>
      </c>
      <c r="I77" s="361">
        <f t="shared" si="16"/>
        <v>2700</v>
      </c>
      <c r="J77" s="376"/>
      <c r="K77" s="376"/>
      <c r="L77" s="376">
        <v>2</v>
      </c>
      <c r="M77" s="376" t="s">
        <v>1156</v>
      </c>
      <c r="N77" s="376"/>
      <c r="O77" s="377"/>
      <c r="P77" s="376"/>
      <c r="Q77" s="376"/>
      <c r="R77" s="376"/>
      <c r="S77" s="376"/>
      <c r="T77" s="376"/>
      <c r="U77" s="376"/>
      <c r="V77" s="355">
        <f t="shared" si="0"/>
        <v>2</v>
      </c>
      <c r="W77" s="365">
        <f t="shared" si="1"/>
        <v>28</v>
      </c>
      <c r="X77" s="361">
        <f t="shared" si="2"/>
        <v>224</v>
      </c>
      <c r="Y77" s="361">
        <f t="shared" si="3"/>
        <v>2520</v>
      </c>
      <c r="Z77" s="1012">
        <f t="shared" si="4"/>
        <v>2520</v>
      </c>
      <c r="AA77" s="149"/>
    </row>
    <row r="78" spans="1:27" s="160" customFormat="1" ht="30" customHeight="1">
      <c r="A78" s="825">
        <v>68</v>
      </c>
      <c r="B78" s="364" t="s">
        <v>277</v>
      </c>
      <c r="C78" s="364" t="s">
        <v>176</v>
      </c>
      <c r="D78" s="364" t="s">
        <v>93</v>
      </c>
      <c r="E78" s="365">
        <v>30</v>
      </c>
      <c r="F78" s="364">
        <v>240</v>
      </c>
      <c r="G78" s="364">
        <v>90</v>
      </c>
      <c r="H78" s="364">
        <f t="shared" si="15"/>
        <v>11.25</v>
      </c>
      <c r="I78" s="361">
        <f t="shared" si="16"/>
        <v>2700</v>
      </c>
      <c r="J78" s="376"/>
      <c r="K78" s="376"/>
      <c r="L78" s="376">
        <v>2</v>
      </c>
      <c r="M78" s="376" t="s">
        <v>1164</v>
      </c>
      <c r="N78" s="376"/>
      <c r="O78" s="377"/>
      <c r="P78" s="376"/>
      <c r="Q78" s="376"/>
      <c r="R78" s="376"/>
      <c r="S78" s="376"/>
      <c r="T78" s="376"/>
      <c r="U78" s="376"/>
      <c r="V78" s="355">
        <f t="shared" si="0"/>
        <v>2</v>
      </c>
      <c r="W78" s="365">
        <f t="shared" si="1"/>
        <v>28</v>
      </c>
      <c r="X78" s="361">
        <f t="shared" si="2"/>
        <v>224</v>
      </c>
      <c r="Y78" s="361">
        <f t="shared" si="3"/>
        <v>2520</v>
      </c>
      <c r="Z78" s="1012">
        <f t="shared" si="4"/>
        <v>2520</v>
      </c>
      <c r="AA78" s="149"/>
    </row>
    <row r="79" spans="1:27" s="160" customFormat="1" ht="30" customHeight="1">
      <c r="A79" s="1023">
        <v>69</v>
      </c>
      <c r="B79" s="364" t="s">
        <v>306</v>
      </c>
      <c r="C79" s="364" t="s">
        <v>176</v>
      </c>
      <c r="D79" s="632" t="s">
        <v>62</v>
      </c>
      <c r="E79" s="365">
        <v>30</v>
      </c>
      <c r="F79" s="364">
        <v>240</v>
      </c>
      <c r="G79" s="364">
        <v>90</v>
      </c>
      <c r="H79" s="364">
        <f t="shared" si="15"/>
        <v>11.25</v>
      </c>
      <c r="I79" s="361">
        <f t="shared" si="16"/>
        <v>2700</v>
      </c>
      <c r="J79" s="376"/>
      <c r="K79" s="376"/>
      <c r="L79" s="376">
        <v>4</v>
      </c>
      <c r="M79" s="376" t="s">
        <v>1148</v>
      </c>
      <c r="N79" s="376"/>
      <c r="O79" s="377"/>
      <c r="P79" s="376"/>
      <c r="Q79" s="376"/>
      <c r="R79" s="376"/>
      <c r="S79" s="376"/>
      <c r="T79" s="376"/>
      <c r="U79" s="376"/>
      <c r="V79" s="355">
        <f>J79+L79+N79+P79+R79+T79</f>
        <v>4</v>
      </c>
      <c r="W79" s="365">
        <f>E79-V79</f>
        <v>26</v>
      </c>
      <c r="X79" s="361">
        <f>W79*8</f>
        <v>208</v>
      </c>
      <c r="Y79" s="361">
        <f>X79*H79</f>
        <v>2340</v>
      </c>
      <c r="Z79" s="1012">
        <f t="shared" si="4"/>
        <v>2340</v>
      </c>
      <c r="AA79" s="149"/>
    </row>
    <row r="80" spans="1:27" s="160" customFormat="1" ht="30" customHeight="1">
      <c r="A80" s="825">
        <v>70</v>
      </c>
      <c r="B80" s="364" t="s">
        <v>1087</v>
      </c>
      <c r="C80" s="364" t="s">
        <v>176</v>
      </c>
      <c r="D80" s="364" t="s">
        <v>25</v>
      </c>
      <c r="E80" s="365">
        <v>30</v>
      </c>
      <c r="F80" s="364">
        <v>240</v>
      </c>
      <c r="G80" s="364">
        <v>90</v>
      </c>
      <c r="H80" s="364">
        <f t="shared" si="15"/>
        <v>11.25</v>
      </c>
      <c r="I80" s="361">
        <f t="shared" si="16"/>
        <v>2700</v>
      </c>
      <c r="J80" s="376"/>
      <c r="K80" s="376"/>
      <c r="L80" s="376">
        <v>3</v>
      </c>
      <c r="M80" s="376" t="s">
        <v>1149</v>
      </c>
      <c r="N80" s="376">
        <v>1</v>
      </c>
      <c r="O80" s="377" t="s">
        <v>703</v>
      </c>
      <c r="P80" s="376"/>
      <c r="Q80" s="376"/>
      <c r="R80" s="376"/>
      <c r="S80" s="376"/>
      <c r="T80" s="376"/>
      <c r="U80" s="376"/>
      <c r="V80" s="355">
        <f>J80+L80+N80+P80+R80+T80</f>
        <v>4</v>
      </c>
      <c r="W80" s="365">
        <f>E80-V80</f>
        <v>26</v>
      </c>
      <c r="X80" s="361">
        <f>W80*8</f>
        <v>208</v>
      </c>
      <c r="Y80" s="361">
        <f>X80*H80</f>
        <v>2340</v>
      </c>
      <c r="Z80" s="1035">
        <f>Y80/2</f>
        <v>1170</v>
      </c>
      <c r="AA80" s="149"/>
    </row>
    <row r="81" spans="1:30" s="160" customFormat="1" ht="30" customHeight="1">
      <c r="A81" s="1023">
        <v>71</v>
      </c>
      <c r="B81" s="364" t="s">
        <v>684</v>
      </c>
      <c r="C81" s="364" t="s">
        <v>18</v>
      </c>
      <c r="D81" s="364" t="s">
        <v>70</v>
      </c>
      <c r="E81" s="365">
        <v>30</v>
      </c>
      <c r="F81" s="364">
        <v>240</v>
      </c>
      <c r="G81" s="364">
        <v>70</v>
      </c>
      <c r="H81" s="364">
        <f t="shared" si="15"/>
        <v>8.75</v>
      </c>
      <c r="I81" s="361">
        <f t="shared" si="16"/>
        <v>2100</v>
      </c>
      <c r="J81" s="376"/>
      <c r="K81" s="376"/>
      <c r="L81" s="376">
        <v>2</v>
      </c>
      <c r="M81" s="376" t="s">
        <v>1145</v>
      </c>
      <c r="N81" s="376"/>
      <c r="O81" s="377"/>
      <c r="P81" s="376">
        <v>1</v>
      </c>
      <c r="Q81" s="376">
        <v>11</v>
      </c>
      <c r="R81" s="376"/>
      <c r="S81" s="819"/>
      <c r="T81" s="376"/>
      <c r="U81" s="376"/>
      <c r="V81" s="355">
        <f>J81+L81+N81+P81+R81+T81</f>
        <v>3</v>
      </c>
      <c r="W81" s="365">
        <f>E81-V81</f>
        <v>27</v>
      </c>
      <c r="X81" s="361">
        <f>W81*8</f>
        <v>216</v>
      </c>
      <c r="Y81" s="361">
        <f>X81*H81</f>
        <v>1890</v>
      </c>
      <c r="Z81" s="1012">
        <f t="shared" si="4"/>
        <v>1890</v>
      </c>
      <c r="AA81" s="1081"/>
    </row>
    <row r="82" spans="1:30" s="160" customFormat="1" ht="30" customHeight="1">
      <c r="A82" s="825">
        <v>72</v>
      </c>
      <c r="B82" s="364" t="s">
        <v>280</v>
      </c>
      <c r="C82" s="364" t="s">
        <v>176</v>
      </c>
      <c r="D82" s="364" t="s">
        <v>49</v>
      </c>
      <c r="E82" s="365">
        <v>30</v>
      </c>
      <c r="F82" s="364">
        <v>240</v>
      </c>
      <c r="G82" s="364">
        <v>90</v>
      </c>
      <c r="H82" s="364">
        <f t="shared" si="15"/>
        <v>11.25</v>
      </c>
      <c r="I82" s="361">
        <f t="shared" si="16"/>
        <v>2700</v>
      </c>
      <c r="J82" s="376"/>
      <c r="K82" s="376"/>
      <c r="L82" s="376">
        <v>2</v>
      </c>
      <c r="M82" s="376" t="s">
        <v>1153</v>
      </c>
      <c r="N82" s="376"/>
      <c r="O82" s="377"/>
      <c r="P82" s="376"/>
      <c r="Q82" s="376"/>
      <c r="R82" s="376"/>
      <c r="S82" s="376"/>
      <c r="T82" s="376">
        <v>4</v>
      </c>
      <c r="U82" s="376" t="s">
        <v>1163</v>
      </c>
      <c r="V82" s="355">
        <f t="shared" si="0"/>
        <v>6</v>
      </c>
      <c r="W82" s="365">
        <f t="shared" si="1"/>
        <v>24</v>
      </c>
      <c r="X82" s="361">
        <f t="shared" si="2"/>
        <v>192</v>
      </c>
      <c r="Y82" s="361">
        <f t="shared" si="3"/>
        <v>2160</v>
      </c>
      <c r="Z82" s="1012">
        <f t="shared" si="4"/>
        <v>2160</v>
      </c>
      <c r="AA82" s="149"/>
    </row>
    <row r="83" spans="1:30" s="160" customFormat="1" ht="50.25" customHeight="1">
      <c r="A83" s="462"/>
      <c r="B83" s="1427" t="s">
        <v>483</v>
      </c>
      <c r="C83" s="1427"/>
      <c r="D83" s="1427"/>
      <c r="E83" s="341"/>
      <c r="F83" s="341"/>
      <c r="G83" s="341"/>
      <c r="H83" s="341"/>
      <c r="I83" s="341"/>
      <c r="J83" s="1183"/>
      <c r="K83" s="1183"/>
      <c r="L83" s="1183"/>
      <c r="M83" s="1609"/>
      <c r="N83" s="1609"/>
      <c r="O83" s="1609"/>
      <c r="P83" s="1609"/>
      <c r="Q83" s="1609"/>
      <c r="R83" s="1609"/>
      <c r="S83" s="1183"/>
      <c r="T83" s="1183"/>
      <c r="U83" s="1183"/>
      <c r="V83" s="1609" t="s">
        <v>485</v>
      </c>
      <c r="W83" s="1609"/>
      <c r="X83" s="1609"/>
      <c r="Y83" s="1609"/>
      <c r="Z83" s="1609"/>
      <c r="AA83" s="1609"/>
    </row>
    <row r="84" spans="1:30" s="160" customFormat="1" ht="42.75" customHeight="1">
      <c r="A84" s="462"/>
      <c r="B84" s="1427" t="s">
        <v>482</v>
      </c>
      <c r="C84" s="1427"/>
      <c r="D84" s="1427"/>
      <c r="E84" s="341"/>
      <c r="F84" s="341"/>
      <c r="G84" s="341"/>
      <c r="H84" s="341"/>
      <c r="I84" s="341"/>
      <c r="J84" s="1183"/>
      <c r="K84" s="1183"/>
      <c r="L84" s="1183"/>
      <c r="M84" s="1183"/>
      <c r="N84" s="1427"/>
      <c r="O84" s="1427"/>
      <c r="P84" s="1427"/>
      <c r="Q84" s="1427"/>
      <c r="R84" s="1183"/>
      <c r="S84" s="1183"/>
      <c r="T84" s="1183"/>
      <c r="U84" s="1183"/>
      <c r="V84" s="1183"/>
      <c r="W84" s="1149"/>
      <c r="X84" s="1427" t="s">
        <v>482</v>
      </c>
      <c r="Y84" s="1427"/>
      <c r="Z84" s="1427"/>
      <c r="AA84" s="1427"/>
    </row>
    <row r="85" spans="1:30" s="160" customFormat="1" ht="30.75" customHeight="1">
      <c r="A85" s="462"/>
      <c r="B85" s="462"/>
      <c r="C85" s="250"/>
      <c r="D85" s="250"/>
      <c r="E85" s="250"/>
      <c r="F85" s="250"/>
      <c r="G85" s="250"/>
      <c r="H85" s="250"/>
      <c r="I85" s="250"/>
      <c r="J85" s="338"/>
      <c r="K85" s="338"/>
      <c r="L85" s="338"/>
      <c r="M85" s="338"/>
      <c r="N85" s="1427">
        <v>2</v>
      </c>
      <c r="O85" s="1427"/>
      <c r="P85" s="1427"/>
      <c r="Q85" s="1427"/>
      <c r="R85" s="338"/>
      <c r="S85" s="338"/>
      <c r="T85" s="338"/>
      <c r="U85" s="338"/>
      <c r="V85" s="250"/>
      <c r="W85" s="462"/>
      <c r="X85" s="250"/>
      <c r="Y85" s="250"/>
      <c r="Z85" s="1017"/>
      <c r="AA85" s="340"/>
      <c r="AD85" s="160">
        <f>60*27</f>
        <v>1620</v>
      </c>
    </row>
    <row r="86" spans="1:30" s="160" customFormat="1" ht="35.25" customHeight="1">
      <c r="A86" s="825">
        <v>73</v>
      </c>
      <c r="B86" s="118" t="s">
        <v>808</v>
      </c>
      <c r="C86" s="364" t="s">
        <v>18</v>
      </c>
      <c r="D86" s="474" t="s">
        <v>113</v>
      </c>
      <c r="E86" s="365">
        <v>30</v>
      </c>
      <c r="F86" s="364">
        <v>240</v>
      </c>
      <c r="G86" s="364">
        <v>70</v>
      </c>
      <c r="H86" s="364">
        <f t="shared" ref="H86:H114" si="22">G86/8</f>
        <v>8.75</v>
      </c>
      <c r="I86" s="361">
        <f t="shared" ref="I86:I114" si="23">G86*E86</f>
        <v>2100</v>
      </c>
      <c r="J86" s="376"/>
      <c r="K86" s="819"/>
      <c r="L86" s="376"/>
      <c r="M86" s="376"/>
      <c r="N86" s="376"/>
      <c r="O86" s="377"/>
      <c r="P86" s="376"/>
      <c r="Q86" s="376"/>
      <c r="R86" s="376"/>
      <c r="S86" s="376"/>
      <c r="T86" s="376"/>
      <c r="U86" s="376"/>
      <c r="V86" s="355">
        <f>J86+L86+N86+P86+R86+T86</f>
        <v>0</v>
      </c>
      <c r="W86" s="365">
        <f t="shared" ref="W86:W95" si="24">E86-V86</f>
        <v>30</v>
      </c>
      <c r="X86" s="361">
        <f t="shared" ref="X86:X113" si="25">W86*8</f>
        <v>240</v>
      </c>
      <c r="Y86" s="361">
        <f t="shared" ref="Y86:Y113" si="26">X86*H86</f>
        <v>2100</v>
      </c>
      <c r="Z86" s="1012">
        <f t="shared" ref="Z86:Z113" si="27">Y86</f>
        <v>2100</v>
      </c>
      <c r="AA86" s="149"/>
    </row>
    <row r="87" spans="1:30" s="160" customFormat="1" ht="30" customHeight="1">
      <c r="A87" s="825">
        <v>74</v>
      </c>
      <c r="B87" s="364" t="s">
        <v>64</v>
      </c>
      <c r="C87" s="364" t="s">
        <v>176</v>
      </c>
      <c r="D87" s="364" t="s">
        <v>1160</v>
      </c>
      <c r="E87" s="365">
        <v>30</v>
      </c>
      <c r="F87" s="364">
        <v>240</v>
      </c>
      <c r="G87" s="364">
        <v>90</v>
      </c>
      <c r="H87" s="364">
        <f t="shared" si="22"/>
        <v>11.25</v>
      </c>
      <c r="I87" s="361">
        <f t="shared" si="23"/>
        <v>2700</v>
      </c>
      <c r="J87" s="376"/>
      <c r="K87" s="819"/>
      <c r="L87" s="376">
        <v>1</v>
      </c>
      <c r="M87" s="376">
        <v>23</v>
      </c>
      <c r="N87" s="376"/>
      <c r="O87" s="377"/>
      <c r="P87" s="376"/>
      <c r="Q87" s="376"/>
      <c r="R87" s="376"/>
      <c r="S87" s="376"/>
      <c r="T87" s="376"/>
      <c r="U87" s="376"/>
      <c r="V87" s="355">
        <f>J87+L87+N87+P87+R87+T87</f>
        <v>1</v>
      </c>
      <c r="W87" s="365">
        <f t="shared" si="24"/>
        <v>29</v>
      </c>
      <c r="X87" s="361">
        <f t="shared" si="25"/>
        <v>232</v>
      </c>
      <c r="Y87" s="361">
        <f t="shared" si="26"/>
        <v>2610</v>
      </c>
      <c r="Z87" s="1012">
        <f t="shared" si="27"/>
        <v>2610</v>
      </c>
      <c r="AA87" s="149"/>
    </row>
    <row r="88" spans="1:30" s="160" customFormat="1" ht="35.25" customHeight="1">
      <c r="A88" s="825">
        <v>75</v>
      </c>
      <c r="B88" s="364" t="s">
        <v>1136</v>
      </c>
      <c r="C88" s="364" t="s">
        <v>176</v>
      </c>
      <c r="D88" s="364" t="s">
        <v>39</v>
      </c>
      <c r="E88" s="364">
        <v>30</v>
      </c>
      <c r="F88" s="364">
        <v>240</v>
      </c>
      <c r="G88" s="364">
        <v>90</v>
      </c>
      <c r="H88" s="364">
        <f t="shared" si="22"/>
        <v>11.25</v>
      </c>
      <c r="I88" s="361">
        <f t="shared" si="23"/>
        <v>2700</v>
      </c>
      <c r="J88" s="376"/>
      <c r="K88" s="819"/>
      <c r="L88" s="376">
        <v>1</v>
      </c>
      <c r="M88" s="376">
        <v>23</v>
      </c>
      <c r="N88" s="376">
        <v>1</v>
      </c>
      <c r="O88" s="377" t="s">
        <v>200</v>
      </c>
      <c r="P88" s="376"/>
      <c r="Q88" s="376"/>
      <c r="R88" s="376"/>
      <c r="S88" s="376"/>
      <c r="T88" s="376"/>
      <c r="U88" s="376"/>
      <c r="V88" s="361">
        <f t="shared" ref="V88" si="28">J88+L88+N88+P88+R88+T88</f>
        <v>2</v>
      </c>
      <c r="W88" s="364">
        <f t="shared" si="24"/>
        <v>28</v>
      </c>
      <c r="X88" s="361">
        <f t="shared" si="25"/>
        <v>224</v>
      </c>
      <c r="Y88" s="361">
        <f t="shared" si="26"/>
        <v>2520</v>
      </c>
      <c r="Z88" s="1012">
        <f t="shared" si="27"/>
        <v>2520</v>
      </c>
      <c r="AA88" s="363"/>
    </row>
    <row r="89" spans="1:30" s="160" customFormat="1" ht="30" customHeight="1">
      <c r="A89" s="825">
        <v>76</v>
      </c>
      <c r="B89" s="364" t="s">
        <v>188</v>
      </c>
      <c r="C89" s="364" t="s">
        <v>176</v>
      </c>
      <c r="D89" s="364" t="s">
        <v>30</v>
      </c>
      <c r="E89" s="365">
        <v>30</v>
      </c>
      <c r="F89" s="364">
        <v>240</v>
      </c>
      <c r="G89" s="364">
        <v>90</v>
      </c>
      <c r="H89" s="364">
        <f t="shared" si="22"/>
        <v>11.25</v>
      </c>
      <c r="I89" s="361">
        <f t="shared" si="23"/>
        <v>2700</v>
      </c>
      <c r="J89" s="376"/>
      <c r="K89" s="376"/>
      <c r="L89" s="376">
        <v>3</v>
      </c>
      <c r="M89" s="376" t="s">
        <v>1147</v>
      </c>
      <c r="N89" s="376"/>
      <c r="O89" s="377"/>
      <c r="P89" s="376"/>
      <c r="Q89" s="376"/>
      <c r="R89" s="376"/>
      <c r="S89" s="376"/>
      <c r="T89" s="376"/>
      <c r="U89" s="376"/>
      <c r="V89" s="355">
        <f>J89+L89+N89+P89+R89+T89</f>
        <v>3</v>
      </c>
      <c r="W89" s="365">
        <f t="shared" si="24"/>
        <v>27</v>
      </c>
      <c r="X89" s="361">
        <f t="shared" si="25"/>
        <v>216</v>
      </c>
      <c r="Y89" s="361">
        <f t="shared" si="26"/>
        <v>2430</v>
      </c>
      <c r="Z89" s="1012">
        <f t="shared" si="27"/>
        <v>2430</v>
      </c>
      <c r="AA89" s="149"/>
    </row>
    <row r="90" spans="1:30" s="160" customFormat="1" ht="31.5" customHeight="1">
      <c r="A90" s="825">
        <v>77</v>
      </c>
      <c r="B90" s="364" t="s">
        <v>328</v>
      </c>
      <c r="C90" s="364" t="s">
        <v>18</v>
      </c>
      <c r="D90" s="448" t="s">
        <v>1050</v>
      </c>
      <c r="E90" s="365">
        <v>30</v>
      </c>
      <c r="F90" s="364">
        <v>240</v>
      </c>
      <c r="G90" s="364">
        <v>70</v>
      </c>
      <c r="H90" s="364">
        <f t="shared" si="22"/>
        <v>8.75</v>
      </c>
      <c r="I90" s="361">
        <f t="shared" si="23"/>
        <v>2100</v>
      </c>
      <c r="J90" s="376"/>
      <c r="K90" s="376"/>
      <c r="L90" s="376">
        <v>5</v>
      </c>
      <c r="M90" s="376" t="s">
        <v>1144</v>
      </c>
      <c r="N90" s="376"/>
      <c r="O90" s="377"/>
      <c r="P90" s="376">
        <v>1</v>
      </c>
      <c r="Q90" s="376">
        <v>11</v>
      </c>
      <c r="R90" s="376"/>
      <c r="S90" s="819"/>
      <c r="T90" s="376"/>
      <c r="U90" s="376"/>
      <c r="V90" s="355">
        <f>J90+L90+N90+P90+R90+T90</f>
        <v>6</v>
      </c>
      <c r="W90" s="365">
        <f t="shared" si="24"/>
        <v>24</v>
      </c>
      <c r="X90" s="361">
        <f t="shared" si="25"/>
        <v>192</v>
      </c>
      <c r="Y90" s="361">
        <f t="shared" si="26"/>
        <v>1680</v>
      </c>
      <c r="Z90" s="1012">
        <f t="shared" si="27"/>
        <v>1680</v>
      </c>
      <c r="AA90" s="149"/>
    </row>
    <row r="91" spans="1:30" s="160" customFormat="1" ht="30" customHeight="1">
      <c r="A91" s="825">
        <v>78</v>
      </c>
      <c r="B91" s="364" t="s">
        <v>920</v>
      </c>
      <c r="C91" s="364" t="s">
        <v>18</v>
      </c>
      <c r="D91" s="364" t="s">
        <v>113</v>
      </c>
      <c r="E91" s="365">
        <v>30</v>
      </c>
      <c r="F91" s="364">
        <v>240</v>
      </c>
      <c r="G91" s="364">
        <v>70</v>
      </c>
      <c r="H91" s="364">
        <f t="shared" si="22"/>
        <v>8.75</v>
      </c>
      <c r="I91" s="361">
        <f t="shared" si="23"/>
        <v>2100</v>
      </c>
      <c r="J91" s="376"/>
      <c r="K91" s="376"/>
      <c r="L91" s="376"/>
      <c r="M91" s="376"/>
      <c r="N91" s="376">
        <v>3</v>
      </c>
      <c r="O91" s="377" t="s">
        <v>1167</v>
      </c>
      <c r="P91" s="376"/>
      <c r="Q91" s="376"/>
      <c r="R91" s="376"/>
      <c r="S91" s="819"/>
      <c r="T91" s="376"/>
      <c r="U91" s="376"/>
      <c r="V91" s="355">
        <f>J91+L91+N91+P91+R91+T91</f>
        <v>3</v>
      </c>
      <c r="W91" s="365">
        <f t="shared" si="24"/>
        <v>27</v>
      </c>
      <c r="X91" s="361">
        <f t="shared" si="25"/>
        <v>216</v>
      </c>
      <c r="Y91" s="361">
        <f t="shared" si="26"/>
        <v>1890</v>
      </c>
      <c r="Z91" s="1012">
        <f t="shared" si="27"/>
        <v>1890</v>
      </c>
      <c r="AA91" s="149"/>
    </row>
    <row r="92" spans="1:30" s="160" customFormat="1" ht="30" customHeight="1">
      <c r="A92" s="825">
        <v>79</v>
      </c>
      <c r="B92" s="364" t="s">
        <v>206</v>
      </c>
      <c r="C92" s="364" t="s">
        <v>176</v>
      </c>
      <c r="D92" s="364" t="s">
        <v>240</v>
      </c>
      <c r="E92" s="365">
        <v>30</v>
      </c>
      <c r="F92" s="364">
        <v>240</v>
      </c>
      <c r="G92" s="364">
        <v>90</v>
      </c>
      <c r="H92" s="364">
        <f t="shared" si="22"/>
        <v>11.25</v>
      </c>
      <c r="I92" s="361">
        <f t="shared" si="23"/>
        <v>2700</v>
      </c>
      <c r="J92" s="376"/>
      <c r="K92" s="376"/>
      <c r="L92" s="376">
        <v>5</v>
      </c>
      <c r="M92" s="376" t="s">
        <v>1144</v>
      </c>
      <c r="N92" s="376"/>
      <c r="O92" s="377"/>
      <c r="P92" s="376">
        <v>1</v>
      </c>
      <c r="Q92" s="376">
        <v>11</v>
      </c>
      <c r="R92" s="376"/>
      <c r="S92" s="376"/>
      <c r="T92" s="376"/>
      <c r="U92" s="376"/>
      <c r="V92" s="355">
        <f t="shared" ref="V92:V95" si="29">J92+L92+N92+P92+R92+T92</f>
        <v>6</v>
      </c>
      <c r="W92" s="365">
        <f t="shared" si="24"/>
        <v>24</v>
      </c>
      <c r="X92" s="361">
        <f t="shared" si="25"/>
        <v>192</v>
      </c>
      <c r="Y92" s="361">
        <f t="shared" si="26"/>
        <v>2160</v>
      </c>
      <c r="Z92" s="1012">
        <f t="shared" si="27"/>
        <v>2160</v>
      </c>
      <c r="AA92" s="149"/>
    </row>
    <row r="93" spans="1:30" s="160" customFormat="1" ht="35.1" customHeight="1">
      <c r="A93" s="825">
        <v>80</v>
      </c>
      <c r="B93" s="364" t="s">
        <v>661</v>
      </c>
      <c r="C93" s="361" t="s">
        <v>176</v>
      </c>
      <c r="D93" s="361" t="s">
        <v>98</v>
      </c>
      <c r="E93" s="365">
        <v>30</v>
      </c>
      <c r="F93" s="364">
        <v>240</v>
      </c>
      <c r="G93" s="364">
        <v>90</v>
      </c>
      <c r="H93" s="364">
        <f t="shared" si="22"/>
        <v>11.25</v>
      </c>
      <c r="I93" s="361">
        <f t="shared" si="23"/>
        <v>2700</v>
      </c>
      <c r="J93" s="376"/>
      <c r="K93" s="376"/>
      <c r="L93" s="376"/>
      <c r="M93" s="376"/>
      <c r="N93" s="376"/>
      <c r="O93" s="377"/>
      <c r="P93" s="376"/>
      <c r="Q93" s="376"/>
      <c r="R93" s="376"/>
      <c r="S93" s="376"/>
      <c r="T93" s="376"/>
      <c r="U93" s="376"/>
      <c r="V93" s="355">
        <f t="shared" si="29"/>
        <v>0</v>
      </c>
      <c r="W93" s="365">
        <f t="shared" si="24"/>
        <v>30</v>
      </c>
      <c r="X93" s="361">
        <f t="shared" si="25"/>
        <v>240</v>
      </c>
      <c r="Y93" s="361">
        <f t="shared" si="26"/>
        <v>2700</v>
      </c>
      <c r="Z93" s="1012">
        <f t="shared" si="27"/>
        <v>2700</v>
      </c>
      <c r="AA93" s="363"/>
    </row>
    <row r="94" spans="1:30" s="463" customFormat="1" ht="35.1" customHeight="1">
      <c r="A94" s="825">
        <v>81</v>
      </c>
      <c r="B94" s="364" t="s">
        <v>252</v>
      </c>
      <c r="C94" s="364" t="s">
        <v>18</v>
      </c>
      <c r="D94" s="364" t="s">
        <v>115</v>
      </c>
      <c r="E94" s="365">
        <v>30</v>
      </c>
      <c r="F94" s="364">
        <v>240</v>
      </c>
      <c r="G94" s="364">
        <v>70</v>
      </c>
      <c r="H94" s="364">
        <f t="shared" si="22"/>
        <v>8.75</v>
      </c>
      <c r="I94" s="364">
        <f t="shared" si="23"/>
        <v>2100</v>
      </c>
      <c r="J94" s="376"/>
      <c r="K94" s="376"/>
      <c r="L94" s="376"/>
      <c r="M94" s="376"/>
      <c r="N94" s="376"/>
      <c r="O94" s="377"/>
      <c r="P94" s="376"/>
      <c r="Q94" s="376"/>
      <c r="R94" s="376"/>
      <c r="S94" s="376"/>
      <c r="T94" s="376"/>
      <c r="U94" s="376"/>
      <c r="V94" s="365">
        <f t="shared" si="29"/>
        <v>0</v>
      </c>
      <c r="W94" s="365">
        <f t="shared" si="24"/>
        <v>30</v>
      </c>
      <c r="X94" s="364">
        <f t="shared" si="25"/>
        <v>240</v>
      </c>
      <c r="Y94" s="364">
        <f t="shared" si="26"/>
        <v>2100</v>
      </c>
      <c r="Z94" s="1012">
        <f t="shared" si="27"/>
        <v>2100</v>
      </c>
      <c r="AA94" s="997"/>
    </row>
    <row r="95" spans="1:30" s="160" customFormat="1" ht="30" customHeight="1">
      <c r="A95" s="825">
        <v>82</v>
      </c>
      <c r="B95" s="772" t="s">
        <v>826</v>
      </c>
      <c r="C95" s="364" t="s">
        <v>176</v>
      </c>
      <c r="D95" s="364" t="s">
        <v>22</v>
      </c>
      <c r="E95" s="365">
        <v>30</v>
      </c>
      <c r="F95" s="364">
        <v>240</v>
      </c>
      <c r="G95" s="364">
        <v>90</v>
      </c>
      <c r="H95" s="364">
        <f t="shared" si="22"/>
        <v>11.25</v>
      </c>
      <c r="I95" s="361">
        <f t="shared" si="23"/>
        <v>2700</v>
      </c>
      <c r="J95" s="376"/>
      <c r="K95" s="376"/>
      <c r="L95" s="376">
        <v>3</v>
      </c>
      <c r="M95" s="376" t="s">
        <v>1149</v>
      </c>
      <c r="N95" s="376">
        <v>4</v>
      </c>
      <c r="O95" s="377" t="s">
        <v>1150</v>
      </c>
      <c r="P95" s="376"/>
      <c r="Q95" s="376"/>
      <c r="R95" s="376"/>
      <c r="S95" s="376"/>
      <c r="T95" s="376"/>
      <c r="U95" s="376"/>
      <c r="V95" s="355">
        <f t="shared" si="29"/>
        <v>7</v>
      </c>
      <c r="W95" s="365">
        <f t="shared" si="24"/>
        <v>23</v>
      </c>
      <c r="X95" s="361">
        <f t="shared" si="25"/>
        <v>184</v>
      </c>
      <c r="Y95" s="361">
        <f t="shared" si="26"/>
        <v>2070</v>
      </c>
      <c r="Z95" s="1012">
        <f t="shared" si="27"/>
        <v>2070</v>
      </c>
      <c r="AA95" s="149"/>
    </row>
    <row r="96" spans="1:30" s="160" customFormat="1" ht="30" customHeight="1">
      <c r="A96" s="825">
        <v>83</v>
      </c>
      <c r="B96" s="623" t="s">
        <v>369</v>
      </c>
      <c r="C96" s="364" t="s">
        <v>18</v>
      </c>
      <c r="D96" s="364" t="s">
        <v>76</v>
      </c>
      <c r="E96" s="364">
        <v>30</v>
      </c>
      <c r="F96" s="364">
        <v>240</v>
      </c>
      <c r="G96" s="364">
        <v>70</v>
      </c>
      <c r="H96" s="364">
        <f t="shared" si="22"/>
        <v>8.75</v>
      </c>
      <c r="I96" s="361">
        <f t="shared" si="23"/>
        <v>2100</v>
      </c>
      <c r="J96" s="376"/>
      <c r="K96" s="376"/>
      <c r="L96" s="376"/>
      <c r="M96" s="376"/>
      <c r="N96" s="376"/>
      <c r="O96" s="377"/>
      <c r="P96" s="376"/>
      <c r="Q96" s="376"/>
      <c r="R96" s="376"/>
      <c r="S96" s="376"/>
      <c r="T96" s="376"/>
      <c r="U96" s="376"/>
      <c r="V96" s="355">
        <f>J96+L96+N96+P96+R96+T96</f>
        <v>0</v>
      </c>
      <c r="W96" s="365">
        <f>E96-V96</f>
        <v>30</v>
      </c>
      <c r="X96" s="361">
        <f t="shared" si="25"/>
        <v>240</v>
      </c>
      <c r="Y96" s="361">
        <f t="shared" si="26"/>
        <v>2100</v>
      </c>
      <c r="Z96" s="1012">
        <f t="shared" si="27"/>
        <v>2100</v>
      </c>
      <c r="AA96" s="149"/>
    </row>
    <row r="97" spans="1:27" s="160" customFormat="1" ht="30" customHeight="1">
      <c r="A97" s="825">
        <v>84</v>
      </c>
      <c r="B97" s="624" t="s">
        <v>552</v>
      </c>
      <c r="C97" s="365" t="s">
        <v>18</v>
      </c>
      <c r="D97" s="1180" t="s">
        <v>75</v>
      </c>
      <c r="E97" s="365">
        <v>30</v>
      </c>
      <c r="F97" s="365">
        <v>240</v>
      </c>
      <c r="G97" s="364">
        <v>70</v>
      </c>
      <c r="H97" s="364">
        <f t="shared" si="22"/>
        <v>8.75</v>
      </c>
      <c r="I97" s="361">
        <f t="shared" si="23"/>
        <v>2100</v>
      </c>
      <c r="J97" s="376">
        <v>1</v>
      </c>
      <c r="K97" s="376">
        <v>25</v>
      </c>
      <c r="L97" s="376">
        <v>1</v>
      </c>
      <c r="M97" s="376">
        <v>23</v>
      </c>
      <c r="N97" s="376"/>
      <c r="O97" s="377"/>
      <c r="P97" s="376"/>
      <c r="Q97" s="376"/>
      <c r="R97" s="376"/>
      <c r="S97" s="376"/>
      <c r="T97" s="376"/>
      <c r="U97" s="376"/>
      <c r="V97" s="355">
        <f>J97+L97+N97+P97+R97+T97</f>
        <v>2</v>
      </c>
      <c r="W97" s="365">
        <f>E97-V97</f>
        <v>28</v>
      </c>
      <c r="X97" s="361">
        <f t="shared" si="25"/>
        <v>224</v>
      </c>
      <c r="Y97" s="361">
        <f t="shared" si="26"/>
        <v>1960</v>
      </c>
      <c r="Z97" s="1012">
        <f t="shared" si="27"/>
        <v>1960</v>
      </c>
      <c r="AA97" s="149"/>
    </row>
    <row r="98" spans="1:27" s="160" customFormat="1" ht="30" customHeight="1">
      <c r="A98" s="825">
        <v>85</v>
      </c>
      <c r="B98" s="364" t="s">
        <v>118</v>
      </c>
      <c r="C98" s="364" t="s">
        <v>176</v>
      </c>
      <c r="D98" s="364" t="s">
        <v>59</v>
      </c>
      <c r="E98" s="365">
        <v>30</v>
      </c>
      <c r="F98" s="364">
        <v>240</v>
      </c>
      <c r="G98" s="364">
        <v>90</v>
      </c>
      <c r="H98" s="364">
        <f t="shared" si="22"/>
        <v>11.25</v>
      </c>
      <c r="I98" s="361">
        <f t="shared" si="23"/>
        <v>2700</v>
      </c>
      <c r="J98" s="376"/>
      <c r="K98" s="376"/>
      <c r="L98" s="376">
        <v>5</v>
      </c>
      <c r="M98" s="376" t="s">
        <v>1144</v>
      </c>
      <c r="N98" s="376"/>
      <c r="O98" s="377"/>
      <c r="P98" s="376">
        <v>1</v>
      </c>
      <c r="Q98" s="376">
        <v>11</v>
      </c>
      <c r="R98" s="376"/>
      <c r="S98" s="376"/>
      <c r="T98" s="376"/>
      <c r="U98" s="376"/>
      <c r="V98" s="355">
        <f>J98+L98+N98+P98+R98+T98</f>
        <v>6</v>
      </c>
      <c r="W98" s="365">
        <f>E98-V98</f>
        <v>24</v>
      </c>
      <c r="X98" s="361">
        <f t="shared" si="25"/>
        <v>192</v>
      </c>
      <c r="Y98" s="361">
        <f t="shared" si="26"/>
        <v>2160</v>
      </c>
      <c r="Z98" s="1012">
        <f t="shared" si="27"/>
        <v>2160</v>
      </c>
      <c r="AA98" s="149"/>
    </row>
    <row r="99" spans="1:27" s="160" customFormat="1" ht="30" customHeight="1">
      <c r="A99" s="825">
        <v>86</v>
      </c>
      <c r="B99" s="364" t="s">
        <v>444</v>
      </c>
      <c r="C99" s="364" t="s">
        <v>18</v>
      </c>
      <c r="D99" s="364" t="s">
        <v>334</v>
      </c>
      <c r="E99" s="364">
        <v>30</v>
      </c>
      <c r="F99" s="364">
        <v>240</v>
      </c>
      <c r="G99" s="364">
        <v>70</v>
      </c>
      <c r="H99" s="364">
        <f t="shared" si="22"/>
        <v>8.75</v>
      </c>
      <c r="I99" s="361">
        <f t="shared" si="23"/>
        <v>2100</v>
      </c>
      <c r="J99" s="376"/>
      <c r="K99" s="376"/>
      <c r="L99" s="376"/>
      <c r="M99" s="376"/>
      <c r="N99" s="376"/>
      <c r="O99" s="377"/>
      <c r="P99" s="376"/>
      <c r="Q99" s="376"/>
      <c r="R99" s="376"/>
      <c r="S99" s="376"/>
      <c r="T99" s="376"/>
      <c r="U99" s="376"/>
      <c r="V99" s="361">
        <f t="shared" ref="V99:V114" si="30">J99+L99+N99+P99+R99+T99</f>
        <v>0</v>
      </c>
      <c r="W99" s="364">
        <f t="shared" ref="W99:W114" si="31">E99-V99</f>
        <v>30</v>
      </c>
      <c r="X99" s="361">
        <f t="shared" si="25"/>
        <v>240</v>
      </c>
      <c r="Y99" s="361">
        <f t="shared" si="26"/>
        <v>2100</v>
      </c>
      <c r="Z99" s="1012">
        <f t="shared" si="27"/>
        <v>2100</v>
      </c>
      <c r="AA99" s="149"/>
    </row>
    <row r="100" spans="1:27" s="160" customFormat="1" ht="30" customHeight="1">
      <c r="A100" s="825">
        <v>87</v>
      </c>
      <c r="B100" s="1155" t="s">
        <v>880</v>
      </c>
      <c r="C100" s="364" t="s">
        <v>18</v>
      </c>
      <c r="D100" s="920" t="s">
        <v>237</v>
      </c>
      <c r="E100" s="364">
        <v>30</v>
      </c>
      <c r="F100" s="364">
        <v>240</v>
      </c>
      <c r="G100" s="364">
        <v>70</v>
      </c>
      <c r="H100" s="364">
        <f t="shared" si="22"/>
        <v>8.75</v>
      </c>
      <c r="I100" s="361">
        <f t="shared" si="23"/>
        <v>2100</v>
      </c>
      <c r="J100" s="376"/>
      <c r="K100" s="376"/>
      <c r="L100" s="376"/>
      <c r="M100" s="376"/>
      <c r="N100" s="376"/>
      <c r="O100" s="377"/>
      <c r="P100" s="376"/>
      <c r="Q100" s="376"/>
      <c r="R100" s="376"/>
      <c r="S100" s="376"/>
      <c r="T100" s="376"/>
      <c r="U100" s="820"/>
      <c r="V100" s="361">
        <f t="shared" si="30"/>
        <v>0</v>
      </c>
      <c r="W100" s="364">
        <f t="shared" si="31"/>
        <v>30</v>
      </c>
      <c r="X100" s="361">
        <f t="shared" si="25"/>
        <v>240</v>
      </c>
      <c r="Y100" s="361">
        <f t="shared" si="26"/>
        <v>2100</v>
      </c>
      <c r="Z100" s="1012">
        <f t="shared" si="27"/>
        <v>2100</v>
      </c>
      <c r="AA100" s="149"/>
    </row>
    <row r="101" spans="1:27" s="160" customFormat="1" ht="30" customHeight="1">
      <c r="A101" s="825">
        <v>88</v>
      </c>
      <c r="B101" s="415" t="s">
        <v>1094</v>
      </c>
      <c r="C101" s="364" t="s">
        <v>176</v>
      </c>
      <c r="D101" s="364" t="s">
        <v>241</v>
      </c>
      <c r="E101" s="365">
        <v>30</v>
      </c>
      <c r="F101" s="364">
        <v>240</v>
      </c>
      <c r="G101" s="364">
        <v>90</v>
      </c>
      <c r="H101" s="364">
        <f t="shared" si="22"/>
        <v>11.25</v>
      </c>
      <c r="I101" s="361">
        <f t="shared" si="23"/>
        <v>2700</v>
      </c>
      <c r="J101" s="376"/>
      <c r="K101" s="376"/>
      <c r="L101" s="376">
        <v>3</v>
      </c>
      <c r="M101" s="376" t="s">
        <v>1147</v>
      </c>
      <c r="N101" s="376"/>
      <c r="O101" s="377"/>
      <c r="P101" s="376"/>
      <c r="Q101" s="376"/>
      <c r="R101" s="376"/>
      <c r="S101" s="376"/>
      <c r="T101" s="376"/>
      <c r="U101" s="376"/>
      <c r="V101" s="355">
        <f t="shared" si="30"/>
        <v>3</v>
      </c>
      <c r="W101" s="365">
        <f t="shared" si="31"/>
        <v>27</v>
      </c>
      <c r="X101" s="361">
        <f t="shared" si="25"/>
        <v>216</v>
      </c>
      <c r="Y101" s="361">
        <f t="shared" si="26"/>
        <v>2430</v>
      </c>
      <c r="Z101" s="1012">
        <f t="shared" si="27"/>
        <v>2430</v>
      </c>
      <c r="AA101" s="149"/>
    </row>
    <row r="102" spans="1:27" s="160" customFormat="1" ht="30" customHeight="1">
      <c r="A102" s="825">
        <v>89</v>
      </c>
      <c r="B102" s="364" t="s">
        <v>26</v>
      </c>
      <c r="C102" s="365" t="s">
        <v>31</v>
      </c>
      <c r="D102" s="364" t="s">
        <v>37</v>
      </c>
      <c r="E102" s="365">
        <v>30</v>
      </c>
      <c r="F102" s="364">
        <v>240</v>
      </c>
      <c r="G102" s="364">
        <v>75</v>
      </c>
      <c r="H102" s="364">
        <f t="shared" si="22"/>
        <v>9.375</v>
      </c>
      <c r="I102" s="361">
        <f t="shared" si="23"/>
        <v>2250</v>
      </c>
      <c r="J102" s="376"/>
      <c r="K102" s="376"/>
      <c r="L102" s="376">
        <v>1</v>
      </c>
      <c r="M102" s="376">
        <v>23</v>
      </c>
      <c r="N102" s="376"/>
      <c r="O102" s="377"/>
      <c r="P102" s="376"/>
      <c r="Q102" s="376"/>
      <c r="R102" s="376"/>
      <c r="S102" s="820"/>
      <c r="T102" s="376"/>
      <c r="U102" s="376"/>
      <c r="V102" s="355">
        <f t="shared" si="30"/>
        <v>1</v>
      </c>
      <c r="W102" s="365">
        <f t="shared" si="31"/>
        <v>29</v>
      </c>
      <c r="X102" s="361">
        <f t="shared" si="25"/>
        <v>232</v>
      </c>
      <c r="Y102" s="361">
        <f t="shared" si="26"/>
        <v>2175</v>
      </c>
      <c r="Z102" s="1012">
        <f t="shared" si="27"/>
        <v>2175</v>
      </c>
      <c r="AA102" s="149"/>
    </row>
    <row r="103" spans="1:27" s="463" customFormat="1" ht="30" customHeight="1">
      <c r="A103" s="825">
        <v>90</v>
      </c>
      <c r="B103" s="364" t="s">
        <v>867</v>
      </c>
      <c r="C103" s="364" t="s">
        <v>18</v>
      </c>
      <c r="D103" s="364" t="s">
        <v>506</v>
      </c>
      <c r="E103" s="365">
        <v>30</v>
      </c>
      <c r="F103" s="364">
        <v>240</v>
      </c>
      <c r="G103" s="364">
        <v>70</v>
      </c>
      <c r="H103" s="364">
        <f t="shared" si="22"/>
        <v>8.75</v>
      </c>
      <c r="I103" s="364">
        <f t="shared" si="23"/>
        <v>2100</v>
      </c>
      <c r="J103" s="376">
        <v>1</v>
      </c>
      <c r="K103" s="376">
        <v>25</v>
      </c>
      <c r="L103" s="376">
        <v>1</v>
      </c>
      <c r="M103" s="376">
        <v>9</v>
      </c>
      <c r="N103" s="376"/>
      <c r="O103" s="377"/>
      <c r="P103" s="376"/>
      <c r="Q103" s="376"/>
      <c r="R103" s="376"/>
      <c r="S103" s="820"/>
      <c r="T103" s="376"/>
      <c r="U103" s="376"/>
      <c r="V103" s="365">
        <f t="shared" si="30"/>
        <v>2</v>
      </c>
      <c r="W103" s="365">
        <f t="shared" si="31"/>
        <v>28</v>
      </c>
      <c r="X103" s="364">
        <f t="shared" si="25"/>
        <v>224</v>
      </c>
      <c r="Y103" s="364">
        <f t="shared" si="26"/>
        <v>1960</v>
      </c>
      <c r="Z103" s="1012">
        <f t="shared" si="27"/>
        <v>1960</v>
      </c>
      <c r="AA103" s="245"/>
    </row>
    <row r="104" spans="1:27" s="160" customFormat="1" ht="30" customHeight="1">
      <c r="A104" s="825">
        <v>91</v>
      </c>
      <c r="B104" s="364" t="s">
        <v>140</v>
      </c>
      <c r="C104" s="364" t="s">
        <v>176</v>
      </c>
      <c r="D104" s="364" t="s">
        <v>144</v>
      </c>
      <c r="E104" s="365">
        <v>30</v>
      </c>
      <c r="F104" s="364">
        <v>240</v>
      </c>
      <c r="G104" s="364">
        <v>90</v>
      </c>
      <c r="H104" s="364">
        <f t="shared" si="22"/>
        <v>11.25</v>
      </c>
      <c r="I104" s="361">
        <f t="shared" si="23"/>
        <v>2700</v>
      </c>
      <c r="J104" s="376"/>
      <c r="K104" s="376"/>
      <c r="L104" s="376">
        <v>5</v>
      </c>
      <c r="M104" s="376" t="s">
        <v>1144</v>
      </c>
      <c r="N104" s="376">
        <v>2</v>
      </c>
      <c r="O104" s="377" t="s">
        <v>1161</v>
      </c>
      <c r="P104" s="376">
        <v>1</v>
      </c>
      <c r="Q104" s="376">
        <v>11</v>
      </c>
      <c r="R104" s="376"/>
      <c r="S104" s="376"/>
      <c r="T104" s="376"/>
      <c r="U104" s="376"/>
      <c r="V104" s="355">
        <f t="shared" si="30"/>
        <v>8</v>
      </c>
      <c r="W104" s="365">
        <f t="shared" si="31"/>
        <v>22</v>
      </c>
      <c r="X104" s="361">
        <f t="shared" si="25"/>
        <v>176</v>
      </c>
      <c r="Y104" s="361">
        <f t="shared" si="26"/>
        <v>1980</v>
      </c>
      <c r="Z104" s="1012">
        <f t="shared" si="27"/>
        <v>1980</v>
      </c>
      <c r="AA104" s="149"/>
    </row>
    <row r="105" spans="1:27" s="160" customFormat="1" ht="30" customHeight="1">
      <c r="A105" s="825">
        <v>92</v>
      </c>
      <c r="B105" s="364" t="s">
        <v>51</v>
      </c>
      <c r="C105" s="364" t="s">
        <v>176</v>
      </c>
      <c r="D105" s="364" t="s">
        <v>52</v>
      </c>
      <c r="E105" s="365">
        <v>30</v>
      </c>
      <c r="F105" s="364">
        <v>240</v>
      </c>
      <c r="G105" s="364">
        <v>90</v>
      </c>
      <c r="H105" s="364">
        <f t="shared" si="22"/>
        <v>11.25</v>
      </c>
      <c r="I105" s="361">
        <f t="shared" si="23"/>
        <v>2700</v>
      </c>
      <c r="J105" s="376"/>
      <c r="K105" s="376"/>
      <c r="L105" s="376">
        <v>2</v>
      </c>
      <c r="M105" s="376" t="s">
        <v>1164</v>
      </c>
      <c r="N105" s="376"/>
      <c r="O105" s="377"/>
      <c r="P105" s="376"/>
      <c r="Q105" s="376"/>
      <c r="R105" s="376"/>
      <c r="S105" s="376"/>
      <c r="T105" s="376">
        <v>2</v>
      </c>
      <c r="U105" s="376" t="s">
        <v>216</v>
      </c>
      <c r="V105" s="355">
        <f t="shared" si="30"/>
        <v>4</v>
      </c>
      <c r="W105" s="365">
        <f t="shared" si="31"/>
        <v>26</v>
      </c>
      <c r="X105" s="361">
        <f t="shared" si="25"/>
        <v>208</v>
      </c>
      <c r="Y105" s="361">
        <f t="shared" si="26"/>
        <v>2340</v>
      </c>
      <c r="Z105" s="1012">
        <f t="shared" si="27"/>
        <v>2340</v>
      </c>
      <c r="AA105" s="149"/>
    </row>
    <row r="106" spans="1:27" s="160" customFormat="1" ht="30" customHeight="1">
      <c r="A106" s="825">
        <v>93</v>
      </c>
      <c r="B106" s="364" t="s">
        <v>281</v>
      </c>
      <c r="C106" s="364" t="s">
        <v>176</v>
      </c>
      <c r="D106" s="364" t="s">
        <v>35</v>
      </c>
      <c r="E106" s="365">
        <v>30</v>
      </c>
      <c r="F106" s="364">
        <v>240</v>
      </c>
      <c r="G106" s="364">
        <v>90</v>
      </c>
      <c r="H106" s="364">
        <f t="shared" si="22"/>
        <v>11.25</v>
      </c>
      <c r="I106" s="361">
        <f t="shared" si="23"/>
        <v>2700</v>
      </c>
      <c r="J106" s="376"/>
      <c r="K106" s="376"/>
      <c r="L106" s="376">
        <v>4</v>
      </c>
      <c r="M106" s="376" t="s">
        <v>1148</v>
      </c>
      <c r="N106" s="376"/>
      <c r="O106" s="377"/>
      <c r="P106" s="376"/>
      <c r="Q106" s="376"/>
      <c r="R106" s="376"/>
      <c r="S106" s="376"/>
      <c r="T106" s="376"/>
      <c r="U106" s="376"/>
      <c r="V106" s="355">
        <f t="shared" si="30"/>
        <v>4</v>
      </c>
      <c r="W106" s="365">
        <f t="shared" si="31"/>
        <v>26</v>
      </c>
      <c r="X106" s="361">
        <f t="shared" si="25"/>
        <v>208</v>
      </c>
      <c r="Y106" s="361">
        <f t="shared" si="26"/>
        <v>2340</v>
      </c>
      <c r="Z106" s="1012">
        <f t="shared" si="27"/>
        <v>2340</v>
      </c>
      <c r="AA106" s="149"/>
    </row>
    <row r="107" spans="1:27" s="160" customFormat="1" ht="30" customHeight="1">
      <c r="A107" s="825">
        <v>94</v>
      </c>
      <c r="B107" s="364" t="s">
        <v>944</v>
      </c>
      <c r="C107" s="364" t="s">
        <v>267</v>
      </c>
      <c r="D107" s="364" t="s">
        <v>45</v>
      </c>
      <c r="E107" s="365">
        <v>30</v>
      </c>
      <c r="F107" s="364">
        <v>240</v>
      </c>
      <c r="G107" s="364">
        <v>75</v>
      </c>
      <c r="H107" s="364">
        <f t="shared" si="22"/>
        <v>9.375</v>
      </c>
      <c r="I107" s="361">
        <f t="shared" si="23"/>
        <v>2250</v>
      </c>
      <c r="J107" s="376"/>
      <c r="K107" s="376"/>
      <c r="L107" s="376">
        <v>2</v>
      </c>
      <c r="M107" s="376" t="s">
        <v>1153</v>
      </c>
      <c r="N107" s="376"/>
      <c r="O107" s="377"/>
      <c r="P107" s="376"/>
      <c r="Q107" s="376"/>
      <c r="R107" s="376"/>
      <c r="S107" s="376"/>
      <c r="T107" s="376"/>
      <c r="U107" s="376"/>
      <c r="V107" s="355">
        <f t="shared" si="30"/>
        <v>2</v>
      </c>
      <c r="W107" s="365">
        <f t="shared" si="31"/>
        <v>28</v>
      </c>
      <c r="X107" s="361">
        <f>W107*8</f>
        <v>224</v>
      </c>
      <c r="Y107" s="361">
        <f>X107*H107</f>
        <v>2100</v>
      </c>
      <c r="Z107" s="1012">
        <f t="shared" si="27"/>
        <v>2100</v>
      </c>
      <c r="AA107" s="149"/>
    </row>
    <row r="108" spans="1:27" s="160" customFormat="1" ht="33.75" customHeight="1">
      <c r="A108" s="825">
        <v>95</v>
      </c>
      <c r="B108" s="364" t="s">
        <v>102</v>
      </c>
      <c r="C108" s="364" t="s">
        <v>176</v>
      </c>
      <c r="D108" s="364" t="s">
        <v>154</v>
      </c>
      <c r="E108" s="365">
        <v>30</v>
      </c>
      <c r="F108" s="364">
        <v>240</v>
      </c>
      <c r="G108" s="364">
        <v>90</v>
      </c>
      <c r="H108" s="364">
        <f t="shared" si="22"/>
        <v>11.25</v>
      </c>
      <c r="I108" s="361">
        <f t="shared" si="23"/>
        <v>2700</v>
      </c>
      <c r="J108" s="376"/>
      <c r="K108" s="376"/>
      <c r="L108" s="376">
        <v>5</v>
      </c>
      <c r="M108" s="376" t="s">
        <v>1144</v>
      </c>
      <c r="N108" s="376">
        <v>4</v>
      </c>
      <c r="O108" s="377" t="s">
        <v>1162</v>
      </c>
      <c r="P108" s="376">
        <v>1</v>
      </c>
      <c r="Q108" s="376">
        <v>11</v>
      </c>
      <c r="R108" s="376"/>
      <c r="S108" s="821"/>
      <c r="T108" s="376"/>
      <c r="U108" s="376"/>
      <c r="V108" s="355">
        <f t="shared" si="30"/>
        <v>10</v>
      </c>
      <c r="W108" s="365">
        <f t="shared" si="31"/>
        <v>20</v>
      </c>
      <c r="X108" s="361">
        <f t="shared" si="25"/>
        <v>160</v>
      </c>
      <c r="Y108" s="361">
        <f t="shared" si="26"/>
        <v>1800</v>
      </c>
      <c r="Z108" s="1012">
        <f t="shared" si="27"/>
        <v>1800</v>
      </c>
      <c r="AA108" s="149"/>
    </row>
    <row r="109" spans="1:27" s="160" customFormat="1" ht="30" customHeight="1">
      <c r="A109" s="825">
        <v>96</v>
      </c>
      <c r="B109" s="364" t="s">
        <v>724</v>
      </c>
      <c r="C109" s="364" t="s">
        <v>18</v>
      </c>
      <c r="D109" s="364" t="s">
        <v>175</v>
      </c>
      <c r="E109" s="365">
        <v>30</v>
      </c>
      <c r="F109" s="364">
        <v>240</v>
      </c>
      <c r="G109" s="364">
        <v>70</v>
      </c>
      <c r="H109" s="364">
        <f t="shared" si="22"/>
        <v>8.75</v>
      </c>
      <c r="I109" s="361">
        <f t="shared" si="23"/>
        <v>2100</v>
      </c>
      <c r="J109" s="376"/>
      <c r="K109" s="376"/>
      <c r="L109" s="376"/>
      <c r="M109" s="376"/>
      <c r="N109" s="376"/>
      <c r="O109" s="377"/>
      <c r="P109" s="376"/>
      <c r="Q109" s="376"/>
      <c r="R109" s="376"/>
      <c r="S109" s="376"/>
      <c r="T109" s="376"/>
      <c r="U109" s="376"/>
      <c r="V109" s="355">
        <f t="shared" si="30"/>
        <v>0</v>
      </c>
      <c r="W109" s="365">
        <f t="shared" si="31"/>
        <v>30</v>
      </c>
      <c r="X109" s="361">
        <f>W109*8</f>
        <v>240</v>
      </c>
      <c r="Y109" s="361">
        <f>X109*H109</f>
        <v>2100</v>
      </c>
      <c r="Z109" s="1012">
        <f>Y109</f>
        <v>2100</v>
      </c>
      <c r="AA109" s="149"/>
    </row>
    <row r="110" spans="1:27" s="160" customFormat="1" ht="31.5" customHeight="1">
      <c r="A110" s="825">
        <v>97</v>
      </c>
      <c r="B110" s="364" t="s">
        <v>263</v>
      </c>
      <c r="C110" s="364" t="s">
        <v>18</v>
      </c>
      <c r="D110" s="364" t="s">
        <v>848</v>
      </c>
      <c r="E110" s="365">
        <v>30</v>
      </c>
      <c r="F110" s="364">
        <v>240</v>
      </c>
      <c r="G110" s="364">
        <v>70</v>
      </c>
      <c r="H110" s="364">
        <f t="shared" si="22"/>
        <v>8.75</v>
      </c>
      <c r="I110" s="361">
        <f t="shared" si="23"/>
        <v>2100</v>
      </c>
      <c r="J110" s="376"/>
      <c r="K110" s="376"/>
      <c r="L110" s="376"/>
      <c r="M110" s="376"/>
      <c r="N110" s="376"/>
      <c r="O110" s="377"/>
      <c r="P110" s="376"/>
      <c r="Q110" s="376"/>
      <c r="R110" s="376"/>
      <c r="S110" s="376"/>
      <c r="T110" s="376"/>
      <c r="U110" s="947"/>
      <c r="V110" s="355">
        <f t="shared" si="30"/>
        <v>0</v>
      </c>
      <c r="W110" s="365">
        <f t="shared" si="31"/>
        <v>30</v>
      </c>
      <c r="X110" s="361">
        <f>W110*8</f>
        <v>240</v>
      </c>
      <c r="Y110" s="361">
        <f>X110*H110</f>
        <v>2100</v>
      </c>
      <c r="Z110" s="1012">
        <f>Y110</f>
        <v>2100</v>
      </c>
      <c r="AA110" s="149"/>
    </row>
    <row r="111" spans="1:27" s="463" customFormat="1" ht="35.1" customHeight="1">
      <c r="A111" s="825">
        <v>98</v>
      </c>
      <c r="B111" s="364" t="s">
        <v>264</v>
      </c>
      <c r="C111" s="364" t="s">
        <v>18</v>
      </c>
      <c r="D111" s="361" t="s">
        <v>853</v>
      </c>
      <c r="E111" s="365">
        <v>30</v>
      </c>
      <c r="F111" s="364">
        <v>240</v>
      </c>
      <c r="G111" s="364">
        <v>70</v>
      </c>
      <c r="H111" s="364">
        <f t="shared" si="22"/>
        <v>8.75</v>
      </c>
      <c r="I111" s="364">
        <f t="shared" si="23"/>
        <v>2100</v>
      </c>
      <c r="J111" s="417">
        <v>18</v>
      </c>
      <c r="K111" s="376" t="s">
        <v>722</v>
      </c>
      <c r="L111" s="376"/>
      <c r="M111" s="376"/>
      <c r="N111" s="376"/>
      <c r="O111" s="377"/>
      <c r="P111" s="376"/>
      <c r="Q111" s="376"/>
      <c r="R111" s="376"/>
      <c r="S111" s="376"/>
      <c r="T111" s="376"/>
      <c r="U111" s="376"/>
      <c r="V111" s="365">
        <f t="shared" si="30"/>
        <v>18</v>
      </c>
      <c r="W111" s="365">
        <f t="shared" si="31"/>
        <v>12</v>
      </c>
      <c r="X111" s="364">
        <f t="shared" ref="X111" si="32">W111*8</f>
        <v>96</v>
      </c>
      <c r="Y111" s="364">
        <f t="shared" ref="Y111" si="33">X111*H111</f>
        <v>840</v>
      </c>
      <c r="Z111" s="1014">
        <f t="shared" ref="Z111" si="34">Y111</f>
        <v>840</v>
      </c>
      <c r="AA111" s="997"/>
    </row>
    <row r="112" spans="1:27" s="160" customFormat="1" ht="30" customHeight="1">
      <c r="A112" s="825">
        <v>99</v>
      </c>
      <c r="B112" s="364" t="s">
        <v>278</v>
      </c>
      <c r="C112" s="364" t="s">
        <v>176</v>
      </c>
      <c r="D112" s="474" t="s">
        <v>50</v>
      </c>
      <c r="E112" s="365">
        <v>30</v>
      </c>
      <c r="F112" s="364">
        <v>240</v>
      </c>
      <c r="G112" s="364">
        <v>90</v>
      </c>
      <c r="H112" s="364">
        <f t="shared" si="22"/>
        <v>11.25</v>
      </c>
      <c r="I112" s="361">
        <f t="shared" si="23"/>
        <v>2700</v>
      </c>
      <c r="J112" s="376"/>
      <c r="K112" s="376"/>
      <c r="L112" s="376">
        <v>4</v>
      </c>
      <c r="M112" s="376" t="s">
        <v>1148</v>
      </c>
      <c r="N112" s="376">
        <v>2</v>
      </c>
      <c r="O112" s="377" t="s">
        <v>1128</v>
      </c>
      <c r="P112" s="376"/>
      <c r="Q112" s="376"/>
      <c r="R112" s="376"/>
      <c r="S112" s="376"/>
      <c r="T112" s="376"/>
      <c r="U112" s="376"/>
      <c r="V112" s="355">
        <f t="shared" si="30"/>
        <v>6</v>
      </c>
      <c r="W112" s="365">
        <f t="shared" si="31"/>
        <v>24</v>
      </c>
      <c r="X112" s="361">
        <f t="shared" si="25"/>
        <v>192</v>
      </c>
      <c r="Y112" s="361">
        <f t="shared" si="26"/>
        <v>2160</v>
      </c>
      <c r="Z112" s="1012">
        <f t="shared" si="27"/>
        <v>2160</v>
      </c>
      <c r="AA112" s="245"/>
    </row>
    <row r="113" spans="1:35" s="160" customFormat="1" ht="30" customHeight="1">
      <c r="A113" s="825">
        <v>100</v>
      </c>
      <c r="B113" s="364" t="s">
        <v>1046</v>
      </c>
      <c r="C113" s="364" t="s">
        <v>18</v>
      </c>
      <c r="D113" s="1065" t="s">
        <v>236</v>
      </c>
      <c r="E113" s="365">
        <v>30</v>
      </c>
      <c r="F113" s="364">
        <v>240</v>
      </c>
      <c r="G113" s="364">
        <v>70</v>
      </c>
      <c r="H113" s="364">
        <f t="shared" si="22"/>
        <v>8.75</v>
      </c>
      <c r="I113" s="361">
        <f t="shared" si="23"/>
        <v>2100</v>
      </c>
      <c r="J113" s="376"/>
      <c r="K113" s="376"/>
      <c r="L113" s="376"/>
      <c r="M113" s="376"/>
      <c r="N113" s="376"/>
      <c r="O113" s="377"/>
      <c r="P113" s="376"/>
      <c r="Q113" s="376"/>
      <c r="R113" s="376"/>
      <c r="S113" s="376"/>
      <c r="T113" s="376"/>
      <c r="U113" s="376"/>
      <c r="V113" s="355">
        <f t="shared" si="30"/>
        <v>0</v>
      </c>
      <c r="W113" s="365">
        <f t="shared" si="31"/>
        <v>30</v>
      </c>
      <c r="X113" s="361">
        <f t="shared" si="25"/>
        <v>240</v>
      </c>
      <c r="Y113" s="361">
        <f t="shared" si="26"/>
        <v>2100</v>
      </c>
      <c r="Z113" s="1012">
        <f t="shared" si="27"/>
        <v>2100</v>
      </c>
      <c r="AA113" s="149"/>
    </row>
    <row r="114" spans="1:35" s="160" customFormat="1" ht="30" customHeight="1">
      <c r="A114" s="825">
        <v>101</v>
      </c>
      <c r="B114" s="364" t="s">
        <v>664</v>
      </c>
      <c r="C114" s="364" t="s">
        <v>267</v>
      </c>
      <c r="D114" s="364" t="s">
        <v>82</v>
      </c>
      <c r="E114" s="355">
        <v>30</v>
      </c>
      <c r="F114" s="361">
        <v>240</v>
      </c>
      <c r="G114" s="361">
        <v>75</v>
      </c>
      <c r="H114" s="364">
        <f t="shared" si="22"/>
        <v>9.375</v>
      </c>
      <c r="I114" s="361">
        <f t="shared" si="23"/>
        <v>2250</v>
      </c>
      <c r="J114" s="376"/>
      <c r="K114" s="376"/>
      <c r="L114" s="376">
        <v>3</v>
      </c>
      <c r="M114" s="376" t="s">
        <v>896</v>
      </c>
      <c r="N114" s="376"/>
      <c r="O114" s="377"/>
      <c r="P114" s="376">
        <v>1</v>
      </c>
      <c r="Q114" s="376">
        <v>11</v>
      </c>
      <c r="R114" s="376"/>
      <c r="S114" s="376"/>
      <c r="T114" s="376"/>
      <c r="U114" s="376"/>
      <c r="V114" s="355">
        <f t="shared" si="30"/>
        <v>4</v>
      </c>
      <c r="W114" s="365">
        <f t="shared" si="31"/>
        <v>26</v>
      </c>
      <c r="X114" s="361">
        <f>W114*8</f>
        <v>208</v>
      </c>
      <c r="Y114" s="361">
        <f>X114*H114</f>
        <v>1950</v>
      </c>
      <c r="Z114" s="1012">
        <f>Y114</f>
        <v>1950</v>
      </c>
      <c r="AA114" s="149"/>
    </row>
    <row r="115" spans="1:35" ht="47.25" customHeight="1" thickBot="1">
      <c r="A115" s="1039"/>
      <c r="B115" s="416"/>
      <c r="C115" s="384"/>
      <c r="D115" s="384"/>
      <c r="E115" s="384"/>
      <c r="F115" s="384"/>
      <c r="G115" s="384"/>
      <c r="H115" s="384"/>
      <c r="I115" s="384"/>
      <c r="J115" s="385"/>
      <c r="K115" s="385"/>
      <c r="L115" s="385"/>
      <c r="M115" s="385"/>
      <c r="N115" s="385"/>
      <c r="O115" s="385"/>
      <c r="P115" s="385"/>
      <c r="Q115" s="385"/>
      <c r="R115" s="385"/>
      <c r="S115" s="385"/>
      <c r="T115" s="385"/>
      <c r="U115" s="385"/>
      <c r="V115" s="384"/>
      <c r="W115" s="416"/>
      <c r="X115" s="1436" t="s">
        <v>208</v>
      </c>
      <c r="Y115" s="1437"/>
      <c r="Z115" s="1019">
        <f>SUM(Z8:Z114)</f>
        <v>213730</v>
      </c>
      <c r="AA115" s="159"/>
      <c r="AB115" s="150"/>
      <c r="AC115" s="150"/>
      <c r="AD115" s="352"/>
      <c r="AE115" s="150"/>
      <c r="AF115" s="150"/>
      <c r="AG115" s="150"/>
      <c r="AH115" s="150"/>
      <c r="AI115" s="150"/>
    </row>
    <row r="116" spans="1:35" ht="30.75" customHeight="1" thickBot="1">
      <c r="A116" s="1039"/>
      <c r="B116" s="416" t="s">
        <v>342</v>
      </c>
      <c r="C116" s="119"/>
      <c r="D116" s="384"/>
      <c r="E116" s="384"/>
      <c r="F116" s="384"/>
      <c r="G116" s="384"/>
      <c r="H116" s="384"/>
      <c r="I116" s="384"/>
      <c r="J116" s="385"/>
      <c r="K116" s="385"/>
      <c r="L116" s="385"/>
      <c r="M116" s="385"/>
      <c r="N116" s="385"/>
      <c r="O116" s="385"/>
      <c r="P116" s="385"/>
      <c r="Q116" s="385"/>
      <c r="R116" s="385"/>
      <c r="S116" s="385"/>
      <c r="T116" s="385"/>
      <c r="U116" s="385"/>
      <c r="V116" s="384"/>
      <c r="W116" s="416"/>
      <c r="X116" s="384"/>
      <c r="Y116" s="384"/>
      <c r="Z116" s="1020"/>
      <c r="AA116" s="159"/>
      <c r="AB116" s="150"/>
      <c r="AC116" s="150"/>
      <c r="AD116" s="160"/>
      <c r="AE116" s="150"/>
      <c r="AF116" s="150"/>
      <c r="AG116" s="150"/>
      <c r="AH116" s="150"/>
      <c r="AI116" s="150"/>
    </row>
    <row r="117" spans="1:35" s="160" customFormat="1" ht="44.25" customHeight="1">
      <c r="A117" s="462"/>
      <c r="B117" s="1427" t="s">
        <v>483</v>
      </c>
      <c r="C117" s="1427"/>
      <c r="D117" s="1427"/>
      <c r="E117" s="341"/>
      <c r="F117" s="341"/>
      <c r="G117" s="341"/>
      <c r="H117" s="341"/>
      <c r="I117" s="341"/>
      <c r="J117" s="1183"/>
      <c r="K117" s="1183"/>
      <c r="L117" s="1183"/>
      <c r="M117" s="1598" t="s">
        <v>484</v>
      </c>
      <c r="N117" s="1598"/>
      <c r="O117" s="1598"/>
      <c r="P117" s="1598"/>
      <c r="Q117" s="1598"/>
      <c r="R117" s="1598"/>
      <c r="S117" s="1183"/>
      <c r="T117" s="1183"/>
      <c r="U117" s="1183"/>
      <c r="V117" s="1598" t="s">
        <v>485</v>
      </c>
      <c r="W117" s="1598"/>
      <c r="X117" s="1598"/>
      <c r="Y117" s="1598"/>
      <c r="Z117" s="1598"/>
      <c r="AA117" s="1598"/>
    </row>
    <row r="118" spans="1:35" s="160" customFormat="1" ht="42.75" customHeight="1">
      <c r="A118" s="462"/>
      <c r="B118" s="1427" t="s">
        <v>482</v>
      </c>
      <c r="C118" s="1427"/>
      <c r="D118" s="1427"/>
      <c r="E118" s="341"/>
      <c r="F118" s="341"/>
      <c r="G118" s="341"/>
      <c r="H118" s="341"/>
      <c r="I118" s="341"/>
      <c r="J118" s="1183"/>
      <c r="K118" s="1183"/>
      <c r="L118" s="1183"/>
      <c r="M118" s="1183"/>
      <c r="N118" s="1427" t="s">
        <v>482</v>
      </c>
      <c r="O118" s="1427"/>
      <c r="P118" s="1427"/>
      <c r="Q118" s="1427"/>
      <c r="R118" s="1183"/>
      <c r="S118" s="1183"/>
      <c r="T118" s="1183"/>
      <c r="U118" s="1183"/>
      <c r="V118" s="341"/>
      <c r="W118" s="776"/>
      <c r="X118" s="1427" t="s">
        <v>482</v>
      </c>
      <c r="Y118" s="1427"/>
      <c r="Z118" s="1427"/>
      <c r="AA118" s="1427"/>
    </row>
    <row r="119" spans="1:35" s="160" customFormat="1" ht="27.75" customHeight="1">
      <c r="A119" s="462"/>
      <c r="B119" s="462"/>
      <c r="C119" s="250"/>
      <c r="D119" s="250"/>
      <c r="E119" s="250"/>
      <c r="F119" s="250"/>
      <c r="G119" s="250"/>
      <c r="H119" s="250"/>
      <c r="I119" s="250"/>
      <c r="J119" s="338"/>
      <c r="K119" s="338"/>
      <c r="L119" s="338"/>
      <c r="M119" s="338"/>
      <c r="N119" s="1597">
        <v>3</v>
      </c>
      <c r="O119" s="1597"/>
      <c r="P119" s="1597"/>
      <c r="Q119" s="1597"/>
      <c r="R119" s="338"/>
      <c r="S119" s="338"/>
      <c r="T119" s="338"/>
      <c r="U119" s="338"/>
      <c r="V119" s="250"/>
      <c r="W119" s="462"/>
      <c r="X119" s="250"/>
      <c r="Y119" s="250"/>
      <c r="Z119" s="1017"/>
      <c r="AA119" s="340"/>
    </row>
    <row r="120" spans="1:35" s="160" customFormat="1" ht="27.75" customHeight="1">
      <c r="A120" s="462"/>
      <c r="B120" s="462"/>
      <c r="C120" s="250"/>
      <c r="D120" s="250"/>
      <c r="E120" s="250"/>
      <c r="F120" s="250"/>
      <c r="G120" s="250"/>
      <c r="H120" s="250"/>
      <c r="I120" s="250"/>
      <c r="J120" s="338"/>
      <c r="K120" s="338"/>
      <c r="L120" s="338"/>
      <c r="M120" s="338"/>
      <c r="N120" s="338"/>
      <c r="O120" s="339"/>
      <c r="P120" s="338"/>
      <c r="Q120" s="338"/>
      <c r="R120" s="338"/>
      <c r="S120" s="338"/>
      <c r="T120" s="338"/>
      <c r="U120" s="338"/>
      <c r="V120" s="250"/>
      <c r="W120" s="462"/>
      <c r="X120" s="250"/>
      <c r="Y120" s="250"/>
      <c r="Z120" s="1017"/>
      <c r="AA120" s="340"/>
    </row>
    <row r="121" spans="1:35" s="160" customFormat="1" ht="27.75" customHeight="1">
      <c r="A121" s="462"/>
      <c r="B121" s="462"/>
      <c r="C121" s="250"/>
      <c r="D121" s="250"/>
      <c r="E121" s="250"/>
      <c r="F121" s="250"/>
      <c r="G121" s="250"/>
      <c r="H121" s="250"/>
      <c r="I121" s="250"/>
      <c r="J121" s="338"/>
      <c r="K121" s="338"/>
      <c r="L121" s="338"/>
      <c r="M121" s="338"/>
      <c r="N121" s="338"/>
      <c r="O121" s="339"/>
      <c r="P121" s="338"/>
      <c r="Q121" s="338"/>
      <c r="R121" s="338"/>
      <c r="S121" s="338"/>
      <c r="T121" s="338"/>
      <c r="U121" s="338"/>
      <c r="V121" s="250"/>
      <c r="W121" s="462"/>
      <c r="X121" s="250"/>
      <c r="Y121" s="250"/>
      <c r="Z121" s="1017"/>
      <c r="AA121" s="340"/>
    </row>
    <row r="122" spans="1:35" s="168" customFormat="1" ht="45" customHeight="1">
      <c r="A122" s="463"/>
      <c r="B122" s="463"/>
      <c r="C122" s="114"/>
      <c r="D122" s="114"/>
      <c r="E122" s="114"/>
      <c r="F122" s="114"/>
      <c r="G122" s="114"/>
      <c r="H122" s="114"/>
      <c r="I122" s="114"/>
      <c r="N122" s="1597"/>
      <c r="O122" s="1597"/>
      <c r="P122" s="1597"/>
      <c r="Q122" s="1597"/>
      <c r="V122" s="114"/>
      <c r="W122" s="463"/>
      <c r="X122" s="114"/>
      <c r="Y122" s="114"/>
      <c r="Z122" s="1021"/>
      <c r="AA122" s="115"/>
      <c r="AB122" s="114"/>
      <c r="AC122" s="114"/>
      <c r="AD122" s="114"/>
      <c r="AE122" s="114"/>
      <c r="AF122" s="114"/>
      <c r="AG122" s="114"/>
      <c r="AH122" s="114"/>
      <c r="AI122" s="114"/>
    </row>
    <row r="143" spans="3:35" s="463" customFormat="1" ht="30" customHeight="1">
      <c r="C143" s="114"/>
      <c r="D143" s="114"/>
      <c r="E143" s="114"/>
      <c r="F143" s="114"/>
      <c r="G143" s="114"/>
      <c r="H143" s="114"/>
      <c r="I143" s="114"/>
      <c r="J143" s="168"/>
      <c r="K143" s="168"/>
      <c r="L143" s="168"/>
      <c r="M143" s="168"/>
      <c r="N143" s="168"/>
      <c r="O143" s="168"/>
      <c r="P143" s="168"/>
      <c r="Q143" s="168"/>
      <c r="R143" s="168"/>
      <c r="S143" s="168"/>
      <c r="T143" s="168"/>
      <c r="U143" s="168"/>
      <c r="V143" s="114"/>
      <c r="X143" s="114"/>
      <c r="Y143" s="114"/>
      <c r="Z143" s="1021"/>
      <c r="AA143" s="115"/>
      <c r="AB143" s="114"/>
      <c r="AC143" s="114"/>
      <c r="AD143" s="114"/>
      <c r="AE143" s="114"/>
      <c r="AF143" s="114"/>
      <c r="AG143" s="114"/>
      <c r="AH143" s="114"/>
      <c r="AI143" s="114"/>
    </row>
    <row r="144" spans="3:35" s="463" customFormat="1" ht="30" customHeight="1">
      <c r="C144" s="114"/>
      <c r="D144" s="114"/>
      <c r="E144" s="114"/>
      <c r="F144" s="114"/>
      <c r="G144" s="114"/>
      <c r="H144" s="114"/>
      <c r="I144" s="114"/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  <c r="T144" s="168"/>
      <c r="U144" s="168"/>
      <c r="V144" s="114"/>
      <c r="X144" s="114"/>
      <c r="Y144" s="114"/>
      <c r="Z144" s="1021"/>
      <c r="AA144" s="115"/>
      <c r="AB144" s="114"/>
      <c r="AC144" s="114"/>
      <c r="AD144" s="114"/>
      <c r="AE144" s="114"/>
      <c r="AF144" s="114"/>
      <c r="AG144" s="114"/>
      <c r="AH144" s="114"/>
      <c r="AI144" s="114"/>
    </row>
  </sheetData>
  <mergeCells count="46">
    <mergeCell ref="A5:A7"/>
    <mergeCell ref="B5:B7"/>
    <mergeCell ref="C5:C7"/>
    <mergeCell ref="D5:D7"/>
    <mergeCell ref="E5:I6"/>
    <mergeCell ref="A1:AI1"/>
    <mergeCell ref="A2:AI2"/>
    <mergeCell ref="A3:C3"/>
    <mergeCell ref="AF3:AF4"/>
    <mergeCell ref="A4:C4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B46:D46"/>
    <mergeCell ref="M46:R46"/>
    <mergeCell ref="W46:AA46"/>
    <mergeCell ref="B47:D47"/>
    <mergeCell ref="N47:Q47"/>
    <mergeCell ref="X47:AA47"/>
    <mergeCell ref="B117:D117"/>
    <mergeCell ref="M117:R117"/>
    <mergeCell ref="V117:AA117"/>
    <mergeCell ref="B48:D48"/>
    <mergeCell ref="N48:Q48"/>
    <mergeCell ref="X48:AA48"/>
    <mergeCell ref="B83:D83"/>
    <mergeCell ref="M83:R83"/>
    <mergeCell ref="V83:AA83"/>
    <mergeCell ref="B84:D84"/>
    <mergeCell ref="N84:Q84"/>
    <mergeCell ref="X84:AA84"/>
    <mergeCell ref="N85:Q85"/>
    <mergeCell ref="X115:Y115"/>
    <mergeCell ref="B118:D118"/>
    <mergeCell ref="N118:Q118"/>
    <mergeCell ref="X118:AA118"/>
    <mergeCell ref="N119:Q119"/>
    <mergeCell ref="N122:Q122"/>
  </mergeCells>
  <conditionalFormatting sqref="B1:C4">
    <cfRule type="duplicateValues" dxfId="37" priority="6"/>
  </conditionalFormatting>
  <conditionalFormatting sqref="B96:B97">
    <cfRule type="duplicateValues" dxfId="36" priority="5"/>
  </conditionalFormatting>
  <conditionalFormatting sqref="B37">
    <cfRule type="duplicateValues" dxfId="35" priority="4"/>
  </conditionalFormatting>
  <conditionalFormatting sqref="B86">
    <cfRule type="duplicateValues" dxfId="34" priority="3"/>
  </conditionalFormatting>
  <conditionalFormatting sqref="B100:B101">
    <cfRule type="duplicateValues" dxfId="33" priority="2"/>
  </conditionalFormatting>
  <conditionalFormatting sqref="B71:B73">
    <cfRule type="duplicateValues" dxfId="32" priority="1"/>
  </conditionalFormatting>
  <printOptions horizontalCentered="1" verticalCentered="1"/>
  <pageMargins left="0" right="0" top="0" bottom="0" header="0.23" footer="0"/>
  <pageSetup paperSize="9" scale="36" orientation="landscape" r:id="rId1"/>
  <rowBreaks count="2" manualBreakCount="2">
    <brk id="48" max="26" man="1"/>
    <brk id="85" max="26" man="1"/>
  </rowBreaks>
</worksheet>
</file>

<file path=xl/worksheets/sheet64.xml><?xml version="1.0" encoding="utf-8"?>
<worksheet xmlns="http://schemas.openxmlformats.org/spreadsheetml/2006/main" xmlns:r="http://schemas.openxmlformats.org/officeDocument/2006/relationships">
  <sheetPr>
    <tabColor rgb="FFFF00FF"/>
  </sheetPr>
  <dimension ref="A1:AK29"/>
  <sheetViews>
    <sheetView view="pageBreakPreview" zoomScale="70" zoomScaleSheetLayoutView="70" workbookViewId="0">
      <pane ySplit="6" topLeftCell="A7" activePane="bottomLeft" state="frozen"/>
      <selection activeCell="AL23" sqref="AL23"/>
      <selection pane="bottomLeft" activeCell="AL23" sqref="AL23"/>
    </sheetView>
  </sheetViews>
  <sheetFormatPr defaultRowHeight="15.75"/>
  <cols>
    <col min="1" max="1" width="6.140625" style="23" customWidth="1"/>
    <col min="2" max="2" width="32.42578125" style="24" customWidth="1"/>
    <col min="3" max="3" width="9.42578125" style="24" customWidth="1"/>
    <col min="4" max="4" width="17.5703125" style="24" customWidth="1"/>
    <col min="5" max="34" width="6" style="84" customWidth="1"/>
    <col min="35" max="35" width="6.85546875" style="113" customWidth="1"/>
    <col min="36" max="36" width="14.140625" style="113" customWidth="1"/>
    <col min="37" max="16384" width="9.140625" style="22"/>
  </cols>
  <sheetData>
    <row r="1" spans="1:36" s="8" customFormat="1" ht="23.25" customHeight="1">
      <c r="A1" s="1455" t="s">
        <v>243</v>
      </c>
      <c r="B1" s="1455"/>
      <c r="C1" s="1455"/>
      <c r="D1" s="1455"/>
      <c r="E1" s="1455"/>
      <c r="F1" s="1455"/>
      <c r="G1" s="1455"/>
      <c r="H1" s="1455"/>
      <c r="I1" s="1455"/>
      <c r="J1" s="1455"/>
      <c r="K1" s="1455"/>
      <c r="L1" s="1455"/>
      <c r="M1" s="1455"/>
      <c r="N1" s="1455"/>
      <c r="O1" s="1455"/>
      <c r="P1" s="1455"/>
      <c r="Q1" s="1455"/>
      <c r="R1" s="1455"/>
      <c r="S1" s="1455"/>
      <c r="T1" s="1455"/>
      <c r="U1" s="1455"/>
      <c r="V1" s="1455"/>
      <c r="W1" s="1455"/>
      <c r="X1" s="1455"/>
      <c r="Y1" s="1455"/>
      <c r="Z1" s="1455"/>
      <c r="AA1" s="1455"/>
      <c r="AB1" s="1455"/>
      <c r="AC1" s="1455"/>
      <c r="AD1" s="1455"/>
      <c r="AE1" s="1455"/>
      <c r="AF1" s="1455"/>
      <c r="AG1" s="1455"/>
      <c r="AH1" s="1455"/>
      <c r="AI1" s="1455"/>
      <c r="AJ1" s="1455"/>
    </row>
    <row r="2" spans="1:36" s="8" customFormat="1" ht="18" customHeight="1">
      <c r="A2" s="1455" t="s">
        <v>259</v>
      </c>
      <c r="B2" s="1455"/>
      <c r="C2" s="1455"/>
      <c r="D2" s="1455"/>
      <c r="E2" s="1455"/>
      <c r="F2" s="1455"/>
      <c r="G2" s="1455"/>
      <c r="H2" s="1455"/>
      <c r="I2" s="1455"/>
      <c r="J2" s="1455"/>
      <c r="K2" s="1455"/>
      <c r="L2" s="1455"/>
      <c r="M2" s="1455"/>
      <c r="N2" s="1455"/>
      <c r="O2" s="1455"/>
      <c r="P2" s="1455"/>
      <c r="Q2" s="1455"/>
      <c r="R2" s="1455"/>
      <c r="S2" s="1455"/>
      <c r="T2" s="1455"/>
      <c r="U2" s="1455"/>
      <c r="V2" s="1455"/>
      <c r="W2" s="1455"/>
      <c r="X2" s="1455"/>
      <c r="Y2" s="1455"/>
      <c r="Z2" s="1455"/>
      <c r="AA2" s="1455"/>
      <c r="AB2" s="1455"/>
      <c r="AC2" s="1455"/>
      <c r="AD2" s="1455"/>
      <c r="AE2" s="1455"/>
      <c r="AF2" s="1455"/>
      <c r="AG2" s="1455"/>
      <c r="AH2" s="1455"/>
      <c r="AI2" s="1455"/>
      <c r="AJ2" s="1455"/>
    </row>
    <row r="3" spans="1:36" s="8" customFormat="1" ht="18" customHeight="1">
      <c r="A3" s="1455" t="s">
        <v>260</v>
      </c>
      <c r="B3" s="1455"/>
      <c r="C3" s="1185"/>
      <c r="D3" s="118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87"/>
      <c r="AJ3" s="87"/>
    </row>
    <row r="4" spans="1:36" s="8" customFormat="1" ht="18" customHeight="1" thickBot="1">
      <c r="A4" s="1474" t="s">
        <v>1143</v>
      </c>
      <c r="B4" s="1474"/>
      <c r="C4" s="1187"/>
      <c r="D4" s="1187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88"/>
      <c r="AJ4" s="88"/>
    </row>
    <row r="5" spans="1:36" s="12" customFormat="1" ht="29.25" customHeight="1" thickTop="1">
      <c r="A5" s="1456" t="s">
        <v>261</v>
      </c>
      <c r="B5" s="1458" t="s">
        <v>244</v>
      </c>
      <c r="C5" s="1186"/>
      <c r="D5" s="1460" t="s">
        <v>245</v>
      </c>
      <c r="E5" s="1610">
        <v>1</v>
      </c>
      <c r="F5" s="1612">
        <v>2</v>
      </c>
      <c r="G5" s="1610">
        <v>3</v>
      </c>
      <c r="H5" s="1610">
        <v>4</v>
      </c>
      <c r="I5" s="1610">
        <v>5</v>
      </c>
      <c r="J5" s="1610">
        <v>6</v>
      </c>
      <c r="K5" s="1610">
        <v>7</v>
      </c>
      <c r="L5" s="1610">
        <v>8</v>
      </c>
      <c r="M5" s="1612">
        <v>9</v>
      </c>
      <c r="N5" s="1610">
        <v>10</v>
      </c>
      <c r="O5" s="1612">
        <v>11</v>
      </c>
      <c r="P5" s="1610">
        <v>12</v>
      </c>
      <c r="Q5" s="1610">
        <v>13</v>
      </c>
      <c r="R5" s="1610">
        <v>14</v>
      </c>
      <c r="S5" s="1610">
        <v>15</v>
      </c>
      <c r="T5" s="1612">
        <v>16</v>
      </c>
      <c r="U5" s="1610">
        <v>17</v>
      </c>
      <c r="V5" s="1610">
        <v>18</v>
      </c>
      <c r="W5" s="1610">
        <v>19</v>
      </c>
      <c r="X5" s="1610">
        <v>20</v>
      </c>
      <c r="Y5" s="1610">
        <v>21</v>
      </c>
      <c r="Z5" s="1610">
        <v>22</v>
      </c>
      <c r="AA5" s="1612">
        <v>23</v>
      </c>
      <c r="AB5" s="1610">
        <v>24</v>
      </c>
      <c r="AC5" s="1610">
        <v>25</v>
      </c>
      <c r="AD5" s="1610">
        <v>26</v>
      </c>
      <c r="AE5" s="1610">
        <v>27</v>
      </c>
      <c r="AF5" s="1610">
        <v>28</v>
      </c>
      <c r="AG5" s="1610">
        <v>29</v>
      </c>
      <c r="AH5" s="1612">
        <v>30</v>
      </c>
      <c r="AI5" s="1614" t="s">
        <v>208</v>
      </c>
      <c r="AJ5" s="1462" t="s">
        <v>210</v>
      </c>
    </row>
    <row r="6" spans="1:36" s="13" customFormat="1" ht="12" customHeight="1" thickBot="1">
      <c r="A6" s="1457"/>
      <c r="B6" s="1459"/>
      <c r="C6" s="203"/>
      <c r="D6" s="1461"/>
      <c r="E6" s="1611"/>
      <c r="F6" s="1613"/>
      <c r="G6" s="1611"/>
      <c r="H6" s="1611"/>
      <c r="I6" s="1611"/>
      <c r="J6" s="1611"/>
      <c r="K6" s="1611"/>
      <c r="L6" s="1611"/>
      <c r="M6" s="1613"/>
      <c r="N6" s="1611"/>
      <c r="O6" s="1613"/>
      <c r="P6" s="1611"/>
      <c r="Q6" s="1611"/>
      <c r="R6" s="1611"/>
      <c r="S6" s="1611"/>
      <c r="T6" s="1613"/>
      <c r="U6" s="1611"/>
      <c r="V6" s="1611"/>
      <c r="W6" s="1611"/>
      <c r="X6" s="1611"/>
      <c r="Y6" s="1611"/>
      <c r="Z6" s="1611"/>
      <c r="AA6" s="1613"/>
      <c r="AB6" s="1611"/>
      <c r="AC6" s="1611"/>
      <c r="AD6" s="1611"/>
      <c r="AE6" s="1611"/>
      <c r="AF6" s="1611"/>
      <c r="AG6" s="1611"/>
      <c r="AH6" s="1613"/>
      <c r="AI6" s="1615"/>
      <c r="AJ6" s="1463"/>
    </row>
    <row r="7" spans="1:36" s="12" customFormat="1" ht="18">
      <c r="A7" s="1569" t="s">
        <v>335</v>
      </c>
      <c r="B7" s="1570"/>
      <c r="C7" s="721"/>
      <c r="D7" s="65"/>
      <c r="E7" s="1189"/>
      <c r="F7" s="1200"/>
      <c r="G7" s="1189"/>
      <c r="H7" s="1189"/>
      <c r="I7" s="1189"/>
      <c r="J7" s="1189"/>
      <c r="K7" s="1189"/>
      <c r="L7" s="1189"/>
      <c r="M7" s="1200"/>
      <c r="N7" s="1189"/>
      <c r="O7" s="1200"/>
      <c r="P7" s="1189"/>
      <c r="Q7" s="1189"/>
      <c r="R7" s="1189"/>
      <c r="S7" s="1189"/>
      <c r="T7" s="1200"/>
      <c r="U7" s="1189"/>
      <c r="V7" s="1189"/>
      <c r="W7" s="1189"/>
      <c r="X7" s="1189"/>
      <c r="Y7" s="1189"/>
      <c r="Z7" s="1189"/>
      <c r="AA7" s="1200"/>
      <c r="AB7" s="1189"/>
      <c r="AC7" s="1189"/>
      <c r="AD7" s="1189"/>
      <c r="AE7" s="1189"/>
      <c r="AF7" s="1189"/>
      <c r="AG7" s="1189"/>
      <c r="AH7" s="1200"/>
      <c r="AI7" s="20"/>
      <c r="AJ7" s="310"/>
    </row>
    <row r="8" spans="1:36" ht="18.75">
      <c r="A8" s="949">
        <v>1</v>
      </c>
      <c r="B8" s="1192" t="s">
        <v>321</v>
      </c>
      <c r="C8" s="1192" t="s">
        <v>18</v>
      </c>
      <c r="D8" s="1193" t="s">
        <v>38</v>
      </c>
      <c r="E8" s="1188">
        <v>1</v>
      </c>
      <c r="F8" s="1201">
        <v>1</v>
      </c>
      <c r="G8" s="178">
        <v>1</v>
      </c>
      <c r="H8" s="1188">
        <v>1</v>
      </c>
      <c r="I8" s="178">
        <v>1</v>
      </c>
      <c r="J8" s="178">
        <v>1</v>
      </c>
      <c r="K8" s="1188">
        <v>1</v>
      </c>
      <c r="L8" s="178">
        <v>1</v>
      </c>
      <c r="M8" s="1201">
        <v>1</v>
      </c>
      <c r="N8" s="1188">
        <v>1</v>
      </c>
      <c r="O8" s="1201">
        <v>1</v>
      </c>
      <c r="P8" s="178">
        <v>1</v>
      </c>
      <c r="Q8" s="1188">
        <v>1</v>
      </c>
      <c r="R8" s="178">
        <v>1</v>
      </c>
      <c r="S8" s="178">
        <v>1</v>
      </c>
      <c r="T8" s="1203">
        <v>1</v>
      </c>
      <c r="U8" s="178">
        <v>1</v>
      </c>
      <c r="V8" s="178">
        <v>1</v>
      </c>
      <c r="W8" s="1188">
        <v>1</v>
      </c>
      <c r="X8" s="178">
        <v>1</v>
      </c>
      <c r="Y8" s="178">
        <v>1</v>
      </c>
      <c r="Z8" s="1188">
        <v>1</v>
      </c>
      <c r="AA8" s="1201">
        <v>1</v>
      </c>
      <c r="AB8" s="178">
        <v>1</v>
      </c>
      <c r="AC8" s="1188">
        <v>1</v>
      </c>
      <c r="AD8" s="178">
        <v>1</v>
      </c>
      <c r="AE8" s="178">
        <v>1</v>
      </c>
      <c r="AF8" s="1188">
        <v>1</v>
      </c>
      <c r="AG8" s="178">
        <v>1</v>
      </c>
      <c r="AH8" s="1201">
        <v>1</v>
      </c>
      <c r="AI8" s="14">
        <f>SUM(E8:AH8)</f>
        <v>30</v>
      </c>
      <c r="AJ8" s="284"/>
    </row>
    <row r="9" spans="1:36" s="12" customFormat="1" ht="26.25" customHeight="1">
      <c r="A9" s="949">
        <v>2</v>
      </c>
      <c r="B9" s="1192" t="s">
        <v>124</v>
      </c>
      <c r="C9" s="1192" t="s">
        <v>207</v>
      </c>
      <c r="D9" s="1192" t="s">
        <v>142</v>
      </c>
      <c r="E9" s="1188">
        <v>1</v>
      </c>
      <c r="F9" s="1201" t="s">
        <v>258</v>
      </c>
      <c r="G9" s="178">
        <v>1</v>
      </c>
      <c r="H9" s="1188">
        <v>1</v>
      </c>
      <c r="I9" s="178">
        <v>1</v>
      </c>
      <c r="J9" s="178">
        <v>1</v>
      </c>
      <c r="K9" s="1188">
        <v>1</v>
      </c>
      <c r="L9" s="178">
        <v>1</v>
      </c>
      <c r="M9" s="1201" t="s">
        <v>258</v>
      </c>
      <c r="N9" s="1188">
        <v>1</v>
      </c>
      <c r="O9" s="1201" t="s">
        <v>257</v>
      </c>
      <c r="P9" s="178">
        <v>1</v>
      </c>
      <c r="Q9" s="1188">
        <v>1</v>
      </c>
      <c r="R9" s="178">
        <v>1</v>
      </c>
      <c r="S9" s="178">
        <v>1</v>
      </c>
      <c r="T9" s="1203" t="s">
        <v>258</v>
      </c>
      <c r="U9" s="178">
        <v>1</v>
      </c>
      <c r="V9" s="178">
        <v>1</v>
      </c>
      <c r="W9" s="1188">
        <v>1</v>
      </c>
      <c r="X9" s="178">
        <v>1</v>
      </c>
      <c r="Y9" s="178">
        <v>1</v>
      </c>
      <c r="Z9" s="1188">
        <v>1</v>
      </c>
      <c r="AA9" s="1201" t="s">
        <v>258</v>
      </c>
      <c r="AB9" s="178">
        <v>1</v>
      </c>
      <c r="AC9" s="1188">
        <v>1</v>
      </c>
      <c r="AD9" s="178">
        <v>1</v>
      </c>
      <c r="AE9" s="178">
        <v>1</v>
      </c>
      <c r="AF9" s="1188">
        <v>1</v>
      </c>
      <c r="AG9" s="178">
        <v>1</v>
      </c>
      <c r="AH9" s="1201" t="s">
        <v>258</v>
      </c>
      <c r="AI9" s="14">
        <f t="shared" ref="AI9:AI23" si="0">SUM(E9:AH9)</f>
        <v>24</v>
      </c>
      <c r="AJ9" s="284"/>
    </row>
    <row r="10" spans="1:36" ht="19.5" customHeight="1">
      <c r="A10" s="949">
        <v>3</v>
      </c>
      <c r="B10" s="1192" t="s">
        <v>1103</v>
      </c>
      <c r="C10" s="1192" t="s">
        <v>18</v>
      </c>
      <c r="D10" s="1193" t="s">
        <v>77</v>
      </c>
      <c r="E10" s="1188">
        <v>1</v>
      </c>
      <c r="F10" s="1201" t="s">
        <v>258</v>
      </c>
      <c r="G10" s="178">
        <v>1</v>
      </c>
      <c r="H10" s="1188">
        <v>1</v>
      </c>
      <c r="I10" s="178">
        <v>1</v>
      </c>
      <c r="J10" s="178">
        <v>1</v>
      </c>
      <c r="K10" s="1188">
        <v>1</v>
      </c>
      <c r="L10" s="178">
        <v>1</v>
      </c>
      <c r="M10" s="1201" t="s">
        <v>258</v>
      </c>
      <c r="N10" s="1188">
        <v>1</v>
      </c>
      <c r="O10" s="1201">
        <v>1</v>
      </c>
      <c r="P10" s="178">
        <v>1</v>
      </c>
      <c r="Q10" s="1188">
        <v>1</v>
      </c>
      <c r="R10" s="178">
        <v>1</v>
      </c>
      <c r="S10" s="178">
        <v>1</v>
      </c>
      <c r="T10" s="1203" t="s">
        <v>258</v>
      </c>
      <c r="U10" s="178">
        <v>1</v>
      </c>
      <c r="V10" s="178">
        <v>1</v>
      </c>
      <c r="W10" s="1188">
        <v>1</v>
      </c>
      <c r="X10" s="178">
        <v>1</v>
      </c>
      <c r="Y10" s="178">
        <v>1</v>
      </c>
      <c r="Z10" s="1188">
        <v>1</v>
      </c>
      <c r="AA10" s="1201">
        <v>1</v>
      </c>
      <c r="AB10" s="178">
        <v>1</v>
      </c>
      <c r="AC10" s="1188">
        <v>1</v>
      </c>
      <c r="AD10" s="178">
        <v>1</v>
      </c>
      <c r="AE10" s="178">
        <v>1</v>
      </c>
      <c r="AF10" s="1188">
        <v>1</v>
      </c>
      <c r="AG10" s="178">
        <v>1</v>
      </c>
      <c r="AH10" s="1201">
        <v>1</v>
      </c>
      <c r="AI10" s="14">
        <f t="shared" si="0"/>
        <v>27</v>
      </c>
      <c r="AJ10" s="284"/>
    </row>
    <row r="11" spans="1:36" ht="20.25" customHeight="1">
      <c r="A11" s="949">
        <v>4</v>
      </c>
      <c r="B11" s="1192" t="s">
        <v>794</v>
      </c>
      <c r="C11" s="1192" t="s">
        <v>18</v>
      </c>
      <c r="D11" s="1192" t="s">
        <v>27</v>
      </c>
      <c r="E11" s="1188" t="s">
        <v>1171</v>
      </c>
      <c r="F11" s="1201" t="s">
        <v>258</v>
      </c>
      <c r="G11" s="178" t="s">
        <v>1171</v>
      </c>
      <c r="H11" s="178" t="s">
        <v>1171</v>
      </c>
      <c r="I11" s="178" t="s">
        <v>1171</v>
      </c>
      <c r="J11" s="178" t="s">
        <v>1171</v>
      </c>
      <c r="K11" s="178" t="s">
        <v>1171</v>
      </c>
      <c r="L11" s="178" t="s">
        <v>1171</v>
      </c>
      <c r="M11" s="1201" t="s">
        <v>258</v>
      </c>
      <c r="N11" s="1188" t="s">
        <v>1171</v>
      </c>
      <c r="O11" s="1201" t="s">
        <v>257</v>
      </c>
      <c r="P11" s="178">
        <v>1</v>
      </c>
      <c r="Q11" s="1188">
        <v>1</v>
      </c>
      <c r="R11" s="178">
        <v>1</v>
      </c>
      <c r="S11" s="178">
        <v>1</v>
      </c>
      <c r="T11" s="1203" t="s">
        <v>258</v>
      </c>
      <c r="U11" s="178">
        <v>1</v>
      </c>
      <c r="V11" s="178">
        <v>1</v>
      </c>
      <c r="W11" s="1188">
        <v>1</v>
      </c>
      <c r="X11" s="178">
        <v>1</v>
      </c>
      <c r="Y11" s="178">
        <v>1</v>
      </c>
      <c r="Z11" s="1188">
        <v>1</v>
      </c>
      <c r="AA11" s="1201">
        <v>1</v>
      </c>
      <c r="AB11" s="178">
        <v>1</v>
      </c>
      <c r="AC11" s="1188">
        <v>1</v>
      </c>
      <c r="AD11" s="178">
        <v>1</v>
      </c>
      <c r="AE11" s="178">
        <v>1</v>
      </c>
      <c r="AF11" s="1188">
        <v>1</v>
      </c>
      <c r="AG11" s="178">
        <v>1</v>
      </c>
      <c r="AH11" s="1201">
        <v>1</v>
      </c>
      <c r="AI11" s="14">
        <f t="shared" si="0"/>
        <v>18</v>
      </c>
      <c r="AJ11" s="284"/>
    </row>
    <row r="12" spans="1:36" ht="18.75">
      <c r="A12" s="949">
        <v>5</v>
      </c>
      <c r="B12" s="1192" t="s">
        <v>1100</v>
      </c>
      <c r="C12" s="1192" t="s">
        <v>18</v>
      </c>
      <c r="D12" s="1194" t="s">
        <v>105</v>
      </c>
      <c r="E12" s="1188">
        <v>1</v>
      </c>
      <c r="F12" s="1201" t="s">
        <v>258</v>
      </c>
      <c r="G12" s="178">
        <v>1</v>
      </c>
      <c r="H12" s="1188">
        <v>1</v>
      </c>
      <c r="I12" s="178">
        <v>1</v>
      </c>
      <c r="J12" s="178">
        <v>1</v>
      </c>
      <c r="K12" s="1188">
        <v>1</v>
      </c>
      <c r="L12" s="178">
        <v>1</v>
      </c>
      <c r="M12" s="1201">
        <v>1</v>
      </c>
      <c r="N12" s="1188">
        <v>1</v>
      </c>
      <c r="O12" s="1201">
        <v>1</v>
      </c>
      <c r="P12" s="178">
        <v>1</v>
      </c>
      <c r="Q12" s="1188">
        <v>1</v>
      </c>
      <c r="R12" s="178">
        <v>1</v>
      </c>
      <c r="S12" s="178">
        <v>1</v>
      </c>
      <c r="T12" s="1203">
        <v>1</v>
      </c>
      <c r="U12" s="178">
        <v>1</v>
      </c>
      <c r="V12" s="178">
        <v>1</v>
      </c>
      <c r="W12" s="1188">
        <v>1</v>
      </c>
      <c r="X12" s="178">
        <v>1</v>
      </c>
      <c r="Y12" s="178">
        <v>1</v>
      </c>
      <c r="Z12" s="1188">
        <v>1</v>
      </c>
      <c r="AA12" s="1201">
        <v>1</v>
      </c>
      <c r="AB12" s="178">
        <v>1</v>
      </c>
      <c r="AC12" s="1188">
        <v>1</v>
      </c>
      <c r="AD12" s="178">
        <v>1</v>
      </c>
      <c r="AE12" s="178">
        <v>1</v>
      </c>
      <c r="AF12" s="1188">
        <v>1</v>
      </c>
      <c r="AG12" s="178">
        <v>1</v>
      </c>
      <c r="AH12" s="1201">
        <v>1</v>
      </c>
      <c r="AI12" s="14">
        <f t="shared" si="0"/>
        <v>29</v>
      </c>
      <c r="AJ12" s="284"/>
    </row>
    <row r="13" spans="1:36" s="12" customFormat="1" ht="18.75">
      <c r="A13" s="949">
        <v>6</v>
      </c>
      <c r="B13" s="1192" t="s">
        <v>882</v>
      </c>
      <c r="C13" s="1192" t="s">
        <v>207</v>
      </c>
      <c r="D13" s="1192" t="s">
        <v>120</v>
      </c>
      <c r="E13" s="1188">
        <v>1</v>
      </c>
      <c r="F13" s="1201" t="s">
        <v>258</v>
      </c>
      <c r="G13" s="178">
        <v>1</v>
      </c>
      <c r="H13" s="1188">
        <v>1</v>
      </c>
      <c r="I13" s="178">
        <v>1</v>
      </c>
      <c r="J13" s="178">
        <v>1</v>
      </c>
      <c r="K13" s="1188">
        <v>1</v>
      </c>
      <c r="L13" s="178">
        <v>1</v>
      </c>
      <c r="M13" s="1201" t="s">
        <v>258</v>
      </c>
      <c r="N13" s="1188">
        <v>1</v>
      </c>
      <c r="O13" s="1201" t="s">
        <v>257</v>
      </c>
      <c r="P13" s="178">
        <v>1</v>
      </c>
      <c r="Q13" s="1188">
        <v>1</v>
      </c>
      <c r="R13" s="178">
        <v>1</v>
      </c>
      <c r="S13" s="178">
        <v>1</v>
      </c>
      <c r="T13" s="1203" t="s">
        <v>258</v>
      </c>
      <c r="U13" s="178">
        <v>1</v>
      </c>
      <c r="V13" s="178">
        <v>1</v>
      </c>
      <c r="W13" s="1188">
        <v>1</v>
      </c>
      <c r="X13" s="178">
        <v>1</v>
      </c>
      <c r="Y13" s="178">
        <v>1</v>
      </c>
      <c r="Z13" s="1188">
        <v>1</v>
      </c>
      <c r="AA13" s="1201" t="s">
        <v>258</v>
      </c>
      <c r="AB13" s="178">
        <v>1</v>
      </c>
      <c r="AC13" s="1188">
        <v>1</v>
      </c>
      <c r="AD13" s="178">
        <v>1</v>
      </c>
      <c r="AE13" s="178">
        <v>1</v>
      </c>
      <c r="AF13" s="1188">
        <v>1</v>
      </c>
      <c r="AG13" s="178">
        <v>1</v>
      </c>
      <c r="AH13" s="1201" t="s">
        <v>258</v>
      </c>
      <c r="AI13" s="14">
        <f t="shared" si="0"/>
        <v>24</v>
      </c>
      <c r="AJ13" s="284"/>
    </row>
    <row r="14" spans="1:36" ht="19.5" customHeight="1">
      <c r="A14" s="949">
        <v>7</v>
      </c>
      <c r="B14" s="1193" t="s">
        <v>1084</v>
      </c>
      <c r="C14" s="1192" t="s">
        <v>18</v>
      </c>
      <c r="D14" s="1194" t="s">
        <v>186</v>
      </c>
      <c r="E14" s="1188">
        <v>1</v>
      </c>
      <c r="F14" s="1201">
        <v>1</v>
      </c>
      <c r="G14" s="178">
        <v>1</v>
      </c>
      <c r="H14" s="1188">
        <v>1</v>
      </c>
      <c r="I14" s="178">
        <v>1</v>
      </c>
      <c r="J14" s="178">
        <v>1</v>
      </c>
      <c r="K14" s="1188">
        <v>1</v>
      </c>
      <c r="L14" s="178">
        <v>1</v>
      </c>
      <c r="M14" s="1201">
        <v>1</v>
      </c>
      <c r="N14" s="1188">
        <v>1</v>
      </c>
      <c r="O14" s="1201">
        <v>1</v>
      </c>
      <c r="P14" s="178">
        <v>1</v>
      </c>
      <c r="Q14" s="1188">
        <v>1</v>
      </c>
      <c r="R14" s="178">
        <v>1</v>
      </c>
      <c r="S14" s="178">
        <v>1</v>
      </c>
      <c r="T14" s="1203">
        <v>1</v>
      </c>
      <c r="U14" s="178">
        <v>1</v>
      </c>
      <c r="V14" s="178">
        <v>1</v>
      </c>
      <c r="W14" s="1188">
        <v>1</v>
      </c>
      <c r="X14" s="178">
        <v>1</v>
      </c>
      <c r="Y14" s="178">
        <v>1</v>
      </c>
      <c r="Z14" s="1188">
        <v>1</v>
      </c>
      <c r="AA14" s="1201">
        <v>1</v>
      </c>
      <c r="AB14" s="178">
        <v>1</v>
      </c>
      <c r="AC14" s="1188">
        <v>1</v>
      </c>
      <c r="AD14" s="178">
        <v>1</v>
      </c>
      <c r="AE14" s="178">
        <v>1</v>
      </c>
      <c r="AF14" s="1188">
        <v>1</v>
      </c>
      <c r="AG14" s="178">
        <v>1</v>
      </c>
      <c r="AH14" s="1201">
        <v>1</v>
      </c>
      <c r="AI14" s="14">
        <f t="shared" si="0"/>
        <v>30</v>
      </c>
      <c r="AJ14" s="312"/>
    </row>
    <row r="15" spans="1:36" s="12" customFormat="1" ht="18.75">
      <c r="A15" s="949">
        <v>8</v>
      </c>
      <c r="B15" s="1192" t="s">
        <v>309</v>
      </c>
      <c r="C15" s="1192" t="s">
        <v>18</v>
      </c>
      <c r="D15" s="1192" t="s">
        <v>165</v>
      </c>
      <c r="E15" s="1188">
        <v>1</v>
      </c>
      <c r="F15" s="1201">
        <v>1</v>
      </c>
      <c r="G15" s="178">
        <v>1</v>
      </c>
      <c r="H15" s="1188">
        <v>1</v>
      </c>
      <c r="I15" s="178">
        <v>1</v>
      </c>
      <c r="J15" s="178">
        <v>1</v>
      </c>
      <c r="K15" s="1188">
        <v>1</v>
      </c>
      <c r="L15" s="178">
        <v>1</v>
      </c>
      <c r="M15" s="1201" t="s">
        <v>258</v>
      </c>
      <c r="N15" s="1188">
        <v>1</v>
      </c>
      <c r="O15" s="1201" t="s">
        <v>257</v>
      </c>
      <c r="P15" s="178">
        <v>1</v>
      </c>
      <c r="Q15" s="1188">
        <v>1</v>
      </c>
      <c r="R15" s="178">
        <v>1</v>
      </c>
      <c r="S15" s="178">
        <v>1</v>
      </c>
      <c r="T15" s="1203" t="s">
        <v>258</v>
      </c>
      <c r="U15" s="178">
        <v>1</v>
      </c>
      <c r="V15" s="178">
        <v>1</v>
      </c>
      <c r="W15" s="1188">
        <v>1</v>
      </c>
      <c r="X15" s="178">
        <v>1</v>
      </c>
      <c r="Y15" s="178">
        <v>1</v>
      </c>
      <c r="Z15" s="1188">
        <v>1</v>
      </c>
      <c r="AA15" s="1201" t="s">
        <v>258</v>
      </c>
      <c r="AB15" s="178">
        <v>1</v>
      </c>
      <c r="AC15" s="1188">
        <v>1</v>
      </c>
      <c r="AD15" s="178">
        <v>1</v>
      </c>
      <c r="AE15" s="178">
        <v>1</v>
      </c>
      <c r="AF15" s="1188">
        <v>1</v>
      </c>
      <c r="AG15" s="178">
        <v>1</v>
      </c>
      <c r="AH15" s="1201" t="s">
        <v>258</v>
      </c>
      <c r="AI15" s="14">
        <f t="shared" si="0"/>
        <v>25</v>
      </c>
      <c r="AJ15" s="103"/>
    </row>
    <row r="16" spans="1:36" s="12" customFormat="1" ht="18.75">
      <c r="A16" s="949">
        <v>9</v>
      </c>
      <c r="B16" s="1192" t="s">
        <v>1122</v>
      </c>
      <c r="C16" s="1192" t="s">
        <v>18</v>
      </c>
      <c r="D16" s="1195" t="s">
        <v>167</v>
      </c>
      <c r="E16" s="1188">
        <v>1</v>
      </c>
      <c r="F16" s="1201">
        <v>1</v>
      </c>
      <c r="G16" s="178">
        <v>1</v>
      </c>
      <c r="H16" s="1188">
        <v>1</v>
      </c>
      <c r="I16" s="178">
        <v>1</v>
      </c>
      <c r="J16" s="178">
        <v>1</v>
      </c>
      <c r="K16" s="1188">
        <v>1</v>
      </c>
      <c r="L16" s="178">
        <v>1</v>
      </c>
      <c r="M16" s="1201">
        <v>1</v>
      </c>
      <c r="N16" s="1188">
        <v>1</v>
      </c>
      <c r="O16" s="1201">
        <v>1</v>
      </c>
      <c r="P16" s="178">
        <v>1</v>
      </c>
      <c r="Q16" s="1188">
        <v>1</v>
      </c>
      <c r="R16" s="178">
        <v>1</v>
      </c>
      <c r="S16" s="178">
        <v>1</v>
      </c>
      <c r="T16" s="1203">
        <v>1</v>
      </c>
      <c r="U16" s="178">
        <v>1</v>
      </c>
      <c r="V16" s="178">
        <v>1</v>
      </c>
      <c r="W16" s="1188">
        <v>1</v>
      </c>
      <c r="X16" s="178">
        <v>1</v>
      </c>
      <c r="Y16" s="178">
        <v>1</v>
      </c>
      <c r="Z16" s="1188">
        <v>1</v>
      </c>
      <c r="AA16" s="1201">
        <v>1</v>
      </c>
      <c r="AB16" s="178">
        <v>1</v>
      </c>
      <c r="AC16" s="1188">
        <v>1</v>
      </c>
      <c r="AD16" s="178">
        <v>1</v>
      </c>
      <c r="AE16" s="178">
        <v>1</v>
      </c>
      <c r="AF16" s="1188">
        <v>1</v>
      </c>
      <c r="AG16" s="178">
        <v>1</v>
      </c>
      <c r="AH16" s="1201">
        <v>1</v>
      </c>
      <c r="AI16" s="107">
        <f>SUM(E16:AH16)</f>
        <v>30</v>
      </c>
      <c r="AJ16" s="308"/>
    </row>
    <row r="17" spans="1:37" s="12" customFormat="1" ht="19.5" customHeight="1">
      <c r="A17" s="949">
        <v>10</v>
      </c>
      <c r="B17" s="1192" t="s">
        <v>800</v>
      </c>
      <c r="C17" s="1192" t="s">
        <v>18</v>
      </c>
      <c r="D17" s="1195" t="s">
        <v>44</v>
      </c>
      <c r="E17" s="1188">
        <v>1</v>
      </c>
      <c r="F17" s="1201">
        <v>1</v>
      </c>
      <c r="G17" s="178">
        <v>1</v>
      </c>
      <c r="H17" s="1188">
        <v>1</v>
      </c>
      <c r="I17" s="178">
        <v>1</v>
      </c>
      <c r="J17" s="178">
        <v>1</v>
      </c>
      <c r="K17" s="1188">
        <v>1</v>
      </c>
      <c r="L17" s="178">
        <v>1</v>
      </c>
      <c r="M17" s="1201">
        <v>1</v>
      </c>
      <c r="N17" s="1188">
        <v>1</v>
      </c>
      <c r="O17" s="1201">
        <v>1</v>
      </c>
      <c r="P17" s="178">
        <v>1</v>
      </c>
      <c r="Q17" s="1188">
        <v>1</v>
      </c>
      <c r="R17" s="178">
        <v>1</v>
      </c>
      <c r="S17" s="178">
        <v>1</v>
      </c>
      <c r="T17" s="1203">
        <v>1</v>
      </c>
      <c r="U17" s="178">
        <v>1</v>
      </c>
      <c r="V17" s="178">
        <v>1</v>
      </c>
      <c r="W17" s="1188">
        <v>1</v>
      </c>
      <c r="X17" s="178">
        <v>1</v>
      </c>
      <c r="Y17" s="178">
        <v>1</v>
      </c>
      <c r="Z17" s="1188">
        <v>1</v>
      </c>
      <c r="AA17" s="1201">
        <v>1</v>
      </c>
      <c r="AB17" s="178">
        <v>1</v>
      </c>
      <c r="AC17" s="1188">
        <v>1</v>
      </c>
      <c r="AD17" s="178">
        <v>1</v>
      </c>
      <c r="AE17" s="178">
        <v>1</v>
      </c>
      <c r="AF17" s="1188">
        <v>1</v>
      </c>
      <c r="AG17" s="178">
        <v>1</v>
      </c>
      <c r="AH17" s="1201">
        <v>1</v>
      </c>
      <c r="AI17" s="14">
        <f t="shared" si="0"/>
        <v>30</v>
      </c>
      <c r="AJ17" s="103"/>
    </row>
    <row r="18" spans="1:37" s="12" customFormat="1" ht="18.75">
      <c r="A18" s="949">
        <v>11</v>
      </c>
      <c r="B18" s="1192" t="s">
        <v>454</v>
      </c>
      <c r="C18" s="1192" t="s">
        <v>207</v>
      </c>
      <c r="D18" s="1192" t="s">
        <v>174</v>
      </c>
      <c r="E18" s="1188">
        <v>1</v>
      </c>
      <c r="F18" s="1201" t="s">
        <v>258</v>
      </c>
      <c r="G18" s="178">
        <v>1</v>
      </c>
      <c r="H18" s="1188">
        <v>1</v>
      </c>
      <c r="I18" s="178">
        <v>1</v>
      </c>
      <c r="J18" s="178">
        <v>1</v>
      </c>
      <c r="K18" s="1188">
        <v>1</v>
      </c>
      <c r="L18" s="178">
        <v>1</v>
      </c>
      <c r="M18" s="1201" t="s">
        <v>258</v>
      </c>
      <c r="N18" s="1188">
        <v>1</v>
      </c>
      <c r="O18" s="1201" t="s">
        <v>257</v>
      </c>
      <c r="P18" s="178">
        <v>1</v>
      </c>
      <c r="Q18" s="1188">
        <v>1</v>
      </c>
      <c r="R18" s="178">
        <v>1</v>
      </c>
      <c r="S18" s="178">
        <v>1</v>
      </c>
      <c r="T18" s="1203" t="s">
        <v>258</v>
      </c>
      <c r="U18" s="178">
        <v>1</v>
      </c>
      <c r="V18" s="178">
        <v>1</v>
      </c>
      <c r="W18" s="1188">
        <v>1</v>
      </c>
      <c r="X18" s="178">
        <v>1</v>
      </c>
      <c r="Y18" s="178">
        <v>1</v>
      </c>
      <c r="Z18" s="1188">
        <v>1</v>
      </c>
      <c r="AA18" s="1201" t="s">
        <v>258</v>
      </c>
      <c r="AB18" s="178">
        <v>1</v>
      </c>
      <c r="AC18" s="1188">
        <v>1</v>
      </c>
      <c r="AD18" s="178">
        <v>1</v>
      </c>
      <c r="AE18" s="178">
        <v>1</v>
      </c>
      <c r="AF18" s="1188">
        <v>1</v>
      </c>
      <c r="AG18" s="178">
        <v>1</v>
      </c>
      <c r="AH18" s="1201" t="s">
        <v>258</v>
      </c>
      <c r="AI18" s="14">
        <f>SUM(E18:AH18)</f>
        <v>24</v>
      </c>
      <c r="AJ18" s="284"/>
    </row>
    <row r="19" spans="1:37" s="12" customFormat="1" ht="18.75">
      <c r="A19" s="949">
        <v>12</v>
      </c>
      <c r="B19" s="1195" t="s">
        <v>808</v>
      </c>
      <c r="C19" s="1192" t="s">
        <v>18</v>
      </c>
      <c r="D19" s="1193" t="s">
        <v>113</v>
      </c>
      <c r="E19" s="1188">
        <v>1</v>
      </c>
      <c r="F19" s="1201">
        <v>1</v>
      </c>
      <c r="G19" s="178">
        <v>1</v>
      </c>
      <c r="H19" s="1188">
        <v>1</v>
      </c>
      <c r="I19" s="178">
        <v>1</v>
      </c>
      <c r="J19" s="178">
        <v>1</v>
      </c>
      <c r="K19" s="1188">
        <v>1</v>
      </c>
      <c r="L19" s="178">
        <v>1</v>
      </c>
      <c r="M19" s="1201">
        <v>1</v>
      </c>
      <c r="N19" s="1188">
        <v>1</v>
      </c>
      <c r="O19" s="1201">
        <v>1</v>
      </c>
      <c r="P19" s="178">
        <v>1</v>
      </c>
      <c r="Q19" s="1188">
        <v>1</v>
      </c>
      <c r="R19" s="178">
        <v>1</v>
      </c>
      <c r="S19" s="178">
        <v>1</v>
      </c>
      <c r="T19" s="1203">
        <v>1</v>
      </c>
      <c r="U19" s="178">
        <v>1</v>
      </c>
      <c r="V19" s="178">
        <v>1</v>
      </c>
      <c r="W19" s="1188">
        <v>1</v>
      </c>
      <c r="X19" s="178">
        <v>1</v>
      </c>
      <c r="Y19" s="178">
        <v>1</v>
      </c>
      <c r="Z19" s="1188">
        <v>1</v>
      </c>
      <c r="AA19" s="1201">
        <v>1</v>
      </c>
      <c r="AB19" s="178">
        <v>1</v>
      </c>
      <c r="AC19" s="1188">
        <v>1</v>
      </c>
      <c r="AD19" s="178">
        <v>1</v>
      </c>
      <c r="AE19" s="178">
        <v>1</v>
      </c>
      <c r="AF19" s="1188">
        <v>1</v>
      </c>
      <c r="AG19" s="178">
        <v>1</v>
      </c>
      <c r="AH19" s="1201">
        <v>1</v>
      </c>
      <c r="AI19" s="14">
        <f t="shared" ref="AI19:AI22" si="1">SUM(E19:AH19)</f>
        <v>30</v>
      </c>
      <c r="AJ19" s="284"/>
    </row>
    <row r="20" spans="1:37" s="12" customFormat="1" ht="18.75">
      <c r="A20" s="949">
        <v>13</v>
      </c>
      <c r="B20" s="1192" t="s">
        <v>920</v>
      </c>
      <c r="C20" s="1192" t="s">
        <v>18</v>
      </c>
      <c r="D20" s="1192" t="s">
        <v>113</v>
      </c>
      <c r="E20" s="1188">
        <v>1</v>
      </c>
      <c r="F20" s="1201">
        <v>1</v>
      </c>
      <c r="G20" s="178">
        <v>1</v>
      </c>
      <c r="H20" s="1188">
        <v>1</v>
      </c>
      <c r="I20" s="178">
        <v>1</v>
      </c>
      <c r="J20" s="178">
        <v>1</v>
      </c>
      <c r="K20" s="1188">
        <v>1</v>
      </c>
      <c r="L20" s="178">
        <v>1</v>
      </c>
      <c r="M20" s="1201">
        <v>1</v>
      </c>
      <c r="N20" s="1188">
        <v>1</v>
      </c>
      <c r="O20" s="1201">
        <v>1</v>
      </c>
      <c r="P20" s="178">
        <v>1</v>
      </c>
      <c r="Q20" s="1188">
        <v>1</v>
      </c>
      <c r="R20" s="178">
        <v>1</v>
      </c>
      <c r="S20" s="178">
        <v>1</v>
      </c>
      <c r="T20" s="1203">
        <v>1</v>
      </c>
      <c r="U20" s="178">
        <v>1</v>
      </c>
      <c r="V20" s="178">
        <v>1</v>
      </c>
      <c r="W20" s="1188" t="s">
        <v>255</v>
      </c>
      <c r="X20" s="178" t="s">
        <v>255</v>
      </c>
      <c r="Y20" s="178" t="s">
        <v>255</v>
      </c>
      <c r="Z20" s="1188">
        <v>1</v>
      </c>
      <c r="AA20" s="1201">
        <v>1</v>
      </c>
      <c r="AB20" s="178">
        <v>1</v>
      </c>
      <c r="AC20" s="1188">
        <v>1</v>
      </c>
      <c r="AD20" s="178">
        <v>1</v>
      </c>
      <c r="AE20" s="178">
        <v>1</v>
      </c>
      <c r="AF20" s="1188">
        <v>1</v>
      </c>
      <c r="AG20" s="178">
        <v>1</v>
      </c>
      <c r="AH20" s="1201">
        <v>1</v>
      </c>
      <c r="AI20" s="14">
        <f t="shared" si="1"/>
        <v>27</v>
      </c>
      <c r="AJ20" s="284"/>
    </row>
    <row r="21" spans="1:37" s="12" customFormat="1" ht="20.25" customHeight="1">
      <c r="A21" s="949">
        <v>14</v>
      </c>
      <c r="B21" s="1191" t="s">
        <v>369</v>
      </c>
      <c r="C21" s="1204" t="s">
        <v>18</v>
      </c>
      <c r="D21" s="1204" t="s">
        <v>76</v>
      </c>
      <c r="E21" s="1188">
        <v>1</v>
      </c>
      <c r="F21" s="1201">
        <v>1</v>
      </c>
      <c r="G21" s="178">
        <v>1</v>
      </c>
      <c r="H21" s="1188">
        <v>1</v>
      </c>
      <c r="I21" s="178">
        <v>1</v>
      </c>
      <c r="J21" s="178">
        <v>1</v>
      </c>
      <c r="K21" s="1188">
        <v>1</v>
      </c>
      <c r="L21" s="178">
        <v>1</v>
      </c>
      <c r="M21" s="1201">
        <v>1</v>
      </c>
      <c r="N21" s="1188">
        <v>1</v>
      </c>
      <c r="O21" s="1201">
        <v>1</v>
      </c>
      <c r="P21" s="178">
        <v>1</v>
      </c>
      <c r="Q21" s="1188">
        <v>1</v>
      </c>
      <c r="R21" s="178">
        <v>1</v>
      </c>
      <c r="S21" s="178">
        <v>1</v>
      </c>
      <c r="T21" s="1203">
        <v>1</v>
      </c>
      <c r="U21" s="178">
        <v>1</v>
      </c>
      <c r="V21" s="178">
        <v>1</v>
      </c>
      <c r="W21" s="1188">
        <v>1</v>
      </c>
      <c r="X21" s="178">
        <v>1</v>
      </c>
      <c r="Y21" s="178">
        <v>1</v>
      </c>
      <c r="Z21" s="1188">
        <v>1</v>
      </c>
      <c r="AA21" s="1201">
        <v>1</v>
      </c>
      <c r="AB21" s="178">
        <v>1</v>
      </c>
      <c r="AC21" s="1188">
        <v>1</v>
      </c>
      <c r="AD21" s="178">
        <v>1</v>
      </c>
      <c r="AE21" s="178">
        <v>1</v>
      </c>
      <c r="AF21" s="1188">
        <v>1</v>
      </c>
      <c r="AG21" s="178">
        <v>1</v>
      </c>
      <c r="AH21" s="1201">
        <v>1</v>
      </c>
      <c r="AI21" s="14">
        <f t="shared" si="0"/>
        <v>30</v>
      </c>
      <c r="AJ21" s="284"/>
    </row>
    <row r="22" spans="1:37" s="12" customFormat="1" ht="20.25" customHeight="1">
      <c r="A22" s="949">
        <v>15</v>
      </c>
      <c r="B22" s="1192" t="s">
        <v>913</v>
      </c>
      <c r="C22" s="1192" t="s">
        <v>176</v>
      </c>
      <c r="D22" s="1192" t="s">
        <v>911</v>
      </c>
      <c r="E22" s="1188">
        <v>1</v>
      </c>
      <c r="F22" s="1201" t="s">
        <v>258</v>
      </c>
      <c r="G22" s="178">
        <v>1</v>
      </c>
      <c r="H22" s="1188">
        <v>1</v>
      </c>
      <c r="I22" s="178">
        <v>1</v>
      </c>
      <c r="J22" s="178">
        <v>1</v>
      </c>
      <c r="K22" s="1188">
        <v>1</v>
      </c>
      <c r="L22" s="178">
        <v>1</v>
      </c>
      <c r="M22" s="1201">
        <v>1</v>
      </c>
      <c r="N22" s="1188">
        <v>1</v>
      </c>
      <c r="O22" s="1201">
        <v>1</v>
      </c>
      <c r="P22" s="178">
        <v>1</v>
      </c>
      <c r="Q22" s="1188">
        <v>1</v>
      </c>
      <c r="R22" s="178">
        <v>1</v>
      </c>
      <c r="S22" s="178">
        <v>1</v>
      </c>
      <c r="T22" s="1203">
        <v>1</v>
      </c>
      <c r="U22" s="178">
        <v>1</v>
      </c>
      <c r="V22" s="178">
        <v>1</v>
      </c>
      <c r="W22" s="1188">
        <v>1</v>
      </c>
      <c r="X22" s="178">
        <v>1</v>
      </c>
      <c r="Y22" s="178">
        <v>1</v>
      </c>
      <c r="Z22" s="1188">
        <v>1</v>
      </c>
      <c r="AA22" s="1201">
        <v>1</v>
      </c>
      <c r="AB22" s="178">
        <v>1</v>
      </c>
      <c r="AC22" s="1188">
        <v>1</v>
      </c>
      <c r="AD22" s="178">
        <v>1</v>
      </c>
      <c r="AE22" s="178">
        <v>1</v>
      </c>
      <c r="AF22" s="1188">
        <v>1</v>
      </c>
      <c r="AG22" s="178">
        <v>1</v>
      </c>
      <c r="AH22" s="1201">
        <v>1</v>
      </c>
      <c r="AI22" s="14">
        <f t="shared" si="1"/>
        <v>29</v>
      </c>
      <c r="AJ22" s="304"/>
    </row>
    <row r="23" spans="1:37" s="12" customFormat="1" ht="20.25" customHeight="1">
      <c r="A23" s="949">
        <v>16</v>
      </c>
      <c r="B23" s="1192" t="s">
        <v>292</v>
      </c>
      <c r="C23" s="1192" t="s">
        <v>176</v>
      </c>
      <c r="D23" s="1205" t="s">
        <v>911</v>
      </c>
      <c r="E23" s="1188">
        <v>1</v>
      </c>
      <c r="F23" s="1201" t="s">
        <v>258</v>
      </c>
      <c r="G23" s="178">
        <v>1</v>
      </c>
      <c r="H23" s="1188">
        <v>1</v>
      </c>
      <c r="I23" s="178">
        <v>1</v>
      </c>
      <c r="J23" s="178">
        <v>1</v>
      </c>
      <c r="K23" s="1188">
        <v>1</v>
      </c>
      <c r="L23" s="178">
        <v>1</v>
      </c>
      <c r="M23" s="1201">
        <v>1</v>
      </c>
      <c r="N23" s="1188">
        <v>1</v>
      </c>
      <c r="O23" s="1201">
        <v>1</v>
      </c>
      <c r="P23" s="178">
        <v>1</v>
      </c>
      <c r="Q23" s="1188">
        <v>1</v>
      </c>
      <c r="R23" s="178">
        <v>1</v>
      </c>
      <c r="S23" s="178">
        <v>1</v>
      </c>
      <c r="T23" s="1203">
        <v>1</v>
      </c>
      <c r="U23" s="178">
        <v>1</v>
      </c>
      <c r="V23" s="178">
        <v>1</v>
      </c>
      <c r="W23" s="1188">
        <v>1</v>
      </c>
      <c r="X23" s="178">
        <v>1</v>
      </c>
      <c r="Y23" s="178">
        <v>1</v>
      </c>
      <c r="Z23" s="1188">
        <v>1</v>
      </c>
      <c r="AA23" s="1201">
        <v>1</v>
      </c>
      <c r="AB23" s="178">
        <v>1</v>
      </c>
      <c r="AC23" s="1188">
        <v>1</v>
      </c>
      <c r="AD23" s="178">
        <v>1</v>
      </c>
      <c r="AE23" s="178">
        <v>1</v>
      </c>
      <c r="AF23" s="1188">
        <v>1</v>
      </c>
      <c r="AG23" s="178">
        <v>1</v>
      </c>
      <c r="AH23" s="1201">
        <v>1</v>
      </c>
      <c r="AI23" s="14">
        <f t="shared" si="0"/>
        <v>29</v>
      </c>
      <c r="AJ23" s="304"/>
    </row>
    <row r="24" spans="1:37" ht="17.25" customHeight="1" thickBot="1">
      <c r="A24" s="438"/>
      <c r="B24" s="217"/>
      <c r="C24" s="217"/>
      <c r="D24" s="218"/>
      <c r="E24" s="214"/>
      <c r="F24" s="806"/>
      <c r="G24" s="214"/>
      <c r="H24" s="214"/>
      <c r="I24" s="214"/>
      <c r="J24" s="214"/>
      <c r="K24" s="214"/>
      <c r="L24" s="214"/>
      <c r="M24" s="806"/>
      <c r="N24" s="214"/>
      <c r="O24" s="806"/>
      <c r="P24" s="214"/>
      <c r="Q24" s="214"/>
      <c r="R24" s="214"/>
      <c r="S24" s="214"/>
      <c r="T24" s="806"/>
      <c r="U24" s="214"/>
      <c r="V24" s="214"/>
      <c r="W24" s="214"/>
      <c r="X24" s="214"/>
      <c r="Y24" s="214"/>
      <c r="Z24" s="214"/>
      <c r="AA24" s="806"/>
      <c r="AB24" s="214"/>
      <c r="AC24" s="214"/>
      <c r="AD24" s="214"/>
      <c r="AE24" s="214"/>
      <c r="AF24" s="214"/>
      <c r="AG24" s="214"/>
      <c r="AH24" s="806"/>
      <c r="AI24" s="96"/>
      <c r="AJ24" s="304"/>
    </row>
    <row r="25" spans="1:37" ht="18">
      <c r="A25" s="1567" t="s">
        <v>336</v>
      </c>
      <c r="B25" s="1568"/>
      <c r="C25" s="1190"/>
      <c r="D25" s="67"/>
      <c r="E25" s="234"/>
      <c r="F25" s="1202"/>
      <c r="G25" s="234"/>
      <c r="H25" s="234"/>
      <c r="I25" s="234"/>
      <c r="J25" s="234"/>
      <c r="K25" s="234"/>
      <c r="L25" s="234"/>
      <c r="M25" s="1202"/>
      <c r="N25" s="234"/>
      <c r="O25" s="1202"/>
      <c r="P25" s="234"/>
      <c r="Q25" s="234"/>
      <c r="R25" s="234"/>
      <c r="S25" s="234"/>
      <c r="T25" s="1202"/>
      <c r="U25" s="234"/>
      <c r="V25" s="234"/>
      <c r="W25" s="234"/>
      <c r="X25" s="234"/>
      <c r="Y25" s="234"/>
      <c r="Z25" s="234"/>
      <c r="AA25" s="1202"/>
      <c r="AB25" s="234"/>
      <c r="AC25" s="234"/>
      <c r="AD25" s="234"/>
      <c r="AE25" s="234"/>
      <c r="AF25" s="234"/>
      <c r="AG25" s="234"/>
      <c r="AH25" s="1202"/>
      <c r="AI25" s="105"/>
      <c r="AJ25" s="314"/>
    </row>
    <row r="26" spans="1:37" ht="18">
      <c r="A26" s="292">
        <v>1</v>
      </c>
      <c r="B26" s="1196" t="s">
        <v>882</v>
      </c>
      <c r="C26" s="1196"/>
      <c r="D26" s="1197" t="s">
        <v>120</v>
      </c>
      <c r="E26" s="1188">
        <v>1</v>
      </c>
      <c r="F26" s="1201" t="s">
        <v>258</v>
      </c>
      <c r="G26" s="178">
        <v>1</v>
      </c>
      <c r="H26" s="1188">
        <v>1</v>
      </c>
      <c r="I26" s="178">
        <v>1</v>
      </c>
      <c r="J26" s="178">
        <v>1</v>
      </c>
      <c r="K26" s="1188">
        <v>1</v>
      </c>
      <c r="L26" s="178">
        <v>1</v>
      </c>
      <c r="M26" s="1201" t="s">
        <v>258</v>
      </c>
      <c r="N26" s="1188">
        <v>1</v>
      </c>
      <c r="O26" s="1201" t="s">
        <v>257</v>
      </c>
      <c r="P26" s="178">
        <v>1</v>
      </c>
      <c r="Q26" s="1188">
        <v>1</v>
      </c>
      <c r="R26" s="178">
        <v>1</v>
      </c>
      <c r="S26" s="178">
        <v>1</v>
      </c>
      <c r="T26" s="1203" t="s">
        <v>258</v>
      </c>
      <c r="U26" s="178">
        <v>1</v>
      </c>
      <c r="V26" s="178">
        <v>1</v>
      </c>
      <c r="W26" s="1188">
        <v>1</v>
      </c>
      <c r="X26" s="178">
        <v>1</v>
      </c>
      <c r="Y26" s="178">
        <v>1</v>
      </c>
      <c r="Z26" s="1188">
        <v>1</v>
      </c>
      <c r="AA26" s="1201" t="s">
        <v>258</v>
      </c>
      <c r="AB26" s="178">
        <v>1</v>
      </c>
      <c r="AC26" s="1188">
        <v>1</v>
      </c>
      <c r="AD26" s="178">
        <v>1</v>
      </c>
      <c r="AE26" s="178">
        <v>1</v>
      </c>
      <c r="AF26" s="1188">
        <v>1</v>
      </c>
      <c r="AG26" s="178">
        <v>1</v>
      </c>
      <c r="AH26" s="1201" t="s">
        <v>258</v>
      </c>
      <c r="AI26" s="14">
        <f>SUM(E26:AH26)</f>
        <v>24</v>
      </c>
      <c r="AJ26" s="315"/>
    </row>
    <row r="27" spans="1:37" ht="18">
      <c r="A27" s="292">
        <v>2</v>
      </c>
      <c r="B27" s="1196" t="s">
        <v>124</v>
      </c>
      <c r="C27" s="1196"/>
      <c r="D27" s="1197" t="s">
        <v>142</v>
      </c>
      <c r="E27" s="1188">
        <v>1</v>
      </c>
      <c r="F27" s="1201" t="s">
        <v>258</v>
      </c>
      <c r="G27" s="178">
        <v>1</v>
      </c>
      <c r="H27" s="1188">
        <v>1</v>
      </c>
      <c r="I27" s="178">
        <v>1</v>
      </c>
      <c r="J27" s="178">
        <v>1</v>
      </c>
      <c r="K27" s="1188">
        <v>1</v>
      </c>
      <c r="L27" s="178">
        <v>1</v>
      </c>
      <c r="M27" s="1201" t="s">
        <v>258</v>
      </c>
      <c r="N27" s="1188">
        <v>1</v>
      </c>
      <c r="O27" s="1201" t="s">
        <v>257</v>
      </c>
      <c r="P27" s="178">
        <v>1</v>
      </c>
      <c r="Q27" s="1188">
        <v>1</v>
      </c>
      <c r="R27" s="178">
        <v>1</v>
      </c>
      <c r="S27" s="178">
        <v>1</v>
      </c>
      <c r="T27" s="1203" t="s">
        <v>258</v>
      </c>
      <c r="U27" s="178">
        <v>1</v>
      </c>
      <c r="V27" s="178">
        <v>1</v>
      </c>
      <c r="W27" s="1188">
        <v>1</v>
      </c>
      <c r="X27" s="178">
        <v>1</v>
      </c>
      <c r="Y27" s="178">
        <v>1</v>
      </c>
      <c r="Z27" s="1188">
        <v>1</v>
      </c>
      <c r="AA27" s="1201" t="s">
        <v>258</v>
      </c>
      <c r="AB27" s="178">
        <v>1</v>
      </c>
      <c r="AC27" s="1188">
        <v>1</v>
      </c>
      <c r="AD27" s="178">
        <v>1</v>
      </c>
      <c r="AE27" s="178">
        <v>1</v>
      </c>
      <c r="AF27" s="1188">
        <v>1</v>
      </c>
      <c r="AG27" s="178">
        <v>1</v>
      </c>
      <c r="AH27" s="1201" t="s">
        <v>258</v>
      </c>
      <c r="AI27" s="14">
        <f>SUM(E27:AH27)</f>
        <v>24</v>
      </c>
      <c r="AJ27" s="315"/>
    </row>
    <row r="28" spans="1:37" ht="21.75" customHeight="1" thickBot="1">
      <c r="A28" s="316">
        <v>3</v>
      </c>
      <c r="B28" s="1198" t="s">
        <v>454</v>
      </c>
      <c r="C28" s="1198"/>
      <c r="D28" s="1199" t="s">
        <v>174</v>
      </c>
      <c r="E28" s="1188">
        <v>1</v>
      </c>
      <c r="F28" s="1201" t="s">
        <v>258</v>
      </c>
      <c r="G28" s="178">
        <v>1</v>
      </c>
      <c r="H28" s="1188">
        <v>1</v>
      </c>
      <c r="I28" s="178">
        <v>1</v>
      </c>
      <c r="J28" s="178">
        <v>1</v>
      </c>
      <c r="K28" s="1188">
        <v>1</v>
      </c>
      <c r="L28" s="178">
        <v>1</v>
      </c>
      <c r="M28" s="1201" t="s">
        <v>258</v>
      </c>
      <c r="N28" s="1188">
        <v>1</v>
      </c>
      <c r="O28" s="1201" t="s">
        <v>257</v>
      </c>
      <c r="P28" s="178">
        <v>1</v>
      </c>
      <c r="Q28" s="1188">
        <v>1</v>
      </c>
      <c r="R28" s="178">
        <v>1</v>
      </c>
      <c r="S28" s="178">
        <v>1</v>
      </c>
      <c r="T28" s="1203" t="s">
        <v>258</v>
      </c>
      <c r="U28" s="178">
        <v>1</v>
      </c>
      <c r="V28" s="178">
        <v>1</v>
      </c>
      <c r="W28" s="1188">
        <v>1</v>
      </c>
      <c r="X28" s="178">
        <v>1</v>
      </c>
      <c r="Y28" s="178">
        <v>1</v>
      </c>
      <c r="Z28" s="1188">
        <v>1</v>
      </c>
      <c r="AA28" s="1201" t="s">
        <v>258</v>
      </c>
      <c r="AB28" s="178">
        <v>1</v>
      </c>
      <c r="AC28" s="1188">
        <v>1</v>
      </c>
      <c r="AD28" s="178">
        <v>1</v>
      </c>
      <c r="AE28" s="178">
        <v>1</v>
      </c>
      <c r="AF28" s="1188">
        <v>1</v>
      </c>
      <c r="AG28" s="178">
        <v>1</v>
      </c>
      <c r="AH28" s="1201" t="s">
        <v>258</v>
      </c>
      <c r="AI28" s="321">
        <f>SUM(E28:AH28)</f>
        <v>24</v>
      </c>
      <c r="AJ28" s="322"/>
    </row>
    <row r="29" spans="1:37" s="24" customFormat="1" ht="16.5" thickTop="1">
      <c r="A29" s="200"/>
      <c r="B29" s="201"/>
      <c r="C29" s="201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113"/>
      <c r="AJ29" s="113"/>
      <c r="AK29" s="22"/>
    </row>
  </sheetData>
  <autoFilter ref="A1:AJ6">
    <filterColumn colId="0" showButton="0"/>
    <filterColumn colId="1" showButton="0"/>
    <filterColumn colId="2" hiddenButton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</autoFilter>
  <mergeCells count="41">
    <mergeCell ref="AI5:AI6"/>
    <mergeCell ref="AC5:AC6"/>
    <mergeCell ref="AD5:AD6"/>
    <mergeCell ref="AE5:AE6"/>
    <mergeCell ref="AF5:AF6"/>
    <mergeCell ref="AG5:AG6"/>
    <mergeCell ref="AH5:AH6"/>
    <mergeCell ref="O5:O6"/>
    <mergeCell ref="AB5:AB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7:B7"/>
    <mergeCell ref="A25:B25"/>
    <mergeCell ref="E5:E6"/>
    <mergeCell ref="F5:F6"/>
    <mergeCell ref="G5:G6"/>
    <mergeCell ref="A1:AJ1"/>
    <mergeCell ref="A2:AJ2"/>
    <mergeCell ref="A3:B3"/>
    <mergeCell ref="A4:B4"/>
    <mergeCell ref="A5:A6"/>
    <mergeCell ref="B5:B6"/>
    <mergeCell ref="D5:D6"/>
    <mergeCell ref="AJ5:AJ6"/>
    <mergeCell ref="I5:I6"/>
    <mergeCell ref="J5:J6"/>
    <mergeCell ref="P5:P6"/>
    <mergeCell ref="H5:H6"/>
    <mergeCell ref="K5:K6"/>
    <mergeCell ref="L5:L6"/>
    <mergeCell ref="M5:M6"/>
    <mergeCell ref="N5:N6"/>
  </mergeCells>
  <conditionalFormatting sqref="B28:C28">
    <cfRule type="duplicateValues" dxfId="31" priority="12"/>
  </conditionalFormatting>
  <conditionalFormatting sqref="B25:C28">
    <cfRule type="duplicateValues" dxfId="30" priority="11"/>
  </conditionalFormatting>
  <conditionalFormatting sqref="B25:C28">
    <cfRule type="duplicateValues" dxfId="29" priority="8"/>
    <cfRule type="duplicateValues" dxfId="28" priority="9"/>
  </conditionalFormatting>
  <conditionalFormatting sqref="B21:C21 B24:C24">
    <cfRule type="duplicateValues" dxfId="27" priority="7"/>
  </conditionalFormatting>
  <conditionalFormatting sqref="B25:C1048576 B1:C7 B19:C19">
    <cfRule type="duplicateValues" dxfId="26" priority="5"/>
  </conditionalFormatting>
  <conditionalFormatting sqref="B25:C92 B19:C19">
    <cfRule type="duplicateValues" dxfId="25" priority="4"/>
  </conditionalFormatting>
  <conditionalFormatting sqref="B19">
    <cfRule type="duplicateValues" dxfId="24" priority="2"/>
  </conditionalFormatting>
  <conditionalFormatting sqref="B21">
    <cfRule type="duplicateValues" dxfId="23" priority="1"/>
  </conditionalFormatting>
  <conditionalFormatting sqref="B21:C21">
    <cfRule type="duplicateValues" dxfId="22" priority="14"/>
  </conditionalFormatting>
  <printOptions horizontalCentered="1"/>
  <pageMargins left="0" right="0" top="0" bottom="0" header="0.3" footer="0"/>
  <pageSetup scale="50" orientation="landscape" r:id="rId1"/>
</worksheet>
</file>

<file path=xl/worksheets/sheet65.xml><?xml version="1.0" encoding="utf-8"?>
<worksheet xmlns="http://schemas.openxmlformats.org/spreadsheetml/2006/main" xmlns:r="http://schemas.openxmlformats.org/officeDocument/2006/relationships">
  <sheetPr>
    <tabColor rgb="FF00FF99"/>
  </sheetPr>
  <dimension ref="A1:AI149"/>
  <sheetViews>
    <sheetView view="pageBreakPreview" zoomScale="45" zoomScaleNormal="55" zoomScaleSheetLayoutView="45" workbookViewId="0">
      <pane ySplit="7" topLeftCell="A35" activePane="bottomLeft" state="frozen"/>
      <selection activeCell="AL23" sqref="AL23"/>
      <selection pane="bottomLeft" activeCell="AL23" sqref="AL23"/>
    </sheetView>
  </sheetViews>
  <sheetFormatPr defaultRowHeight="18"/>
  <cols>
    <col min="1" max="1" width="7.140625" style="463" customWidth="1"/>
    <col min="2" max="2" width="44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2.140625" style="114" customWidth="1"/>
    <col min="9" max="9" width="10" style="114" customWidth="1"/>
    <col min="10" max="10" width="10" style="168" customWidth="1"/>
    <col min="11" max="11" width="15.7109375" style="168" customWidth="1"/>
    <col min="12" max="12" width="12" style="168" customWidth="1"/>
    <col min="13" max="13" width="33.42578125" style="168" customWidth="1"/>
    <col min="14" max="14" width="12" style="168" customWidth="1"/>
    <col min="15" max="15" width="30.42578125" style="168" customWidth="1"/>
    <col min="16" max="16" width="12" style="168" customWidth="1"/>
    <col min="17" max="17" width="23.42578125" style="168" customWidth="1"/>
    <col min="18" max="18" width="11.85546875" style="168" customWidth="1"/>
    <col min="19" max="19" width="17.28515625" style="168" customWidth="1"/>
    <col min="20" max="20" width="11.42578125" style="168" customWidth="1"/>
    <col min="21" max="21" width="14.28515625" style="168" customWidth="1"/>
    <col min="22" max="22" width="12.28515625" style="114" customWidth="1"/>
    <col min="23" max="23" width="9.7109375" style="463" customWidth="1"/>
    <col min="24" max="24" width="9.7109375" style="114" customWidth="1"/>
    <col min="25" max="25" width="11.140625" style="114" customWidth="1"/>
    <col min="26" max="26" width="23.28515625" style="1021" customWidth="1"/>
    <col min="27" max="27" width="20.7109375" style="115" customWidth="1"/>
    <col min="28" max="29" width="9.140625" style="114"/>
    <col min="30" max="30" width="10.42578125" style="114" bestFit="1" customWidth="1"/>
    <col min="31" max="16384" width="9.140625" style="114"/>
  </cols>
  <sheetData>
    <row r="1" spans="1:35" s="120" customFormat="1" ht="38.25" customHeight="1">
      <c r="A1" s="1631" t="s">
        <v>243</v>
      </c>
      <c r="B1" s="1631"/>
      <c r="C1" s="1631"/>
      <c r="D1" s="1631"/>
      <c r="E1" s="1631"/>
      <c r="F1" s="1631"/>
      <c r="G1" s="1631"/>
      <c r="H1" s="1631"/>
      <c r="I1" s="1631"/>
      <c r="J1" s="1631"/>
      <c r="K1" s="1631"/>
      <c r="L1" s="1631"/>
      <c r="M1" s="1631"/>
      <c r="N1" s="1631"/>
      <c r="O1" s="1631"/>
      <c r="P1" s="1631"/>
      <c r="Q1" s="1631"/>
      <c r="R1" s="1631"/>
      <c r="S1" s="1631"/>
      <c r="T1" s="1631"/>
      <c r="U1" s="1631"/>
      <c r="V1" s="1631"/>
      <c r="W1" s="1631"/>
      <c r="X1" s="1631"/>
      <c r="Y1" s="1631"/>
      <c r="Z1" s="1631"/>
      <c r="AA1" s="1631"/>
      <c r="AB1" s="1631"/>
      <c r="AC1" s="1631"/>
      <c r="AD1" s="1631"/>
      <c r="AE1" s="1631"/>
      <c r="AF1" s="1631"/>
      <c r="AG1" s="1631"/>
      <c r="AH1" s="1631"/>
      <c r="AI1" s="1631"/>
    </row>
    <row r="2" spans="1:35" s="120" customFormat="1" ht="33" customHeight="1" thickBot="1">
      <c r="A2" s="1396" t="s">
        <v>259</v>
      </c>
      <c r="B2" s="1396"/>
      <c r="C2" s="1396"/>
      <c r="D2" s="1396"/>
      <c r="E2" s="1396"/>
      <c r="F2" s="1396"/>
      <c r="G2" s="1396"/>
      <c r="H2" s="1396"/>
      <c r="I2" s="1396"/>
      <c r="J2" s="1396"/>
      <c r="K2" s="1396"/>
      <c r="L2" s="1396"/>
      <c r="M2" s="1396"/>
      <c r="N2" s="1396"/>
      <c r="O2" s="1396"/>
      <c r="P2" s="1396"/>
      <c r="Q2" s="1396"/>
      <c r="R2" s="1396"/>
      <c r="S2" s="1396"/>
      <c r="T2" s="1396"/>
      <c r="U2" s="1396"/>
      <c r="V2" s="1396"/>
      <c r="W2" s="1396"/>
      <c r="X2" s="1396"/>
      <c r="Y2" s="1396"/>
      <c r="Z2" s="1396"/>
      <c r="AA2" s="1396"/>
      <c r="AB2" s="1396"/>
      <c r="AC2" s="1396"/>
      <c r="AD2" s="1396"/>
      <c r="AE2" s="1396"/>
      <c r="AF2" s="1396"/>
      <c r="AG2" s="1396"/>
      <c r="AH2" s="1396"/>
      <c r="AI2" s="1396"/>
    </row>
    <row r="3" spans="1:35" s="120" customFormat="1" ht="33" customHeight="1">
      <c r="A3" s="1396" t="s">
        <v>343</v>
      </c>
      <c r="B3" s="1396"/>
      <c r="C3" s="1396"/>
      <c r="D3" s="1208"/>
      <c r="E3" s="582"/>
      <c r="F3" s="582"/>
      <c r="G3" s="582"/>
      <c r="H3" s="582"/>
      <c r="I3" s="582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773"/>
      <c r="X3" s="121"/>
      <c r="Y3" s="121"/>
      <c r="Z3" s="1009"/>
      <c r="AA3" s="121"/>
      <c r="AB3" s="121"/>
      <c r="AC3" s="121"/>
      <c r="AD3" s="121"/>
      <c r="AE3" s="121"/>
      <c r="AF3" s="1397"/>
      <c r="AG3" s="121"/>
      <c r="AH3" s="122"/>
      <c r="AI3" s="122"/>
    </row>
    <row r="4" spans="1:35" s="120" customFormat="1" ht="35.25" customHeight="1" thickBot="1">
      <c r="A4" s="1632" t="s">
        <v>1172</v>
      </c>
      <c r="B4" s="1632"/>
      <c r="C4" s="1632"/>
      <c r="D4" s="1207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1"/>
      <c r="Q4" s="121"/>
      <c r="R4" s="121"/>
      <c r="S4" s="121"/>
      <c r="T4" s="123"/>
      <c r="U4" s="121"/>
      <c r="V4" s="121"/>
      <c r="W4" s="773"/>
      <c r="X4" s="121"/>
      <c r="Y4" s="121"/>
      <c r="Z4" s="1010"/>
      <c r="AA4" s="123"/>
      <c r="AB4" s="124"/>
      <c r="AC4" s="124"/>
      <c r="AD4" s="124"/>
      <c r="AE4" s="124"/>
      <c r="AF4" s="1398"/>
      <c r="AG4" s="124"/>
      <c r="AH4" s="125"/>
      <c r="AI4" s="125"/>
    </row>
    <row r="5" spans="1:35" ht="28.5" customHeight="1">
      <c r="A5" s="1616" t="s">
        <v>261</v>
      </c>
      <c r="B5" s="1619" t="s">
        <v>244</v>
      </c>
      <c r="C5" s="1622" t="s">
        <v>0</v>
      </c>
      <c r="D5" s="1622" t="s">
        <v>245</v>
      </c>
      <c r="E5" s="1625" t="s">
        <v>1</v>
      </c>
      <c r="F5" s="1626"/>
      <c r="G5" s="1626"/>
      <c r="H5" s="1626"/>
      <c r="I5" s="1627"/>
      <c r="J5" s="1633" t="s">
        <v>2</v>
      </c>
      <c r="K5" s="1633"/>
      <c r="L5" s="1633"/>
      <c r="M5" s="1633"/>
      <c r="N5" s="1633"/>
      <c r="O5" s="1633"/>
      <c r="P5" s="1633"/>
      <c r="Q5" s="1633"/>
      <c r="R5" s="1633"/>
      <c r="S5" s="1633"/>
      <c r="T5" s="1633"/>
      <c r="U5" s="1633"/>
      <c r="V5" s="1634" t="s">
        <v>8</v>
      </c>
      <c r="W5" s="1633" t="s">
        <v>4</v>
      </c>
      <c r="X5" s="1633"/>
      <c r="Y5" s="1633"/>
      <c r="Z5" s="1638" t="s">
        <v>338</v>
      </c>
      <c r="AA5" s="1641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67.5" customHeight="1">
      <c r="A6" s="1617"/>
      <c r="B6" s="1620"/>
      <c r="C6" s="1623"/>
      <c r="D6" s="1623"/>
      <c r="E6" s="1628"/>
      <c r="F6" s="1629"/>
      <c r="G6" s="1629"/>
      <c r="H6" s="1629"/>
      <c r="I6" s="1630"/>
      <c r="J6" s="1644" t="s">
        <v>227</v>
      </c>
      <c r="K6" s="1645"/>
      <c r="L6" s="1637" t="s">
        <v>5</v>
      </c>
      <c r="M6" s="1637"/>
      <c r="N6" s="1646" t="s">
        <v>223</v>
      </c>
      <c r="O6" s="1647"/>
      <c r="P6" s="1637" t="s">
        <v>6</v>
      </c>
      <c r="Q6" s="1637"/>
      <c r="R6" s="1637" t="s">
        <v>7</v>
      </c>
      <c r="S6" s="1637"/>
      <c r="T6" s="1637" t="s">
        <v>219</v>
      </c>
      <c r="U6" s="1637"/>
      <c r="V6" s="1635"/>
      <c r="W6" s="1637"/>
      <c r="X6" s="1637"/>
      <c r="Y6" s="1637"/>
      <c r="Z6" s="1639"/>
      <c r="AA6" s="1642"/>
      <c r="AB6" s="150"/>
      <c r="AC6" s="150"/>
      <c r="AD6" s="150"/>
      <c r="AE6" s="150"/>
      <c r="AF6" s="150"/>
      <c r="AG6" s="150"/>
      <c r="AH6" s="150"/>
      <c r="AI6" s="150"/>
    </row>
    <row r="7" spans="1:35" ht="84" customHeight="1" thickBot="1">
      <c r="A7" s="1618"/>
      <c r="B7" s="1621"/>
      <c r="C7" s="1624"/>
      <c r="D7" s="1624"/>
      <c r="E7" s="1233" t="s">
        <v>9</v>
      </c>
      <c r="F7" s="1233" t="s">
        <v>10</v>
      </c>
      <c r="G7" s="1234" t="s">
        <v>11</v>
      </c>
      <c r="H7" s="1228" t="s">
        <v>12</v>
      </c>
      <c r="I7" s="1234" t="s">
        <v>13</v>
      </c>
      <c r="J7" s="1234" t="s">
        <v>14</v>
      </c>
      <c r="K7" s="1234" t="s">
        <v>15</v>
      </c>
      <c r="L7" s="1234" t="s">
        <v>14</v>
      </c>
      <c r="M7" s="1234" t="s">
        <v>16</v>
      </c>
      <c r="N7" s="1234" t="s">
        <v>14</v>
      </c>
      <c r="O7" s="1234" t="s">
        <v>16</v>
      </c>
      <c r="P7" s="1234" t="s">
        <v>14</v>
      </c>
      <c r="Q7" s="1234" t="s">
        <v>16</v>
      </c>
      <c r="R7" s="1234" t="s">
        <v>14</v>
      </c>
      <c r="S7" s="1234" t="s">
        <v>220</v>
      </c>
      <c r="T7" s="1234" t="s">
        <v>221</v>
      </c>
      <c r="U7" s="1234" t="s">
        <v>3</v>
      </c>
      <c r="V7" s="1636"/>
      <c r="W7" s="1235" t="s">
        <v>17</v>
      </c>
      <c r="X7" s="1236" t="s">
        <v>218</v>
      </c>
      <c r="Y7" s="1236" t="s">
        <v>13</v>
      </c>
      <c r="Z7" s="1640"/>
      <c r="AA7" s="1643"/>
      <c r="AB7" s="150"/>
      <c r="AC7" s="150"/>
      <c r="AD7" s="150"/>
      <c r="AE7" s="150"/>
      <c r="AF7" s="150"/>
      <c r="AG7" s="150"/>
      <c r="AH7" s="150"/>
      <c r="AI7" s="150"/>
    </row>
    <row r="8" spans="1:35" s="160" customFormat="1" ht="30" customHeight="1">
      <c r="A8" s="1023">
        <v>1</v>
      </c>
      <c r="B8" s="364" t="s">
        <v>33</v>
      </c>
      <c r="C8" s="364" t="s">
        <v>176</v>
      </c>
      <c r="D8" s="364" t="s">
        <v>56</v>
      </c>
      <c r="E8" s="365">
        <v>30</v>
      </c>
      <c r="F8" s="364">
        <v>240</v>
      </c>
      <c r="G8" s="364">
        <v>90</v>
      </c>
      <c r="H8" s="364">
        <f>90/8</f>
        <v>11.25</v>
      </c>
      <c r="I8" s="364">
        <f>G8*E8</f>
        <v>2700</v>
      </c>
      <c r="J8" s="376"/>
      <c r="K8" s="376"/>
      <c r="L8" s="376">
        <v>1</v>
      </c>
      <c r="M8" s="376">
        <v>21</v>
      </c>
      <c r="N8" s="376">
        <v>2</v>
      </c>
      <c r="O8" s="377" t="s">
        <v>1180</v>
      </c>
      <c r="P8" s="376"/>
      <c r="Q8" s="376"/>
      <c r="R8" s="376"/>
      <c r="S8" s="376"/>
      <c r="T8" s="376"/>
      <c r="U8" s="376"/>
      <c r="V8" s="365">
        <f t="shared" ref="V8:V87" si="0">J8+L8+N8+P8+R8+T8</f>
        <v>3</v>
      </c>
      <c r="W8" s="365">
        <f>E8-V8</f>
        <v>27</v>
      </c>
      <c r="X8" s="364">
        <f t="shared" ref="X8:X87" si="1">W8*8</f>
        <v>216</v>
      </c>
      <c r="Y8" s="364">
        <f t="shared" ref="Y8:Y87" si="2">X8*H8</f>
        <v>2430</v>
      </c>
      <c r="Z8" s="1109">
        <f t="shared" ref="Z8:Z87" si="3">Y8</f>
        <v>2430</v>
      </c>
      <c r="AA8" s="1110"/>
    </row>
    <row r="9" spans="1:35" s="160" customFormat="1" ht="30" customHeight="1">
      <c r="A9" s="825">
        <v>2</v>
      </c>
      <c r="B9" s="364" t="s">
        <v>777</v>
      </c>
      <c r="C9" s="364" t="s">
        <v>18</v>
      </c>
      <c r="D9" s="364" t="s">
        <v>373</v>
      </c>
      <c r="E9" s="365">
        <v>30</v>
      </c>
      <c r="F9" s="364">
        <v>240</v>
      </c>
      <c r="G9" s="364">
        <v>70</v>
      </c>
      <c r="H9" s="364">
        <f>G9/8</f>
        <v>8.75</v>
      </c>
      <c r="I9" s="364">
        <f t="shared" ref="I9:I46" si="4">G9*E9</f>
        <v>2100</v>
      </c>
      <c r="J9" s="376"/>
      <c r="K9" s="376"/>
      <c r="L9" s="376"/>
      <c r="M9" s="376"/>
      <c r="N9" s="376">
        <v>5</v>
      </c>
      <c r="O9" s="377" t="s">
        <v>849</v>
      </c>
      <c r="P9" s="376">
        <v>3</v>
      </c>
      <c r="Q9" s="376" t="s">
        <v>235</v>
      </c>
      <c r="R9" s="376"/>
      <c r="S9" s="376"/>
      <c r="T9" s="376"/>
      <c r="U9" s="376"/>
      <c r="V9" s="365">
        <f t="shared" si="0"/>
        <v>8</v>
      </c>
      <c r="W9" s="365">
        <f t="shared" ref="W9:W87" si="5">E9-V9</f>
        <v>22</v>
      </c>
      <c r="X9" s="364">
        <f t="shared" si="1"/>
        <v>176</v>
      </c>
      <c r="Y9" s="364">
        <f t="shared" si="2"/>
        <v>1540</v>
      </c>
      <c r="Z9" s="1014">
        <f t="shared" si="3"/>
        <v>1540</v>
      </c>
      <c r="AA9" s="997"/>
    </row>
    <row r="10" spans="1:35" s="160" customFormat="1" ht="30" customHeight="1">
      <c r="A10" s="1023">
        <v>3</v>
      </c>
      <c r="B10" s="364" t="s">
        <v>1202</v>
      </c>
      <c r="C10" s="364" t="s">
        <v>176</v>
      </c>
      <c r="D10" s="364" t="s">
        <v>47</v>
      </c>
      <c r="E10" s="365">
        <v>30</v>
      </c>
      <c r="F10" s="364">
        <v>240</v>
      </c>
      <c r="G10" s="364">
        <v>90</v>
      </c>
      <c r="H10" s="364">
        <f t="shared" ref="H10" si="6">G10/8</f>
        <v>11.25</v>
      </c>
      <c r="I10" s="364">
        <f t="shared" ref="I10" si="7">G10*E10</f>
        <v>2700</v>
      </c>
      <c r="J10" s="376"/>
      <c r="K10" s="822"/>
      <c r="L10" s="376">
        <v>2</v>
      </c>
      <c r="M10" s="376" t="s">
        <v>757</v>
      </c>
      <c r="N10" s="376">
        <v>6</v>
      </c>
      <c r="O10" s="377" t="s">
        <v>1205</v>
      </c>
      <c r="P10" s="376">
        <v>3</v>
      </c>
      <c r="Q10" s="376" t="s">
        <v>235</v>
      </c>
      <c r="R10" s="376"/>
      <c r="S10" s="959"/>
      <c r="T10" s="376"/>
      <c r="U10" s="376"/>
      <c r="V10" s="365">
        <f t="shared" ref="V10" si="8">J10+L10+N10+P10+R10+T10</f>
        <v>11</v>
      </c>
      <c r="W10" s="365">
        <f t="shared" ref="W10" si="9">E10-V10</f>
        <v>19</v>
      </c>
      <c r="X10" s="364">
        <f t="shared" ref="X10" si="10">W10*8</f>
        <v>152</v>
      </c>
      <c r="Y10" s="364">
        <f t="shared" ref="Y10" si="11">X10*H10</f>
        <v>1710</v>
      </c>
      <c r="Z10" s="1014">
        <f t="shared" ref="Z10" si="12">Y10</f>
        <v>1710</v>
      </c>
      <c r="AA10" s="997"/>
    </row>
    <row r="11" spans="1:35" s="160" customFormat="1" ht="30" customHeight="1">
      <c r="A11" s="825">
        <v>4</v>
      </c>
      <c r="B11" s="364" t="s">
        <v>319</v>
      </c>
      <c r="C11" s="364" t="s">
        <v>18</v>
      </c>
      <c r="D11" s="364" t="s">
        <v>847</v>
      </c>
      <c r="E11" s="365">
        <v>30</v>
      </c>
      <c r="F11" s="364">
        <v>240</v>
      </c>
      <c r="G11" s="364">
        <v>70</v>
      </c>
      <c r="H11" s="364">
        <f t="shared" ref="H11:H46" si="13">G11/8</f>
        <v>8.75</v>
      </c>
      <c r="I11" s="364">
        <f t="shared" si="4"/>
        <v>2100</v>
      </c>
      <c r="J11" s="376"/>
      <c r="K11" s="376"/>
      <c r="L11" s="376"/>
      <c r="M11" s="376"/>
      <c r="N11" s="376"/>
      <c r="O11" s="377"/>
      <c r="P11" s="376"/>
      <c r="Q11" s="376"/>
      <c r="R11" s="376"/>
      <c r="S11" s="376"/>
      <c r="T11" s="376"/>
      <c r="U11" s="376"/>
      <c r="V11" s="365">
        <f t="shared" si="0"/>
        <v>0</v>
      </c>
      <c r="W11" s="365">
        <f t="shared" si="5"/>
        <v>30</v>
      </c>
      <c r="X11" s="364">
        <f t="shared" si="1"/>
        <v>240</v>
      </c>
      <c r="Y11" s="364">
        <f t="shared" si="2"/>
        <v>2100</v>
      </c>
      <c r="Z11" s="1014">
        <f t="shared" si="3"/>
        <v>2100</v>
      </c>
      <c r="AA11" s="245"/>
    </row>
    <row r="12" spans="1:35" s="160" customFormat="1" ht="50.25" customHeight="1">
      <c r="A12" s="1023">
        <v>5</v>
      </c>
      <c r="B12" s="364" t="s">
        <v>1189</v>
      </c>
      <c r="C12" s="364" t="s">
        <v>176</v>
      </c>
      <c r="D12" s="364" t="s">
        <v>98</v>
      </c>
      <c r="E12" s="365">
        <v>30</v>
      </c>
      <c r="F12" s="364">
        <v>240</v>
      </c>
      <c r="G12" s="364">
        <v>90</v>
      </c>
      <c r="H12" s="364">
        <f t="shared" ref="H12" si="14">G12/8</f>
        <v>11.25</v>
      </c>
      <c r="I12" s="364">
        <f t="shared" ref="I12" si="15">G12*E12</f>
        <v>2700</v>
      </c>
      <c r="J12" s="376"/>
      <c r="K12" s="822"/>
      <c r="L12" s="376">
        <v>3</v>
      </c>
      <c r="M12" s="376" t="s">
        <v>156</v>
      </c>
      <c r="N12" s="376">
        <v>15</v>
      </c>
      <c r="O12" s="1246" t="s">
        <v>1190</v>
      </c>
      <c r="P12" s="376">
        <v>3</v>
      </c>
      <c r="Q12" s="376" t="s">
        <v>235</v>
      </c>
      <c r="R12" s="376"/>
      <c r="S12" s="959"/>
      <c r="T12" s="376"/>
      <c r="U12" s="376"/>
      <c r="V12" s="365">
        <f t="shared" ref="V12" si="16">J12+L12+N12+P12+R12+T12</f>
        <v>21</v>
      </c>
      <c r="W12" s="365">
        <f t="shared" ref="W12" si="17">E12-V12</f>
        <v>9</v>
      </c>
      <c r="X12" s="364">
        <f t="shared" ref="X12" si="18">W12*8</f>
        <v>72</v>
      </c>
      <c r="Y12" s="364">
        <f t="shared" ref="Y12" si="19">X12*H12</f>
        <v>810</v>
      </c>
      <c r="Z12" s="1014">
        <f t="shared" ref="Z12" si="20">Y12</f>
        <v>810</v>
      </c>
      <c r="AA12" s="997"/>
    </row>
    <row r="13" spans="1:35" s="160" customFormat="1" ht="30" customHeight="1">
      <c r="A13" s="825">
        <v>6</v>
      </c>
      <c r="B13" s="364" t="s">
        <v>472</v>
      </c>
      <c r="C13" s="364" t="s">
        <v>176</v>
      </c>
      <c r="D13" s="364" t="s">
        <v>470</v>
      </c>
      <c r="E13" s="365">
        <v>30</v>
      </c>
      <c r="F13" s="364">
        <v>240</v>
      </c>
      <c r="G13" s="364">
        <v>90</v>
      </c>
      <c r="H13" s="364">
        <f t="shared" si="13"/>
        <v>11.25</v>
      </c>
      <c r="I13" s="364">
        <f t="shared" si="4"/>
        <v>2700</v>
      </c>
      <c r="J13" s="376"/>
      <c r="K13" s="822"/>
      <c r="L13" s="376">
        <v>1</v>
      </c>
      <c r="M13" s="376">
        <v>14</v>
      </c>
      <c r="N13" s="376"/>
      <c r="O13" s="377"/>
      <c r="P13" s="376">
        <v>4</v>
      </c>
      <c r="Q13" s="376" t="s">
        <v>1175</v>
      </c>
      <c r="R13" s="376"/>
      <c r="S13" s="959"/>
      <c r="T13" s="376"/>
      <c r="U13" s="376"/>
      <c r="V13" s="365">
        <f t="shared" si="0"/>
        <v>5</v>
      </c>
      <c r="W13" s="365">
        <f t="shared" si="5"/>
        <v>25</v>
      </c>
      <c r="X13" s="364">
        <f t="shared" si="1"/>
        <v>200</v>
      </c>
      <c r="Y13" s="364">
        <f t="shared" si="2"/>
        <v>2250</v>
      </c>
      <c r="Z13" s="1014">
        <f t="shared" si="3"/>
        <v>2250</v>
      </c>
      <c r="AA13" s="997"/>
    </row>
    <row r="14" spans="1:35" s="160" customFormat="1" ht="30" customHeight="1">
      <c r="A14" s="1023">
        <v>7</v>
      </c>
      <c r="B14" s="364" t="s">
        <v>68</v>
      </c>
      <c r="C14" s="364" t="s">
        <v>18</v>
      </c>
      <c r="D14" s="367" t="s">
        <v>69</v>
      </c>
      <c r="E14" s="365">
        <v>30</v>
      </c>
      <c r="F14" s="364">
        <v>240</v>
      </c>
      <c r="G14" s="364">
        <v>70</v>
      </c>
      <c r="H14" s="364">
        <f t="shared" si="13"/>
        <v>8.75</v>
      </c>
      <c r="I14" s="364">
        <f t="shared" si="4"/>
        <v>2100</v>
      </c>
      <c r="J14" s="376"/>
      <c r="K14" s="376"/>
      <c r="L14" s="376">
        <v>1</v>
      </c>
      <c r="M14" s="376">
        <v>21</v>
      </c>
      <c r="N14" s="376"/>
      <c r="O14" s="376"/>
      <c r="P14" s="376">
        <v>4</v>
      </c>
      <c r="Q14" s="376" t="s">
        <v>1175</v>
      </c>
      <c r="R14" s="376"/>
      <c r="S14" s="376"/>
      <c r="T14" s="376"/>
      <c r="U14" s="376"/>
      <c r="V14" s="365">
        <f t="shared" si="0"/>
        <v>5</v>
      </c>
      <c r="W14" s="365">
        <f t="shared" si="5"/>
        <v>25</v>
      </c>
      <c r="X14" s="364">
        <f t="shared" si="1"/>
        <v>200</v>
      </c>
      <c r="Y14" s="364">
        <f t="shared" si="2"/>
        <v>1750</v>
      </c>
      <c r="Z14" s="1014">
        <f t="shared" si="3"/>
        <v>1750</v>
      </c>
      <c r="AA14" s="997"/>
    </row>
    <row r="15" spans="1:35" s="160" customFormat="1" ht="30" customHeight="1">
      <c r="A15" s="1023">
        <v>8</v>
      </c>
      <c r="B15" s="364" t="s">
        <v>1135</v>
      </c>
      <c r="C15" s="364" t="s">
        <v>176</v>
      </c>
      <c r="D15" s="364" t="s">
        <v>101</v>
      </c>
      <c r="E15" s="365">
        <v>30</v>
      </c>
      <c r="F15" s="364">
        <v>240</v>
      </c>
      <c r="G15" s="364">
        <v>90</v>
      </c>
      <c r="H15" s="364">
        <f t="shared" si="13"/>
        <v>11.25</v>
      </c>
      <c r="I15" s="364">
        <f t="shared" si="4"/>
        <v>2700</v>
      </c>
      <c r="J15" s="376"/>
      <c r="K15" s="376"/>
      <c r="L15" s="376">
        <v>2</v>
      </c>
      <c r="M15" s="376" t="s">
        <v>757</v>
      </c>
      <c r="N15" s="376">
        <v>17</v>
      </c>
      <c r="O15" s="377" t="s">
        <v>1199</v>
      </c>
      <c r="P15" s="376">
        <v>3</v>
      </c>
      <c r="Q15" s="376" t="s">
        <v>235</v>
      </c>
      <c r="R15" s="376"/>
      <c r="S15" s="376"/>
      <c r="T15" s="376"/>
      <c r="U15" s="376"/>
      <c r="V15" s="365">
        <f t="shared" si="0"/>
        <v>22</v>
      </c>
      <c r="W15" s="365">
        <f t="shared" si="5"/>
        <v>8</v>
      </c>
      <c r="X15" s="364">
        <f t="shared" si="1"/>
        <v>64</v>
      </c>
      <c r="Y15" s="364">
        <f t="shared" si="2"/>
        <v>720</v>
      </c>
      <c r="Z15" s="1014">
        <f t="shared" si="3"/>
        <v>720</v>
      </c>
      <c r="AA15" s="997"/>
    </row>
    <row r="16" spans="1:35" s="160" customFormat="1" ht="30" customHeight="1">
      <c r="A16" s="825">
        <v>9</v>
      </c>
      <c r="B16" s="364" t="s">
        <v>321</v>
      </c>
      <c r="C16" s="364" t="s">
        <v>18</v>
      </c>
      <c r="D16" s="993" t="s">
        <v>38</v>
      </c>
      <c r="E16" s="365">
        <v>30</v>
      </c>
      <c r="F16" s="364">
        <v>240</v>
      </c>
      <c r="G16" s="364">
        <v>70</v>
      </c>
      <c r="H16" s="364">
        <f t="shared" si="13"/>
        <v>8.75</v>
      </c>
      <c r="I16" s="364">
        <f t="shared" si="4"/>
        <v>2100</v>
      </c>
      <c r="J16" s="376"/>
      <c r="K16" s="376"/>
      <c r="L16" s="376"/>
      <c r="M16" s="376"/>
      <c r="N16" s="376"/>
      <c r="O16" s="377"/>
      <c r="P16" s="376">
        <v>3</v>
      </c>
      <c r="Q16" s="376" t="s">
        <v>235</v>
      </c>
      <c r="R16" s="376"/>
      <c r="S16" s="376"/>
      <c r="T16" s="376"/>
      <c r="U16" s="376"/>
      <c r="V16" s="365">
        <f t="shared" si="0"/>
        <v>3</v>
      </c>
      <c r="W16" s="365">
        <f t="shared" si="5"/>
        <v>27</v>
      </c>
      <c r="X16" s="364">
        <f t="shared" si="1"/>
        <v>216</v>
      </c>
      <c r="Y16" s="364">
        <f t="shared" si="2"/>
        <v>1890</v>
      </c>
      <c r="Z16" s="1063">
        <f t="shared" si="3"/>
        <v>1890</v>
      </c>
      <c r="AA16" s="997"/>
    </row>
    <row r="17" spans="1:27" s="160" customFormat="1" ht="30" customHeight="1">
      <c r="A17" s="1023">
        <v>10</v>
      </c>
      <c r="B17" s="364" t="s">
        <v>1102</v>
      </c>
      <c r="C17" s="364" t="s">
        <v>18</v>
      </c>
      <c r="D17" s="364" t="s">
        <v>86</v>
      </c>
      <c r="E17" s="365">
        <v>30</v>
      </c>
      <c r="F17" s="364">
        <v>240</v>
      </c>
      <c r="G17" s="364">
        <v>70</v>
      </c>
      <c r="H17" s="364">
        <f t="shared" si="13"/>
        <v>8.75</v>
      </c>
      <c r="I17" s="364">
        <f t="shared" si="4"/>
        <v>2100</v>
      </c>
      <c r="J17" s="376"/>
      <c r="K17" s="376"/>
      <c r="L17" s="376">
        <v>1</v>
      </c>
      <c r="M17" s="376">
        <v>21</v>
      </c>
      <c r="N17" s="376"/>
      <c r="O17" s="377"/>
      <c r="P17" s="376">
        <v>3</v>
      </c>
      <c r="Q17" s="376" t="s">
        <v>235</v>
      </c>
      <c r="R17" s="376"/>
      <c r="S17" s="376"/>
      <c r="T17" s="376"/>
      <c r="U17" s="376"/>
      <c r="V17" s="365">
        <f t="shared" si="0"/>
        <v>4</v>
      </c>
      <c r="W17" s="365">
        <f t="shared" si="5"/>
        <v>26</v>
      </c>
      <c r="X17" s="364">
        <f t="shared" si="1"/>
        <v>208</v>
      </c>
      <c r="Y17" s="364">
        <f t="shared" si="2"/>
        <v>1820</v>
      </c>
      <c r="Z17" s="1063">
        <f t="shared" si="3"/>
        <v>1820</v>
      </c>
      <c r="AA17" s="997"/>
    </row>
    <row r="18" spans="1:27" s="160" customFormat="1" ht="30" customHeight="1">
      <c r="A18" s="825">
        <v>11</v>
      </c>
      <c r="B18" s="364" t="s">
        <v>272</v>
      </c>
      <c r="C18" s="364" t="s">
        <v>176</v>
      </c>
      <c r="D18" s="364" t="s">
        <v>79</v>
      </c>
      <c r="E18" s="365">
        <v>30</v>
      </c>
      <c r="F18" s="364">
        <v>240</v>
      </c>
      <c r="G18" s="364">
        <v>90</v>
      </c>
      <c r="H18" s="364">
        <f t="shared" si="13"/>
        <v>11.25</v>
      </c>
      <c r="I18" s="364">
        <f t="shared" si="4"/>
        <v>2700</v>
      </c>
      <c r="J18" s="376"/>
      <c r="K18" s="376"/>
      <c r="L18" s="376">
        <v>1</v>
      </c>
      <c r="M18" s="376">
        <v>7</v>
      </c>
      <c r="N18" s="376">
        <v>2</v>
      </c>
      <c r="O18" s="377" t="s">
        <v>421</v>
      </c>
      <c r="P18" s="376">
        <v>3</v>
      </c>
      <c r="Q18" s="376" t="s">
        <v>235</v>
      </c>
      <c r="R18" s="376"/>
      <c r="S18" s="376"/>
      <c r="T18" s="376"/>
      <c r="U18" s="376"/>
      <c r="V18" s="365">
        <f t="shared" si="0"/>
        <v>6</v>
      </c>
      <c r="W18" s="365">
        <f t="shared" si="5"/>
        <v>24</v>
      </c>
      <c r="X18" s="364">
        <f t="shared" si="1"/>
        <v>192</v>
      </c>
      <c r="Y18" s="364">
        <f t="shared" si="2"/>
        <v>2160</v>
      </c>
      <c r="Z18" s="1014">
        <f t="shared" si="3"/>
        <v>2160</v>
      </c>
      <c r="AA18" s="997"/>
    </row>
    <row r="19" spans="1:27" s="160" customFormat="1" ht="30" customHeight="1">
      <c r="A19" s="1023">
        <v>12</v>
      </c>
      <c r="B19" s="364" t="s">
        <v>734</v>
      </c>
      <c r="C19" s="364" t="s">
        <v>18</v>
      </c>
      <c r="D19" s="374" t="s">
        <v>27</v>
      </c>
      <c r="E19" s="365">
        <v>30</v>
      </c>
      <c r="F19" s="364">
        <v>240</v>
      </c>
      <c r="G19" s="364">
        <v>70</v>
      </c>
      <c r="H19" s="364">
        <f t="shared" si="13"/>
        <v>8.75</v>
      </c>
      <c r="I19" s="364">
        <f t="shared" si="4"/>
        <v>2100</v>
      </c>
      <c r="J19" s="376"/>
      <c r="K19" s="819"/>
      <c r="L19" s="376">
        <v>2</v>
      </c>
      <c r="M19" s="376" t="s">
        <v>155</v>
      </c>
      <c r="N19" s="376">
        <v>5</v>
      </c>
      <c r="O19" s="377" t="s">
        <v>1206</v>
      </c>
      <c r="P19" s="376">
        <v>4</v>
      </c>
      <c r="Q19" s="376" t="s">
        <v>1175</v>
      </c>
      <c r="R19" s="376"/>
      <c r="S19" s="376"/>
      <c r="T19" s="376"/>
      <c r="U19" s="376"/>
      <c r="V19" s="365">
        <f t="shared" si="0"/>
        <v>11</v>
      </c>
      <c r="W19" s="365">
        <f t="shared" si="5"/>
        <v>19</v>
      </c>
      <c r="X19" s="364">
        <f t="shared" si="1"/>
        <v>152</v>
      </c>
      <c r="Y19" s="364">
        <f t="shared" si="2"/>
        <v>1330</v>
      </c>
      <c r="Z19" s="1014">
        <f t="shared" si="3"/>
        <v>1330</v>
      </c>
      <c r="AA19" s="997"/>
    </row>
    <row r="20" spans="1:27" s="160" customFormat="1" ht="30" customHeight="1">
      <c r="A20" s="825">
        <v>13</v>
      </c>
      <c r="B20" s="364" t="s">
        <v>169</v>
      </c>
      <c r="C20" s="364" t="s">
        <v>176</v>
      </c>
      <c r="D20" s="364" t="s">
        <v>83</v>
      </c>
      <c r="E20" s="365">
        <v>30</v>
      </c>
      <c r="F20" s="364">
        <v>240</v>
      </c>
      <c r="G20" s="364">
        <v>90</v>
      </c>
      <c r="H20" s="364">
        <f t="shared" si="13"/>
        <v>11.25</v>
      </c>
      <c r="I20" s="364">
        <f t="shared" si="4"/>
        <v>2700</v>
      </c>
      <c r="J20" s="376"/>
      <c r="K20" s="819"/>
      <c r="L20" s="376"/>
      <c r="M20" s="376"/>
      <c r="N20" s="376">
        <v>1</v>
      </c>
      <c r="O20" s="377" t="s">
        <v>184</v>
      </c>
      <c r="P20" s="376">
        <v>3</v>
      </c>
      <c r="Q20" s="376" t="s">
        <v>235</v>
      </c>
      <c r="R20" s="376"/>
      <c r="S20" s="377"/>
      <c r="T20" s="376"/>
      <c r="U20" s="376"/>
      <c r="V20" s="365">
        <f>J20+L20+N20+P20+R20+T20</f>
        <v>4</v>
      </c>
      <c r="W20" s="365">
        <f>E20-V20</f>
        <v>26</v>
      </c>
      <c r="X20" s="364">
        <f>W20*8</f>
        <v>208</v>
      </c>
      <c r="Y20" s="364">
        <f>X20*H20</f>
        <v>2340</v>
      </c>
      <c r="Z20" s="1014">
        <f t="shared" si="3"/>
        <v>2340</v>
      </c>
      <c r="AA20" s="997"/>
    </row>
    <row r="21" spans="1:27" s="160" customFormat="1" ht="30" customHeight="1">
      <c r="A21" s="1023">
        <v>14</v>
      </c>
      <c r="B21" s="364" t="s">
        <v>1091</v>
      </c>
      <c r="C21" s="364" t="s">
        <v>176</v>
      </c>
      <c r="D21" s="364" t="s">
        <v>100</v>
      </c>
      <c r="E21" s="365">
        <v>30</v>
      </c>
      <c r="F21" s="364">
        <v>240</v>
      </c>
      <c r="G21" s="364">
        <v>90</v>
      </c>
      <c r="H21" s="364">
        <f t="shared" si="13"/>
        <v>11.25</v>
      </c>
      <c r="I21" s="364">
        <f t="shared" si="4"/>
        <v>2700</v>
      </c>
      <c r="J21" s="376"/>
      <c r="K21" s="819"/>
      <c r="L21" s="376"/>
      <c r="M21" s="376"/>
      <c r="N21" s="376"/>
      <c r="O21" s="377"/>
      <c r="P21" s="376">
        <v>18</v>
      </c>
      <c r="Q21" s="376" t="s">
        <v>1196</v>
      </c>
      <c r="R21" s="376"/>
      <c r="S21" s="377"/>
      <c r="T21" s="376"/>
      <c r="U21" s="376"/>
      <c r="V21" s="365">
        <f>J21+L21+N21+P21+R21+T21</f>
        <v>18</v>
      </c>
      <c r="W21" s="365">
        <f>E21-V21</f>
        <v>12</v>
      </c>
      <c r="X21" s="364">
        <f>W21*8</f>
        <v>96</v>
      </c>
      <c r="Y21" s="364">
        <f>X21*H21</f>
        <v>1080</v>
      </c>
      <c r="Z21" s="1014">
        <f t="shared" ref="Z21" si="21">Y21</f>
        <v>1080</v>
      </c>
      <c r="AA21" s="997"/>
    </row>
    <row r="22" spans="1:27" s="160" customFormat="1" ht="30" customHeight="1">
      <c r="A22" s="1023">
        <v>15</v>
      </c>
      <c r="B22" s="364" t="s">
        <v>1089</v>
      </c>
      <c r="C22" s="364" t="s">
        <v>176</v>
      </c>
      <c r="D22" s="364" t="s">
        <v>816</v>
      </c>
      <c r="E22" s="365">
        <v>30</v>
      </c>
      <c r="F22" s="364">
        <v>240</v>
      </c>
      <c r="G22" s="364">
        <v>90</v>
      </c>
      <c r="H22" s="364">
        <f t="shared" si="13"/>
        <v>11.25</v>
      </c>
      <c r="I22" s="364">
        <f t="shared" si="4"/>
        <v>2700</v>
      </c>
      <c r="J22" s="376"/>
      <c r="K22" s="819"/>
      <c r="L22" s="376"/>
      <c r="M22" s="376"/>
      <c r="N22" s="376"/>
      <c r="O22" s="377"/>
      <c r="P22" s="376"/>
      <c r="Q22" s="376"/>
      <c r="R22" s="376"/>
      <c r="S22" s="377"/>
      <c r="T22" s="376"/>
      <c r="U22" s="376"/>
      <c r="V22" s="365">
        <f>J22+L22+N22+P22+R22+T22</f>
        <v>0</v>
      </c>
      <c r="W22" s="365">
        <f>E22-V22</f>
        <v>30</v>
      </c>
      <c r="X22" s="364">
        <f>W22*8</f>
        <v>240</v>
      </c>
      <c r="Y22" s="364">
        <f>X22*H22</f>
        <v>2700</v>
      </c>
      <c r="Z22" s="1014">
        <f t="shared" si="3"/>
        <v>2700</v>
      </c>
      <c r="AA22" s="997"/>
    </row>
    <row r="23" spans="1:27" s="160" customFormat="1" ht="30" customHeight="1">
      <c r="A23" s="825">
        <v>16</v>
      </c>
      <c r="B23" s="364" t="s">
        <v>124</v>
      </c>
      <c r="C23" s="364" t="s">
        <v>207</v>
      </c>
      <c r="D23" s="364" t="s">
        <v>142</v>
      </c>
      <c r="E23" s="365">
        <v>30</v>
      </c>
      <c r="F23" s="364">
        <v>240</v>
      </c>
      <c r="G23" s="364">
        <v>40</v>
      </c>
      <c r="H23" s="364">
        <f t="shared" si="13"/>
        <v>5</v>
      </c>
      <c r="I23" s="364">
        <f t="shared" si="4"/>
        <v>1200</v>
      </c>
      <c r="J23" s="376"/>
      <c r="K23" s="376"/>
      <c r="L23" s="376">
        <v>3</v>
      </c>
      <c r="M23" s="376" t="s">
        <v>156</v>
      </c>
      <c r="N23" s="376"/>
      <c r="O23" s="376"/>
      <c r="P23" s="376">
        <v>3</v>
      </c>
      <c r="Q23" s="376" t="s">
        <v>235</v>
      </c>
      <c r="R23" s="376"/>
      <c r="S23" s="376"/>
      <c r="T23" s="376"/>
      <c r="U23" s="377"/>
      <c r="V23" s="365">
        <f t="shared" si="0"/>
        <v>6</v>
      </c>
      <c r="W23" s="365">
        <f t="shared" si="5"/>
        <v>24</v>
      </c>
      <c r="X23" s="364">
        <f t="shared" si="1"/>
        <v>192</v>
      </c>
      <c r="Y23" s="364">
        <f t="shared" si="2"/>
        <v>960</v>
      </c>
      <c r="Z23" s="1014">
        <f t="shared" si="3"/>
        <v>960</v>
      </c>
      <c r="AA23" s="997"/>
    </row>
    <row r="24" spans="1:27" s="160" customFormat="1" ht="30" customHeight="1">
      <c r="A24" s="1023">
        <v>17</v>
      </c>
      <c r="B24" s="364" t="s">
        <v>1118</v>
      </c>
      <c r="C24" s="364" t="s">
        <v>176</v>
      </c>
      <c r="D24" s="364" t="s">
        <v>55</v>
      </c>
      <c r="E24" s="365">
        <v>30</v>
      </c>
      <c r="F24" s="364">
        <v>240</v>
      </c>
      <c r="G24" s="364">
        <v>90</v>
      </c>
      <c r="H24" s="364">
        <f>G24/8</f>
        <v>11.25</v>
      </c>
      <c r="I24" s="364">
        <f>G24*E24</f>
        <v>2700</v>
      </c>
      <c r="J24" s="376"/>
      <c r="K24" s="376"/>
      <c r="L24" s="376">
        <v>3</v>
      </c>
      <c r="M24" s="376" t="s">
        <v>156</v>
      </c>
      <c r="N24" s="376">
        <v>1</v>
      </c>
      <c r="O24" s="377" t="s">
        <v>209</v>
      </c>
      <c r="P24" s="376">
        <v>3</v>
      </c>
      <c r="Q24" s="376" t="s">
        <v>235</v>
      </c>
      <c r="R24" s="376"/>
      <c r="S24" s="376"/>
      <c r="T24" s="376"/>
      <c r="U24" s="376"/>
      <c r="V24" s="365">
        <f>J24+L24+N24+P24+R24+T24</f>
        <v>7</v>
      </c>
      <c r="W24" s="365">
        <f>E24-V24</f>
        <v>23</v>
      </c>
      <c r="X24" s="364">
        <f>W24*8</f>
        <v>184</v>
      </c>
      <c r="Y24" s="364">
        <f>X24*H24</f>
        <v>2070</v>
      </c>
      <c r="Z24" s="1014">
        <f>Y24</f>
        <v>2070</v>
      </c>
      <c r="AA24" s="245"/>
    </row>
    <row r="25" spans="1:27" s="463" customFormat="1" ht="33" customHeight="1">
      <c r="A25" s="825">
        <v>18</v>
      </c>
      <c r="B25" s="364" t="s">
        <v>863</v>
      </c>
      <c r="C25" s="364" t="s">
        <v>18</v>
      </c>
      <c r="D25" s="364" t="s">
        <v>109</v>
      </c>
      <c r="E25" s="365">
        <v>30</v>
      </c>
      <c r="F25" s="364">
        <v>240</v>
      </c>
      <c r="G25" s="364">
        <v>70</v>
      </c>
      <c r="H25" s="364">
        <f t="shared" si="13"/>
        <v>8.75</v>
      </c>
      <c r="I25" s="364">
        <f t="shared" si="4"/>
        <v>2100</v>
      </c>
      <c r="J25" s="376"/>
      <c r="K25" s="376"/>
      <c r="L25" s="376">
        <v>1</v>
      </c>
      <c r="M25" s="376">
        <v>14</v>
      </c>
      <c r="N25" s="376"/>
      <c r="O25" s="377"/>
      <c r="P25" s="376">
        <v>3</v>
      </c>
      <c r="Q25" s="376" t="s">
        <v>235</v>
      </c>
      <c r="R25" s="376"/>
      <c r="S25" s="376"/>
      <c r="T25" s="376"/>
      <c r="U25" s="376"/>
      <c r="V25" s="365">
        <f t="shared" si="0"/>
        <v>4</v>
      </c>
      <c r="W25" s="365">
        <f t="shared" si="5"/>
        <v>26</v>
      </c>
      <c r="X25" s="364">
        <f t="shared" si="1"/>
        <v>208</v>
      </c>
      <c r="Y25" s="364">
        <f t="shared" si="2"/>
        <v>1820</v>
      </c>
      <c r="Z25" s="1014">
        <f t="shared" si="3"/>
        <v>1820</v>
      </c>
      <c r="AA25" s="997"/>
    </row>
    <row r="26" spans="1:27" s="160" customFormat="1" ht="30" customHeight="1">
      <c r="A26" s="1023">
        <v>19</v>
      </c>
      <c r="B26" s="364" t="s">
        <v>1029</v>
      </c>
      <c r="C26" s="364" t="s">
        <v>267</v>
      </c>
      <c r="D26" s="364" t="s">
        <v>43</v>
      </c>
      <c r="E26" s="365">
        <v>30</v>
      </c>
      <c r="F26" s="364">
        <v>240</v>
      </c>
      <c r="G26" s="364">
        <v>75</v>
      </c>
      <c r="H26" s="364">
        <f t="shared" si="13"/>
        <v>9.375</v>
      </c>
      <c r="I26" s="364">
        <f t="shared" si="4"/>
        <v>2250</v>
      </c>
      <c r="J26" s="376"/>
      <c r="K26" s="376"/>
      <c r="L26" s="376">
        <v>1</v>
      </c>
      <c r="M26" s="376">
        <v>14</v>
      </c>
      <c r="N26" s="376"/>
      <c r="O26" s="377"/>
      <c r="P26" s="376">
        <v>4</v>
      </c>
      <c r="Q26" s="376" t="s">
        <v>1175</v>
      </c>
      <c r="R26" s="376"/>
      <c r="S26" s="376"/>
      <c r="T26" s="376"/>
      <c r="U26" s="376"/>
      <c r="V26" s="365">
        <f t="shared" si="0"/>
        <v>5</v>
      </c>
      <c r="W26" s="365">
        <f t="shared" si="5"/>
        <v>25</v>
      </c>
      <c r="X26" s="364">
        <f t="shared" si="1"/>
        <v>200</v>
      </c>
      <c r="Y26" s="364">
        <f t="shared" si="2"/>
        <v>1875</v>
      </c>
      <c r="Z26" s="1014">
        <f t="shared" si="3"/>
        <v>1875</v>
      </c>
      <c r="AA26" s="997"/>
    </row>
    <row r="27" spans="1:27" s="160" customFormat="1" ht="30" customHeight="1">
      <c r="A27" s="825">
        <v>20</v>
      </c>
      <c r="B27" s="364" t="s">
        <v>292</v>
      </c>
      <c r="C27" s="364" t="s">
        <v>176</v>
      </c>
      <c r="D27" s="367" t="s">
        <v>911</v>
      </c>
      <c r="E27" s="365">
        <v>30</v>
      </c>
      <c r="F27" s="364">
        <v>240</v>
      </c>
      <c r="G27" s="364">
        <v>90</v>
      </c>
      <c r="H27" s="364">
        <f t="shared" si="13"/>
        <v>11.25</v>
      </c>
      <c r="I27" s="364">
        <f t="shared" si="4"/>
        <v>2700</v>
      </c>
      <c r="J27" s="376"/>
      <c r="K27" s="376"/>
      <c r="L27" s="376">
        <v>1</v>
      </c>
      <c r="M27" s="376">
        <v>14</v>
      </c>
      <c r="N27" s="376"/>
      <c r="O27" s="377"/>
      <c r="P27" s="376">
        <v>3</v>
      </c>
      <c r="Q27" s="376" t="s">
        <v>235</v>
      </c>
      <c r="R27" s="376"/>
      <c r="S27" s="376"/>
      <c r="T27" s="376"/>
      <c r="U27" s="376"/>
      <c r="V27" s="365">
        <f t="shared" si="0"/>
        <v>4</v>
      </c>
      <c r="W27" s="365">
        <f t="shared" si="5"/>
        <v>26</v>
      </c>
      <c r="X27" s="364">
        <f t="shared" si="1"/>
        <v>208</v>
      </c>
      <c r="Y27" s="364">
        <f t="shared" si="2"/>
        <v>2340</v>
      </c>
      <c r="Z27" s="1014">
        <f t="shared" si="3"/>
        <v>2340</v>
      </c>
      <c r="AA27" s="997"/>
    </row>
    <row r="28" spans="1:27" s="160" customFormat="1" ht="30" customHeight="1">
      <c r="A28" s="1023">
        <v>21</v>
      </c>
      <c r="B28" s="364" t="s">
        <v>94</v>
      </c>
      <c r="C28" s="364" t="s">
        <v>176</v>
      </c>
      <c r="D28" s="364" t="s">
        <v>138</v>
      </c>
      <c r="E28" s="365">
        <v>30</v>
      </c>
      <c r="F28" s="364">
        <v>240</v>
      </c>
      <c r="G28" s="364">
        <v>90</v>
      </c>
      <c r="H28" s="364">
        <f t="shared" si="13"/>
        <v>11.25</v>
      </c>
      <c r="I28" s="364">
        <f>G28*E28</f>
        <v>2700</v>
      </c>
      <c r="J28" s="376"/>
      <c r="K28" s="376"/>
      <c r="L28" s="376">
        <v>3</v>
      </c>
      <c r="M28" s="376" t="s">
        <v>156</v>
      </c>
      <c r="N28" s="376"/>
      <c r="O28" s="377"/>
      <c r="P28" s="376">
        <v>3</v>
      </c>
      <c r="Q28" s="376" t="s">
        <v>235</v>
      </c>
      <c r="R28" s="376"/>
      <c r="S28" s="376"/>
      <c r="T28" s="376"/>
      <c r="U28" s="376"/>
      <c r="V28" s="365">
        <f t="shared" si="0"/>
        <v>6</v>
      </c>
      <c r="W28" s="365">
        <f t="shared" si="5"/>
        <v>24</v>
      </c>
      <c r="X28" s="364">
        <f t="shared" si="1"/>
        <v>192</v>
      </c>
      <c r="Y28" s="364">
        <f t="shared" si="2"/>
        <v>2160</v>
      </c>
      <c r="Z28" s="1014">
        <f t="shared" si="3"/>
        <v>2160</v>
      </c>
      <c r="AA28" s="997"/>
    </row>
    <row r="29" spans="1:27" s="160" customFormat="1" ht="30" customHeight="1">
      <c r="A29" s="1023">
        <v>22</v>
      </c>
      <c r="B29" s="364" t="s">
        <v>1103</v>
      </c>
      <c r="C29" s="364" t="s">
        <v>18</v>
      </c>
      <c r="D29" s="923" t="s">
        <v>77</v>
      </c>
      <c r="E29" s="365">
        <v>30</v>
      </c>
      <c r="F29" s="364">
        <v>240</v>
      </c>
      <c r="G29" s="364">
        <v>70</v>
      </c>
      <c r="H29" s="364">
        <f>G29/8</f>
        <v>8.75</v>
      </c>
      <c r="I29" s="364">
        <f>G29*E29</f>
        <v>2100</v>
      </c>
      <c r="J29" s="376"/>
      <c r="K29" s="376"/>
      <c r="L29" s="376">
        <v>2</v>
      </c>
      <c r="M29" s="376" t="s">
        <v>1177</v>
      </c>
      <c r="N29" s="376"/>
      <c r="O29" s="377"/>
      <c r="P29" s="376"/>
      <c r="Q29" s="376"/>
      <c r="R29" s="376"/>
      <c r="S29" s="376"/>
      <c r="T29" s="376"/>
      <c r="U29" s="376"/>
      <c r="V29" s="365">
        <f>J29+L29+N29+P29+R29+T29</f>
        <v>2</v>
      </c>
      <c r="W29" s="365">
        <f>E29-V29</f>
        <v>28</v>
      </c>
      <c r="X29" s="364">
        <f>W29*8</f>
        <v>224</v>
      </c>
      <c r="Y29" s="364">
        <f>X29*H29</f>
        <v>1960</v>
      </c>
      <c r="Z29" s="1014">
        <f>Y29</f>
        <v>1960</v>
      </c>
      <c r="AA29" s="245"/>
    </row>
    <row r="30" spans="1:27" s="160" customFormat="1" ht="30" customHeight="1">
      <c r="A30" s="825">
        <v>23</v>
      </c>
      <c r="B30" s="364" t="s">
        <v>1142</v>
      </c>
      <c r="C30" s="364" t="s">
        <v>18</v>
      </c>
      <c r="D30" s="474" t="s">
        <v>106</v>
      </c>
      <c r="E30" s="365">
        <v>30</v>
      </c>
      <c r="F30" s="364">
        <v>240</v>
      </c>
      <c r="G30" s="364">
        <v>70</v>
      </c>
      <c r="H30" s="364">
        <f t="shared" si="13"/>
        <v>8.75</v>
      </c>
      <c r="I30" s="364">
        <f t="shared" si="4"/>
        <v>2100</v>
      </c>
      <c r="J30" s="376"/>
      <c r="K30" s="376"/>
      <c r="L30" s="376">
        <v>3</v>
      </c>
      <c r="M30" s="376" t="s">
        <v>156</v>
      </c>
      <c r="N30" s="376"/>
      <c r="O30" s="377"/>
      <c r="P30" s="376">
        <v>3</v>
      </c>
      <c r="Q30" s="376" t="s">
        <v>235</v>
      </c>
      <c r="R30" s="376"/>
      <c r="S30" s="376"/>
      <c r="T30" s="376"/>
      <c r="U30" s="376"/>
      <c r="V30" s="365">
        <f t="shared" si="0"/>
        <v>6</v>
      </c>
      <c r="W30" s="365">
        <f t="shared" si="5"/>
        <v>24</v>
      </c>
      <c r="X30" s="364">
        <f t="shared" si="1"/>
        <v>192</v>
      </c>
      <c r="Y30" s="364">
        <f t="shared" si="2"/>
        <v>1680</v>
      </c>
      <c r="Z30" s="1014">
        <f t="shared" si="3"/>
        <v>1680</v>
      </c>
      <c r="AA30" s="997"/>
    </row>
    <row r="31" spans="1:27" s="463" customFormat="1" ht="35.1" customHeight="1">
      <c r="A31" s="1023">
        <v>24</v>
      </c>
      <c r="B31" s="364" t="s">
        <v>794</v>
      </c>
      <c r="C31" s="364" t="s">
        <v>18</v>
      </c>
      <c r="D31" s="364" t="s">
        <v>27</v>
      </c>
      <c r="E31" s="365">
        <v>30</v>
      </c>
      <c r="F31" s="364">
        <v>240</v>
      </c>
      <c r="G31" s="364">
        <v>70</v>
      </c>
      <c r="H31" s="364">
        <f t="shared" si="13"/>
        <v>8.75</v>
      </c>
      <c r="I31" s="364">
        <f t="shared" si="4"/>
        <v>2100</v>
      </c>
      <c r="J31" s="376"/>
      <c r="K31" s="376"/>
      <c r="L31" s="376">
        <v>1</v>
      </c>
      <c r="M31" s="376">
        <v>21</v>
      </c>
      <c r="N31" s="376">
        <v>8</v>
      </c>
      <c r="O31" s="377" t="s">
        <v>1178</v>
      </c>
      <c r="P31" s="376">
        <v>3</v>
      </c>
      <c r="Q31" s="376" t="s">
        <v>235</v>
      </c>
      <c r="R31" s="376"/>
      <c r="S31" s="376"/>
      <c r="T31" s="376"/>
      <c r="U31" s="376"/>
      <c r="V31" s="365">
        <f>J31+L31+N31+P31+R31+T31</f>
        <v>12</v>
      </c>
      <c r="W31" s="365">
        <f>E31-V31</f>
        <v>18</v>
      </c>
      <c r="X31" s="364">
        <f>W31*8</f>
        <v>144</v>
      </c>
      <c r="Y31" s="364">
        <f t="shared" si="2"/>
        <v>1260</v>
      </c>
      <c r="Z31" s="1014">
        <f>Y31</f>
        <v>1260</v>
      </c>
      <c r="AA31" s="997"/>
    </row>
    <row r="32" spans="1:27" s="160" customFormat="1" ht="30" customHeight="1">
      <c r="A32" s="825">
        <v>25</v>
      </c>
      <c r="B32" s="364" t="s">
        <v>1133</v>
      </c>
      <c r="C32" s="364" t="s">
        <v>176</v>
      </c>
      <c r="D32" s="364" t="s">
        <v>78</v>
      </c>
      <c r="E32" s="365">
        <v>30</v>
      </c>
      <c r="F32" s="364">
        <v>240</v>
      </c>
      <c r="G32" s="364">
        <v>90</v>
      </c>
      <c r="H32" s="364">
        <f t="shared" si="13"/>
        <v>11.25</v>
      </c>
      <c r="I32" s="364">
        <f t="shared" si="4"/>
        <v>2700</v>
      </c>
      <c r="J32" s="376"/>
      <c r="K32" s="376"/>
      <c r="L32" s="376"/>
      <c r="M32" s="376"/>
      <c r="N32" s="376"/>
      <c r="O32" s="377"/>
      <c r="P32" s="376">
        <v>3</v>
      </c>
      <c r="Q32" s="376" t="s">
        <v>235</v>
      </c>
      <c r="R32" s="376"/>
      <c r="S32" s="376"/>
      <c r="T32" s="376"/>
      <c r="U32" s="376"/>
      <c r="V32" s="365">
        <f t="shared" si="0"/>
        <v>3</v>
      </c>
      <c r="W32" s="365">
        <f t="shared" si="5"/>
        <v>27</v>
      </c>
      <c r="X32" s="364">
        <f t="shared" si="1"/>
        <v>216</v>
      </c>
      <c r="Y32" s="364">
        <f t="shared" si="2"/>
        <v>2430</v>
      </c>
      <c r="Z32" s="1014">
        <f t="shared" si="3"/>
        <v>2430</v>
      </c>
      <c r="AA32" s="997"/>
    </row>
    <row r="33" spans="1:27" s="160" customFormat="1" ht="30" customHeight="1">
      <c r="A33" s="1023">
        <v>26</v>
      </c>
      <c r="B33" s="364" t="s">
        <v>1100</v>
      </c>
      <c r="C33" s="364" t="s">
        <v>18</v>
      </c>
      <c r="D33" s="414" t="s">
        <v>105</v>
      </c>
      <c r="E33" s="365">
        <v>30</v>
      </c>
      <c r="F33" s="364">
        <v>240</v>
      </c>
      <c r="G33" s="364">
        <v>70</v>
      </c>
      <c r="H33" s="364">
        <f t="shared" si="13"/>
        <v>8.75</v>
      </c>
      <c r="I33" s="364">
        <f t="shared" si="4"/>
        <v>2100</v>
      </c>
      <c r="J33" s="376"/>
      <c r="K33" s="376"/>
      <c r="L33" s="376">
        <v>3</v>
      </c>
      <c r="M33" s="376" t="s">
        <v>156</v>
      </c>
      <c r="N33" s="376"/>
      <c r="O33" s="377"/>
      <c r="P33" s="376">
        <v>3</v>
      </c>
      <c r="Q33" s="376" t="s">
        <v>235</v>
      </c>
      <c r="R33" s="376"/>
      <c r="S33" s="376"/>
      <c r="T33" s="376">
        <v>1</v>
      </c>
      <c r="U33" s="376">
        <v>15</v>
      </c>
      <c r="V33" s="365">
        <f t="shared" si="0"/>
        <v>7</v>
      </c>
      <c r="W33" s="365">
        <f t="shared" si="5"/>
        <v>23</v>
      </c>
      <c r="X33" s="364">
        <f t="shared" si="1"/>
        <v>184</v>
      </c>
      <c r="Y33" s="364">
        <f t="shared" si="2"/>
        <v>1610</v>
      </c>
      <c r="Z33" s="1014">
        <f t="shared" si="3"/>
        <v>1610</v>
      </c>
      <c r="AA33" s="997"/>
    </row>
    <row r="34" spans="1:27" s="160" customFormat="1" ht="30" customHeight="1">
      <c r="A34" s="825">
        <v>27</v>
      </c>
      <c r="B34" s="364" t="s">
        <v>304</v>
      </c>
      <c r="C34" s="364" t="s">
        <v>176</v>
      </c>
      <c r="D34" s="364" t="s">
        <v>57</v>
      </c>
      <c r="E34" s="365">
        <v>30</v>
      </c>
      <c r="F34" s="364">
        <v>240</v>
      </c>
      <c r="G34" s="364">
        <v>90</v>
      </c>
      <c r="H34" s="364">
        <f t="shared" si="13"/>
        <v>11.25</v>
      </c>
      <c r="I34" s="364">
        <f t="shared" si="4"/>
        <v>2700</v>
      </c>
      <c r="J34" s="376"/>
      <c r="K34" s="376"/>
      <c r="L34" s="376">
        <v>3</v>
      </c>
      <c r="M34" s="376" t="s">
        <v>156</v>
      </c>
      <c r="N34" s="376"/>
      <c r="O34" s="377"/>
      <c r="P34" s="376">
        <v>3</v>
      </c>
      <c r="Q34" s="376" t="s">
        <v>235</v>
      </c>
      <c r="R34" s="376"/>
      <c r="S34" s="376"/>
      <c r="T34" s="376"/>
      <c r="U34" s="376"/>
      <c r="V34" s="365">
        <f t="shared" si="0"/>
        <v>6</v>
      </c>
      <c r="W34" s="365">
        <f t="shared" si="5"/>
        <v>24</v>
      </c>
      <c r="X34" s="364">
        <f t="shared" si="1"/>
        <v>192</v>
      </c>
      <c r="Y34" s="364">
        <f t="shared" si="2"/>
        <v>2160</v>
      </c>
      <c r="Z34" s="1014">
        <f t="shared" si="3"/>
        <v>2160</v>
      </c>
      <c r="AA34" s="997"/>
    </row>
    <row r="35" spans="1:27" s="463" customFormat="1" ht="35.25" customHeight="1">
      <c r="A35" s="1023">
        <v>28</v>
      </c>
      <c r="B35" s="364" t="s">
        <v>813</v>
      </c>
      <c r="C35" s="364" t="s">
        <v>176</v>
      </c>
      <c r="D35" s="364" t="s">
        <v>29</v>
      </c>
      <c r="E35" s="364">
        <v>30</v>
      </c>
      <c r="F35" s="364">
        <v>240</v>
      </c>
      <c r="G35" s="364">
        <v>90</v>
      </c>
      <c r="H35" s="364">
        <f t="shared" si="13"/>
        <v>11.25</v>
      </c>
      <c r="I35" s="364">
        <f t="shared" si="4"/>
        <v>2700</v>
      </c>
      <c r="J35" s="376"/>
      <c r="K35" s="376"/>
      <c r="L35" s="376">
        <v>1</v>
      </c>
      <c r="M35" s="376">
        <v>21</v>
      </c>
      <c r="N35" s="376"/>
      <c r="O35" s="377"/>
      <c r="P35" s="376">
        <v>3</v>
      </c>
      <c r="Q35" s="376" t="s">
        <v>235</v>
      </c>
      <c r="R35" s="376"/>
      <c r="S35" s="376"/>
      <c r="T35" s="376"/>
      <c r="U35" s="376"/>
      <c r="V35" s="364">
        <f t="shared" si="0"/>
        <v>4</v>
      </c>
      <c r="W35" s="364">
        <f t="shared" si="5"/>
        <v>26</v>
      </c>
      <c r="X35" s="364">
        <f t="shared" si="1"/>
        <v>208</v>
      </c>
      <c r="Y35" s="364">
        <f t="shared" si="2"/>
        <v>2340</v>
      </c>
      <c r="Z35" s="1014">
        <f t="shared" si="3"/>
        <v>2340</v>
      </c>
      <c r="AA35" s="997"/>
    </row>
    <row r="36" spans="1:27" s="463" customFormat="1" ht="35.1" customHeight="1">
      <c r="A36" s="1023">
        <v>29</v>
      </c>
      <c r="B36" s="364" t="s">
        <v>246</v>
      </c>
      <c r="C36" s="364" t="s">
        <v>176</v>
      </c>
      <c r="D36" s="364" t="s">
        <v>971</v>
      </c>
      <c r="E36" s="365">
        <v>30</v>
      </c>
      <c r="F36" s="364">
        <v>240</v>
      </c>
      <c r="G36" s="364">
        <v>90</v>
      </c>
      <c r="H36" s="364">
        <f t="shared" si="13"/>
        <v>11.25</v>
      </c>
      <c r="I36" s="364">
        <f t="shared" si="4"/>
        <v>2700</v>
      </c>
      <c r="J36" s="376"/>
      <c r="K36" s="376"/>
      <c r="L36" s="376"/>
      <c r="M36" s="376"/>
      <c r="N36" s="376"/>
      <c r="O36" s="377"/>
      <c r="P36" s="376"/>
      <c r="Q36" s="377"/>
      <c r="R36" s="376"/>
      <c r="S36" s="376"/>
      <c r="T36" s="376"/>
      <c r="U36" s="376"/>
      <c r="V36" s="365">
        <f t="shared" si="0"/>
        <v>0</v>
      </c>
      <c r="W36" s="365">
        <f t="shared" si="5"/>
        <v>30</v>
      </c>
      <c r="X36" s="364">
        <f t="shared" si="1"/>
        <v>240</v>
      </c>
      <c r="Y36" s="364">
        <f t="shared" si="2"/>
        <v>2700</v>
      </c>
      <c r="Z36" s="1014">
        <f t="shared" si="3"/>
        <v>2700</v>
      </c>
      <c r="AA36" s="997"/>
    </row>
    <row r="37" spans="1:27" s="160" customFormat="1" ht="30" customHeight="1">
      <c r="A37" s="825">
        <v>30</v>
      </c>
      <c r="B37" s="364" t="s">
        <v>990</v>
      </c>
      <c r="C37" s="364" t="s">
        <v>18</v>
      </c>
      <c r="D37" s="474" t="s">
        <v>42</v>
      </c>
      <c r="E37" s="365">
        <v>30</v>
      </c>
      <c r="F37" s="364">
        <v>240</v>
      </c>
      <c r="G37" s="364">
        <v>70</v>
      </c>
      <c r="H37" s="364">
        <f t="shared" si="13"/>
        <v>8.75</v>
      </c>
      <c r="I37" s="364">
        <f t="shared" si="4"/>
        <v>2100</v>
      </c>
      <c r="J37" s="376"/>
      <c r="K37" s="376"/>
      <c r="L37" s="376">
        <v>1</v>
      </c>
      <c r="M37" s="376">
        <v>14</v>
      </c>
      <c r="N37" s="376"/>
      <c r="O37" s="377"/>
      <c r="P37" s="376">
        <v>4</v>
      </c>
      <c r="Q37" s="376" t="s">
        <v>1175</v>
      </c>
      <c r="R37" s="376"/>
      <c r="S37" s="376"/>
      <c r="T37" s="376"/>
      <c r="U37" s="376"/>
      <c r="V37" s="365">
        <f t="shared" si="0"/>
        <v>5</v>
      </c>
      <c r="W37" s="365">
        <f t="shared" si="5"/>
        <v>25</v>
      </c>
      <c r="X37" s="364">
        <f>W37*8</f>
        <v>200</v>
      </c>
      <c r="Y37" s="364">
        <f t="shared" si="2"/>
        <v>1750</v>
      </c>
      <c r="Z37" s="1014">
        <f>Y37</f>
        <v>1750</v>
      </c>
      <c r="AA37" s="997"/>
    </row>
    <row r="38" spans="1:27" s="160" customFormat="1" ht="34.5" customHeight="1">
      <c r="A38" s="1023">
        <v>31</v>
      </c>
      <c r="B38" s="364" t="s">
        <v>882</v>
      </c>
      <c r="C38" s="364" t="s">
        <v>207</v>
      </c>
      <c r="D38" s="364" t="s">
        <v>120</v>
      </c>
      <c r="E38" s="365">
        <v>30</v>
      </c>
      <c r="F38" s="364">
        <v>240</v>
      </c>
      <c r="G38" s="364">
        <v>40</v>
      </c>
      <c r="H38" s="364">
        <f t="shared" si="13"/>
        <v>5</v>
      </c>
      <c r="I38" s="364">
        <f t="shared" si="4"/>
        <v>1200</v>
      </c>
      <c r="J38" s="376"/>
      <c r="K38" s="376"/>
      <c r="L38" s="376">
        <v>3</v>
      </c>
      <c r="M38" s="376" t="s">
        <v>156</v>
      </c>
      <c r="N38" s="376"/>
      <c r="O38" s="376"/>
      <c r="P38" s="376">
        <v>3</v>
      </c>
      <c r="Q38" s="376" t="s">
        <v>235</v>
      </c>
      <c r="R38" s="376"/>
      <c r="S38" s="376"/>
      <c r="T38" s="376"/>
      <c r="U38" s="376"/>
      <c r="V38" s="365">
        <f t="shared" si="0"/>
        <v>6</v>
      </c>
      <c r="W38" s="365">
        <f t="shared" si="5"/>
        <v>24</v>
      </c>
      <c r="X38" s="364">
        <f>W38*8</f>
        <v>192</v>
      </c>
      <c r="Y38" s="364">
        <f t="shared" si="2"/>
        <v>960</v>
      </c>
      <c r="Z38" s="1014">
        <f t="shared" si="3"/>
        <v>960</v>
      </c>
      <c r="AA38" s="997"/>
    </row>
    <row r="39" spans="1:27" s="160" customFormat="1" ht="33" customHeight="1">
      <c r="A39" s="825">
        <v>32</v>
      </c>
      <c r="B39" s="474" t="s">
        <v>473</v>
      </c>
      <c r="C39" s="364" t="s">
        <v>176</v>
      </c>
      <c r="D39" s="364" t="s">
        <v>239</v>
      </c>
      <c r="E39" s="365">
        <v>30</v>
      </c>
      <c r="F39" s="364">
        <v>240</v>
      </c>
      <c r="G39" s="364">
        <v>90</v>
      </c>
      <c r="H39" s="364">
        <f t="shared" si="13"/>
        <v>11.25</v>
      </c>
      <c r="I39" s="364">
        <f t="shared" si="4"/>
        <v>2700</v>
      </c>
      <c r="J39" s="376">
        <v>10</v>
      </c>
      <c r="K39" s="376" t="s">
        <v>1183</v>
      </c>
      <c r="L39" s="376">
        <v>3</v>
      </c>
      <c r="M39" s="376" t="s">
        <v>156</v>
      </c>
      <c r="N39" s="376">
        <v>8</v>
      </c>
      <c r="O39" s="377" t="s">
        <v>1184</v>
      </c>
      <c r="P39" s="376">
        <v>3</v>
      </c>
      <c r="Q39" s="376" t="s">
        <v>235</v>
      </c>
      <c r="R39" s="376"/>
      <c r="S39" s="376"/>
      <c r="T39" s="376"/>
      <c r="U39" s="376"/>
      <c r="V39" s="365">
        <f t="shared" si="0"/>
        <v>24</v>
      </c>
      <c r="W39" s="365">
        <f t="shared" si="5"/>
        <v>6</v>
      </c>
      <c r="X39" s="364">
        <f>W39*8</f>
        <v>48</v>
      </c>
      <c r="Y39" s="364">
        <f t="shared" si="2"/>
        <v>540</v>
      </c>
      <c r="Z39" s="1014">
        <f t="shared" si="3"/>
        <v>540</v>
      </c>
      <c r="AA39" s="997"/>
    </row>
    <row r="40" spans="1:27" s="160" customFormat="1" ht="33" customHeight="1">
      <c r="A40" s="1023">
        <v>33</v>
      </c>
      <c r="B40" s="474" t="s">
        <v>1084</v>
      </c>
      <c r="C40" s="364" t="s">
        <v>18</v>
      </c>
      <c r="D40" s="414" t="s">
        <v>186</v>
      </c>
      <c r="E40" s="365">
        <v>30</v>
      </c>
      <c r="F40" s="364">
        <v>240</v>
      </c>
      <c r="G40" s="364">
        <v>70</v>
      </c>
      <c r="H40" s="364">
        <f t="shared" si="13"/>
        <v>8.75</v>
      </c>
      <c r="I40" s="364">
        <f t="shared" si="4"/>
        <v>2100</v>
      </c>
      <c r="J40" s="376"/>
      <c r="K40" s="376"/>
      <c r="L40" s="376">
        <v>3</v>
      </c>
      <c r="M40" s="376" t="s">
        <v>156</v>
      </c>
      <c r="N40" s="376"/>
      <c r="O40" s="377"/>
      <c r="P40" s="376">
        <v>3</v>
      </c>
      <c r="Q40" s="376" t="s">
        <v>235</v>
      </c>
      <c r="R40" s="376"/>
      <c r="S40" s="376"/>
      <c r="T40" s="376"/>
      <c r="U40" s="376"/>
      <c r="V40" s="365">
        <f t="shared" si="0"/>
        <v>6</v>
      </c>
      <c r="W40" s="365">
        <f t="shared" si="5"/>
        <v>24</v>
      </c>
      <c r="X40" s="364">
        <f>W40*8</f>
        <v>192</v>
      </c>
      <c r="Y40" s="364">
        <f t="shared" si="2"/>
        <v>1680</v>
      </c>
      <c r="Z40" s="1014">
        <f t="shared" si="3"/>
        <v>1680</v>
      </c>
      <c r="AA40" s="997"/>
    </row>
    <row r="41" spans="1:27" s="160" customFormat="1" ht="33" customHeight="1">
      <c r="A41" s="825">
        <v>34</v>
      </c>
      <c r="B41" s="474" t="s">
        <v>1154</v>
      </c>
      <c r="C41" s="364" t="s">
        <v>176</v>
      </c>
      <c r="D41" s="364" t="s">
        <v>23</v>
      </c>
      <c r="E41" s="365">
        <v>30</v>
      </c>
      <c r="F41" s="364">
        <v>240</v>
      </c>
      <c r="G41" s="364">
        <v>90</v>
      </c>
      <c r="H41" s="364">
        <f t="shared" si="13"/>
        <v>11.25</v>
      </c>
      <c r="I41" s="364">
        <f t="shared" si="4"/>
        <v>2700</v>
      </c>
      <c r="J41" s="376"/>
      <c r="K41" s="376"/>
      <c r="L41" s="376">
        <v>3</v>
      </c>
      <c r="M41" s="376" t="s">
        <v>156</v>
      </c>
      <c r="N41" s="376"/>
      <c r="O41" s="377"/>
      <c r="P41" s="376">
        <v>3</v>
      </c>
      <c r="Q41" s="376" t="s">
        <v>235</v>
      </c>
      <c r="R41" s="376"/>
      <c r="S41" s="376"/>
      <c r="T41" s="376"/>
      <c r="U41" s="376"/>
      <c r="V41" s="365">
        <f t="shared" si="0"/>
        <v>6</v>
      </c>
      <c r="W41" s="365">
        <f t="shared" si="5"/>
        <v>24</v>
      </c>
      <c r="X41" s="364">
        <f t="shared" ref="X41" si="22">W41*8</f>
        <v>192</v>
      </c>
      <c r="Y41" s="364">
        <f t="shared" si="2"/>
        <v>2160</v>
      </c>
      <c r="Z41" s="1014">
        <f t="shared" si="3"/>
        <v>2160</v>
      </c>
      <c r="AA41" s="997"/>
    </row>
    <row r="42" spans="1:27" s="463" customFormat="1" ht="30" customHeight="1">
      <c r="A42" s="1023">
        <v>35</v>
      </c>
      <c r="B42" s="364" t="s">
        <v>97</v>
      </c>
      <c r="C42" s="364" t="s">
        <v>176</v>
      </c>
      <c r="D42" s="364" t="s">
        <v>160</v>
      </c>
      <c r="E42" s="365">
        <v>30</v>
      </c>
      <c r="F42" s="364">
        <v>240</v>
      </c>
      <c r="G42" s="364">
        <v>90</v>
      </c>
      <c r="H42" s="364">
        <f t="shared" si="13"/>
        <v>11.25</v>
      </c>
      <c r="I42" s="364">
        <f t="shared" si="4"/>
        <v>2700</v>
      </c>
      <c r="J42" s="376"/>
      <c r="K42" s="376"/>
      <c r="L42" s="376">
        <v>3</v>
      </c>
      <c r="M42" s="376" t="s">
        <v>156</v>
      </c>
      <c r="N42" s="376">
        <v>1</v>
      </c>
      <c r="O42" s="377" t="s">
        <v>791</v>
      </c>
      <c r="P42" s="376">
        <v>3</v>
      </c>
      <c r="Q42" s="376" t="s">
        <v>235</v>
      </c>
      <c r="R42" s="376"/>
      <c r="S42" s="376"/>
      <c r="T42" s="376"/>
      <c r="U42" s="376"/>
      <c r="V42" s="365">
        <f t="shared" si="0"/>
        <v>7</v>
      </c>
      <c r="W42" s="365">
        <f t="shared" si="5"/>
        <v>23</v>
      </c>
      <c r="X42" s="364">
        <f t="shared" si="1"/>
        <v>184</v>
      </c>
      <c r="Y42" s="364">
        <f t="shared" si="2"/>
        <v>2070</v>
      </c>
      <c r="Z42" s="1014">
        <f t="shared" si="3"/>
        <v>2070</v>
      </c>
      <c r="AA42" s="997"/>
    </row>
    <row r="43" spans="1:27" s="160" customFormat="1" ht="30" customHeight="1">
      <c r="A43" s="1023">
        <v>36</v>
      </c>
      <c r="B43" s="364" t="s">
        <v>294</v>
      </c>
      <c r="C43" s="364" t="s">
        <v>267</v>
      </c>
      <c r="D43" s="364" t="s">
        <v>199</v>
      </c>
      <c r="E43" s="365">
        <v>30</v>
      </c>
      <c r="F43" s="364">
        <v>240</v>
      </c>
      <c r="G43" s="364">
        <v>75</v>
      </c>
      <c r="H43" s="364">
        <f t="shared" si="13"/>
        <v>9.375</v>
      </c>
      <c r="I43" s="364">
        <f t="shared" si="4"/>
        <v>2250</v>
      </c>
      <c r="J43" s="376"/>
      <c r="K43" s="376"/>
      <c r="L43" s="376">
        <v>3</v>
      </c>
      <c r="M43" s="376" t="s">
        <v>156</v>
      </c>
      <c r="N43" s="376"/>
      <c r="O43" s="377"/>
      <c r="P43" s="376">
        <v>4</v>
      </c>
      <c r="Q43" s="376" t="s">
        <v>1175</v>
      </c>
      <c r="R43" s="376"/>
      <c r="S43" s="376"/>
      <c r="T43" s="376"/>
      <c r="U43" s="376"/>
      <c r="V43" s="365">
        <f t="shared" si="0"/>
        <v>7</v>
      </c>
      <c r="W43" s="365">
        <f t="shared" si="5"/>
        <v>23</v>
      </c>
      <c r="X43" s="364">
        <f t="shared" si="1"/>
        <v>184</v>
      </c>
      <c r="Y43" s="364">
        <f t="shared" si="2"/>
        <v>1725</v>
      </c>
      <c r="Z43" s="1014">
        <f t="shared" si="3"/>
        <v>1725</v>
      </c>
      <c r="AA43" s="997"/>
    </row>
    <row r="44" spans="1:27" s="160" customFormat="1" ht="30" customHeight="1">
      <c r="A44" s="825">
        <v>37</v>
      </c>
      <c r="B44" s="364" t="s">
        <v>905</v>
      </c>
      <c r="C44" s="364" t="s">
        <v>176</v>
      </c>
      <c r="D44" s="367" t="s">
        <v>117</v>
      </c>
      <c r="E44" s="365">
        <v>30</v>
      </c>
      <c r="F44" s="364">
        <v>240</v>
      </c>
      <c r="G44" s="364">
        <v>90</v>
      </c>
      <c r="H44" s="364">
        <f t="shared" si="13"/>
        <v>11.25</v>
      </c>
      <c r="I44" s="364">
        <f t="shared" si="4"/>
        <v>2700</v>
      </c>
      <c r="J44" s="376"/>
      <c r="K44" s="376"/>
      <c r="L44" s="376"/>
      <c r="M44" s="376"/>
      <c r="N44" s="376"/>
      <c r="O44" s="377"/>
      <c r="P44" s="376"/>
      <c r="Q44" s="376"/>
      <c r="R44" s="376"/>
      <c r="S44" s="376"/>
      <c r="T44" s="376"/>
      <c r="U44" s="376"/>
      <c r="V44" s="365">
        <f t="shared" si="0"/>
        <v>0</v>
      </c>
      <c r="W44" s="365">
        <f t="shared" si="5"/>
        <v>30</v>
      </c>
      <c r="X44" s="364">
        <f t="shared" si="1"/>
        <v>240</v>
      </c>
      <c r="Y44" s="364">
        <f t="shared" si="2"/>
        <v>2700</v>
      </c>
      <c r="Z44" s="1014">
        <f t="shared" si="3"/>
        <v>2700</v>
      </c>
      <c r="AA44" s="997"/>
    </row>
    <row r="45" spans="1:27" s="160" customFormat="1" ht="30" customHeight="1">
      <c r="A45" s="1023">
        <v>38</v>
      </c>
      <c r="B45" s="364" t="s">
        <v>58</v>
      </c>
      <c r="C45" s="364" t="s">
        <v>176</v>
      </c>
      <c r="D45" s="364" t="s">
        <v>163</v>
      </c>
      <c r="E45" s="365">
        <v>30</v>
      </c>
      <c r="F45" s="364">
        <v>240</v>
      </c>
      <c r="G45" s="364">
        <v>90</v>
      </c>
      <c r="H45" s="364">
        <f t="shared" si="13"/>
        <v>11.25</v>
      </c>
      <c r="I45" s="364">
        <f t="shared" si="4"/>
        <v>2700</v>
      </c>
      <c r="J45" s="376"/>
      <c r="K45" s="376"/>
      <c r="L45" s="376">
        <v>3</v>
      </c>
      <c r="M45" s="376" t="s">
        <v>156</v>
      </c>
      <c r="N45" s="376"/>
      <c r="O45" s="377"/>
      <c r="P45" s="376">
        <v>3</v>
      </c>
      <c r="Q45" s="376" t="s">
        <v>1198</v>
      </c>
      <c r="R45" s="376"/>
      <c r="S45" s="376"/>
      <c r="T45" s="376"/>
      <c r="U45" s="376"/>
      <c r="V45" s="365">
        <f t="shared" si="0"/>
        <v>6</v>
      </c>
      <c r="W45" s="365">
        <f t="shared" si="5"/>
        <v>24</v>
      </c>
      <c r="X45" s="364">
        <f t="shared" si="1"/>
        <v>192</v>
      </c>
      <c r="Y45" s="364">
        <f t="shared" si="2"/>
        <v>2160</v>
      </c>
      <c r="Z45" s="1014">
        <f t="shared" si="3"/>
        <v>2160</v>
      </c>
      <c r="AA45" s="997"/>
    </row>
    <row r="46" spans="1:27" s="160" customFormat="1" ht="30" customHeight="1">
      <c r="A46" s="825">
        <v>39</v>
      </c>
      <c r="B46" s="364" t="s">
        <v>1137</v>
      </c>
      <c r="C46" s="364" t="s">
        <v>176</v>
      </c>
      <c r="D46" s="364" t="s">
        <v>242</v>
      </c>
      <c r="E46" s="365">
        <v>30</v>
      </c>
      <c r="F46" s="364">
        <v>240</v>
      </c>
      <c r="G46" s="364">
        <v>90</v>
      </c>
      <c r="H46" s="364">
        <f t="shared" si="13"/>
        <v>11.25</v>
      </c>
      <c r="I46" s="364">
        <f t="shared" si="4"/>
        <v>2700</v>
      </c>
      <c r="J46" s="376"/>
      <c r="K46" s="376"/>
      <c r="L46" s="376">
        <v>3</v>
      </c>
      <c r="M46" s="376" t="s">
        <v>156</v>
      </c>
      <c r="N46" s="376">
        <v>2</v>
      </c>
      <c r="O46" s="377" t="s">
        <v>1194</v>
      </c>
      <c r="P46" s="376">
        <v>3</v>
      </c>
      <c r="Q46" s="376" t="s">
        <v>235</v>
      </c>
      <c r="R46" s="376"/>
      <c r="S46" s="376"/>
      <c r="T46" s="376"/>
      <c r="U46" s="376"/>
      <c r="V46" s="365">
        <f t="shared" si="0"/>
        <v>8</v>
      </c>
      <c r="W46" s="365">
        <f t="shared" si="5"/>
        <v>22</v>
      </c>
      <c r="X46" s="364">
        <f t="shared" si="1"/>
        <v>176</v>
      </c>
      <c r="Y46" s="364">
        <f t="shared" si="2"/>
        <v>1980</v>
      </c>
      <c r="Z46" s="1014">
        <f t="shared" si="3"/>
        <v>1980</v>
      </c>
      <c r="AA46" s="997"/>
    </row>
    <row r="47" spans="1:27" s="160" customFormat="1" ht="49.5" customHeight="1">
      <c r="A47" s="462"/>
      <c r="B47" s="1427" t="s">
        <v>483</v>
      </c>
      <c r="C47" s="1427"/>
      <c r="D47" s="1427"/>
      <c r="E47" s="341"/>
      <c r="F47" s="341"/>
      <c r="G47" s="341"/>
      <c r="H47" s="341"/>
      <c r="I47" s="341"/>
      <c r="J47" s="1206"/>
      <c r="K47" s="1206"/>
      <c r="L47" s="1206"/>
      <c r="M47" s="1609" t="s">
        <v>484</v>
      </c>
      <c r="N47" s="1609"/>
      <c r="O47" s="1609"/>
      <c r="P47" s="1609"/>
      <c r="Q47" s="1609"/>
      <c r="R47" s="1609"/>
      <c r="S47" s="1206"/>
      <c r="T47" s="1206"/>
      <c r="U47" s="1206"/>
      <c r="V47" s="341"/>
      <c r="W47" s="1608" t="s">
        <v>485</v>
      </c>
      <c r="X47" s="1608"/>
      <c r="Y47" s="1608"/>
      <c r="Z47" s="1608"/>
      <c r="AA47" s="1608"/>
    </row>
    <row r="48" spans="1:27" s="160" customFormat="1" ht="37.5" customHeight="1">
      <c r="A48" s="462"/>
      <c r="B48" s="1427" t="s">
        <v>482</v>
      </c>
      <c r="C48" s="1427"/>
      <c r="D48" s="1427"/>
      <c r="E48" s="341"/>
      <c r="F48" s="341"/>
      <c r="G48" s="341"/>
      <c r="H48" s="341"/>
      <c r="I48" s="341"/>
      <c r="J48" s="1206"/>
      <c r="K48" s="1206"/>
      <c r="L48" s="1206"/>
      <c r="M48" s="1232"/>
      <c r="N48" s="1243" t="s">
        <v>482</v>
      </c>
      <c r="O48" s="1243"/>
      <c r="P48" s="1243"/>
      <c r="Q48" s="1243"/>
      <c r="R48" s="1206"/>
      <c r="S48" s="1206"/>
      <c r="T48" s="1206"/>
      <c r="U48" s="1206"/>
      <c r="V48" s="341"/>
      <c r="W48" s="776"/>
      <c r="X48" s="1427" t="s">
        <v>482</v>
      </c>
      <c r="Y48" s="1427"/>
      <c r="Z48" s="1427"/>
      <c r="AA48" s="1427"/>
    </row>
    <row r="49" spans="1:27" s="160" customFormat="1" ht="39.75" customHeight="1">
      <c r="A49" s="462"/>
      <c r="B49" s="1427"/>
      <c r="C49" s="1427"/>
      <c r="D49" s="1427"/>
      <c r="E49" s="341"/>
      <c r="F49" s="341"/>
      <c r="G49" s="341"/>
      <c r="H49" s="341"/>
      <c r="I49" s="341"/>
      <c r="J49" s="1206"/>
      <c r="K49" s="1206"/>
      <c r="L49" s="1206"/>
      <c r="M49" s="1232"/>
      <c r="N49" s="1245">
        <v>1</v>
      </c>
      <c r="O49" s="1245"/>
      <c r="P49" s="1245"/>
      <c r="Q49" s="1245"/>
      <c r="R49" s="1206"/>
      <c r="S49" s="1206"/>
      <c r="T49" s="1206"/>
      <c r="U49" s="1206"/>
      <c r="V49" s="341"/>
      <c r="W49" s="776"/>
      <c r="X49" s="1427"/>
      <c r="Y49" s="1427"/>
      <c r="Z49" s="1427"/>
      <c r="AA49" s="1427"/>
    </row>
    <row r="50" spans="1:27" s="160" customFormat="1" ht="30" customHeight="1">
      <c r="A50" s="825">
        <v>40</v>
      </c>
      <c r="B50" s="364" t="s">
        <v>279</v>
      </c>
      <c r="C50" s="364" t="s">
        <v>176</v>
      </c>
      <c r="D50" s="364" t="s">
        <v>96</v>
      </c>
      <c r="E50" s="365">
        <v>30</v>
      </c>
      <c r="F50" s="364">
        <v>240</v>
      </c>
      <c r="G50" s="364">
        <v>90</v>
      </c>
      <c r="H50" s="364">
        <f>G50/8</f>
        <v>11.25</v>
      </c>
      <c r="I50" s="364">
        <f>G50*E50</f>
        <v>2700</v>
      </c>
      <c r="J50" s="376"/>
      <c r="K50" s="376"/>
      <c r="L50" s="376">
        <v>1</v>
      </c>
      <c r="M50" s="376">
        <v>21</v>
      </c>
      <c r="N50" s="376"/>
      <c r="O50" s="377"/>
      <c r="P50" s="376">
        <v>3</v>
      </c>
      <c r="Q50" s="376" t="s">
        <v>235</v>
      </c>
      <c r="R50" s="376"/>
      <c r="S50" s="376"/>
      <c r="T50" s="376"/>
      <c r="U50" s="376"/>
      <c r="V50" s="365">
        <f t="shared" ref="V50:V55" si="23">J50+L50+N50+P50+R50+T50</f>
        <v>4</v>
      </c>
      <c r="W50" s="365">
        <f t="shared" ref="W50:W55" si="24">E50-V50</f>
        <v>26</v>
      </c>
      <c r="X50" s="364">
        <f t="shared" ref="X50:X55" si="25">W50*8</f>
        <v>208</v>
      </c>
      <c r="Y50" s="364">
        <f t="shared" ref="Y50:Y55" si="26">X50*H50</f>
        <v>2340</v>
      </c>
      <c r="Z50" s="1014">
        <f t="shared" ref="Z50:Z55" si="27">Y50</f>
        <v>2340</v>
      </c>
      <c r="AA50" s="997"/>
    </row>
    <row r="51" spans="1:27" s="160" customFormat="1" ht="30" customHeight="1">
      <c r="A51" s="825">
        <v>41</v>
      </c>
      <c r="B51" s="364" t="s">
        <v>1203</v>
      </c>
      <c r="C51" s="364" t="s">
        <v>176</v>
      </c>
      <c r="D51" s="364" t="s">
        <v>239</v>
      </c>
      <c r="E51" s="365">
        <v>30</v>
      </c>
      <c r="F51" s="364">
        <v>240</v>
      </c>
      <c r="G51" s="364">
        <v>90</v>
      </c>
      <c r="H51" s="364">
        <f>G51/8</f>
        <v>11.25</v>
      </c>
      <c r="I51" s="364">
        <f>G51*E51</f>
        <v>2700</v>
      </c>
      <c r="J51" s="376">
        <v>10</v>
      </c>
      <c r="K51" s="376" t="s">
        <v>1183</v>
      </c>
      <c r="L51" s="376">
        <v>3</v>
      </c>
      <c r="M51" s="376" t="s">
        <v>156</v>
      </c>
      <c r="N51" s="376">
        <v>11</v>
      </c>
      <c r="O51" s="377" t="s">
        <v>675</v>
      </c>
      <c r="P51" s="376">
        <v>3</v>
      </c>
      <c r="Q51" s="376" t="s">
        <v>235</v>
      </c>
      <c r="R51" s="376"/>
      <c r="S51" s="376"/>
      <c r="T51" s="376"/>
      <c r="U51" s="376"/>
      <c r="V51" s="365">
        <f t="shared" si="23"/>
        <v>27</v>
      </c>
      <c r="W51" s="365">
        <f t="shared" si="24"/>
        <v>3</v>
      </c>
      <c r="X51" s="364">
        <f t="shared" si="25"/>
        <v>24</v>
      </c>
      <c r="Y51" s="364">
        <f t="shared" si="26"/>
        <v>270</v>
      </c>
      <c r="Z51" s="1014">
        <f t="shared" si="27"/>
        <v>270</v>
      </c>
      <c r="AA51" s="997"/>
    </row>
    <row r="52" spans="1:27" s="160" customFormat="1" ht="30" customHeight="1">
      <c r="A52" s="825">
        <v>42</v>
      </c>
      <c r="B52" s="364" t="s">
        <v>309</v>
      </c>
      <c r="C52" s="364" t="s">
        <v>18</v>
      </c>
      <c r="D52" s="364" t="s">
        <v>165</v>
      </c>
      <c r="E52" s="365">
        <v>30</v>
      </c>
      <c r="F52" s="364">
        <v>240</v>
      </c>
      <c r="G52" s="364">
        <v>70</v>
      </c>
      <c r="H52" s="364">
        <f>G52/8</f>
        <v>8.75</v>
      </c>
      <c r="I52" s="364">
        <f>G52*E52</f>
        <v>2100</v>
      </c>
      <c r="J52" s="376"/>
      <c r="K52" s="376"/>
      <c r="L52" s="376">
        <v>2</v>
      </c>
      <c r="M52" s="376" t="s">
        <v>757</v>
      </c>
      <c r="N52" s="376"/>
      <c r="O52" s="377"/>
      <c r="P52" s="376">
        <v>3</v>
      </c>
      <c r="Q52" s="376" t="s">
        <v>235</v>
      </c>
      <c r="R52" s="376"/>
      <c r="S52" s="376"/>
      <c r="T52" s="376"/>
      <c r="U52" s="376"/>
      <c r="V52" s="365">
        <f t="shared" si="23"/>
        <v>5</v>
      </c>
      <c r="W52" s="365">
        <f t="shared" si="24"/>
        <v>25</v>
      </c>
      <c r="X52" s="364">
        <f t="shared" si="25"/>
        <v>200</v>
      </c>
      <c r="Y52" s="364">
        <f t="shared" si="26"/>
        <v>1750</v>
      </c>
      <c r="Z52" s="1014">
        <f t="shared" si="27"/>
        <v>1750</v>
      </c>
      <c r="AA52" s="997"/>
    </row>
    <row r="53" spans="1:27" s="160" customFormat="1" ht="30" customHeight="1">
      <c r="A53" s="825">
        <v>43</v>
      </c>
      <c r="B53" s="364" t="s">
        <v>913</v>
      </c>
      <c r="C53" s="364" t="s">
        <v>176</v>
      </c>
      <c r="D53" s="364" t="s">
        <v>911</v>
      </c>
      <c r="E53" s="365">
        <v>30</v>
      </c>
      <c r="F53" s="364">
        <v>240</v>
      </c>
      <c r="G53" s="364">
        <v>90</v>
      </c>
      <c r="H53" s="364">
        <f t="shared" ref="H53:H87" si="28">G53/8</f>
        <v>11.25</v>
      </c>
      <c r="I53" s="364">
        <f t="shared" ref="I53:I87" si="29">G53*E53</f>
        <v>2700</v>
      </c>
      <c r="J53" s="376"/>
      <c r="K53" s="376"/>
      <c r="L53" s="376">
        <v>1</v>
      </c>
      <c r="M53" s="376">
        <v>14</v>
      </c>
      <c r="N53" s="376"/>
      <c r="O53" s="377"/>
      <c r="P53" s="376">
        <v>3</v>
      </c>
      <c r="Q53" s="376" t="s">
        <v>235</v>
      </c>
      <c r="R53" s="376"/>
      <c r="S53" s="376"/>
      <c r="T53" s="376"/>
      <c r="U53" s="376"/>
      <c r="V53" s="365">
        <f t="shared" si="23"/>
        <v>4</v>
      </c>
      <c r="W53" s="365">
        <f t="shared" si="24"/>
        <v>26</v>
      </c>
      <c r="X53" s="364">
        <f t="shared" si="25"/>
        <v>208</v>
      </c>
      <c r="Y53" s="364">
        <f t="shared" si="26"/>
        <v>2340</v>
      </c>
      <c r="Z53" s="1014">
        <f t="shared" si="27"/>
        <v>2340</v>
      </c>
      <c r="AA53" s="997"/>
    </row>
    <row r="54" spans="1:27" s="160" customFormat="1" ht="30" customHeight="1">
      <c r="A54" s="825">
        <v>44</v>
      </c>
      <c r="B54" s="364" t="s">
        <v>1110</v>
      </c>
      <c r="C54" s="364" t="s">
        <v>176</v>
      </c>
      <c r="D54" s="364" t="s">
        <v>1109</v>
      </c>
      <c r="E54" s="365">
        <v>30</v>
      </c>
      <c r="F54" s="364">
        <v>240</v>
      </c>
      <c r="G54" s="364">
        <v>90</v>
      </c>
      <c r="H54" s="364">
        <f t="shared" si="28"/>
        <v>11.25</v>
      </c>
      <c r="I54" s="364">
        <f t="shared" si="29"/>
        <v>2700</v>
      </c>
      <c r="J54" s="376">
        <v>10</v>
      </c>
      <c r="K54" s="376" t="s">
        <v>1183</v>
      </c>
      <c r="L54" s="376">
        <v>3</v>
      </c>
      <c r="M54" s="376" t="s">
        <v>156</v>
      </c>
      <c r="N54" s="376">
        <v>2</v>
      </c>
      <c r="O54" s="377" t="s">
        <v>421</v>
      </c>
      <c r="P54" s="376">
        <v>3</v>
      </c>
      <c r="Q54" s="376" t="s">
        <v>235</v>
      </c>
      <c r="R54" s="376"/>
      <c r="S54" s="376"/>
      <c r="T54" s="376"/>
      <c r="U54" s="376"/>
      <c r="V54" s="365">
        <f t="shared" si="23"/>
        <v>18</v>
      </c>
      <c r="W54" s="365">
        <f t="shared" si="24"/>
        <v>12</v>
      </c>
      <c r="X54" s="364">
        <f t="shared" si="25"/>
        <v>96</v>
      </c>
      <c r="Y54" s="364">
        <f t="shared" si="26"/>
        <v>1080</v>
      </c>
      <c r="Z54" s="1014">
        <f t="shared" si="27"/>
        <v>1080</v>
      </c>
      <c r="AA54" s="997"/>
    </row>
    <row r="55" spans="1:27" s="160" customFormat="1" ht="27.75" customHeight="1">
      <c r="A55" s="825">
        <v>45</v>
      </c>
      <c r="B55" s="364" t="s">
        <v>360</v>
      </c>
      <c r="C55" s="364" t="s">
        <v>176</v>
      </c>
      <c r="D55" s="364" t="s">
        <v>151</v>
      </c>
      <c r="E55" s="365">
        <v>30</v>
      </c>
      <c r="F55" s="364">
        <v>240</v>
      </c>
      <c r="G55" s="364">
        <v>90</v>
      </c>
      <c r="H55" s="364">
        <f t="shared" si="28"/>
        <v>11.25</v>
      </c>
      <c r="I55" s="364">
        <f t="shared" si="29"/>
        <v>2700</v>
      </c>
      <c r="J55" s="376"/>
      <c r="K55" s="819"/>
      <c r="L55" s="376"/>
      <c r="M55" s="376"/>
      <c r="N55" s="376">
        <v>3</v>
      </c>
      <c r="O55" s="377" t="s">
        <v>235</v>
      </c>
      <c r="P55" s="376"/>
      <c r="Q55" s="376"/>
      <c r="R55" s="376"/>
      <c r="S55" s="376"/>
      <c r="T55" s="376"/>
      <c r="U55" s="376"/>
      <c r="V55" s="365">
        <f t="shared" si="23"/>
        <v>3</v>
      </c>
      <c r="W55" s="365">
        <f t="shared" si="24"/>
        <v>27</v>
      </c>
      <c r="X55" s="364">
        <f t="shared" si="25"/>
        <v>216</v>
      </c>
      <c r="Y55" s="364">
        <f t="shared" si="26"/>
        <v>2430</v>
      </c>
      <c r="Z55" s="1014">
        <f t="shared" si="27"/>
        <v>2430</v>
      </c>
      <c r="AA55" s="997"/>
    </row>
    <row r="56" spans="1:27" s="160" customFormat="1" ht="30" customHeight="1">
      <c r="A56" s="825">
        <v>46</v>
      </c>
      <c r="B56" s="917" t="s">
        <v>285</v>
      </c>
      <c r="C56" s="365" t="s">
        <v>176</v>
      </c>
      <c r="D56" s="365" t="s">
        <v>796</v>
      </c>
      <c r="E56" s="365">
        <v>30</v>
      </c>
      <c r="F56" s="365">
        <v>240</v>
      </c>
      <c r="G56" s="365">
        <v>90</v>
      </c>
      <c r="H56" s="364">
        <f t="shared" si="28"/>
        <v>11.25</v>
      </c>
      <c r="I56" s="364">
        <f t="shared" si="29"/>
        <v>2700</v>
      </c>
      <c r="J56" s="818"/>
      <c r="K56" s="818"/>
      <c r="L56" s="376">
        <v>2</v>
      </c>
      <c r="M56" s="376" t="s">
        <v>757</v>
      </c>
      <c r="N56" s="376"/>
      <c r="O56" s="377"/>
      <c r="P56" s="376">
        <v>3</v>
      </c>
      <c r="Q56" s="376" t="s">
        <v>235</v>
      </c>
      <c r="R56" s="818"/>
      <c r="S56" s="818"/>
      <c r="T56" s="818"/>
      <c r="U56" s="818"/>
      <c r="V56" s="365">
        <f t="shared" si="0"/>
        <v>5</v>
      </c>
      <c r="W56" s="365">
        <f t="shared" si="5"/>
        <v>25</v>
      </c>
      <c r="X56" s="365">
        <f t="shared" si="1"/>
        <v>200</v>
      </c>
      <c r="Y56" s="365">
        <f t="shared" si="2"/>
        <v>2250</v>
      </c>
      <c r="Z56" s="1063">
        <f t="shared" si="3"/>
        <v>2250</v>
      </c>
      <c r="AA56" s="1111"/>
    </row>
    <row r="57" spans="1:27" s="160" customFormat="1" ht="30" customHeight="1">
      <c r="A57" s="825">
        <v>47</v>
      </c>
      <c r="B57" s="365" t="s">
        <v>1122</v>
      </c>
      <c r="C57" s="364" t="s">
        <v>18</v>
      </c>
      <c r="D57" s="415" t="s">
        <v>167</v>
      </c>
      <c r="E57" s="365">
        <v>30</v>
      </c>
      <c r="F57" s="364">
        <v>240</v>
      </c>
      <c r="G57" s="364">
        <v>70</v>
      </c>
      <c r="H57" s="364">
        <f t="shared" si="28"/>
        <v>8.75</v>
      </c>
      <c r="I57" s="364">
        <f t="shared" si="29"/>
        <v>2100</v>
      </c>
      <c r="J57" s="376"/>
      <c r="K57" s="376"/>
      <c r="L57" s="376">
        <v>1</v>
      </c>
      <c r="M57" s="376">
        <v>21</v>
      </c>
      <c r="N57" s="376"/>
      <c r="O57" s="377"/>
      <c r="P57" s="376">
        <v>3</v>
      </c>
      <c r="Q57" s="376" t="s">
        <v>235</v>
      </c>
      <c r="R57" s="376"/>
      <c r="S57" s="376"/>
      <c r="T57" s="376"/>
      <c r="U57" s="376"/>
      <c r="V57" s="365">
        <f t="shared" si="0"/>
        <v>4</v>
      </c>
      <c r="W57" s="365">
        <f t="shared" si="5"/>
        <v>26</v>
      </c>
      <c r="X57" s="364">
        <f t="shared" si="1"/>
        <v>208</v>
      </c>
      <c r="Y57" s="364">
        <f t="shared" si="2"/>
        <v>1820</v>
      </c>
      <c r="Z57" s="1014">
        <f t="shared" si="3"/>
        <v>1820</v>
      </c>
      <c r="AA57" s="1111"/>
    </row>
    <row r="58" spans="1:27" s="160" customFormat="1" ht="30" customHeight="1">
      <c r="A58" s="825">
        <v>48</v>
      </c>
      <c r="B58" s="365" t="s">
        <v>1131</v>
      </c>
      <c r="C58" s="364" t="s">
        <v>18</v>
      </c>
      <c r="D58" s="415" t="s">
        <v>19</v>
      </c>
      <c r="E58" s="365">
        <v>30</v>
      </c>
      <c r="F58" s="364">
        <v>240</v>
      </c>
      <c r="G58" s="364">
        <v>70</v>
      </c>
      <c r="H58" s="364">
        <f t="shared" si="28"/>
        <v>8.75</v>
      </c>
      <c r="I58" s="364">
        <f t="shared" si="29"/>
        <v>2100</v>
      </c>
      <c r="J58" s="376"/>
      <c r="K58" s="376"/>
      <c r="L58" s="376">
        <v>3</v>
      </c>
      <c r="M58" s="376" t="s">
        <v>156</v>
      </c>
      <c r="N58" s="376"/>
      <c r="O58" s="377"/>
      <c r="P58" s="376">
        <v>4</v>
      </c>
      <c r="Q58" s="376" t="s">
        <v>1175</v>
      </c>
      <c r="R58" s="376"/>
      <c r="S58" s="376"/>
      <c r="T58" s="376"/>
      <c r="U58" s="376"/>
      <c r="V58" s="365">
        <f t="shared" si="0"/>
        <v>7</v>
      </c>
      <c r="W58" s="365">
        <f t="shared" si="5"/>
        <v>23</v>
      </c>
      <c r="X58" s="364">
        <f t="shared" si="1"/>
        <v>184</v>
      </c>
      <c r="Y58" s="364">
        <f t="shared" si="2"/>
        <v>1610</v>
      </c>
      <c r="Z58" s="1014">
        <f t="shared" si="3"/>
        <v>1610</v>
      </c>
      <c r="AA58" s="1111"/>
    </row>
    <row r="59" spans="1:27" s="160" customFormat="1" ht="30" customHeight="1">
      <c r="A59" s="825">
        <v>49</v>
      </c>
      <c r="B59" s="364" t="s">
        <v>300</v>
      </c>
      <c r="C59" s="364" t="s">
        <v>176</v>
      </c>
      <c r="D59" s="364" t="s">
        <v>62</v>
      </c>
      <c r="E59" s="365">
        <v>30</v>
      </c>
      <c r="F59" s="364">
        <v>240</v>
      </c>
      <c r="G59" s="364">
        <v>90</v>
      </c>
      <c r="H59" s="364">
        <f t="shared" si="28"/>
        <v>11.25</v>
      </c>
      <c r="I59" s="364">
        <f t="shared" si="29"/>
        <v>2700</v>
      </c>
      <c r="J59" s="376"/>
      <c r="K59" s="376"/>
      <c r="L59" s="376">
        <v>3</v>
      </c>
      <c r="M59" s="376" t="s">
        <v>156</v>
      </c>
      <c r="N59" s="376"/>
      <c r="O59" s="377"/>
      <c r="P59" s="376">
        <v>3</v>
      </c>
      <c r="Q59" s="376" t="s">
        <v>235</v>
      </c>
      <c r="R59" s="376"/>
      <c r="S59" s="376"/>
      <c r="T59" s="376"/>
      <c r="U59" s="376"/>
      <c r="V59" s="365">
        <f t="shared" si="0"/>
        <v>6</v>
      </c>
      <c r="W59" s="365">
        <f t="shared" si="5"/>
        <v>24</v>
      </c>
      <c r="X59" s="364">
        <f t="shared" si="1"/>
        <v>192</v>
      </c>
      <c r="Y59" s="364">
        <f t="shared" si="2"/>
        <v>2160</v>
      </c>
      <c r="Z59" s="1014">
        <f t="shared" si="3"/>
        <v>2160</v>
      </c>
      <c r="AA59" s="245"/>
    </row>
    <row r="60" spans="1:27" s="160" customFormat="1" ht="30" customHeight="1">
      <c r="A60" s="825">
        <v>50</v>
      </c>
      <c r="B60" s="364" t="s">
        <v>87</v>
      </c>
      <c r="C60" s="364" t="s">
        <v>176</v>
      </c>
      <c r="D60" s="364" t="s">
        <v>34</v>
      </c>
      <c r="E60" s="365">
        <v>30</v>
      </c>
      <c r="F60" s="364">
        <v>240</v>
      </c>
      <c r="G60" s="364">
        <v>90</v>
      </c>
      <c r="H60" s="364">
        <f t="shared" si="28"/>
        <v>11.25</v>
      </c>
      <c r="I60" s="364">
        <f t="shared" si="29"/>
        <v>2700</v>
      </c>
      <c r="J60" s="376"/>
      <c r="K60" s="376"/>
      <c r="L60" s="376"/>
      <c r="M60" s="376"/>
      <c r="N60" s="376">
        <v>2</v>
      </c>
      <c r="O60" s="377" t="s">
        <v>1188</v>
      </c>
      <c r="P60" s="376">
        <v>3</v>
      </c>
      <c r="Q60" s="376" t="s">
        <v>235</v>
      </c>
      <c r="R60" s="376"/>
      <c r="S60" s="376"/>
      <c r="T60" s="376"/>
      <c r="U60" s="376"/>
      <c r="V60" s="365">
        <f t="shared" si="0"/>
        <v>5</v>
      </c>
      <c r="W60" s="365">
        <f t="shared" si="5"/>
        <v>25</v>
      </c>
      <c r="X60" s="364">
        <f t="shared" si="1"/>
        <v>200</v>
      </c>
      <c r="Y60" s="364">
        <f t="shared" si="2"/>
        <v>2250</v>
      </c>
      <c r="Z60" s="1014">
        <f t="shared" si="3"/>
        <v>2250</v>
      </c>
      <c r="AA60" s="245"/>
    </row>
    <row r="61" spans="1:27" s="160" customFormat="1" ht="30" customHeight="1">
      <c r="A61" s="825">
        <v>51</v>
      </c>
      <c r="B61" s="364" t="s">
        <v>1127</v>
      </c>
      <c r="C61" s="364" t="s">
        <v>176</v>
      </c>
      <c r="D61" s="364" t="s">
        <v>32</v>
      </c>
      <c r="E61" s="365">
        <v>30</v>
      </c>
      <c r="F61" s="364">
        <v>240</v>
      </c>
      <c r="G61" s="364">
        <v>90</v>
      </c>
      <c r="H61" s="364">
        <f t="shared" si="28"/>
        <v>11.25</v>
      </c>
      <c r="I61" s="364">
        <f t="shared" si="29"/>
        <v>2700</v>
      </c>
      <c r="J61" s="376"/>
      <c r="K61" s="376"/>
      <c r="L61" s="376"/>
      <c r="M61" s="376"/>
      <c r="N61" s="376"/>
      <c r="O61" s="377"/>
      <c r="P61" s="376">
        <v>3</v>
      </c>
      <c r="Q61" s="376" t="s">
        <v>235</v>
      </c>
      <c r="R61" s="376"/>
      <c r="S61" s="376"/>
      <c r="T61" s="376"/>
      <c r="U61" s="376"/>
      <c r="V61" s="365">
        <f t="shared" si="0"/>
        <v>3</v>
      </c>
      <c r="W61" s="365">
        <f t="shared" si="5"/>
        <v>27</v>
      </c>
      <c r="X61" s="364">
        <f t="shared" si="1"/>
        <v>216</v>
      </c>
      <c r="Y61" s="364">
        <f t="shared" si="2"/>
        <v>2430</v>
      </c>
      <c r="Z61" s="1014">
        <f t="shared" si="3"/>
        <v>2430</v>
      </c>
      <c r="AA61" s="245"/>
    </row>
    <row r="62" spans="1:27" s="160" customFormat="1" ht="33.75" customHeight="1">
      <c r="A62" s="825">
        <v>52</v>
      </c>
      <c r="B62" s="364" t="s">
        <v>71</v>
      </c>
      <c r="C62" s="364" t="s">
        <v>267</v>
      </c>
      <c r="D62" s="364" t="s">
        <v>72</v>
      </c>
      <c r="E62" s="365">
        <v>30</v>
      </c>
      <c r="F62" s="364">
        <v>240</v>
      </c>
      <c r="G62" s="364">
        <v>75</v>
      </c>
      <c r="H62" s="364">
        <f t="shared" si="28"/>
        <v>9.375</v>
      </c>
      <c r="I62" s="364">
        <f t="shared" si="29"/>
        <v>2250</v>
      </c>
      <c r="J62" s="376"/>
      <c r="K62" s="376"/>
      <c r="L62" s="376">
        <v>2</v>
      </c>
      <c r="M62" s="376" t="s">
        <v>757</v>
      </c>
      <c r="N62" s="376"/>
      <c r="O62" s="377"/>
      <c r="P62" s="376">
        <v>3</v>
      </c>
      <c r="Q62" s="376" t="s">
        <v>235</v>
      </c>
      <c r="R62" s="376"/>
      <c r="S62" s="376"/>
      <c r="T62" s="376"/>
      <c r="U62" s="376"/>
      <c r="V62" s="365">
        <f t="shared" si="0"/>
        <v>5</v>
      </c>
      <c r="W62" s="365">
        <f t="shared" si="5"/>
        <v>25</v>
      </c>
      <c r="X62" s="364">
        <f t="shared" si="1"/>
        <v>200</v>
      </c>
      <c r="Y62" s="364">
        <f t="shared" si="2"/>
        <v>1875</v>
      </c>
      <c r="Z62" s="1014">
        <f t="shared" si="3"/>
        <v>1875</v>
      </c>
      <c r="AA62" s="245"/>
    </row>
    <row r="63" spans="1:27" s="160" customFormat="1" ht="36" customHeight="1">
      <c r="A63" s="825">
        <v>53</v>
      </c>
      <c r="B63" s="364" t="s">
        <v>800</v>
      </c>
      <c r="C63" s="364" t="s">
        <v>18</v>
      </c>
      <c r="D63" s="415" t="s">
        <v>44</v>
      </c>
      <c r="E63" s="365">
        <v>30</v>
      </c>
      <c r="F63" s="364">
        <v>240</v>
      </c>
      <c r="G63" s="364">
        <v>70</v>
      </c>
      <c r="H63" s="364">
        <f t="shared" si="28"/>
        <v>8.75</v>
      </c>
      <c r="I63" s="364">
        <f t="shared" si="29"/>
        <v>2100</v>
      </c>
      <c r="J63" s="376"/>
      <c r="K63" s="376"/>
      <c r="L63" s="376"/>
      <c r="M63" s="376"/>
      <c r="N63" s="376"/>
      <c r="O63" s="376"/>
      <c r="P63" s="376">
        <v>3</v>
      </c>
      <c r="Q63" s="376" t="s">
        <v>235</v>
      </c>
      <c r="R63" s="376"/>
      <c r="S63" s="376"/>
      <c r="T63" s="376"/>
      <c r="U63" s="376"/>
      <c r="V63" s="365">
        <f t="shared" si="0"/>
        <v>3</v>
      </c>
      <c r="W63" s="365">
        <f t="shared" si="5"/>
        <v>27</v>
      </c>
      <c r="X63" s="364">
        <f t="shared" si="1"/>
        <v>216</v>
      </c>
      <c r="Y63" s="364">
        <f t="shared" si="2"/>
        <v>1890</v>
      </c>
      <c r="Z63" s="1014">
        <f t="shared" si="3"/>
        <v>1890</v>
      </c>
      <c r="AA63" s="245"/>
    </row>
    <row r="64" spans="1:27" s="160" customFormat="1" ht="36" customHeight="1">
      <c r="A64" s="825">
        <v>54</v>
      </c>
      <c r="B64" s="364" t="s">
        <v>454</v>
      </c>
      <c r="C64" s="364" t="s">
        <v>207</v>
      </c>
      <c r="D64" s="364" t="s">
        <v>174</v>
      </c>
      <c r="E64" s="365">
        <v>30</v>
      </c>
      <c r="F64" s="364">
        <v>240</v>
      </c>
      <c r="G64" s="364">
        <v>40</v>
      </c>
      <c r="H64" s="364">
        <f t="shared" si="28"/>
        <v>5</v>
      </c>
      <c r="I64" s="364">
        <f t="shared" si="29"/>
        <v>1200</v>
      </c>
      <c r="J64" s="376"/>
      <c r="K64" s="376"/>
      <c r="L64" s="376">
        <v>3</v>
      </c>
      <c r="M64" s="376" t="s">
        <v>156</v>
      </c>
      <c r="N64" s="376"/>
      <c r="O64" s="376"/>
      <c r="P64" s="376">
        <v>3</v>
      </c>
      <c r="Q64" s="376" t="s">
        <v>235</v>
      </c>
      <c r="R64" s="376"/>
      <c r="S64" s="376"/>
      <c r="T64" s="376"/>
      <c r="U64" s="376"/>
      <c r="V64" s="365">
        <f>J64+L64+N64+P64+R64+T64</f>
        <v>6</v>
      </c>
      <c r="W64" s="365">
        <f>E64-V64</f>
        <v>24</v>
      </c>
      <c r="X64" s="364">
        <f>W64*8</f>
        <v>192</v>
      </c>
      <c r="Y64" s="364">
        <f>X64*H64</f>
        <v>960</v>
      </c>
      <c r="Z64" s="1014">
        <f t="shared" si="3"/>
        <v>960</v>
      </c>
      <c r="AA64" s="245"/>
    </row>
    <row r="65" spans="1:27" s="160" customFormat="1" ht="36" customHeight="1">
      <c r="A65" s="825">
        <v>55</v>
      </c>
      <c r="B65" s="364" t="s">
        <v>1141</v>
      </c>
      <c r="C65" s="364" t="s">
        <v>18</v>
      </c>
      <c r="D65" s="415" t="s">
        <v>353</v>
      </c>
      <c r="E65" s="365">
        <v>30</v>
      </c>
      <c r="F65" s="364">
        <v>240</v>
      </c>
      <c r="G65" s="364">
        <v>70</v>
      </c>
      <c r="H65" s="364">
        <f t="shared" si="28"/>
        <v>8.75</v>
      </c>
      <c r="I65" s="364">
        <f t="shared" si="29"/>
        <v>2100</v>
      </c>
      <c r="J65" s="376"/>
      <c r="K65" s="376"/>
      <c r="L65" s="376">
        <v>1</v>
      </c>
      <c r="M65" s="376">
        <v>21</v>
      </c>
      <c r="N65" s="376"/>
      <c r="O65" s="377"/>
      <c r="P65" s="376">
        <v>3</v>
      </c>
      <c r="Q65" s="376" t="s">
        <v>235</v>
      </c>
      <c r="R65" s="376"/>
      <c r="S65" s="376"/>
      <c r="T65" s="376"/>
      <c r="U65" s="376"/>
      <c r="V65" s="365">
        <f t="shared" ref="V65" si="30">J65+L65+N65+P65+R65+T65</f>
        <v>4</v>
      </c>
      <c r="W65" s="365">
        <f t="shared" ref="W65" si="31">E65-V65</f>
        <v>26</v>
      </c>
      <c r="X65" s="364">
        <f t="shared" ref="X65" si="32">W65*8</f>
        <v>208</v>
      </c>
      <c r="Y65" s="364">
        <f t="shared" ref="Y65" si="33">X65*H65</f>
        <v>1820</v>
      </c>
      <c r="Z65" s="1014">
        <f t="shared" si="3"/>
        <v>1820</v>
      </c>
      <c r="AA65" s="245"/>
    </row>
    <row r="66" spans="1:27" s="160" customFormat="1" ht="30" customHeight="1">
      <c r="A66" s="825">
        <v>56</v>
      </c>
      <c r="B66" s="379" t="s">
        <v>198</v>
      </c>
      <c r="C66" s="364" t="s">
        <v>176</v>
      </c>
      <c r="D66" s="364" t="s">
        <v>181</v>
      </c>
      <c r="E66" s="365">
        <v>30</v>
      </c>
      <c r="F66" s="364">
        <v>240</v>
      </c>
      <c r="G66" s="364">
        <v>90</v>
      </c>
      <c r="H66" s="364">
        <f t="shared" si="28"/>
        <v>11.25</v>
      </c>
      <c r="I66" s="364">
        <f t="shared" si="29"/>
        <v>2700</v>
      </c>
      <c r="J66" s="376"/>
      <c r="K66" s="376"/>
      <c r="L66" s="376">
        <v>3</v>
      </c>
      <c r="M66" s="376" t="s">
        <v>156</v>
      </c>
      <c r="N66" s="376"/>
      <c r="O66" s="376"/>
      <c r="P66" s="376">
        <v>3</v>
      </c>
      <c r="Q66" s="376" t="s">
        <v>235</v>
      </c>
      <c r="R66" s="376"/>
      <c r="S66" s="377"/>
      <c r="T66" s="376"/>
      <c r="U66" s="376"/>
      <c r="V66" s="365">
        <f t="shared" si="0"/>
        <v>6</v>
      </c>
      <c r="W66" s="365">
        <f t="shared" si="5"/>
        <v>24</v>
      </c>
      <c r="X66" s="364">
        <f t="shared" si="1"/>
        <v>192</v>
      </c>
      <c r="Y66" s="364">
        <f t="shared" si="2"/>
        <v>2160</v>
      </c>
      <c r="Z66" s="1014">
        <f t="shared" si="3"/>
        <v>2160</v>
      </c>
      <c r="AA66" s="245"/>
    </row>
    <row r="67" spans="1:27" s="160" customFormat="1" ht="30" customHeight="1">
      <c r="A67" s="825">
        <v>57</v>
      </c>
      <c r="B67" s="379" t="s">
        <v>1200</v>
      </c>
      <c r="C67" s="364" t="s">
        <v>176</v>
      </c>
      <c r="D67" s="364" t="s">
        <v>100</v>
      </c>
      <c r="E67" s="365">
        <v>30</v>
      </c>
      <c r="F67" s="364">
        <v>240</v>
      </c>
      <c r="G67" s="364">
        <v>90</v>
      </c>
      <c r="H67" s="364">
        <f t="shared" ref="H67" si="34">G67/8</f>
        <v>11.25</v>
      </c>
      <c r="I67" s="364">
        <f t="shared" ref="I67" si="35">G67*E67</f>
        <v>2700</v>
      </c>
      <c r="J67" s="376"/>
      <c r="K67" s="376"/>
      <c r="L67" s="376">
        <v>2</v>
      </c>
      <c r="M67" s="376" t="s">
        <v>757</v>
      </c>
      <c r="N67" s="376">
        <v>11</v>
      </c>
      <c r="O67" s="819" t="s">
        <v>1201</v>
      </c>
      <c r="P67" s="376">
        <v>3</v>
      </c>
      <c r="Q67" s="376" t="s">
        <v>235</v>
      </c>
      <c r="R67" s="376"/>
      <c r="S67" s="377"/>
      <c r="T67" s="376"/>
      <c r="U67" s="376"/>
      <c r="V67" s="365">
        <f t="shared" ref="V67" si="36">J67+L67+N67+P67+R67+T67</f>
        <v>16</v>
      </c>
      <c r="W67" s="365">
        <f t="shared" ref="W67" si="37">E67-V67</f>
        <v>14</v>
      </c>
      <c r="X67" s="364">
        <f t="shared" ref="X67" si="38">W67*8</f>
        <v>112</v>
      </c>
      <c r="Y67" s="364">
        <f t="shared" ref="Y67" si="39">X67*H67</f>
        <v>1260</v>
      </c>
      <c r="Z67" s="1014">
        <f t="shared" ref="Z67" si="40">Y67</f>
        <v>1260</v>
      </c>
      <c r="AA67" s="245"/>
    </row>
    <row r="68" spans="1:27" s="463" customFormat="1" ht="34.5" customHeight="1">
      <c r="A68" s="825">
        <v>58</v>
      </c>
      <c r="B68" s="364" t="s">
        <v>906</v>
      </c>
      <c r="C68" s="364" t="s">
        <v>176</v>
      </c>
      <c r="D68" s="364" t="s">
        <v>855</v>
      </c>
      <c r="E68" s="365">
        <v>30</v>
      </c>
      <c r="F68" s="364">
        <v>240</v>
      </c>
      <c r="G68" s="364">
        <v>90</v>
      </c>
      <c r="H68" s="364">
        <f t="shared" si="28"/>
        <v>11.25</v>
      </c>
      <c r="I68" s="364">
        <f t="shared" si="29"/>
        <v>2700</v>
      </c>
      <c r="J68" s="376"/>
      <c r="K68" s="376"/>
      <c r="L68" s="376"/>
      <c r="M68" s="376"/>
      <c r="N68" s="376"/>
      <c r="O68" s="376"/>
      <c r="P68" s="376"/>
      <c r="Q68" s="376"/>
      <c r="R68" s="376"/>
      <c r="S68" s="376"/>
      <c r="T68" s="376"/>
      <c r="U68" s="376"/>
      <c r="V68" s="365">
        <f t="shared" si="0"/>
        <v>0</v>
      </c>
      <c r="W68" s="365">
        <f t="shared" si="5"/>
        <v>30</v>
      </c>
      <c r="X68" s="364">
        <f t="shared" si="1"/>
        <v>240</v>
      </c>
      <c r="Y68" s="364">
        <f t="shared" si="2"/>
        <v>2700</v>
      </c>
      <c r="Z68" s="1014">
        <f t="shared" si="3"/>
        <v>2700</v>
      </c>
      <c r="AA68" s="245"/>
    </row>
    <row r="69" spans="1:27" s="463" customFormat="1" ht="34.5" customHeight="1">
      <c r="A69" s="825">
        <v>59</v>
      </c>
      <c r="B69" s="364" t="s">
        <v>683</v>
      </c>
      <c r="C69" s="364" t="s">
        <v>18</v>
      </c>
      <c r="D69" s="364" t="s">
        <v>112</v>
      </c>
      <c r="E69" s="365">
        <v>30</v>
      </c>
      <c r="F69" s="364">
        <v>240</v>
      </c>
      <c r="G69" s="364">
        <v>70</v>
      </c>
      <c r="H69" s="364">
        <f t="shared" ref="H69" si="41">G69/8</f>
        <v>8.75</v>
      </c>
      <c r="I69" s="364">
        <f t="shared" ref="I69" si="42">G69*E69</f>
        <v>2100</v>
      </c>
      <c r="J69" s="376"/>
      <c r="K69" s="376"/>
      <c r="L69" s="376">
        <v>1</v>
      </c>
      <c r="M69" s="376">
        <v>14</v>
      </c>
      <c r="N69" s="376">
        <v>5</v>
      </c>
      <c r="O69" s="819" t="s">
        <v>1204</v>
      </c>
      <c r="P69" s="376">
        <v>3</v>
      </c>
      <c r="Q69" s="376" t="s">
        <v>235</v>
      </c>
      <c r="R69" s="376"/>
      <c r="S69" s="376"/>
      <c r="T69" s="376"/>
      <c r="U69" s="376"/>
      <c r="V69" s="365">
        <f t="shared" ref="V69" si="43">J69+L69+N69+P69+R69+T69</f>
        <v>9</v>
      </c>
      <c r="W69" s="365">
        <f t="shared" ref="W69" si="44">E69-V69</f>
        <v>21</v>
      </c>
      <c r="X69" s="364">
        <f t="shared" ref="X69" si="45">W69*8</f>
        <v>168</v>
      </c>
      <c r="Y69" s="364">
        <f t="shared" ref="Y69" si="46">X69*H69</f>
        <v>1470</v>
      </c>
      <c r="Z69" s="1014">
        <f t="shared" ref="Z69" si="47">Y69</f>
        <v>1470</v>
      </c>
      <c r="AA69" s="997"/>
    </row>
    <row r="70" spans="1:27" s="463" customFormat="1" ht="34.5" customHeight="1">
      <c r="A70" s="825">
        <v>60</v>
      </c>
      <c r="B70" s="364" t="s">
        <v>1176</v>
      </c>
      <c r="C70" s="364" t="s">
        <v>176</v>
      </c>
      <c r="D70" s="364" t="s">
        <v>88</v>
      </c>
      <c r="E70" s="365">
        <v>30</v>
      </c>
      <c r="F70" s="364">
        <v>240</v>
      </c>
      <c r="G70" s="364">
        <v>90</v>
      </c>
      <c r="H70" s="364">
        <f t="shared" ref="H70" si="48">G70/8</f>
        <v>11.25</v>
      </c>
      <c r="I70" s="364">
        <f t="shared" ref="I70" si="49">G70*E70</f>
        <v>2700</v>
      </c>
      <c r="J70" s="376"/>
      <c r="K70" s="376"/>
      <c r="L70" s="376">
        <v>3</v>
      </c>
      <c r="M70" s="376" t="s">
        <v>156</v>
      </c>
      <c r="N70" s="376"/>
      <c r="O70" s="376"/>
      <c r="P70" s="376">
        <v>4</v>
      </c>
      <c r="Q70" s="376" t="s">
        <v>1175</v>
      </c>
      <c r="R70" s="376"/>
      <c r="S70" s="376"/>
      <c r="T70" s="376"/>
      <c r="U70" s="376"/>
      <c r="V70" s="365">
        <f t="shared" ref="V70" si="50">J70+L70+N70+P70+R70+T70</f>
        <v>7</v>
      </c>
      <c r="W70" s="365">
        <f t="shared" ref="W70" si="51">E70-V70</f>
        <v>23</v>
      </c>
      <c r="X70" s="364">
        <f t="shared" ref="X70" si="52">W70*8</f>
        <v>184</v>
      </c>
      <c r="Y70" s="364">
        <f t="shared" ref="Y70" si="53">X70*H70</f>
        <v>2070</v>
      </c>
      <c r="Z70" s="1014">
        <f t="shared" ref="Z70" si="54">Y70</f>
        <v>2070</v>
      </c>
      <c r="AA70" s="245"/>
    </row>
    <row r="71" spans="1:27" s="463" customFormat="1" ht="34.5" customHeight="1">
      <c r="A71" s="825">
        <v>61</v>
      </c>
      <c r="B71" s="364" t="s">
        <v>1192</v>
      </c>
      <c r="C71" s="364" t="s">
        <v>176</v>
      </c>
      <c r="D71" s="364" t="s">
        <v>816</v>
      </c>
      <c r="E71" s="365">
        <v>30</v>
      </c>
      <c r="F71" s="364">
        <v>240</v>
      </c>
      <c r="G71" s="364">
        <v>90</v>
      </c>
      <c r="H71" s="364">
        <f t="shared" ref="H71" si="55">G71/8</f>
        <v>11.25</v>
      </c>
      <c r="I71" s="364">
        <f t="shared" ref="I71" si="56">G71*E71</f>
        <v>2700</v>
      </c>
      <c r="J71" s="376"/>
      <c r="K71" s="376"/>
      <c r="L71" s="376"/>
      <c r="M71" s="376"/>
      <c r="N71" s="376">
        <v>25</v>
      </c>
      <c r="O71" s="376" t="s">
        <v>1193</v>
      </c>
      <c r="P71" s="376">
        <v>3</v>
      </c>
      <c r="Q71" s="376" t="s">
        <v>235</v>
      </c>
      <c r="R71" s="376"/>
      <c r="S71" s="376"/>
      <c r="T71" s="376"/>
      <c r="U71" s="376"/>
      <c r="V71" s="365">
        <f t="shared" ref="V71" si="57">J71+L71+N71+P71+R71+T71</f>
        <v>28</v>
      </c>
      <c r="W71" s="365">
        <f t="shared" ref="W71" si="58">E71-V71</f>
        <v>2</v>
      </c>
      <c r="X71" s="364">
        <f t="shared" ref="X71" si="59">W71*8</f>
        <v>16</v>
      </c>
      <c r="Y71" s="364">
        <f t="shared" ref="Y71" si="60">X71*H71</f>
        <v>180</v>
      </c>
      <c r="Z71" s="1014">
        <f t="shared" ref="Z71" si="61">Y71</f>
        <v>180</v>
      </c>
      <c r="AA71" s="245"/>
    </row>
    <row r="72" spans="1:27" s="463" customFormat="1" ht="35.1" customHeight="1">
      <c r="A72" s="825">
        <v>62</v>
      </c>
      <c r="B72" s="364" t="s">
        <v>861</v>
      </c>
      <c r="C72" s="364" t="s">
        <v>18</v>
      </c>
      <c r="D72" s="364" t="s">
        <v>237</v>
      </c>
      <c r="E72" s="365">
        <v>30</v>
      </c>
      <c r="F72" s="364">
        <v>240</v>
      </c>
      <c r="G72" s="364">
        <v>70</v>
      </c>
      <c r="H72" s="364">
        <f t="shared" si="28"/>
        <v>8.75</v>
      </c>
      <c r="I72" s="364">
        <f t="shared" si="29"/>
        <v>2100</v>
      </c>
      <c r="J72" s="376"/>
      <c r="K72" s="376"/>
      <c r="L72" s="376"/>
      <c r="M72" s="376"/>
      <c r="N72" s="376">
        <v>1</v>
      </c>
      <c r="O72" s="376">
        <v>19</v>
      </c>
      <c r="P72" s="376"/>
      <c r="Q72" s="377"/>
      <c r="R72" s="376"/>
      <c r="S72" s="376"/>
      <c r="T72" s="376"/>
      <c r="U72" s="376"/>
      <c r="V72" s="365">
        <f t="shared" si="0"/>
        <v>1</v>
      </c>
      <c r="W72" s="365">
        <f t="shared" si="5"/>
        <v>29</v>
      </c>
      <c r="X72" s="364">
        <f t="shared" si="1"/>
        <v>232</v>
      </c>
      <c r="Y72" s="364">
        <f t="shared" si="2"/>
        <v>2030</v>
      </c>
      <c r="Z72" s="1014">
        <f t="shared" si="3"/>
        <v>2030</v>
      </c>
      <c r="AA72" s="997"/>
    </row>
    <row r="73" spans="1:27" s="160" customFormat="1" ht="30" customHeight="1">
      <c r="A73" s="825">
        <v>63</v>
      </c>
      <c r="B73" s="364" t="s">
        <v>21</v>
      </c>
      <c r="C73" s="364" t="s">
        <v>176</v>
      </c>
      <c r="D73" s="379" t="s">
        <v>238</v>
      </c>
      <c r="E73" s="365">
        <v>30</v>
      </c>
      <c r="F73" s="364">
        <v>240</v>
      </c>
      <c r="G73" s="364">
        <v>90</v>
      </c>
      <c r="H73" s="364">
        <f t="shared" si="28"/>
        <v>11.25</v>
      </c>
      <c r="I73" s="364">
        <f t="shared" si="29"/>
        <v>2700</v>
      </c>
      <c r="J73" s="376"/>
      <c r="K73" s="376"/>
      <c r="L73" s="376">
        <v>3</v>
      </c>
      <c r="M73" s="376" t="s">
        <v>156</v>
      </c>
      <c r="N73" s="376"/>
      <c r="O73" s="377"/>
      <c r="P73" s="376">
        <v>3</v>
      </c>
      <c r="Q73" s="376" t="s">
        <v>235</v>
      </c>
      <c r="R73" s="376"/>
      <c r="S73" s="376"/>
      <c r="T73" s="376"/>
      <c r="U73" s="376"/>
      <c r="V73" s="365">
        <f t="shared" si="0"/>
        <v>6</v>
      </c>
      <c r="W73" s="365">
        <f t="shared" si="5"/>
        <v>24</v>
      </c>
      <c r="X73" s="364">
        <f t="shared" si="1"/>
        <v>192</v>
      </c>
      <c r="Y73" s="364">
        <f t="shared" si="2"/>
        <v>2160</v>
      </c>
      <c r="Z73" s="1014">
        <f t="shared" si="3"/>
        <v>2160</v>
      </c>
      <c r="AA73" s="245"/>
    </row>
    <row r="74" spans="1:27" s="160" customFormat="1" ht="33" customHeight="1">
      <c r="A74" s="825">
        <v>64</v>
      </c>
      <c r="B74" s="364" t="s">
        <v>250</v>
      </c>
      <c r="C74" s="364" t="s">
        <v>176</v>
      </c>
      <c r="D74" s="364" t="s">
        <v>898</v>
      </c>
      <c r="E74" s="365">
        <v>30</v>
      </c>
      <c r="F74" s="364">
        <v>240</v>
      </c>
      <c r="G74" s="364">
        <v>90</v>
      </c>
      <c r="H74" s="364">
        <f t="shared" si="28"/>
        <v>11.25</v>
      </c>
      <c r="I74" s="364">
        <f t="shared" si="29"/>
        <v>2700</v>
      </c>
      <c r="J74" s="376"/>
      <c r="K74" s="376"/>
      <c r="L74" s="376"/>
      <c r="M74" s="376"/>
      <c r="N74" s="376"/>
      <c r="O74" s="377"/>
      <c r="P74" s="376">
        <v>3</v>
      </c>
      <c r="Q74" s="376" t="s">
        <v>235</v>
      </c>
      <c r="R74" s="376"/>
      <c r="S74" s="376"/>
      <c r="T74" s="376"/>
      <c r="U74" s="376"/>
      <c r="V74" s="365">
        <f t="shared" si="0"/>
        <v>3</v>
      </c>
      <c r="W74" s="365">
        <f t="shared" si="5"/>
        <v>27</v>
      </c>
      <c r="X74" s="364">
        <f t="shared" si="1"/>
        <v>216</v>
      </c>
      <c r="Y74" s="364">
        <f t="shared" si="2"/>
        <v>2430</v>
      </c>
      <c r="Z74" s="1014">
        <f t="shared" si="3"/>
        <v>2430</v>
      </c>
      <c r="AA74" s="245"/>
    </row>
    <row r="75" spans="1:27" s="160" customFormat="1" ht="30" customHeight="1">
      <c r="A75" s="825">
        <v>65</v>
      </c>
      <c r="B75" s="364" t="s">
        <v>893</v>
      </c>
      <c r="C75" s="364" t="s">
        <v>176</v>
      </c>
      <c r="D75" s="364" t="s">
        <v>54</v>
      </c>
      <c r="E75" s="365">
        <v>30</v>
      </c>
      <c r="F75" s="364">
        <v>240</v>
      </c>
      <c r="G75" s="364">
        <v>90</v>
      </c>
      <c r="H75" s="364">
        <f t="shared" si="28"/>
        <v>11.25</v>
      </c>
      <c r="I75" s="364">
        <f t="shared" si="29"/>
        <v>2700</v>
      </c>
      <c r="J75" s="376"/>
      <c r="K75" s="376"/>
      <c r="L75" s="376">
        <v>3</v>
      </c>
      <c r="M75" s="376" t="s">
        <v>156</v>
      </c>
      <c r="N75" s="376"/>
      <c r="O75" s="377"/>
      <c r="P75" s="376">
        <v>3</v>
      </c>
      <c r="Q75" s="376" t="s">
        <v>235</v>
      </c>
      <c r="R75" s="376"/>
      <c r="S75" s="376"/>
      <c r="T75" s="376"/>
      <c r="U75" s="819"/>
      <c r="V75" s="365">
        <f t="shared" si="0"/>
        <v>6</v>
      </c>
      <c r="W75" s="365">
        <f t="shared" si="5"/>
        <v>24</v>
      </c>
      <c r="X75" s="364">
        <f t="shared" si="1"/>
        <v>192</v>
      </c>
      <c r="Y75" s="364">
        <f t="shared" si="2"/>
        <v>2160</v>
      </c>
      <c r="Z75" s="1014">
        <f t="shared" si="3"/>
        <v>2160</v>
      </c>
      <c r="AA75" s="245"/>
    </row>
    <row r="76" spans="1:27" s="160" customFormat="1" ht="30" customHeight="1">
      <c r="A76" s="825">
        <v>66</v>
      </c>
      <c r="B76" s="118" t="s">
        <v>892</v>
      </c>
      <c r="C76" s="364" t="s">
        <v>18</v>
      </c>
      <c r="D76" s="364" t="s">
        <v>846</v>
      </c>
      <c r="E76" s="365">
        <v>30</v>
      </c>
      <c r="F76" s="364">
        <v>240</v>
      </c>
      <c r="G76" s="364">
        <v>70</v>
      </c>
      <c r="H76" s="364">
        <f t="shared" si="28"/>
        <v>8.75</v>
      </c>
      <c r="I76" s="364">
        <f t="shared" si="29"/>
        <v>2100</v>
      </c>
      <c r="J76" s="376"/>
      <c r="K76" s="376"/>
      <c r="L76" s="376"/>
      <c r="M76" s="376"/>
      <c r="N76" s="376"/>
      <c r="O76" s="377"/>
      <c r="P76" s="376"/>
      <c r="Q76" s="376"/>
      <c r="R76" s="376"/>
      <c r="S76" s="376"/>
      <c r="T76" s="376"/>
      <c r="U76" s="376"/>
      <c r="V76" s="365">
        <f t="shared" si="0"/>
        <v>0</v>
      </c>
      <c r="W76" s="365">
        <f t="shared" si="5"/>
        <v>30</v>
      </c>
      <c r="X76" s="364">
        <f t="shared" si="1"/>
        <v>240</v>
      </c>
      <c r="Y76" s="364">
        <f t="shared" si="2"/>
        <v>2100</v>
      </c>
      <c r="Z76" s="1014">
        <f t="shared" si="3"/>
        <v>2100</v>
      </c>
      <c r="AA76" s="245"/>
    </row>
    <row r="77" spans="1:27" s="160" customFormat="1" ht="30" customHeight="1">
      <c r="A77" s="825">
        <v>67</v>
      </c>
      <c r="B77" s="415" t="s">
        <v>24</v>
      </c>
      <c r="C77" s="364" t="s">
        <v>176</v>
      </c>
      <c r="D77" s="364" t="s">
        <v>41</v>
      </c>
      <c r="E77" s="365">
        <v>30</v>
      </c>
      <c r="F77" s="364">
        <v>240</v>
      </c>
      <c r="G77" s="364">
        <v>90</v>
      </c>
      <c r="H77" s="364">
        <f t="shared" si="28"/>
        <v>11.25</v>
      </c>
      <c r="I77" s="364">
        <f t="shared" si="29"/>
        <v>2700</v>
      </c>
      <c r="J77" s="376"/>
      <c r="K77" s="376"/>
      <c r="L77" s="376">
        <v>1</v>
      </c>
      <c r="M77" s="376">
        <v>21</v>
      </c>
      <c r="N77" s="376"/>
      <c r="O77" s="377"/>
      <c r="P77" s="376">
        <v>3</v>
      </c>
      <c r="Q77" s="376" t="s">
        <v>235</v>
      </c>
      <c r="R77" s="376"/>
      <c r="S77" s="376"/>
      <c r="T77" s="376"/>
      <c r="U77" s="376"/>
      <c r="V77" s="365">
        <f t="shared" si="0"/>
        <v>4</v>
      </c>
      <c r="W77" s="365">
        <f t="shared" si="5"/>
        <v>26</v>
      </c>
      <c r="X77" s="364">
        <f t="shared" si="1"/>
        <v>208</v>
      </c>
      <c r="Y77" s="364">
        <f t="shared" si="2"/>
        <v>2340</v>
      </c>
      <c r="Z77" s="1014">
        <f t="shared" si="3"/>
        <v>2340</v>
      </c>
      <c r="AA77" s="245"/>
    </row>
    <row r="78" spans="1:27" s="160" customFormat="1" ht="31.5" customHeight="1">
      <c r="A78" s="825">
        <v>68</v>
      </c>
      <c r="B78" s="415" t="s">
        <v>774</v>
      </c>
      <c r="C78" s="364" t="s">
        <v>176</v>
      </c>
      <c r="D78" s="364" t="s">
        <v>103</v>
      </c>
      <c r="E78" s="365">
        <v>30</v>
      </c>
      <c r="F78" s="364">
        <v>240</v>
      </c>
      <c r="G78" s="364">
        <v>90</v>
      </c>
      <c r="H78" s="364">
        <f t="shared" si="28"/>
        <v>11.25</v>
      </c>
      <c r="I78" s="364">
        <f t="shared" si="29"/>
        <v>2700</v>
      </c>
      <c r="J78" s="376"/>
      <c r="K78" s="376"/>
      <c r="L78" s="376">
        <v>3</v>
      </c>
      <c r="M78" s="376" t="s">
        <v>156</v>
      </c>
      <c r="N78" s="376">
        <v>3</v>
      </c>
      <c r="O78" s="376" t="s">
        <v>228</v>
      </c>
      <c r="P78" s="376">
        <v>4</v>
      </c>
      <c r="Q78" s="376" t="s">
        <v>1175</v>
      </c>
      <c r="R78" s="376"/>
      <c r="S78" s="376"/>
      <c r="T78" s="376"/>
      <c r="U78" s="376"/>
      <c r="V78" s="365">
        <f t="shared" si="0"/>
        <v>10</v>
      </c>
      <c r="W78" s="365">
        <f t="shared" si="5"/>
        <v>20</v>
      </c>
      <c r="X78" s="364">
        <f t="shared" si="1"/>
        <v>160</v>
      </c>
      <c r="Y78" s="364">
        <f t="shared" si="2"/>
        <v>1800</v>
      </c>
      <c r="Z78" s="1014">
        <f t="shared" si="3"/>
        <v>1800</v>
      </c>
      <c r="AA78" s="245"/>
    </row>
    <row r="79" spans="1:27" s="160" customFormat="1" ht="33" customHeight="1">
      <c r="A79" s="825">
        <v>69</v>
      </c>
      <c r="B79" s="364" t="s">
        <v>548</v>
      </c>
      <c r="C79" s="364" t="s">
        <v>18</v>
      </c>
      <c r="D79" s="364" t="s">
        <v>73</v>
      </c>
      <c r="E79" s="365">
        <v>30</v>
      </c>
      <c r="F79" s="364">
        <v>240</v>
      </c>
      <c r="G79" s="364">
        <v>70</v>
      </c>
      <c r="H79" s="364">
        <f t="shared" si="28"/>
        <v>8.75</v>
      </c>
      <c r="I79" s="364">
        <f t="shared" si="29"/>
        <v>2100</v>
      </c>
      <c r="J79" s="376"/>
      <c r="K79" s="376"/>
      <c r="L79" s="376">
        <v>3</v>
      </c>
      <c r="M79" s="376" t="s">
        <v>156</v>
      </c>
      <c r="N79" s="376"/>
      <c r="O79" s="377"/>
      <c r="P79" s="376">
        <v>2</v>
      </c>
      <c r="Q79" s="376" t="s">
        <v>1197</v>
      </c>
      <c r="R79" s="376"/>
      <c r="S79" s="376"/>
      <c r="T79" s="376"/>
      <c r="U79" s="376"/>
      <c r="V79" s="365">
        <f>J79+L79+N79+P79+R79+T79</f>
        <v>5</v>
      </c>
      <c r="W79" s="365">
        <f t="shared" si="5"/>
        <v>25</v>
      </c>
      <c r="X79" s="364">
        <f t="shared" si="1"/>
        <v>200</v>
      </c>
      <c r="Y79" s="364">
        <f t="shared" si="2"/>
        <v>1750</v>
      </c>
      <c r="Z79" s="1014">
        <f t="shared" si="3"/>
        <v>1750</v>
      </c>
      <c r="AA79" s="245"/>
    </row>
    <row r="80" spans="1:27" s="160" customFormat="1" ht="35.1" customHeight="1">
      <c r="A80" s="825">
        <v>70</v>
      </c>
      <c r="B80" s="364" t="s">
        <v>591</v>
      </c>
      <c r="C80" s="364" t="s">
        <v>18</v>
      </c>
      <c r="D80" s="367" t="s">
        <v>843</v>
      </c>
      <c r="E80" s="365">
        <v>30</v>
      </c>
      <c r="F80" s="364">
        <v>240</v>
      </c>
      <c r="G80" s="364">
        <v>70</v>
      </c>
      <c r="H80" s="364">
        <f t="shared" si="28"/>
        <v>8.75</v>
      </c>
      <c r="I80" s="364">
        <f t="shared" si="29"/>
        <v>2100</v>
      </c>
      <c r="J80" s="376"/>
      <c r="K80" s="376"/>
      <c r="L80" s="376"/>
      <c r="M80" s="376"/>
      <c r="N80" s="376"/>
      <c r="O80" s="377"/>
      <c r="P80" s="376"/>
      <c r="Q80" s="376"/>
      <c r="R80" s="376"/>
      <c r="S80" s="376"/>
      <c r="T80" s="376"/>
      <c r="U80" s="376"/>
      <c r="V80" s="364">
        <f t="shared" ref="V80" si="62">J80+L80+N80+P80+R80+T80</f>
        <v>0</v>
      </c>
      <c r="W80" s="364">
        <f t="shared" si="5"/>
        <v>30</v>
      </c>
      <c r="X80" s="364">
        <f t="shared" si="1"/>
        <v>240</v>
      </c>
      <c r="Y80" s="364">
        <f t="shared" si="2"/>
        <v>2100</v>
      </c>
      <c r="Z80" s="1014">
        <f t="shared" si="3"/>
        <v>2100</v>
      </c>
      <c r="AA80" s="997"/>
    </row>
    <row r="81" spans="1:30" s="160" customFormat="1" ht="30" customHeight="1">
      <c r="A81" s="825">
        <v>71</v>
      </c>
      <c r="B81" s="364" t="s">
        <v>40</v>
      </c>
      <c r="C81" s="364" t="s">
        <v>176</v>
      </c>
      <c r="D81" s="364" t="s">
        <v>161</v>
      </c>
      <c r="E81" s="365">
        <v>30</v>
      </c>
      <c r="F81" s="364">
        <v>240</v>
      </c>
      <c r="G81" s="364">
        <v>90</v>
      </c>
      <c r="H81" s="364">
        <f t="shared" si="28"/>
        <v>11.25</v>
      </c>
      <c r="I81" s="364">
        <f t="shared" si="29"/>
        <v>2700</v>
      </c>
      <c r="J81" s="376"/>
      <c r="K81" s="376"/>
      <c r="L81" s="376">
        <v>3</v>
      </c>
      <c r="M81" s="376" t="s">
        <v>156</v>
      </c>
      <c r="N81" s="376"/>
      <c r="O81" s="377"/>
      <c r="P81" s="376">
        <v>3</v>
      </c>
      <c r="Q81" s="376" t="s">
        <v>235</v>
      </c>
      <c r="R81" s="376"/>
      <c r="S81" s="376"/>
      <c r="T81" s="376"/>
      <c r="U81" s="376"/>
      <c r="V81" s="365">
        <f t="shared" si="0"/>
        <v>6</v>
      </c>
      <c r="W81" s="365">
        <f t="shared" si="5"/>
        <v>24</v>
      </c>
      <c r="X81" s="364">
        <f t="shared" si="1"/>
        <v>192</v>
      </c>
      <c r="Y81" s="364">
        <f t="shared" si="2"/>
        <v>2160</v>
      </c>
      <c r="Z81" s="1014">
        <f t="shared" si="3"/>
        <v>2160</v>
      </c>
      <c r="AA81" s="245"/>
    </row>
    <row r="82" spans="1:30" s="160" customFormat="1" ht="30" customHeight="1">
      <c r="A82" s="825">
        <v>72</v>
      </c>
      <c r="B82" s="364" t="s">
        <v>303</v>
      </c>
      <c r="C82" s="364" t="s">
        <v>176</v>
      </c>
      <c r="D82" s="364" t="s">
        <v>162</v>
      </c>
      <c r="E82" s="365">
        <v>30</v>
      </c>
      <c r="F82" s="364">
        <v>240</v>
      </c>
      <c r="G82" s="364">
        <v>90</v>
      </c>
      <c r="H82" s="364">
        <f t="shared" si="28"/>
        <v>11.25</v>
      </c>
      <c r="I82" s="364">
        <f t="shared" si="29"/>
        <v>2700</v>
      </c>
      <c r="J82" s="376"/>
      <c r="K82" s="376"/>
      <c r="L82" s="376">
        <v>3</v>
      </c>
      <c r="M82" s="376" t="s">
        <v>156</v>
      </c>
      <c r="N82" s="376"/>
      <c r="O82" s="377"/>
      <c r="P82" s="376">
        <v>4</v>
      </c>
      <c r="Q82" s="376" t="s">
        <v>1175</v>
      </c>
      <c r="R82" s="376"/>
      <c r="S82" s="376"/>
      <c r="T82" s="376"/>
      <c r="U82" s="376"/>
      <c r="V82" s="365">
        <f t="shared" si="0"/>
        <v>7</v>
      </c>
      <c r="W82" s="365">
        <v>22</v>
      </c>
      <c r="X82" s="364">
        <f t="shared" si="1"/>
        <v>176</v>
      </c>
      <c r="Y82" s="364">
        <f t="shared" si="2"/>
        <v>1980</v>
      </c>
      <c r="Z82" s="1014">
        <f t="shared" si="3"/>
        <v>1980</v>
      </c>
      <c r="AA82" s="245"/>
    </row>
    <row r="83" spans="1:30" s="160" customFormat="1" ht="30" customHeight="1">
      <c r="A83" s="825">
        <v>73</v>
      </c>
      <c r="B83" s="364" t="s">
        <v>277</v>
      </c>
      <c r="C83" s="364" t="s">
        <v>176</v>
      </c>
      <c r="D83" s="364" t="s">
        <v>93</v>
      </c>
      <c r="E83" s="365">
        <v>30</v>
      </c>
      <c r="F83" s="364">
        <v>240</v>
      </c>
      <c r="G83" s="364">
        <v>90</v>
      </c>
      <c r="H83" s="364">
        <f t="shared" si="28"/>
        <v>11.25</v>
      </c>
      <c r="I83" s="364">
        <f t="shared" si="29"/>
        <v>2700</v>
      </c>
      <c r="J83" s="376"/>
      <c r="K83" s="376"/>
      <c r="L83" s="376">
        <v>1</v>
      </c>
      <c r="M83" s="376">
        <v>21</v>
      </c>
      <c r="N83" s="376"/>
      <c r="O83" s="377"/>
      <c r="P83" s="376">
        <v>3</v>
      </c>
      <c r="Q83" s="376" t="s">
        <v>235</v>
      </c>
      <c r="R83" s="376"/>
      <c r="S83" s="376"/>
      <c r="T83" s="376"/>
      <c r="U83" s="376"/>
      <c r="V83" s="365">
        <f>J83+L83+N83+P83+R83+T83</f>
        <v>4</v>
      </c>
      <c r="W83" s="365">
        <f t="shared" si="5"/>
        <v>26</v>
      </c>
      <c r="X83" s="364">
        <f t="shared" si="1"/>
        <v>208</v>
      </c>
      <c r="Y83" s="364">
        <f t="shared" si="2"/>
        <v>2340</v>
      </c>
      <c r="Z83" s="1014">
        <f t="shared" si="3"/>
        <v>2340</v>
      </c>
      <c r="AA83" s="245"/>
    </row>
    <row r="84" spans="1:30" s="160" customFormat="1" ht="30" customHeight="1">
      <c r="A84" s="825">
        <v>74</v>
      </c>
      <c r="B84" s="364" t="s">
        <v>306</v>
      </c>
      <c r="C84" s="364" t="s">
        <v>176</v>
      </c>
      <c r="D84" s="632" t="s">
        <v>62</v>
      </c>
      <c r="E84" s="365">
        <v>30</v>
      </c>
      <c r="F84" s="364">
        <v>240</v>
      </c>
      <c r="G84" s="364">
        <v>90</v>
      </c>
      <c r="H84" s="364">
        <f t="shared" si="28"/>
        <v>11.25</v>
      </c>
      <c r="I84" s="364">
        <f t="shared" si="29"/>
        <v>2700</v>
      </c>
      <c r="J84" s="376"/>
      <c r="K84" s="376"/>
      <c r="L84" s="376">
        <v>3</v>
      </c>
      <c r="M84" s="376" t="s">
        <v>156</v>
      </c>
      <c r="N84" s="376"/>
      <c r="O84" s="377"/>
      <c r="P84" s="376">
        <v>3</v>
      </c>
      <c r="Q84" s="376" t="s">
        <v>1181</v>
      </c>
      <c r="R84" s="376"/>
      <c r="S84" s="376"/>
      <c r="T84" s="376"/>
      <c r="U84" s="376"/>
      <c r="V84" s="365">
        <f>J84+L84+N84+P84+R84+T84</f>
        <v>6</v>
      </c>
      <c r="W84" s="365">
        <f>E84-V84</f>
        <v>24</v>
      </c>
      <c r="X84" s="364">
        <f>W84*8</f>
        <v>192</v>
      </c>
      <c r="Y84" s="364">
        <f>X84*H84</f>
        <v>2160</v>
      </c>
      <c r="Z84" s="1014">
        <f t="shared" si="3"/>
        <v>2160</v>
      </c>
      <c r="AA84" s="245"/>
    </row>
    <row r="85" spans="1:30" s="160" customFormat="1" ht="30" customHeight="1">
      <c r="A85" s="825">
        <v>75</v>
      </c>
      <c r="B85" s="364" t="s">
        <v>1087</v>
      </c>
      <c r="C85" s="364" t="s">
        <v>176</v>
      </c>
      <c r="D85" s="364" t="s">
        <v>25</v>
      </c>
      <c r="E85" s="365">
        <v>30</v>
      </c>
      <c r="F85" s="364">
        <v>240</v>
      </c>
      <c r="G85" s="364">
        <v>90</v>
      </c>
      <c r="H85" s="364">
        <f t="shared" si="28"/>
        <v>11.25</v>
      </c>
      <c r="I85" s="364">
        <f t="shared" si="29"/>
        <v>2700</v>
      </c>
      <c r="J85" s="376"/>
      <c r="K85" s="376"/>
      <c r="L85" s="376">
        <v>1</v>
      </c>
      <c r="M85" s="376">
        <v>21</v>
      </c>
      <c r="N85" s="376"/>
      <c r="O85" s="377"/>
      <c r="P85" s="376">
        <v>3</v>
      </c>
      <c r="Q85" s="376" t="s">
        <v>235</v>
      </c>
      <c r="R85" s="376"/>
      <c r="S85" s="376"/>
      <c r="T85" s="376"/>
      <c r="U85" s="376"/>
      <c r="V85" s="365">
        <f>J85+L85+N85+P85+R85+T85</f>
        <v>4</v>
      </c>
      <c r="W85" s="365">
        <f>E85-V85</f>
        <v>26</v>
      </c>
      <c r="X85" s="364">
        <f>W85*8</f>
        <v>208</v>
      </c>
      <c r="Y85" s="364">
        <f>X85*H85</f>
        <v>2340</v>
      </c>
      <c r="Z85" s="1014">
        <f>Y85</f>
        <v>2340</v>
      </c>
      <c r="AA85" s="245"/>
    </row>
    <row r="86" spans="1:30" s="160" customFormat="1" ht="30" customHeight="1">
      <c r="A86" s="825">
        <v>76</v>
      </c>
      <c r="B86" s="364" t="s">
        <v>684</v>
      </c>
      <c r="C86" s="364" t="s">
        <v>18</v>
      </c>
      <c r="D86" s="364" t="s">
        <v>70</v>
      </c>
      <c r="E86" s="365">
        <v>30</v>
      </c>
      <c r="F86" s="364">
        <v>240</v>
      </c>
      <c r="G86" s="364">
        <v>70</v>
      </c>
      <c r="H86" s="364">
        <f t="shared" si="28"/>
        <v>8.75</v>
      </c>
      <c r="I86" s="364">
        <f t="shared" si="29"/>
        <v>2100</v>
      </c>
      <c r="J86" s="376"/>
      <c r="K86" s="376"/>
      <c r="L86" s="376">
        <v>2</v>
      </c>
      <c r="M86" s="376" t="s">
        <v>1177</v>
      </c>
      <c r="N86" s="376"/>
      <c r="O86" s="377"/>
      <c r="P86" s="376">
        <v>4</v>
      </c>
      <c r="Q86" s="376" t="s">
        <v>1175</v>
      </c>
      <c r="R86" s="376"/>
      <c r="S86" s="819"/>
      <c r="T86" s="376"/>
      <c r="U86" s="376"/>
      <c r="V86" s="365">
        <f>J86+L86+N86+P86+R86+T86</f>
        <v>6</v>
      </c>
      <c r="W86" s="365">
        <f>E86-V86</f>
        <v>24</v>
      </c>
      <c r="X86" s="364">
        <f>W86*8</f>
        <v>192</v>
      </c>
      <c r="Y86" s="364">
        <f>X86*H86</f>
        <v>1680</v>
      </c>
      <c r="Z86" s="1014">
        <f t="shared" si="3"/>
        <v>1680</v>
      </c>
      <c r="AA86" s="1112"/>
    </row>
    <row r="87" spans="1:30" s="160" customFormat="1" ht="30" customHeight="1">
      <c r="A87" s="825">
        <v>77</v>
      </c>
      <c r="B87" s="364" t="s">
        <v>280</v>
      </c>
      <c r="C87" s="364" t="s">
        <v>176</v>
      </c>
      <c r="D87" s="364" t="s">
        <v>49</v>
      </c>
      <c r="E87" s="365">
        <v>30</v>
      </c>
      <c r="F87" s="364">
        <v>240</v>
      </c>
      <c r="G87" s="364">
        <v>90</v>
      </c>
      <c r="H87" s="364">
        <f t="shared" si="28"/>
        <v>11.25</v>
      </c>
      <c r="I87" s="364">
        <f t="shared" si="29"/>
        <v>2700</v>
      </c>
      <c r="J87" s="376"/>
      <c r="K87" s="376"/>
      <c r="L87" s="376">
        <v>3</v>
      </c>
      <c r="M87" s="376" t="s">
        <v>156</v>
      </c>
      <c r="N87" s="376">
        <v>1</v>
      </c>
      <c r="O87" s="377" t="s">
        <v>834</v>
      </c>
      <c r="P87" s="376">
        <v>4</v>
      </c>
      <c r="Q87" s="376" t="s">
        <v>1175</v>
      </c>
      <c r="R87" s="376"/>
      <c r="S87" s="376"/>
      <c r="T87" s="376"/>
      <c r="U87" s="376"/>
      <c r="V87" s="365">
        <f t="shared" si="0"/>
        <v>8</v>
      </c>
      <c r="W87" s="365">
        <f t="shared" si="5"/>
        <v>22</v>
      </c>
      <c r="X87" s="364">
        <f t="shared" si="1"/>
        <v>176</v>
      </c>
      <c r="Y87" s="364">
        <f t="shared" si="2"/>
        <v>1980</v>
      </c>
      <c r="Z87" s="1014">
        <f t="shared" si="3"/>
        <v>1980</v>
      </c>
      <c r="AA87" s="245"/>
    </row>
    <row r="88" spans="1:30" s="160" customFormat="1" ht="50.25" customHeight="1">
      <c r="A88" s="462"/>
      <c r="B88" s="1427" t="s">
        <v>483</v>
      </c>
      <c r="C88" s="1427"/>
      <c r="D88" s="1427"/>
      <c r="E88" s="341"/>
      <c r="F88" s="341"/>
      <c r="G88" s="341"/>
      <c r="H88" s="341"/>
      <c r="I88" s="341"/>
      <c r="J88" s="1206"/>
      <c r="K88" s="1206"/>
      <c r="L88" s="1206"/>
      <c r="M88" s="1609" t="s">
        <v>484</v>
      </c>
      <c r="N88" s="1609"/>
      <c r="O88" s="1609"/>
      <c r="P88" s="1609"/>
      <c r="Q88" s="1609"/>
      <c r="R88" s="1609"/>
      <c r="S88" s="1206"/>
      <c r="T88" s="1206"/>
      <c r="U88" s="1206"/>
      <c r="V88" s="1609" t="s">
        <v>485</v>
      </c>
      <c r="W88" s="1609"/>
      <c r="X88" s="1609"/>
      <c r="Y88" s="1609"/>
      <c r="Z88" s="1609"/>
      <c r="AA88" s="1609"/>
    </row>
    <row r="89" spans="1:30" s="160" customFormat="1" ht="42.75" customHeight="1">
      <c r="A89" s="462"/>
      <c r="B89" s="1427" t="s">
        <v>482</v>
      </c>
      <c r="C89" s="1427"/>
      <c r="D89" s="1427"/>
      <c r="E89" s="341"/>
      <c r="F89" s="341"/>
      <c r="G89" s="341"/>
      <c r="H89" s="341"/>
      <c r="I89" s="341"/>
      <c r="J89" s="1206"/>
      <c r="K89" s="1206"/>
      <c r="L89" s="1206"/>
      <c r="M89" s="1232"/>
      <c r="N89" s="1243" t="s">
        <v>482</v>
      </c>
      <c r="O89" s="1243"/>
      <c r="P89" s="1243"/>
      <c r="Q89" s="1243"/>
      <c r="R89" s="1232"/>
      <c r="S89" s="1206"/>
      <c r="T89" s="1206"/>
      <c r="U89" s="1206"/>
      <c r="V89" s="1206"/>
      <c r="W89" s="1149"/>
      <c r="X89" s="1427" t="s">
        <v>482</v>
      </c>
      <c r="Y89" s="1427"/>
      <c r="Z89" s="1427"/>
      <c r="AA89" s="1427"/>
    </row>
    <row r="90" spans="1:30" s="160" customFormat="1" ht="37.5" customHeight="1">
      <c r="A90" s="462"/>
      <c r="B90" s="462"/>
      <c r="C90" s="250"/>
      <c r="D90" s="250"/>
      <c r="E90" s="250"/>
      <c r="F90" s="250"/>
      <c r="G90" s="250"/>
      <c r="H90" s="250"/>
      <c r="I90" s="250"/>
      <c r="J90" s="338"/>
      <c r="K90" s="338"/>
      <c r="L90" s="338"/>
      <c r="M90" s="338"/>
      <c r="N90" s="1243">
        <v>2</v>
      </c>
      <c r="O90" s="1243"/>
      <c r="P90" s="1243"/>
      <c r="Q90" s="1243"/>
      <c r="R90" s="338"/>
      <c r="S90" s="338"/>
      <c r="T90" s="338"/>
      <c r="U90" s="338"/>
      <c r="V90" s="250"/>
      <c r="W90" s="462"/>
      <c r="X90" s="250"/>
      <c r="Y90" s="250"/>
      <c r="Z90" s="1017"/>
      <c r="AA90" s="340"/>
      <c r="AD90" s="160">
        <f>60*27</f>
        <v>1620</v>
      </c>
    </row>
    <row r="91" spans="1:30" s="160" customFormat="1" ht="35.25" customHeight="1">
      <c r="A91" s="825">
        <v>78</v>
      </c>
      <c r="B91" s="118" t="s">
        <v>808</v>
      </c>
      <c r="C91" s="364" t="s">
        <v>18</v>
      </c>
      <c r="D91" s="474" t="s">
        <v>113</v>
      </c>
      <c r="E91" s="365">
        <v>30</v>
      </c>
      <c r="F91" s="364">
        <v>240</v>
      </c>
      <c r="G91" s="364">
        <v>70</v>
      </c>
      <c r="H91" s="364">
        <f t="shared" ref="H91:H119" si="63">G91/8</f>
        <v>8.75</v>
      </c>
      <c r="I91" s="364">
        <f t="shared" ref="I91:I119" si="64">G91*E91</f>
        <v>2100</v>
      </c>
      <c r="J91" s="376"/>
      <c r="K91" s="819"/>
      <c r="L91" s="376">
        <v>1</v>
      </c>
      <c r="M91" s="376">
        <v>7</v>
      </c>
      <c r="N91" s="376">
        <v>3</v>
      </c>
      <c r="O91" s="377" t="s">
        <v>1179</v>
      </c>
      <c r="P91" s="376"/>
      <c r="Q91" s="376"/>
      <c r="R91" s="376"/>
      <c r="S91" s="376"/>
      <c r="T91" s="376"/>
      <c r="U91" s="376"/>
      <c r="V91" s="365">
        <f>J91+L91+N91+P91+R91+T91</f>
        <v>4</v>
      </c>
      <c r="W91" s="365">
        <f t="shared" ref="W91:W100" si="65">E91-V91</f>
        <v>26</v>
      </c>
      <c r="X91" s="364">
        <f t="shared" ref="X91:X118" si="66">W91*8</f>
        <v>208</v>
      </c>
      <c r="Y91" s="364">
        <f t="shared" ref="Y91:Y118" si="67">X91*H91</f>
        <v>1820</v>
      </c>
      <c r="Z91" s="1014">
        <f t="shared" ref="Z91:Z118" si="68">Y91</f>
        <v>1820</v>
      </c>
      <c r="AA91" s="245"/>
    </row>
    <row r="92" spans="1:30" s="160" customFormat="1" ht="30" customHeight="1">
      <c r="A92" s="825">
        <v>79</v>
      </c>
      <c r="B92" s="364" t="s">
        <v>64</v>
      </c>
      <c r="C92" s="364" t="s">
        <v>176</v>
      </c>
      <c r="D92" s="364" t="s">
        <v>1160</v>
      </c>
      <c r="E92" s="365">
        <v>30</v>
      </c>
      <c r="F92" s="364">
        <v>240</v>
      </c>
      <c r="G92" s="364">
        <v>90</v>
      </c>
      <c r="H92" s="364">
        <f t="shared" si="63"/>
        <v>11.25</v>
      </c>
      <c r="I92" s="364">
        <f t="shared" si="64"/>
        <v>2700</v>
      </c>
      <c r="J92" s="376"/>
      <c r="K92" s="819"/>
      <c r="L92" s="376">
        <v>1</v>
      </c>
      <c r="M92" s="376">
        <v>14</v>
      </c>
      <c r="N92" s="376">
        <v>2</v>
      </c>
      <c r="O92" s="377" t="s">
        <v>938</v>
      </c>
      <c r="P92" s="376">
        <v>3</v>
      </c>
      <c r="Q92" s="376" t="s">
        <v>235</v>
      </c>
      <c r="R92" s="376"/>
      <c r="S92" s="376"/>
      <c r="T92" s="376"/>
      <c r="U92" s="376"/>
      <c r="V92" s="365">
        <f>J92+L92+N92+P92+R92+T92</f>
        <v>6</v>
      </c>
      <c r="W92" s="365">
        <f t="shared" si="65"/>
        <v>24</v>
      </c>
      <c r="X92" s="364">
        <f t="shared" si="66"/>
        <v>192</v>
      </c>
      <c r="Y92" s="364">
        <f t="shared" si="67"/>
        <v>2160</v>
      </c>
      <c r="Z92" s="1014">
        <f t="shared" si="68"/>
        <v>2160</v>
      </c>
      <c r="AA92" s="245"/>
    </row>
    <row r="93" spans="1:30" s="160" customFormat="1" ht="35.25" customHeight="1">
      <c r="A93" s="825">
        <v>80</v>
      </c>
      <c r="B93" s="364" t="s">
        <v>1136</v>
      </c>
      <c r="C93" s="364" t="s">
        <v>176</v>
      </c>
      <c r="D93" s="364" t="s">
        <v>39</v>
      </c>
      <c r="E93" s="364">
        <v>30</v>
      </c>
      <c r="F93" s="364">
        <v>240</v>
      </c>
      <c r="G93" s="364">
        <v>90</v>
      </c>
      <c r="H93" s="364">
        <f t="shared" si="63"/>
        <v>11.25</v>
      </c>
      <c r="I93" s="364">
        <f t="shared" si="64"/>
        <v>2700</v>
      </c>
      <c r="J93" s="376"/>
      <c r="K93" s="819"/>
      <c r="L93" s="376"/>
      <c r="M93" s="376"/>
      <c r="N93" s="376"/>
      <c r="O93" s="377"/>
      <c r="P93" s="376">
        <v>3</v>
      </c>
      <c r="Q93" s="376" t="s">
        <v>235</v>
      </c>
      <c r="R93" s="376"/>
      <c r="S93" s="376"/>
      <c r="T93" s="376"/>
      <c r="U93" s="376"/>
      <c r="V93" s="364">
        <f t="shared" ref="V93" si="69">J93+L93+N93+P93+R93+T93</f>
        <v>3</v>
      </c>
      <c r="W93" s="364">
        <f t="shared" si="65"/>
        <v>27</v>
      </c>
      <c r="X93" s="364">
        <f t="shared" si="66"/>
        <v>216</v>
      </c>
      <c r="Y93" s="364">
        <f t="shared" si="67"/>
        <v>2430</v>
      </c>
      <c r="Z93" s="1014">
        <f t="shared" si="68"/>
        <v>2430</v>
      </c>
      <c r="AA93" s="997"/>
    </row>
    <row r="94" spans="1:30" s="160" customFormat="1" ht="30" customHeight="1">
      <c r="A94" s="825">
        <v>81</v>
      </c>
      <c r="B94" s="364" t="s">
        <v>188</v>
      </c>
      <c r="C94" s="364" t="s">
        <v>176</v>
      </c>
      <c r="D94" s="364" t="s">
        <v>30</v>
      </c>
      <c r="E94" s="365">
        <v>30</v>
      </c>
      <c r="F94" s="364">
        <v>240</v>
      </c>
      <c r="G94" s="364">
        <v>90</v>
      </c>
      <c r="H94" s="364">
        <f t="shared" si="63"/>
        <v>11.25</v>
      </c>
      <c r="I94" s="364">
        <f t="shared" si="64"/>
        <v>2700</v>
      </c>
      <c r="J94" s="376">
        <v>10</v>
      </c>
      <c r="K94" s="376" t="s">
        <v>1183</v>
      </c>
      <c r="L94" s="376">
        <v>3</v>
      </c>
      <c r="M94" s="376" t="s">
        <v>156</v>
      </c>
      <c r="N94" s="376"/>
      <c r="O94" s="377"/>
      <c r="P94" s="376">
        <v>3</v>
      </c>
      <c r="Q94" s="376" t="s">
        <v>235</v>
      </c>
      <c r="R94" s="376"/>
      <c r="S94" s="376"/>
      <c r="T94" s="376"/>
      <c r="U94" s="376"/>
      <c r="V94" s="365">
        <f>J94+L94+N94+P94+R94+T94</f>
        <v>16</v>
      </c>
      <c r="W94" s="365">
        <f t="shared" si="65"/>
        <v>14</v>
      </c>
      <c r="X94" s="364">
        <f t="shared" si="66"/>
        <v>112</v>
      </c>
      <c r="Y94" s="364">
        <f t="shared" si="67"/>
        <v>1260</v>
      </c>
      <c r="Z94" s="1014">
        <f t="shared" si="68"/>
        <v>1260</v>
      </c>
      <c r="AA94" s="245"/>
    </row>
    <row r="95" spans="1:30" s="160" customFormat="1" ht="31.5" customHeight="1">
      <c r="A95" s="825">
        <v>82</v>
      </c>
      <c r="B95" s="364" t="s">
        <v>328</v>
      </c>
      <c r="C95" s="364" t="s">
        <v>18</v>
      </c>
      <c r="D95" s="448" t="s">
        <v>1050</v>
      </c>
      <c r="E95" s="365">
        <v>30</v>
      </c>
      <c r="F95" s="364">
        <v>240</v>
      </c>
      <c r="G95" s="364">
        <v>70</v>
      </c>
      <c r="H95" s="364">
        <f t="shared" si="63"/>
        <v>8.75</v>
      </c>
      <c r="I95" s="364">
        <f t="shared" si="64"/>
        <v>2100</v>
      </c>
      <c r="J95" s="376">
        <v>6</v>
      </c>
      <c r="K95" s="376" t="s">
        <v>1186</v>
      </c>
      <c r="L95" s="376">
        <v>3</v>
      </c>
      <c r="M95" s="376" t="s">
        <v>156</v>
      </c>
      <c r="N95" s="376">
        <v>2</v>
      </c>
      <c r="O95" s="377" t="s">
        <v>1195</v>
      </c>
      <c r="P95" s="376">
        <v>3</v>
      </c>
      <c r="Q95" s="376" t="s">
        <v>235</v>
      </c>
      <c r="R95" s="376"/>
      <c r="S95" s="819"/>
      <c r="T95" s="376"/>
      <c r="U95" s="376"/>
      <c r="V95" s="365">
        <f>J95+L95+N95+P95+R95+T95</f>
        <v>14</v>
      </c>
      <c r="W95" s="365">
        <f t="shared" si="65"/>
        <v>16</v>
      </c>
      <c r="X95" s="364">
        <f t="shared" si="66"/>
        <v>128</v>
      </c>
      <c r="Y95" s="364">
        <f t="shared" si="67"/>
        <v>1120</v>
      </c>
      <c r="Z95" s="1014">
        <f t="shared" si="68"/>
        <v>1120</v>
      </c>
      <c r="AA95" s="245"/>
    </row>
    <row r="96" spans="1:30" s="160" customFormat="1" ht="30" customHeight="1">
      <c r="A96" s="825">
        <v>83</v>
      </c>
      <c r="B96" s="364" t="s">
        <v>920</v>
      </c>
      <c r="C96" s="364" t="s">
        <v>18</v>
      </c>
      <c r="D96" s="364" t="s">
        <v>113</v>
      </c>
      <c r="E96" s="365">
        <v>30</v>
      </c>
      <c r="F96" s="364">
        <v>240</v>
      </c>
      <c r="G96" s="364">
        <v>70</v>
      </c>
      <c r="H96" s="364">
        <f t="shared" si="63"/>
        <v>8.75</v>
      </c>
      <c r="I96" s="364">
        <f t="shared" si="64"/>
        <v>2100</v>
      </c>
      <c r="J96" s="376"/>
      <c r="K96" s="376"/>
      <c r="L96" s="376"/>
      <c r="M96" s="376"/>
      <c r="N96" s="376"/>
      <c r="O96" s="377"/>
      <c r="P96" s="376">
        <v>3</v>
      </c>
      <c r="Q96" s="376" t="s">
        <v>235</v>
      </c>
      <c r="R96" s="376"/>
      <c r="S96" s="819"/>
      <c r="T96" s="376"/>
      <c r="U96" s="376"/>
      <c r="V96" s="365">
        <f>J96+L96+N96+P96+R96+T96</f>
        <v>3</v>
      </c>
      <c r="W96" s="365">
        <f t="shared" si="65"/>
        <v>27</v>
      </c>
      <c r="X96" s="364">
        <f t="shared" si="66"/>
        <v>216</v>
      </c>
      <c r="Y96" s="364">
        <f t="shared" si="67"/>
        <v>1890</v>
      </c>
      <c r="Z96" s="1014">
        <f t="shared" si="68"/>
        <v>1890</v>
      </c>
      <c r="AA96" s="245"/>
    </row>
    <row r="97" spans="1:27" s="160" customFormat="1" ht="30" customHeight="1">
      <c r="A97" s="825">
        <v>84</v>
      </c>
      <c r="B97" s="364" t="s">
        <v>206</v>
      </c>
      <c r="C97" s="364" t="s">
        <v>176</v>
      </c>
      <c r="D97" s="364" t="s">
        <v>240</v>
      </c>
      <c r="E97" s="365">
        <v>30</v>
      </c>
      <c r="F97" s="364">
        <v>240</v>
      </c>
      <c r="G97" s="364">
        <v>90</v>
      </c>
      <c r="H97" s="364">
        <f t="shared" si="63"/>
        <v>11.25</v>
      </c>
      <c r="I97" s="364">
        <f t="shared" si="64"/>
        <v>2700</v>
      </c>
      <c r="J97" s="376">
        <v>6</v>
      </c>
      <c r="K97" s="376" t="s">
        <v>1186</v>
      </c>
      <c r="L97" s="376">
        <v>3</v>
      </c>
      <c r="M97" s="376" t="s">
        <v>156</v>
      </c>
      <c r="N97" s="376"/>
      <c r="O97" s="377"/>
      <c r="P97" s="376">
        <v>3</v>
      </c>
      <c r="Q97" s="376" t="s">
        <v>235</v>
      </c>
      <c r="R97" s="376"/>
      <c r="S97" s="376"/>
      <c r="T97" s="376"/>
      <c r="U97" s="376"/>
      <c r="V97" s="365">
        <f t="shared" ref="V97:V100" si="70">J97+L97+N97+P97+R97+T97</f>
        <v>12</v>
      </c>
      <c r="W97" s="365">
        <f t="shared" si="65"/>
        <v>18</v>
      </c>
      <c r="X97" s="364">
        <f t="shared" si="66"/>
        <v>144</v>
      </c>
      <c r="Y97" s="364">
        <f t="shared" si="67"/>
        <v>1620</v>
      </c>
      <c r="Z97" s="1014">
        <f t="shared" si="68"/>
        <v>1620</v>
      </c>
      <c r="AA97" s="245"/>
    </row>
    <row r="98" spans="1:27" s="160" customFormat="1" ht="35.1" customHeight="1">
      <c r="A98" s="825">
        <v>85</v>
      </c>
      <c r="B98" s="364" t="s">
        <v>661</v>
      </c>
      <c r="C98" s="364" t="s">
        <v>176</v>
      </c>
      <c r="D98" s="364" t="s">
        <v>63</v>
      </c>
      <c r="E98" s="365">
        <v>30</v>
      </c>
      <c r="F98" s="364">
        <v>240</v>
      </c>
      <c r="G98" s="364">
        <v>90</v>
      </c>
      <c r="H98" s="364">
        <f t="shared" si="63"/>
        <v>11.25</v>
      </c>
      <c r="I98" s="364">
        <f t="shared" si="64"/>
        <v>2700</v>
      </c>
      <c r="J98" s="376"/>
      <c r="K98" s="376"/>
      <c r="L98" s="376">
        <v>1</v>
      </c>
      <c r="M98" s="376">
        <v>7</v>
      </c>
      <c r="N98" s="376">
        <v>4</v>
      </c>
      <c r="O98" s="377" t="s">
        <v>1191</v>
      </c>
      <c r="P98" s="376">
        <v>3</v>
      </c>
      <c r="Q98" s="376" t="s">
        <v>235</v>
      </c>
      <c r="R98" s="376"/>
      <c r="S98" s="376"/>
      <c r="T98" s="376"/>
      <c r="U98" s="376"/>
      <c r="V98" s="365">
        <f t="shared" si="70"/>
        <v>8</v>
      </c>
      <c r="W98" s="365">
        <f t="shared" si="65"/>
        <v>22</v>
      </c>
      <c r="X98" s="364">
        <f t="shared" si="66"/>
        <v>176</v>
      </c>
      <c r="Y98" s="364">
        <f t="shared" si="67"/>
        <v>1980</v>
      </c>
      <c r="Z98" s="1014">
        <f t="shared" si="68"/>
        <v>1980</v>
      </c>
      <c r="AA98" s="997"/>
    </row>
    <row r="99" spans="1:27" s="463" customFormat="1" ht="35.1" customHeight="1">
      <c r="A99" s="825">
        <v>86</v>
      </c>
      <c r="B99" s="364" t="s">
        <v>252</v>
      </c>
      <c r="C99" s="364" t="s">
        <v>18</v>
      </c>
      <c r="D99" s="364" t="s">
        <v>115</v>
      </c>
      <c r="E99" s="365">
        <v>30</v>
      </c>
      <c r="F99" s="364">
        <v>240</v>
      </c>
      <c r="G99" s="364">
        <v>70</v>
      </c>
      <c r="H99" s="364">
        <f t="shared" si="63"/>
        <v>8.75</v>
      </c>
      <c r="I99" s="364">
        <f t="shared" si="64"/>
        <v>2100</v>
      </c>
      <c r="J99" s="376"/>
      <c r="K99" s="376"/>
      <c r="L99" s="376"/>
      <c r="M99" s="376"/>
      <c r="N99" s="376"/>
      <c r="O99" s="377"/>
      <c r="P99" s="376"/>
      <c r="Q99" s="376"/>
      <c r="R99" s="376"/>
      <c r="S99" s="376"/>
      <c r="T99" s="376"/>
      <c r="U99" s="376"/>
      <c r="V99" s="365">
        <f t="shared" si="70"/>
        <v>0</v>
      </c>
      <c r="W99" s="365">
        <f t="shared" si="65"/>
        <v>30</v>
      </c>
      <c r="X99" s="364">
        <f t="shared" si="66"/>
        <v>240</v>
      </c>
      <c r="Y99" s="364">
        <f t="shared" si="67"/>
        <v>2100</v>
      </c>
      <c r="Z99" s="1014">
        <f t="shared" si="68"/>
        <v>2100</v>
      </c>
      <c r="AA99" s="997"/>
    </row>
    <row r="100" spans="1:27" s="160" customFormat="1" ht="30" customHeight="1">
      <c r="A100" s="825">
        <v>87</v>
      </c>
      <c r="B100" s="772" t="s">
        <v>826</v>
      </c>
      <c r="C100" s="364" t="s">
        <v>176</v>
      </c>
      <c r="D100" s="364" t="s">
        <v>22</v>
      </c>
      <c r="E100" s="365">
        <v>30</v>
      </c>
      <c r="F100" s="364">
        <v>240</v>
      </c>
      <c r="G100" s="364">
        <v>90</v>
      </c>
      <c r="H100" s="364">
        <f t="shared" si="63"/>
        <v>11.25</v>
      </c>
      <c r="I100" s="364">
        <f t="shared" si="64"/>
        <v>2700</v>
      </c>
      <c r="J100" s="376">
        <v>10</v>
      </c>
      <c r="K100" s="376" t="s">
        <v>1183</v>
      </c>
      <c r="L100" s="376">
        <v>3</v>
      </c>
      <c r="M100" s="376" t="s">
        <v>156</v>
      </c>
      <c r="N100" s="376">
        <v>8</v>
      </c>
      <c r="O100" s="377" t="s">
        <v>1185</v>
      </c>
      <c r="P100" s="376">
        <v>3</v>
      </c>
      <c r="Q100" s="376" t="s">
        <v>235</v>
      </c>
      <c r="R100" s="376"/>
      <c r="S100" s="376"/>
      <c r="T100" s="376"/>
      <c r="U100" s="376"/>
      <c r="V100" s="365">
        <f t="shared" si="70"/>
        <v>24</v>
      </c>
      <c r="W100" s="365">
        <f t="shared" si="65"/>
        <v>6</v>
      </c>
      <c r="X100" s="364">
        <f t="shared" si="66"/>
        <v>48</v>
      </c>
      <c r="Y100" s="364">
        <f t="shared" si="67"/>
        <v>540</v>
      </c>
      <c r="Z100" s="1014">
        <f t="shared" si="68"/>
        <v>540</v>
      </c>
      <c r="AA100" s="245"/>
    </row>
    <row r="101" spans="1:27" s="160" customFormat="1" ht="30" customHeight="1">
      <c r="A101" s="825">
        <v>88</v>
      </c>
      <c r="B101" s="623" t="s">
        <v>369</v>
      </c>
      <c r="C101" s="364" t="s">
        <v>18</v>
      </c>
      <c r="D101" s="364" t="s">
        <v>111</v>
      </c>
      <c r="E101" s="364">
        <v>30</v>
      </c>
      <c r="F101" s="364">
        <v>240</v>
      </c>
      <c r="G101" s="364">
        <v>70</v>
      </c>
      <c r="H101" s="364">
        <f t="shared" si="63"/>
        <v>8.75</v>
      </c>
      <c r="I101" s="364">
        <f t="shared" si="64"/>
        <v>2100</v>
      </c>
      <c r="J101" s="376"/>
      <c r="K101" s="376"/>
      <c r="L101" s="376">
        <v>1</v>
      </c>
      <c r="M101" s="376">
        <v>14</v>
      </c>
      <c r="N101" s="376"/>
      <c r="O101" s="377"/>
      <c r="P101" s="376">
        <v>1</v>
      </c>
      <c r="Q101" s="376">
        <v>30</v>
      </c>
      <c r="R101" s="376"/>
      <c r="S101" s="376"/>
      <c r="T101" s="376"/>
      <c r="U101" s="376"/>
      <c r="V101" s="365">
        <f>J101+L101+N101+P101+R101+T101</f>
        <v>2</v>
      </c>
      <c r="W101" s="365">
        <f>E101-V101</f>
        <v>28</v>
      </c>
      <c r="X101" s="364">
        <f t="shared" si="66"/>
        <v>224</v>
      </c>
      <c r="Y101" s="364">
        <f t="shared" si="67"/>
        <v>1960</v>
      </c>
      <c r="Z101" s="1014">
        <f t="shared" si="68"/>
        <v>1960</v>
      </c>
      <c r="AA101" s="245"/>
    </row>
    <row r="102" spans="1:27" s="160" customFormat="1" ht="30" customHeight="1">
      <c r="A102" s="825">
        <v>89</v>
      </c>
      <c r="B102" s="624" t="s">
        <v>552</v>
      </c>
      <c r="C102" s="365" t="s">
        <v>18</v>
      </c>
      <c r="D102" s="1180" t="s">
        <v>75</v>
      </c>
      <c r="E102" s="365">
        <v>30</v>
      </c>
      <c r="F102" s="365">
        <v>240</v>
      </c>
      <c r="G102" s="364">
        <v>70</v>
      </c>
      <c r="H102" s="364">
        <f t="shared" si="63"/>
        <v>8.75</v>
      </c>
      <c r="I102" s="364">
        <f t="shared" si="64"/>
        <v>2100</v>
      </c>
      <c r="J102" s="376"/>
      <c r="K102" s="376"/>
      <c r="L102" s="376"/>
      <c r="M102" s="376"/>
      <c r="N102" s="376"/>
      <c r="O102" s="377"/>
      <c r="P102" s="376">
        <v>3</v>
      </c>
      <c r="Q102" s="376" t="s">
        <v>235</v>
      </c>
      <c r="R102" s="376"/>
      <c r="S102" s="376"/>
      <c r="T102" s="376"/>
      <c r="U102" s="376"/>
      <c r="V102" s="365">
        <f>J102+L102+N102+P102+R102+T102</f>
        <v>3</v>
      </c>
      <c r="W102" s="365">
        <f>E102-V102</f>
        <v>27</v>
      </c>
      <c r="X102" s="364">
        <f t="shared" si="66"/>
        <v>216</v>
      </c>
      <c r="Y102" s="364">
        <f t="shared" si="67"/>
        <v>1890</v>
      </c>
      <c r="Z102" s="1014">
        <f t="shared" si="68"/>
        <v>1890</v>
      </c>
      <c r="AA102" s="245"/>
    </row>
    <row r="103" spans="1:27" s="160" customFormat="1" ht="30" customHeight="1">
      <c r="A103" s="825">
        <v>90</v>
      </c>
      <c r="B103" s="364" t="s">
        <v>118</v>
      </c>
      <c r="C103" s="364" t="s">
        <v>176</v>
      </c>
      <c r="D103" s="364" t="s">
        <v>59</v>
      </c>
      <c r="E103" s="365">
        <v>30</v>
      </c>
      <c r="F103" s="364">
        <v>240</v>
      </c>
      <c r="G103" s="364">
        <v>90</v>
      </c>
      <c r="H103" s="364">
        <f t="shared" si="63"/>
        <v>11.25</v>
      </c>
      <c r="I103" s="364">
        <f t="shared" si="64"/>
        <v>2700</v>
      </c>
      <c r="J103" s="376"/>
      <c r="K103" s="376"/>
      <c r="L103" s="376">
        <v>2</v>
      </c>
      <c r="M103" s="376" t="s">
        <v>757</v>
      </c>
      <c r="N103" s="376">
        <v>1</v>
      </c>
      <c r="O103" s="377" t="s">
        <v>432</v>
      </c>
      <c r="P103" s="376">
        <v>3</v>
      </c>
      <c r="Q103" s="376" t="s">
        <v>235</v>
      </c>
      <c r="R103" s="376"/>
      <c r="S103" s="376"/>
      <c r="T103" s="376"/>
      <c r="U103" s="376"/>
      <c r="V103" s="365">
        <f>J103+L103+N103+P103+R103+T103</f>
        <v>6</v>
      </c>
      <c r="W103" s="365">
        <f>E103-V103</f>
        <v>24</v>
      </c>
      <c r="X103" s="364">
        <f t="shared" si="66"/>
        <v>192</v>
      </c>
      <c r="Y103" s="364">
        <f t="shared" si="67"/>
        <v>2160</v>
      </c>
      <c r="Z103" s="1014">
        <f t="shared" si="68"/>
        <v>2160</v>
      </c>
      <c r="AA103" s="245"/>
    </row>
    <row r="104" spans="1:27" s="160" customFormat="1" ht="30" customHeight="1">
      <c r="A104" s="825">
        <v>91</v>
      </c>
      <c r="B104" s="364" t="s">
        <v>444</v>
      </c>
      <c r="C104" s="364" t="s">
        <v>18</v>
      </c>
      <c r="D104" s="364" t="s">
        <v>334</v>
      </c>
      <c r="E104" s="364">
        <v>30</v>
      </c>
      <c r="F104" s="364">
        <v>240</v>
      </c>
      <c r="G104" s="364">
        <v>70</v>
      </c>
      <c r="H104" s="364">
        <f t="shared" si="63"/>
        <v>8.75</v>
      </c>
      <c r="I104" s="364">
        <f t="shared" si="64"/>
        <v>2100</v>
      </c>
      <c r="J104" s="376"/>
      <c r="K104" s="376"/>
      <c r="L104" s="376"/>
      <c r="M104" s="376"/>
      <c r="N104" s="376"/>
      <c r="O104" s="377"/>
      <c r="P104" s="376">
        <v>3</v>
      </c>
      <c r="Q104" s="376" t="s">
        <v>235</v>
      </c>
      <c r="R104" s="376"/>
      <c r="S104" s="376"/>
      <c r="T104" s="376"/>
      <c r="U104" s="376"/>
      <c r="V104" s="364">
        <f t="shared" ref="V104:V119" si="71">J104+L104+N104+P104+R104+T104</f>
        <v>3</v>
      </c>
      <c r="W104" s="364">
        <f t="shared" ref="W104:W119" si="72">E104-V104</f>
        <v>27</v>
      </c>
      <c r="X104" s="364">
        <f t="shared" si="66"/>
        <v>216</v>
      </c>
      <c r="Y104" s="364">
        <f t="shared" si="67"/>
        <v>1890</v>
      </c>
      <c r="Z104" s="1014">
        <f t="shared" si="68"/>
        <v>1890</v>
      </c>
      <c r="AA104" s="245"/>
    </row>
    <row r="105" spans="1:27" s="160" customFormat="1" ht="30" customHeight="1">
      <c r="A105" s="825">
        <v>92</v>
      </c>
      <c r="B105" s="1155" t="s">
        <v>880</v>
      </c>
      <c r="C105" s="364" t="s">
        <v>18</v>
      </c>
      <c r="D105" s="920" t="s">
        <v>237</v>
      </c>
      <c r="E105" s="364">
        <v>30</v>
      </c>
      <c r="F105" s="364">
        <v>240</v>
      </c>
      <c r="G105" s="364">
        <v>70</v>
      </c>
      <c r="H105" s="364">
        <f t="shared" si="63"/>
        <v>8.75</v>
      </c>
      <c r="I105" s="364">
        <f t="shared" si="64"/>
        <v>2100</v>
      </c>
      <c r="J105" s="376"/>
      <c r="K105" s="376"/>
      <c r="L105" s="376"/>
      <c r="M105" s="376"/>
      <c r="N105" s="376">
        <v>8</v>
      </c>
      <c r="O105" s="377" t="s">
        <v>1187</v>
      </c>
      <c r="P105" s="376">
        <v>2</v>
      </c>
      <c r="Q105" s="376" t="s">
        <v>147</v>
      </c>
      <c r="R105" s="376"/>
      <c r="S105" s="376"/>
      <c r="T105" s="376"/>
      <c r="U105" s="820"/>
      <c r="V105" s="364">
        <f t="shared" si="71"/>
        <v>10</v>
      </c>
      <c r="W105" s="364">
        <f t="shared" si="72"/>
        <v>20</v>
      </c>
      <c r="X105" s="364">
        <f t="shared" si="66"/>
        <v>160</v>
      </c>
      <c r="Y105" s="364">
        <f t="shared" si="67"/>
        <v>1400</v>
      </c>
      <c r="Z105" s="1014">
        <f t="shared" si="68"/>
        <v>1400</v>
      </c>
      <c r="AA105" s="245"/>
    </row>
    <row r="106" spans="1:27" s="160" customFormat="1" ht="30" customHeight="1">
      <c r="A106" s="825">
        <v>93</v>
      </c>
      <c r="B106" s="415" t="s">
        <v>1094</v>
      </c>
      <c r="C106" s="364" t="s">
        <v>176</v>
      </c>
      <c r="D106" s="364" t="s">
        <v>241</v>
      </c>
      <c r="E106" s="365">
        <v>30</v>
      </c>
      <c r="F106" s="364">
        <v>240</v>
      </c>
      <c r="G106" s="364">
        <v>90</v>
      </c>
      <c r="H106" s="364">
        <f t="shared" si="63"/>
        <v>11.25</v>
      </c>
      <c r="I106" s="364">
        <f t="shared" si="64"/>
        <v>2700</v>
      </c>
      <c r="J106" s="376">
        <v>10</v>
      </c>
      <c r="K106" s="376" t="s">
        <v>1183</v>
      </c>
      <c r="L106" s="376">
        <v>3</v>
      </c>
      <c r="M106" s="376" t="s">
        <v>156</v>
      </c>
      <c r="N106" s="376"/>
      <c r="O106" s="377"/>
      <c r="P106" s="376">
        <v>3</v>
      </c>
      <c r="Q106" s="376" t="s">
        <v>235</v>
      </c>
      <c r="R106" s="376"/>
      <c r="S106" s="376"/>
      <c r="T106" s="376"/>
      <c r="U106" s="376"/>
      <c r="V106" s="365">
        <f t="shared" si="71"/>
        <v>16</v>
      </c>
      <c r="W106" s="365">
        <f t="shared" si="72"/>
        <v>14</v>
      </c>
      <c r="X106" s="364">
        <f t="shared" si="66"/>
        <v>112</v>
      </c>
      <c r="Y106" s="364">
        <f t="shared" si="67"/>
        <v>1260</v>
      </c>
      <c r="Z106" s="1014">
        <f t="shared" si="68"/>
        <v>1260</v>
      </c>
      <c r="AA106" s="245"/>
    </row>
    <row r="107" spans="1:27" s="160" customFormat="1" ht="30" customHeight="1">
      <c r="A107" s="825">
        <v>94</v>
      </c>
      <c r="B107" s="364" t="s">
        <v>26</v>
      </c>
      <c r="C107" s="365" t="s">
        <v>31</v>
      </c>
      <c r="D107" s="364" t="s">
        <v>37</v>
      </c>
      <c r="E107" s="365">
        <v>30</v>
      </c>
      <c r="F107" s="364">
        <v>240</v>
      </c>
      <c r="G107" s="364">
        <v>75</v>
      </c>
      <c r="H107" s="364">
        <f t="shared" si="63"/>
        <v>9.375</v>
      </c>
      <c r="I107" s="364">
        <f t="shared" si="64"/>
        <v>2250</v>
      </c>
      <c r="J107" s="376"/>
      <c r="K107" s="376"/>
      <c r="L107" s="376"/>
      <c r="M107" s="376"/>
      <c r="N107" s="376"/>
      <c r="O107" s="377"/>
      <c r="P107" s="376">
        <v>3</v>
      </c>
      <c r="Q107" s="376" t="s">
        <v>235</v>
      </c>
      <c r="R107" s="376"/>
      <c r="S107" s="820"/>
      <c r="T107" s="376"/>
      <c r="U107" s="376"/>
      <c r="V107" s="365">
        <f t="shared" si="71"/>
        <v>3</v>
      </c>
      <c r="W107" s="365">
        <f t="shared" si="72"/>
        <v>27</v>
      </c>
      <c r="X107" s="364">
        <f t="shared" si="66"/>
        <v>216</v>
      </c>
      <c r="Y107" s="364">
        <f t="shared" si="67"/>
        <v>2025</v>
      </c>
      <c r="Z107" s="1014">
        <f t="shared" si="68"/>
        <v>2025</v>
      </c>
      <c r="AA107" s="245"/>
    </row>
    <row r="108" spans="1:27" s="463" customFormat="1" ht="30" customHeight="1">
      <c r="A108" s="825">
        <v>95</v>
      </c>
      <c r="B108" s="364" t="s">
        <v>867</v>
      </c>
      <c r="C108" s="364" t="s">
        <v>18</v>
      </c>
      <c r="D108" s="364" t="s">
        <v>506</v>
      </c>
      <c r="E108" s="365">
        <v>30</v>
      </c>
      <c r="F108" s="364">
        <v>240</v>
      </c>
      <c r="G108" s="364">
        <v>70</v>
      </c>
      <c r="H108" s="364">
        <f t="shared" si="63"/>
        <v>8.75</v>
      </c>
      <c r="I108" s="364">
        <f t="shared" si="64"/>
        <v>2100</v>
      </c>
      <c r="J108" s="376"/>
      <c r="K108" s="376"/>
      <c r="L108" s="376"/>
      <c r="M108" s="376"/>
      <c r="N108" s="376"/>
      <c r="O108" s="377"/>
      <c r="P108" s="376">
        <v>3</v>
      </c>
      <c r="Q108" s="376" t="s">
        <v>235</v>
      </c>
      <c r="R108" s="376"/>
      <c r="S108" s="820"/>
      <c r="T108" s="376"/>
      <c r="U108" s="376"/>
      <c r="V108" s="365">
        <f t="shared" si="71"/>
        <v>3</v>
      </c>
      <c r="W108" s="365">
        <f t="shared" si="72"/>
        <v>27</v>
      </c>
      <c r="X108" s="364">
        <f t="shared" si="66"/>
        <v>216</v>
      </c>
      <c r="Y108" s="364">
        <f t="shared" si="67"/>
        <v>1890</v>
      </c>
      <c r="Z108" s="1014">
        <f t="shared" si="68"/>
        <v>1890</v>
      </c>
      <c r="AA108" s="245"/>
    </row>
    <row r="109" spans="1:27" s="160" customFormat="1" ht="30" customHeight="1">
      <c r="A109" s="825">
        <v>96</v>
      </c>
      <c r="B109" s="364" t="s">
        <v>140</v>
      </c>
      <c r="C109" s="364" t="s">
        <v>176</v>
      </c>
      <c r="D109" s="364" t="s">
        <v>144</v>
      </c>
      <c r="E109" s="365">
        <v>30</v>
      </c>
      <c r="F109" s="364">
        <v>240</v>
      </c>
      <c r="G109" s="364">
        <v>90</v>
      </c>
      <c r="H109" s="364">
        <f t="shared" si="63"/>
        <v>11.25</v>
      </c>
      <c r="I109" s="364">
        <f t="shared" si="64"/>
        <v>2700</v>
      </c>
      <c r="J109" s="376"/>
      <c r="K109" s="376"/>
      <c r="L109" s="376">
        <v>3</v>
      </c>
      <c r="M109" s="376" t="s">
        <v>156</v>
      </c>
      <c r="N109" s="376">
        <v>1</v>
      </c>
      <c r="O109" s="377" t="s">
        <v>184</v>
      </c>
      <c r="P109" s="376">
        <v>3</v>
      </c>
      <c r="Q109" s="376" t="s">
        <v>235</v>
      </c>
      <c r="R109" s="376"/>
      <c r="S109" s="376"/>
      <c r="T109" s="376"/>
      <c r="U109" s="376"/>
      <c r="V109" s="365">
        <f t="shared" si="71"/>
        <v>7</v>
      </c>
      <c r="W109" s="365">
        <f t="shared" si="72"/>
        <v>23</v>
      </c>
      <c r="X109" s="364">
        <f t="shared" si="66"/>
        <v>184</v>
      </c>
      <c r="Y109" s="364">
        <f t="shared" si="67"/>
        <v>2070</v>
      </c>
      <c r="Z109" s="1014">
        <f t="shared" si="68"/>
        <v>2070</v>
      </c>
      <c r="AA109" s="245"/>
    </row>
    <row r="110" spans="1:27" s="160" customFormat="1" ht="30" customHeight="1">
      <c r="A110" s="825">
        <v>97</v>
      </c>
      <c r="B110" s="364" t="s">
        <v>51</v>
      </c>
      <c r="C110" s="364" t="s">
        <v>176</v>
      </c>
      <c r="D110" s="364" t="s">
        <v>52</v>
      </c>
      <c r="E110" s="365">
        <v>30</v>
      </c>
      <c r="F110" s="364">
        <v>240</v>
      </c>
      <c r="G110" s="364">
        <v>90</v>
      </c>
      <c r="H110" s="364">
        <f t="shared" si="63"/>
        <v>11.25</v>
      </c>
      <c r="I110" s="364">
        <f t="shared" si="64"/>
        <v>2700</v>
      </c>
      <c r="J110" s="376"/>
      <c r="K110" s="376"/>
      <c r="L110" s="376">
        <v>1</v>
      </c>
      <c r="M110" s="376">
        <v>21</v>
      </c>
      <c r="N110" s="376"/>
      <c r="O110" s="377"/>
      <c r="P110" s="376">
        <v>3</v>
      </c>
      <c r="Q110" s="376" t="s">
        <v>235</v>
      </c>
      <c r="R110" s="376"/>
      <c r="S110" s="376"/>
      <c r="T110" s="376"/>
      <c r="U110" s="376"/>
      <c r="V110" s="365">
        <f t="shared" si="71"/>
        <v>4</v>
      </c>
      <c r="W110" s="365">
        <f t="shared" si="72"/>
        <v>26</v>
      </c>
      <c r="X110" s="364">
        <f t="shared" si="66"/>
        <v>208</v>
      </c>
      <c r="Y110" s="364">
        <f t="shared" si="67"/>
        <v>2340</v>
      </c>
      <c r="Z110" s="1014">
        <f t="shared" si="68"/>
        <v>2340</v>
      </c>
      <c r="AA110" s="245"/>
    </row>
    <row r="111" spans="1:27" s="160" customFormat="1" ht="30" customHeight="1">
      <c r="A111" s="825">
        <v>98</v>
      </c>
      <c r="B111" s="364" t="s">
        <v>281</v>
      </c>
      <c r="C111" s="364" t="s">
        <v>176</v>
      </c>
      <c r="D111" s="364" t="s">
        <v>35</v>
      </c>
      <c r="E111" s="365">
        <v>30</v>
      </c>
      <c r="F111" s="364">
        <v>240</v>
      </c>
      <c r="G111" s="364">
        <v>90</v>
      </c>
      <c r="H111" s="364">
        <f t="shared" si="63"/>
        <v>11.25</v>
      </c>
      <c r="I111" s="364">
        <f t="shared" si="64"/>
        <v>2700</v>
      </c>
      <c r="J111" s="376"/>
      <c r="K111" s="376"/>
      <c r="L111" s="376">
        <v>3</v>
      </c>
      <c r="M111" s="376" t="s">
        <v>156</v>
      </c>
      <c r="N111" s="376"/>
      <c r="O111" s="377"/>
      <c r="P111" s="376">
        <v>2</v>
      </c>
      <c r="Q111" s="376" t="s">
        <v>756</v>
      </c>
      <c r="R111" s="376"/>
      <c r="S111" s="376"/>
      <c r="T111" s="376"/>
      <c r="U111" s="376"/>
      <c r="V111" s="365">
        <f t="shared" si="71"/>
        <v>5</v>
      </c>
      <c r="W111" s="365">
        <f t="shared" si="72"/>
        <v>25</v>
      </c>
      <c r="X111" s="364">
        <f t="shared" si="66"/>
        <v>200</v>
      </c>
      <c r="Y111" s="364">
        <f t="shared" si="67"/>
        <v>2250</v>
      </c>
      <c r="Z111" s="1014">
        <f t="shared" si="68"/>
        <v>2250</v>
      </c>
      <c r="AA111" s="245"/>
    </row>
    <row r="112" spans="1:27" s="160" customFormat="1" ht="30" customHeight="1">
      <c r="A112" s="825">
        <v>99</v>
      </c>
      <c r="B112" s="364" t="s">
        <v>944</v>
      </c>
      <c r="C112" s="364" t="s">
        <v>267</v>
      </c>
      <c r="D112" s="364" t="s">
        <v>45</v>
      </c>
      <c r="E112" s="365">
        <v>30</v>
      </c>
      <c r="F112" s="364">
        <v>240</v>
      </c>
      <c r="G112" s="364">
        <v>75</v>
      </c>
      <c r="H112" s="364">
        <f t="shared" si="63"/>
        <v>9.375</v>
      </c>
      <c r="I112" s="364">
        <f t="shared" si="64"/>
        <v>2250</v>
      </c>
      <c r="J112" s="376"/>
      <c r="K112" s="376"/>
      <c r="L112" s="376">
        <v>3</v>
      </c>
      <c r="M112" s="376" t="s">
        <v>156</v>
      </c>
      <c r="N112" s="463"/>
      <c r="O112" s="463"/>
      <c r="P112" s="376">
        <v>2</v>
      </c>
      <c r="Q112" s="376" t="s">
        <v>147</v>
      </c>
      <c r="R112" s="376"/>
      <c r="S112" s="376"/>
      <c r="T112" s="376"/>
      <c r="U112" s="376"/>
      <c r="V112" s="365">
        <f>J112+L112+N21+P112+R112+T112</f>
        <v>5</v>
      </c>
      <c r="W112" s="365">
        <f t="shared" si="72"/>
        <v>25</v>
      </c>
      <c r="X112" s="364">
        <f>W112*8</f>
        <v>200</v>
      </c>
      <c r="Y112" s="364">
        <f>X112*H112</f>
        <v>1875</v>
      </c>
      <c r="Z112" s="1014">
        <f t="shared" si="68"/>
        <v>1875</v>
      </c>
      <c r="AA112" s="245"/>
    </row>
    <row r="113" spans="1:35" s="160" customFormat="1" ht="33.75" customHeight="1">
      <c r="A113" s="825">
        <v>100</v>
      </c>
      <c r="B113" s="364" t="s">
        <v>102</v>
      </c>
      <c r="C113" s="364" t="s">
        <v>176</v>
      </c>
      <c r="D113" s="364" t="s">
        <v>154</v>
      </c>
      <c r="E113" s="365">
        <v>30</v>
      </c>
      <c r="F113" s="364">
        <v>240</v>
      </c>
      <c r="G113" s="364">
        <v>90</v>
      </c>
      <c r="H113" s="364">
        <f t="shared" si="63"/>
        <v>11.25</v>
      </c>
      <c r="I113" s="364">
        <f t="shared" si="64"/>
        <v>2700</v>
      </c>
      <c r="J113" s="376"/>
      <c r="K113" s="376"/>
      <c r="L113" s="376">
        <v>3</v>
      </c>
      <c r="M113" s="376" t="s">
        <v>156</v>
      </c>
      <c r="N113" s="376">
        <v>15</v>
      </c>
      <c r="O113" s="377" t="s">
        <v>1182</v>
      </c>
      <c r="P113" s="376">
        <v>3</v>
      </c>
      <c r="Q113" s="376" t="s">
        <v>235</v>
      </c>
      <c r="R113" s="376"/>
      <c r="S113" s="821"/>
      <c r="T113" s="376"/>
      <c r="U113" s="376"/>
      <c r="V113" s="365">
        <f t="shared" si="71"/>
        <v>21</v>
      </c>
      <c r="W113" s="365">
        <f t="shared" si="72"/>
        <v>9</v>
      </c>
      <c r="X113" s="364">
        <f t="shared" si="66"/>
        <v>72</v>
      </c>
      <c r="Y113" s="364">
        <f t="shared" si="67"/>
        <v>810</v>
      </c>
      <c r="Z113" s="1014">
        <f t="shared" si="68"/>
        <v>810</v>
      </c>
      <c r="AA113" s="245"/>
    </row>
    <row r="114" spans="1:35" s="160" customFormat="1" ht="30" customHeight="1">
      <c r="A114" s="825">
        <v>101</v>
      </c>
      <c r="B114" s="364" t="s">
        <v>724</v>
      </c>
      <c r="C114" s="364" t="s">
        <v>18</v>
      </c>
      <c r="D114" s="364" t="s">
        <v>175</v>
      </c>
      <c r="E114" s="365">
        <v>30</v>
      </c>
      <c r="F114" s="364">
        <v>240</v>
      </c>
      <c r="G114" s="364">
        <v>70</v>
      </c>
      <c r="H114" s="364">
        <f t="shared" si="63"/>
        <v>8.75</v>
      </c>
      <c r="I114" s="364">
        <f t="shared" si="64"/>
        <v>2100</v>
      </c>
      <c r="J114" s="376"/>
      <c r="K114" s="376"/>
      <c r="L114" s="376"/>
      <c r="M114" s="376"/>
      <c r="N114" s="376"/>
      <c r="O114" s="377"/>
      <c r="P114" s="376"/>
      <c r="Q114" s="376"/>
      <c r="R114" s="376"/>
      <c r="S114" s="376"/>
      <c r="T114" s="376"/>
      <c r="U114" s="376"/>
      <c r="V114" s="365">
        <f t="shared" si="71"/>
        <v>0</v>
      </c>
      <c r="W114" s="365">
        <f t="shared" si="72"/>
        <v>30</v>
      </c>
      <c r="X114" s="364">
        <f>W114*8</f>
        <v>240</v>
      </c>
      <c r="Y114" s="364">
        <f>X114*H114</f>
        <v>2100</v>
      </c>
      <c r="Z114" s="1014">
        <f>Y114</f>
        <v>2100</v>
      </c>
      <c r="AA114" s="245"/>
    </row>
    <row r="115" spans="1:35" s="160" customFormat="1" ht="31.5" customHeight="1">
      <c r="A115" s="825">
        <v>102</v>
      </c>
      <c r="B115" s="364" t="s">
        <v>263</v>
      </c>
      <c r="C115" s="364" t="s">
        <v>18</v>
      </c>
      <c r="D115" s="364" t="s">
        <v>848</v>
      </c>
      <c r="E115" s="365">
        <v>30</v>
      </c>
      <c r="F115" s="364">
        <v>240</v>
      </c>
      <c r="G115" s="364">
        <v>70</v>
      </c>
      <c r="H115" s="364">
        <f t="shared" si="63"/>
        <v>8.75</v>
      </c>
      <c r="I115" s="364">
        <f t="shared" si="64"/>
        <v>2100</v>
      </c>
      <c r="J115" s="376"/>
      <c r="K115" s="376"/>
      <c r="L115" s="376"/>
      <c r="M115" s="376"/>
      <c r="N115" s="376"/>
      <c r="O115" s="377"/>
      <c r="P115" s="376"/>
      <c r="Q115" s="376"/>
      <c r="R115" s="376"/>
      <c r="S115" s="376"/>
      <c r="T115" s="376"/>
      <c r="U115" s="947"/>
      <c r="V115" s="365">
        <f t="shared" si="71"/>
        <v>0</v>
      </c>
      <c r="W115" s="365">
        <f t="shared" si="72"/>
        <v>30</v>
      </c>
      <c r="X115" s="364">
        <f>W115*8</f>
        <v>240</v>
      </c>
      <c r="Y115" s="364">
        <f>X115*H115</f>
        <v>2100</v>
      </c>
      <c r="Z115" s="1014">
        <f>Y115</f>
        <v>2100</v>
      </c>
      <c r="AA115" s="245"/>
    </row>
    <row r="116" spans="1:35" s="463" customFormat="1" ht="35.1" customHeight="1">
      <c r="A116" s="825">
        <v>103</v>
      </c>
      <c r="B116" s="364" t="s">
        <v>264</v>
      </c>
      <c r="C116" s="364" t="s">
        <v>18</v>
      </c>
      <c r="D116" s="364" t="s">
        <v>853</v>
      </c>
      <c r="E116" s="365">
        <v>30</v>
      </c>
      <c r="F116" s="364">
        <v>240</v>
      </c>
      <c r="G116" s="364">
        <v>70</v>
      </c>
      <c r="H116" s="364">
        <f t="shared" si="63"/>
        <v>8.75</v>
      </c>
      <c r="I116" s="364">
        <f t="shared" si="64"/>
        <v>2100</v>
      </c>
      <c r="J116" s="376"/>
      <c r="K116" s="376"/>
      <c r="L116" s="376"/>
      <c r="M116" s="376"/>
      <c r="N116" s="376"/>
      <c r="O116" s="377"/>
      <c r="P116" s="376">
        <v>3</v>
      </c>
      <c r="Q116" s="376" t="s">
        <v>235</v>
      </c>
      <c r="R116" s="376"/>
      <c r="S116" s="376"/>
      <c r="T116" s="376"/>
      <c r="U116" s="376"/>
      <c r="V116" s="365">
        <f t="shared" si="71"/>
        <v>3</v>
      </c>
      <c r="W116" s="365">
        <f t="shared" si="72"/>
        <v>27</v>
      </c>
      <c r="X116" s="364">
        <f t="shared" ref="X116" si="73">W116*8</f>
        <v>216</v>
      </c>
      <c r="Y116" s="364">
        <f t="shared" ref="Y116" si="74">X116*H116</f>
        <v>1890</v>
      </c>
      <c r="Z116" s="1014">
        <f t="shared" ref="Z116" si="75">Y116</f>
        <v>1890</v>
      </c>
      <c r="AA116" s="997"/>
    </row>
    <row r="117" spans="1:35" s="160" customFormat="1" ht="30" customHeight="1">
      <c r="A117" s="825">
        <v>104</v>
      </c>
      <c r="B117" s="364" t="s">
        <v>278</v>
      </c>
      <c r="C117" s="364" t="s">
        <v>176</v>
      </c>
      <c r="D117" s="474" t="s">
        <v>50</v>
      </c>
      <c r="E117" s="365">
        <v>30</v>
      </c>
      <c r="F117" s="364">
        <v>240</v>
      </c>
      <c r="G117" s="364">
        <v>90</v>
      </c>
      <c r="H117" s="364">
        <f t="shared" si="63"/>
        <v>11.25</v>
      </c>
      <c r="I117" s="364">
        <f t="shared" si="64"/>
        <v>2700</v>
      </c>
      <c r="J117" s="376">
        <v>10</v>
      </c>
      <c r="K117" s="376" t="s">
        <v>1183</v>
      </c>
      <c r="L117" s="376">
        <v>3</v>
      </c>
      <c r="M117" s="376" t="s">
        <v>156</v>
      </c>
      <c r="N117" s="376"/>
      <c r="O117" s="377"/>
      <c r="P117" s="376">
        <v>3</v>
      </c>
      <c r="Q117" s="376" t="s">
        <v>235</v>
      </c>
      <c r="R117" s="376"/>
      <c r="S117" s="376"/>
      <c r="T117" s="376"/>
      <c r="U117" s="376"/>
      <c r="V117" s="365">
        <f t="shared" si="71"/>
        <v>16</v>
      </c>
      <c r="W117" s="365">
        <f t="shared" si="72"/>
        <v>14</v>
      </c>
      <c r="X117" s="364">
        <f t="shared" si="66"/>
        <v>112</v>
      </c>
      <c r="Y117" s="364">
        <f t="shared" si="67"/>
        <v>1260</v>
      </c>
      <c r="Z117" s="1014">
        <f t="shared" si="68"/>
        <v>1260</v>
      </c>
      <c r="AA117" s="245"/>
    </row>
    <row r="118" spans="1:35" s="160" customFormat="1" ht="30" customHeight="1">
      <c r="A118" s="825">
        <v>105</v>
      </c>
      <c r="B118" s="364" t="s">
        <v>1046</v>
      </c>
      <c r="C118" s="364" t="s">
        <v>18</v>
      </c>
      <c r="D118" s="1065" t="s">
        <v>236</v>
      </c>
      <c r="E118" s="365">
        <v>30</v>
      </c>
      <c r="F118" s="364">
        <v>240</v>
      </c>
      <c r="G118" s="364">
        <v>70</v>
      </c>
      <c r="H118" s="364">
        <f t="shared" si="63"/>
        <v>8.75</v>
      </c>
      <c r="I118" s="364">
        <f t="shared" si="64"/>
        <v>2100</v>
      </c>
      <c r="J118" s="376"/>
      <c r="K118" s="376"/>
      <c r="L118" s="376"/>
      <c r="M118" s="376"/>
      <c r="N118" s="376"/>
      <c r="O118" s="377"/>
      <c r="P118" s="376">
        <v>3</v>
      </c>
      <c r="Q118" s="376" t="s">
        <v>235</v>
      </c>
      <c r="R118" s="376"/>
      <c r="S118" s="376"/>
      <c r="T118" s="376"/>
      <c r="U118" s="376"/>
      <c r="V118" s="365">
        <f t="shared" si="71"/>
        <v>3</v>
      </c>
      <c r="W118" s="365">
        <f t="shared" si="72"/>
        <v>27</v>
      </c>
      <c r="X118" s="364">
        <f t="shared" si="66"/>
        <v>216</v>
      </c>
      <c r="Y118" s="364">
        <f t="shared" si="67"/>
        <v>1890</v>
      </c>
      <c r="Z118" s="1014">
        <f t="shared" si="68"/>
        <v>1890</v>
      </c>
      <c r="AA118" s="245"/>
    </row>
    <row r="119" spans="1:35" s="160" customFormat="1" ht="30" customHeight="1">
      <c r="A119" s="825">
        <v>106</v>
      </c>
      <c r="B119" s="364" t="s">
        <v>664</v>
      </c>
      <c r="C119" s="364" t="s">
        <v>267</v>
      </c>
      <c r="D119" s="364" t="s">
        <v>82</v>
      </c>
      <c r="E119" s="365">
        <v>30</v>
      </c>
      <c r="F119" s="364">
        <v>240</v>
      </c>
      <c r="G119" s="364">
        <v>75</v>
      </c>
      <c r="H119" s="364">
        <f t="shared" si="63"/>
        <v>9.375</v>
      </c>
      <c r="I119" s="364">
        <f t="shared" si="64"/>
        <v>2250</v>
      </c>
      <c r="J119" s="376"/>
      <c r="K119" s="376"/>
      <c r="L119" s="376"/>
      <c r="M119" s="376"/>
      <c r="N119" s="376">
        <v>1</v>
      </c>
      <c r="O119" s="377" t="s">
        <v>200</v>
      </c>
      <c r="P119" s="376">
        <v>3</v>
      </c>
      <c r="Q119" s="376" t="s">
        <v>235</v>
      </c>
      <c r="R119" s="376"/>
      <c r="S119" s="376"/>
      <c r="T119" s="376"/>
      <c r="U119" s="376"/>
      <c r="V119" s="365">
        <f t="shared" si="71"/>
        <v>4</v>
      </c>
      <c r="W119" s="365">
        <f t="shared" si="72"/>
        <v>26</v>
      </c>
      <c r="X119" s="364">
        <f>W119*8</f>
        <v>208</v>
      </c>
      <c r="Y119" s="364">
        <f>X119*H119</f>
        <v>1950</v>
      </c>
      <c r="Z119" s="1014">
        <f>Y119</f>
        <v>1950</v>
      </c>
      <c r="AA119" s="245"/>
    </row>
    <row r="120" spans="1:35" ht="47.25" customHeight="1" thickBot="1">
      <c r="A120" s="1039"/>
      <c r="B120" s="416"/>
      <c r="C120" s="384"/>
      <c r="D120" s="384"/>
      <c r="E120" s="384"/>
      <c r="F120" s="384"/>
      <c r="G120" s="384"/>
      <c r="H120" s="384"/>
      <c r="I120" s="384"/>
      <c r="J120" s="385"/>
      <c r="K120" s="385"/>
      <c r="L120" s="385"/>
      <c r="M120" s="385"/>
      <c r="N120" s="385"/>
      <c r="O120" s="385"/>
      <c r="P120" s="385"/>
      <c r="Q120" s="385"/>
      <c r="R120" s="385"/>
      <c r="S120" s="385"/>
      <c r="T120" s="385"/>
      <c r="U120" s="385"/>
      <c r="V120" s="384"/>
      <c r="W120" s="416"/>
      <c r="X120" s="1436" t="s">
        <v>208</v>
      </c>
      <c r="Y120" s="1437"/>
      <c r="Z120" s="1019">
        <f>SUM(Z8:Z119)</f>
        <v>196275</v>
      </c>
      <c r="AA120" s="159"/>
      <c r="AB120" s="150"/>
      <c r="AC120" s="150"/>
      <c r="AD120" s="352"/>
      <c r="AE120" s="150"/>
      <c r="AF120" s="150"/>
      <c r="AG120" s="150"/>
      <c r="AH120" s="150"/>
      <c r="AI120" s="150"/>
    </row>
    <row r="121" spans="1:35" ht="30.75" customHeight="1" thickBot="1">
      <c r="A121" s="1039"/>
      <c r="B121" s="416" t="s">
        <v>342</v>
      </c>
      <c r="C121" s="119"/>
      <c r="D121" s="384"/>
      <c r="E121" s="384"/>
      <c r="F121" s="384"/>
      <c r="G121" s="384"/>
      <c r="H121" s="384"/>
      <c r="I121" s="384"/>
      <c r="J121" s="385"/>
      <c r="K121" s="385"/>
      <c r="L121" s="385"/>
      <c r="M121" s="385"/>
      <c r="N121" s="385"/>
      <c r="O121" s="385"/>
      <c r="P121" s="385"/>
      <c r="Q121" s="385"/>
      <c r="R121" s="385"/>
      <c r="S121" s="385"/>
      <c r="T121" s="385"/>
      <c r="U121" s="385"/>
      <c r="V121" s="384"/>
      <c r="W121" s="416"/>
      <c r="X121" s="384"/>
      <c r="Y121" s="384"/>
      <c r="Z121" s="1020"/>
      <c r="AA121" s="159"/>
      <c r="AB121" s="150"/>
      <c r="AC121" s="150"/>
      <c r="AD121" s="160"/>
      <c r="AE121" s="150"/>
      <c r="AF121" s="150"/>
      <c r="AG121" s="150"/>
      <c r="AH121" s="150"/>
      <c r="AI121" s="150"/>
    </row>
    <row r="122" spans="1:35" s="160" customFormat="1" ht="44.25" customHeight="1">
      <c r="A122" s="462"/>
      <c r="B122" s="1427" t="s">
        <v>483</v>
      </c>
      <c r="C122" s="1427"/>
      <c r="D122" s="1427"/>
      <c r="E122" s="341"/>
      <c r="F122" s="341"/>
      <c r="G122" s="341"/>
      <c r="H122" s="341"/>
      <c r="I122" s="341"/>
      <c r="J122" s="1206"/>
      <c r="K122" s="1206"/>
      <c r="L122" s="1206"/>
      <c r="M122" s="1598" t="s">
        <v>484</v>
      </c>
      <c r="N122" s="1598"/>
      <c r="O122" s="1598"/>
      <c r="P122" s="1598"/>
      <c r="Q122" s="1598"/>
      <c r="R122" s="1598"/>
      <c r="S122" s="1206"/>
      <c r="T122" s="1206"/>
      <c r="U122" s="1206"/>
      <c r="V122" s="1598" t="s">
        <v>485</v>
      </c>
      <c r="W122" s="1598"/>
      <c r="X122" s="1598"/>
      <c r="Y122" s="1598"/>
      <c r="Z122" s="1598"/>
      <c r="AA122" s="1598"/>
    </row>
    <row r="123" spans="1:35" s="160" customFormat="1" ht="42.75" customHeight="1">
      <c r="A123" s="462"/>
      <c r="B123" s="1427" t="s">
        <v>482</v>
      </c>
      <c r="C123" s="1427"/>
      <c r="D123" s="1427"/>
      <c r="E123" s="341"/>
      <c r="F123" s="341"/>
      <c r="G123" s="341"/>
      <c r="H123" s="341"/>
      <c r="I123" s="341"/>
      <c r="J123" s="1206"/>
      <c r="K123" s="1206"/>
      <c r="L123" s="1206"/>
      <c r="M123" s="1206"/>
      <c r="N123" s="1427" t="s">
        <v>482</v>
      </c>
      <c r="O123" s="1427"/>
      <c r="P123" s="1427"/>
      <c r="Q123" s="1427"/>
      <c r="R123" s="1206"/>
      <c r="S123" s="1206"/>
      <c r="T123" s="1206"/>
      <c r="U123" s="1206"/>
      <c r="V123" s="341"/>
      <c r="W123" s="776"/>
      <c r="X123" s="1427" t="s">
        <v>482</v>
      </c>
      <c r="Y123" s="1427"/>
      <c r="Z123" s="1427"/>
      <c r="AA123" s="1427"/>
    </row>
    <row r="124" spans="1:35" s="160" customFormat="1" ht="46.5" customHeight="1">
      <c r="A124" s="462"/>
      <c r="B124" s="462"/>
      <c r="C124" s="250"/>
      <c r="D124" s="250"/>
      <c r="E124" s="250"/>
      <c r="F124" s="250"/>
      <c r="G124" s="250"/>
      <c r="H124" s="250"/>
      <c r="I124" s="250"/>
      <c r="J124" s="338"/>
      <c r="K124" s="338"/>
      <c r="L124" s="338"/>
      <c r="M124" s="338"/>
      <c r="N124" s="1244">
        <v>3</v>
      </c>
      <c r="O124" s="1244"/>
      <c r="P124" s="1244"/>
      <c r="Q124" s="1244"/>
      <c r="R124" s="338"/>
      <c r="S124" s="338"/>
      <c r="T124" s="338"/>
      <c r="U124" s="338"/>
      <c r="V124" s="250"/>
      <c r="W124" s="462"/>
      <c r="X124" s="250"/>
      <c r="Y124" s="250"/>
      <c r="Z124" s="1017"/>
      <c r="AA124" s="340"/>
    </row>
    <row r="125" spans="1:35" s="160" customFormat="1" ht="27.75" customHeight="1">
      <c r="A125" s="462"/>
      <c r="B125" s="462"/>
      <c r="C125" s="250"/>
      <c r="D125" s="250"/>
      <c r="E125" s="250"/>
      <c r="F125" s="250"/>
      <c r="G125" s="250"/>
      <c r="H125" s="250"/>
      <c r="I125" s="250"/>
      <c r="J125" s="338"/>
      <c r="K125" s="338"/>
      <c r="L125" s="338"/>
      <c r="M125" s="338"/>
      <c r="N125" s="338"/>
      <c r="O125" s="339"/>
      <c r="P125" s="338"/>
      <c r="Q125" s="338"/>
      <c r="R125" s="338"/>
      <c r="S125" s="338"/>
      <c r="T125" s="338"/>
      <c r="U125" s="338"/>
      <c r="V125" s="250"/>
      <c r="W125" s="462"/>
      <c r="X125" s="250"/>
      <c r="Y125" s="250"/>
      <c r="Z125" s="1017"/>
      <c r="AA125" s="340"/>
    </row>
    <row r="126" spans="1:35" s="160" customFormat="1" ht="27.75" customHeight="1">
      <c r="A126" s="462"/>
      <c r="B126" s="462"/>
      <c r="C126" s="250"/>
      <c r="D126" s="250"/>
      <c r="E126" s="250"/>
      <c r="F126" s="250"/>
      <c r="G126" s="250"/>
      <c r="H126" s="250"/>
      <c r="I126" s="250"/>
      <c r="J126" s="338"/>
      <c r="K126" s="338"/>
      <c r="L126" s="338"/>
      <c r="M126" s="338"/>
      <c r="N126" s="338"/>
      <c r="O126" s="339"/>
      <c r="P126" s="338"/>
      <c r="Q126" s="338"/>
      <c r="R126" s="338"/>
      <c r="S126" s="338"/>
      <c r="T126" s="338"/>
      <c r="U126" s="338"/>
      <c r="V126" s="250"/>
      <c r="W126" s="462"/>
      <c r="X126" s="250"/>
      <c r="Y126" s="250"/>
      <c r="Z126" s="1017"/>
      <c r="AA126" s="340"/>
    </row>
    <row r="127" spans="1:35" s="168" customFormat="1" ht="45" customHeight="1">
      <c r="A127" s="463"/>
      <c r="B127" s="463"/>
      <c r="C127" s="114"/>
      <c r="D127" s="114"/>
      <c r="E127" s="114"/>
      <c r="F127" s="114"/>
      <c r="G127" s="114"/>
      <c r="H127" s="114"/>
      <c r="I127" s="114"/>
      <c r="N127" s="1597"/>
      <c r="O127" s="1597"/>
      <c r="P127" s="1597"/>
      <c r="Q127" s="1597"/>
      <c r="V127" s="114"/>
      <c r="W127" s="463"/>
      <c r="X127" s="114"/>
      <c r="Y127" s="114"/>
      <c r="Z127" s="1021"/>
      <c r="AA127" s="115"/>
      <c r="AB127" s="114"/>
      <c r="AC127" s="114"/>
      <c r="AD127" s="114"/>
      <c r="AE127" s="114"/>
      <c r="AF127" s="114"/>
      <c r="AG127" s="114"/>
      <c r="AH127" s="114"/>
      <c r="AI127" s="114"/>
    </row>
    <row r="148" spans="3:35" s="463" customFormat="1" ht="30" customHeight="1">
      <c r="C148" s="114"/>
      <c r="D148" s="114"/>
      <c r="E148" s="114"/>
      <c r="F148" s="114"/>
      <c r="G148" s="114"/>
      <c r="H148" s="114"/>
      <c r="I148" s="114"/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14"/>
      <c r="X148" s="114"/>
      <c r="Y148" s="114"/>
      <c r="Z148" s="1021"/>
      <c r="AA148" s="115"/>
      <c r="AB148" s="114"/>
      <c r="AC148" s="114"/>
      <c r="AD148" s="114"/>
      <c r="AE148" s="114"/>
      <c r="AF148" s="114"/>
      <c r="AG148" s="114"/>
      <c r="AH148" s="114"/>
      <c r="AI148" s="114"/>
    </row>
    <row r="149" spans="3:35" s="463" customFormat="1" ht="30" customHeight="1">
      <c r="C149" s="114"/>
      <c r="D149" s="114"/>
      <c r="E149" s="114"/>
      <c r="F149" s="114"/>
      <c r="G149" s="114"/>
      <c r="H149" s="114"/>
      <c r="I149" s="114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14"/>
      <c r="X149" s="114"/>
      <c r="Y149" s="114"/>
      <c r="Z149" s="1021"/>
      <c r="AA149" s="115"/>
      <c r="AB149" s="114"/>
      <c r="AC149" s="114"/>
      <c r="AD149" s="114"/>
      <c r="AE149" s="114"/>
      <c r="AF149" s="114"/>
      <c r="AG149" s="114"/>
      <c r="AH149" s="114"/>
      <c r="AI149" s="114"/>
    </row>
  </sheetData>
  <mergeCells count="41">
    <mergeCell ref="B123:D123"/>
    <mergeCell ref="N123:Q123"/>
    <mergeCell ref="X123:AA123"/>
    <mergeCell ref="N127:Q127"/>
    <mergeCell ref="B122:D122"/>
    <mergeCell ref="M122:R122"/>
    <mergeCell ref="V122:AA122"/>
    <mergeCell ref="B89:D89"/>
    <mergeCell ref="X89:AA89"/>
    <mergeCell ref="X120:Y120"/>
    <mergeCell ref="B47:D47"/>
    <mergeCell ref="M47:R47"/>
    <mergeCell ref="W47:AA47"/>
    <mergeCell ref="B48:D48"/>
    <mergeCell ref="X48:AA48"/>
    <mergeCell ref="B49:D49"/>
    <mergeCell ref="X49:AA49"/>
    <mergeCell ref="B88:D88"/>
    <mergeCell ref="M88:R88"/>
    <mergeCell ref="V88:AA88"/>
    <mergeCell ref="J5:U5"/>
    <mergeCell ref="V5:V7"/>
    <mergeCell ref="W5:Y6"/>
    <mergeCell ref="Z5:Z7"/>
    <mergeCell ref="AA5:AA7"/>
    <mergeCell ref="J6:K6"/>
    <mergeCell ref="L6:M6"/>
    <mergeCell ref="N6:O6"/>
    <mergeCell ref="P6:Q6"/>
    <mergeCell ref="R6:S6"/>
    <mergeCell ref="T6:U6"/>
    <mergeCell ref="A1:AI1"/>
    <mergeCell ref="A2:AI2"/>
    <mergeCell ref="A3:C3"/>
    <mergeCell ref="AF3:AF4"/>
    <mergeCell ref="A4:C4"/>
    <mergeCell ref="A5:A7"/>
    <mergeCell ref="B5:B7"/>
    <mergeCell ref="C5:C7"/>
    <mergeCell ref="D5:D7"/>
    <mergeCell ref="E5:I6"/>
  </mergeCells>
  <conditionalFormatting sqref="B1:C4">
    <cfRule type="duplicateValues" dxfId="21" priority="6"/>
  </conditionalFormatting>
  <conditionalFormatting sqref="B101:B102">
    <cfRule type="duplicateValues" dxfId="20" priority="5"/>
  </conditionalFormatting>
  <conditionalFormatting sqref="B91">
    <cfRule type="duplicateValues" dxfId="19" priority="3"/>
  </conditionalFormatting>
  <conditionalFormatting sqref="B105:B106">
    <cfRule type="duplicateValues" dxfId="18" priority="2"/>
  </conditionalFormatting>
  <conditionalFormatting sqref="B76:B78">
    <cfRule type="duplicateValues" dxfId="17" priority="1"/>
  </conditionalFormatting>
  <printOptions horizontalCentered="1" verticalCentered="1"/>
  <pageMargins left="0" right="0" top="0" bottom="0" header="0.22" footer="0"/>
  <pageSetup paperSize="9" scale="34" orientation="landscape" r:id="rId1"/>
  <rowBreaks count="2" manualBreakCount="2">
    <brk id="49" max="26" man="1"/>
    <brk id="90" max="26" man="1"/>
  </rowBreaks>
</worksheet>
</file>

<file path=xl/worksheets/sheet66.xml><?xml version="1.0" encoding="utf-8"?>
<worksheet xmlns="http://schemas.openxmlformats.org/spreadsheetml/2006/main" xmlns:r="http://schemas.openxmlformats.org/officeDocument/2006/relationships">
  <sheetPr>
    <tabColor rgb="FFFF00FF"/>
  </sheetPr>
  <dimension ref="A1:AK32"/>
  <sheetViews>
    <sheetView view="pageBreakPreview" zoomScale="70" zoomScaleSheetLayoutView="70" workbookViewId="0">
      <pane ySplit="6" topLeftCell="A7" activePane="bottomLeft" state="frozen"/>
      <selection activeCell="AL23" sqref="AL23"/>
      <selection pane="bottomLeft" activeCell="AL23" sqref="AL23"/>
    </sheetView>
  </sheetViews>
  <sheetFormatPr defaultRowHeight="15.75"/>
  <cols>
    <col min="1" max="1" width="6.140625" style="23" customWidth="1"/>
    <col min="2" max="2" width="32.42578125" style="24" customWidth="1"/>
    <col min="3" max="3" width="11.28515625" style="24" customWidth="1"/>
    <col min="4" max="4" width="17.5703125" style="24" customWidth="1"/>
    <col min="5" max="34" width="6" style="84" customWidth="1"/>
    <col min="35" max="35" width="6.85546875" style="113" customWidth="1"/>
    <col min="36" max="36" width="14.140625" style="113" customWidth="1"/>
    <col min="37" max="16384" width="9.140625" style="22"/>
  </cols>
  <sheetData>
    <row r="1" spans="1:36" s="8" customFormat="1" ht="30" customHeight="1">
      <c r="A1" s="1648" t="s">
        <v>243</v>
      </c>
      <c r="B1" s="1648"/>
      <c r="C1" s="1648"/>
      <c r="D1" s="1648"/>
      <c r="E1" s="1648"/>
      <c r="F1" s="1648"/>
      <c r="G1" s="1648"/>
      <c r="H1" s="1648"/>
      <c r="I1" s="1648"/>
      <c r="J1" s="1648"/>
      <c r="K1" s="1648"/>
      <c r="L1" s="1648"/>
      <c r="M1" s="1648"/>
      <c r="N1" s="1648"/>
      <c r="O1" s="1648"/>
      <c r="P1" s="1648"/>
      <c r="Q1" s="1648"/>
      <c r="R1" s="1648"/>
      <c r="S1" s="1648"/>
      <c r="T1" s="1648"/>
      <c r="U1" s="1648"/>
      <c r="V1" s="1648"/>
      <c r="W1" s="1648"/>
      <c r="X1" s="1648"/>
      <c r="Y1" s="1648"/>
      <c r="Z1" s="1648"/>
      <c r="AA1" s="1648"/>
      <c r="AB1" s="1648"/>
      <c r="AC1" s="1648"/>
      <c r="AD1" s="1648"/>
      <c r="AE1" s="1648"/>
      <c r="AF1" s="1648"/>
      <c r="AG1" s="1648"/>
      <c r="AH1" s="1648"/>
      <c r="AI1" s="1648"/>
      <c r="AJ1" s="1648"/>
    </row>
    <row r="2" spans="1:36" s="8" customFormat="1" ht="24.75" customHeight="1">
      <c r="A2" s="1649" t="s">
        <v>259</v>
      </c>
      <c r="B2" s="1649"/>
      <c r="C2" s="1649"/>
      <c r="D2" s="1649"/>
      <c r="E2" s="1649"/>
      <c r="F2" s="1649"/>
      <c r="G2" s="1649"/>
      <c r="H2" s="1649"/>
      <c r="I2" s="1649"/>
      <c r="J2" s="1649"/>
      <c r="K2" s="1649"/>
      <c r="L2" s="1649"/>
      <c r="M2" s="1649"/>
      <c r="N2" s="1649"/>
      <c r="O2" s="1649"/>
      <c r="P2" s="1649"/>
      <c r="Q2" s="1649"/>
      <c r="R2" s="1649"/>
      <c r="S2" s="1649"/>
      <c r="T2" s="1649"/>
      <c r="U2" s="1649"/>
      <c r="V2" s="1649"/>
      <c r="W2" s="1649"/>
      <c r="X2" s="1649"/>
      <c r="Y2" s="1649"/>
      <c r="Z2" s="1649"/>
      <c r="AA2" s="1649"/>
      <c r="AB2" s="1649"/>
      <c r="AC2" s="1649"/>
      <c r="AD2" s="1649"/>
      <c r="AE2" s="1649"/>
      <c r="AF2" s="1649"/>
      <c r="AG2" s="1649"/>
      <c r="AH2" s="1649"/>
      <c r="AI2" s="1649"/>
      <c r="AJ2" s="1649"/>
    </row>
    <row r="3" spans="1:36" s="8" customFormat="1" ht="21" customHeight="1">
      <c r="A3" s="1649" t="s">
        <v>260</v>
      </c>
      <c r="B3" s="1649"/>
      <c r="C3" s="1210"/>
      <c r="D3" s="1210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87"/>
      <c r="AJ3" s="87"/>
    </row>
    <row r="4" spans="1:36" s="8" customFormat="1" ht="25.5" customHeight="1" thickBot="1">
      <c r="A4" s="1650" t="s">
        <v>1172</v>
      </c>
      <c r="B4" s="1650"/>
      <c r="C4" s="1211"/>
      <c r="D4" s="1211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88"/>
      <c r="AJ4" s="88"/>
    </row>
    <row r="5" spans="1:36" s="12" customFormat="1" ht="29.25" customHeight="1" thickTop="1">
      <c r="A5" s="1651" t="s">
        <v>261</v>
      </c>
      <c r="B5" s="1653" t="s">
        <v>244</v>
      </c>
      <c r="C5" s="1218"/>
      <c r="D5" s="1655" t="s">
        <v>245</v>
      </c>
      <c r="E5" s="1610">
        <v>1</v>
      </c>
      <c r="F5" s="1610">
        <v>2</v>
      </c>
      <c r="G5" s="1610">
        <v>3</v>
      </c>
      <c r="H5" s="1610">
        <v>4</v>
      </c>
      <c r="I5" s="1610">
        <v>5</v>
      </c>
      <c r="J5" s="1610">
        <v>6</v>
      </c>
      <c r="K5" s="1657">
        <v>7</v>
      </c>
      <c r="L5" s="1610">
        <v>8</v>
      </c>
      <c r="M5" s="1610">
        <v>9</v>
      </c>
      <c r="N5" s="1610">
        <v>10</v>
      </c>
      <c r="O5" s="1610">
        <v>11</v>
      </c>
      <c r="P5" s="1610">
        <v>12</v>
      </c>
      <c r="Q5" s="1610">
        <v>13</v>
      </c>
      <c r="R5" s="1657">
        <v>14</v>
      </c>
      <c r="S5" s="1610">
        <v>15</v>
      </c>
      <c r="T5" s="1610">
        <v>16</v>
      </c>
      <c r="U5" s="1610">
        <v>17</v>
      </c>
      <c r="V5" s="1610">
        <v>18</v>
      </c>
      <c r="W5" s="1610">
        <v>19</v>
      </c>
      <c r="X5" s="1610">
        <v>20</v>
      </c>
      <c r="Y5" s="1657">
        <v>21</v>
      </c>
      <c r="Z5" s="1610">
        <v>22</v>
      </c>
      <c r="AA5" s="1610">
        <v>23</v>
      </c>
      <c r="AB5" s="1610">
        <v>24</v>
      </c>
      <c r="AC5" s="1610">
        <v>25</v>
      </c>
      <c r="AD5" s="1610">
        <v>26</v>
      </c>
      <c r="AE5" s="1610">
        <v>27</v>
      </c>
      <c r="AF5" s="1657">
        <v>28</v>
      </c>
      <c r="AG5" s="1657">
        <v>29</v>
      </c>
      <c r="AH5" s="1657">
        <v>30</v>
      </c>
      <c r="AI5" s="1614" t="s">
        <v>208</v>
      </c>
      <c r="AJ5" s="1462" t="s">
        <v>210</v>
      </c>
    </row>
    <row r="6" spans="1:36" s="13" customFormat="1" ht="12" customHeight="1" thickBot="1">
      <c r="A6" s="1652"/>
      <c r="B6" s="1654"/>
      <c r="C6" s="1219"/>
      <c r="D6" s="1656"/>
      <c r="E6" s="1611"/>
      <c r="F6" s="1611"/>
      <c r="G6" s="1611"/>
      <c r="H6" s="1611"/>
      <c r="I6" s="1611"/>
      <c r="J6" s="1611"/>
      <c r="K6" s="1658"/>
      <c r="L6" s="1611"/>
      <c r="M6" s="1611"/>
      <c r="N6" s="1611"/>
      <c r="O6" s="1611"/>
      <c r="P6" s="1611"/>
      <c r="Q6" s="1611"/>
      <c r="R6" s="1658"/>
      <c r="S6" s="1611"/>
      <c r="T6" s="1611"/>
      <c r="U6" s="1611"/>
      <c r="V6" s="1611"/>
      <c r="W6" s="1611"/>
      <c r="X6" s="1611"/>
      <c r="Y6" s="1658"/>
      <c r="Z6" s="1611"/>
      <c r="AA6" s="1611"/>
      <c r="AB6" s="1611"/>
      <c r="AC6" s="1611"/>
      <c r="AD6" s="1611"/>
      <c r="AE6" s="1611"/>
      <c r="AF6" s="1658"/>
      <c r="AG6" s="1658"/>
      <c r="AH6" s="1658"/>
      <c r="AI6" s="1615"/>
      <c r="AJ6" s="1463"/>
    </row>
    <row r="7" spans="1:36" s="12" customFormat="1" ht="21.75" customHeight="1">
      <c r="A7" s="1659" t="s">
        <v>335</v>
      </c>
      <c r="B7" s="1660"/>
      <c r="C7" s="721"/>
      <c r="D7" s="65"/>
      <c r="E7" s="1213"/>
      <c r="F7" s="1213"/>
      <c r="G7" s="1213"/>
      <c r="H7" s="1213"/>
      <c r="I7" s="1213"/>
      <c r="J7" s="1213"/>
      <c r="K7" s="1217"/>
      <c r="L7" s="1213"/>
      <c r="M7" s="1213"/>
      <c r="N7" s="1213"/>
      <c r="O7" s="1213"/>
      <c r="P7" s="1213"/>
      <c r="Q7" s="1213"/>
      <c r="R7" s="1217"/>
      <c r="S7" s="1213"/>
      <c r="T7" s="1213"/>
      <c r="U7" s="1213"/>
      <c r="V7" s="1213"/>
      <c r="W7" s="1213"/>
      <c r="X7" s="1213"/>
      <c r="Y7" s="1217"/>
      <c r="Z7" s="1213"/>
      <c r="AA7" s="1213"/>
      <c r="AB7" s="1213"/>
      <c r="AC7" s="1213"/>
      <c r="AD7" s="1213"/>
      <c r="AE7" s="1213"/>
      <c r="AF7" s="1217"/>
      <c r="AG7" s="1217"/>
      <c r="AH7" s="1217"/>
      <c r="AI7" s="20"/>
      <c r="AJ7" s="310"/>
    </row>
    <row r="8" spans="1:36" ht="18.75">
      <c r="A8" s="1227">
        <v>1</v>
      </c>
      <c r="B8" s="1192" t="s">
        <v>321</v>
      </c>
      <c r="C8" s="1192" t="s">
        <v>18</v>
      </c>
      <c r="D8" s="1193" t="s">
        <v>38</v>
      </c>
      <c r="E8" s="1220">
        <v>1</v>
      </c>
      <c r="F8" s="1221">
        <v>1</v>
      </c>
      <c r="G8" s="1221">
        <v>1</v>
      </c>
      <c r="H8" s="1220">
        <v>1</v>
      </c>
      <c r="I8" s="1221">
        <v>1</v>
      </c>
      <c r="J8" s="1221">
        <v>1</v>
      </c>
      <c r="K8" s="1221">
        <v>1</v>
      </c>
      <c r="L8" s="1221">
        <v>1</v>
      </c>
      <c r="M8" s="1221">
        <v>1</v>
      </c>
      <c r="N8" s="1220">
        <v>1</v>
      </c>
      <c r="O8" s="1221">
        <v>1</v>
      </c>
      <c r="P8" s="1221">
        <v>1</v>
      </c>
      <c r="Q8" s="1220">
        <v>1</v>
      </c>
      <c r="R8" s="1221">
        <v>1</v>
      </c>
      <c r="S8" s="1221">
        <v>1</v>
      </c>
      <c r="T8" s="1220">
        <v>1</v>
      </c>
      <c r="U8" s="1221">
        <v>1</v>
      </c>
      <c r="V8" s="1221">
        <v>1</v>
      </c>
      <c r="W8" s="1220">
        <v>1</v>
      </c>
      <c r="X8" s="1221">
        <v>1</v>
      </c>
      <c r="Y8" s="1221">
        <v>1</v>
      </c>
      <c r="Z8" s="1220">
        <v>1</v>
      </c>
      <c r="AA8" s="1221">
        <v>1</v>
      </c>
      <c r="AB8" s="1221">
        <v>1</v>
      </c>
      <c r="AC8" s="1220">
        <v>1</v>
      </c>
      <c r="AD8" s="1221">
        <v>1</v>
      </c>
      <c r="AE8" s="1221">
        <v>1</v>
      </c>
      <c r="AF8" s="1220" t="s">
        <v>257</v>
      </c>
      <c r="AG8" s="1221" t="s">
        <v>257</v>
      </c>
      <c r="AH8" s="1221" t="s">
        <v>257</v>
      </c>
      <c r="AI8" s="1222">
        <f>SUM(E8:AH8)</f>
        <v>27</v>
      </c>
      <c r="AJ8" s="1223"/>
    </row>
    <row r="9" spans="1:36" ht="18.75">
      <c r="A9" s="1227">
        <v>2</v>
      </c>
      <c r="B9" s="1192" t="s">
        <v>1173</v>
      </c>
      <c r="C9" s="1192" t="s">
        <v>18</v>
      </c>
      <c r="D9" s="1193" t="s">
        <v>167</v>
      </c>
      <c r="E9" s="1216"/>
      <c r="F9" s="1216"/>
      <c r="G9" s="589"/>
      <c r="H9" s="1216"/>
      <c r="I9" s="589"/>
      <c r="J9" s="589"/>
      <c r="K9" s="1216"/>
      <c r="L9" s="1221">
        <v>1</v>
      </c>
      <c r="M9" s="1221">
        <v>1</v>
      </c>
      <c r="N9" s="1220">
        <v>1</v>
      </c>
      <c r="O9" s="1221">
        <v>1</v>
      </c>
      <c r="P9" s="1221">
        <v>1</v>
      </c>
      <c r="Q9" s="1220">
        <v>1</v>
      </c>
      <c r="R9" s="1221" t="s">
        <v>258</v>
      </c>
      <c r="S9" s="1221">
        <v>1</v>
      </c>
      <c r="T9" s="1220">
        <v>1</v>
      </c>
      <c r="U9" s="1221">
        <v>1</v>
      </c>
      <c r="V9" s="1221">
        <v>1</v>
      </c>
      <c r="W9" s="1220">
        <v>1</v>
      </c>
      <c r="X9" s="1221">
        <v>1</v>
      </c>
      <c r="Y9" s="1221" t="s">
        <v>258</v>
      </c>
      <c r="Z9" s="1220">
        <v>1</v>
      </c>
      <c r="AA9" s="1221">
        <v>1</v>
      </c>
      <c r="AB9" s="1221">
        <v>1</v>
      </c>
      <c r="AC9" s="1220">
        <v>1</v>
      </c>
      <c r="AD9" s="1221">
        <v>1</v>
      </c>
      <c r="AE9" s="1221">
        <v>1</v>
      </c>
      <c r="AF9" s="1220" t="s">
        <v>257</v>
      </c>
      <c r="AG9" s="1221" t="s">
        <v>257</v>
      </c>
      <c r="AH9" s="1221" t="s">
        <v>257</v>
      </c>
      <c r="AI9" s="1222">
        <f>SUM(E9:AH9)</f>
        <v>18</v>
      </c>
      <c r="AJ9" s="1223"/>
    </row>
    <row r="10" spans="1:36" ht="18.75">
      <c r="A10" s="1227">
        <v>3</v>
      </c>
      <c r="B10" s="1192" t="s">
        <v>1174</v>
      </c>
      <c r="C10" s="1192" t="s">
        <v>18</v>
      </c>
      <c r="D10" s="1193" t="s">
        <v>27</v>
      </c>
      <c r="E10" s="1220">
        <v>1</v>
      </c>
      <c r="F10" s="1220">
        <v>1</v>
      </c>
      <c r="G10" s="1220">
        <v>1</v>
      </c>
      <c r="H10" s="1220">
        <v>1</v>
      </c>
      <c r="I10" s="1220">
        <v>1</v>
      </c>
      <c r="J10" s="1221" t="s">
        <v>255</v>
      </c>
      <c r="K10" s="1221" t="s">
        <v>258</v>
      </c>
      <c r="L10" s="1221" t="s">
        <v>255</v>
      </c>
      <c r="M10" s="1221" t="s">
        <v>255</v>
      </c>
      <c r="N10" s="1221" t="s">
        <v>255</v>
      </c>
      <c r="O10" s="1221" t="s">
        <v>255</v>
      </c>
      <c r="P10" s="1221">
        <v>1</v>
      </c>
      <c r="Q10" s="1220">
        <v>1</v>
      </c>
      <c r="R10" s="1221" t="s">
        <v>258</v>
      </c>
      <c r="S10" s="178">
        <v>1</v>
      </c>
      <c r="T10" s="178">
        <v>1</v>
      </c>
      <c r="U10" s="178">
        <v>1</v>
      </c>
      <c r="V10" s="178">
        <v>1</v>
      </c>
      <c r="W10" s="178">
        <v>1</v>
      </c>
      <c r="X10" s="178">
        <v>1</v>
      </c>
      <c r="Y10" s="1221" t="s">
        <v>258</v>
      </c>
      <c r="Z10" s="1212">
        <v>1</v>
      </c>
      <c r="AA10" s="178">
        <v>1</v>
      </c>
      <c r="AB10" s="178">
        <v>1</v>
      </c>
      <c r="AC10" s="1212">
        <v>1</v>
      </c>
      <c r="AD10" s="178">
        <v>1</v>
      </c>
      <c r="AE10" s="178">
        <v>1</v>
      </c>
      <c r="AF10" s="1209" t="s">
        <v>257</v>
      </c>
      <c r="AG10" s="1215" t="s">
        <v>257</v>
      </c>
      <c r="AH10" s="1215" t="s">
        <v>257</v>
      </c>
      <c r="AI10" s="14">
        <f>SUM(E10:AH10)</f>
        <v>19</v>
      </c>
      <c r="AJ10" s="284"/>
    </row>
    <row r="11" spans="1:36" s="12" customFormat="1" ht="20.100000000000001" customHeight="1">
      <c r="A11" s="1227">
        <v>4</v>
      </c>
      <c r="B11" s="1192" t="s">
        <v>124</v>
      </c>
      <c r="C11" s="1192" t="s">
        <v>207</v>
      </c>
      <c r="D11" s="1192" t="s">
        <v>142</v>
      </c>
      <c r="E11" s="1220">
        <v>1</v>
      </c>
      <c r="F11" s="1220">
        <v>1</v>
      </c>
      <c r="G11" s="1221">
        <v>1</v>
      </c>
      <c r="H11" s="1220">
        <v>1</v>
      </c>
      <c r="I11" s="1221">
        <v>1</v>
      </c>
      <c r="J11" s="1221">
        <v>1</v>
      </c>
      <c r="K11" s="1221" t="s">
        <v>258</v>
      </c>
      <c r="L11" s="1221">
        <v>1</v>
      </c>
      <c r="M11" s="1221">
        <v>1</v>
      </c>
      <c r="N11" s="1221">
        <v>1</v>
      </c>
      <c r="O11" s="1221">
        <v>1</v>
      </c>
      <c r="P11" s="1221">
        <v>1</v>
      </c>
      <c r="Q11" s="1221">
        <v>1</v>
      </c>
      <c r="R11" s="1221" t="s">
        <v>258</v>
      </c>
      <c r="S11" s="1221">
        <v>1</v>
      </c>
      <c r="T11" s="1221">
        <v>1</v>
      </c>
      <c r="U11" s="1221">
        <v>1</v>
      </c>
      <c r="V11" s="1221">
        <v>1</v>
      </c>
      <c r="W11" s="1221">
        <v>1</v>
      </c>
      <c r="X11" s="1221">
        <v>1</v>
      </c>
      <c r="Y11" s="1221" t="s">
        <v>258</v>
      </c>
      <c r="Z11" s="1220">
        <v>1</v>
      </c>
      <c r="AA11" s="1220">
        <v>1</v>
      </c>
      <c r="AB11" s="1220">
        <v>1</v>
      </c>
      <c r="AC11" s="1220">
        <v>1</v>
      </c>
      <c r="AD11" s="1220">
        <v>1</v>
      </c>
      <c r="AE11" s="1220">
        <v>1</v>
      </c>
      <c r="AF11" s="1220" t="s">
        <v>257</v>
      </c>
      <c r="AG11" s="1221" t="s">
        <v>257</v>
      </c>
      <c r="AH11" s="1221" t="s">
        <v>257</v>
      </c>
      <c r="AI11" s="1222">
        <f t="shared" ref="AI11:AI26" si="0">SUM(E11:AH11)</f>
        <v>24</v>
      </c>
      <c r="AJ11" s="1223"/>
    </row>
    <row r="12" spans="1:36" ht="19.5" customHeight="1">
      <c r="A12" s="1227">
        <v>5</v>
      </c>
      <c r="B12" s="1192" t="s">
        <v>1103</v>
      </c>
      <c r="C12" s="1192" t="s">
        <v>18</v>
      </c>
      <c r="D12" s="1193" t="s">
        <v>76</v>
      </c>
      <c r="E12" s="1220">
        <v>1</v>
      </c>
      <c r="F12" s="1220">
        <v>1</v>
      </c>
      <c r="G12" s="1220">
        <v>1</v>
      </c>
      <c r="H12" s="1220">
        <v>1</v>
      </c>
      <c r="I12" s="1220">
        <v>1</v>
      </c>
      <c r="J12" s="1221">
        <v>1</v>
      </c>
      <c r="K12" s="1221" t="s">
        <v>258</v>
      </c>
      <c r="L12" s="1221">
        <v>1</v>
      </c>
      <c r="M12" s="1221">
        <v>1</v>
      </c>
      <c r="N12" s="1221">
        <v>1</v>
      </c>
      <c r="O12" s="1221">
        <v>1</v>
      </c>
      <c r="P12" s="1221">
        <v>1</v>
      </c>
      <c r="Q12" s="1221">
        <v>1</v>
      </c>
      <c r="R12" s="1221">
        <v>1</v>
      </c>
      <c r="S12" s="1221">
        <v>1</v>
      </c>
      <c r="T12" s="1221">
        <v>1</v>
      </c>
      <c r="U12" s="1221">
        <v>1</v>
      </c>
      <c r="V12" s="1221">
        <v>1</v>
      </c>
      <c r="W12" s="1221">
        <v>1</v>
      </c>
      <c r="X12" s="1221">
        <v>1</v>
      </c>
      <c r="Y12" s="1221" t="s">
        <v>258</v>
      </c>
      <c r="Z12" s="1220">
        <v>1</v>
      </c>
      <c r="AA12" s="1221">
        <v>1</v>
      </c>
      <c r="AB12" s="1221">
        <v>1</v>
      </c>
      <c r="AC12" s="1220">
        <v>1</v>
      </c>
      <c r="AD12" s="1221">
        <v>1</v>
      </c>
      <c r="AE12" s="1221">
        <v>1</v>
      </c>
      <c r="AF12" s="1220">
        <v>1</v>
      </c>
      <c r="AG12" s="1221">
        <v>1</v>
      </c>
      <c r="AH12" s="1221">
        <v>1</v>
      </c>
      <c r="AI12" s="1222">
        <f t="shared" si="0"/>
        <v>28</v>
      </c>
      <c r="AJ12" s="1223"/>
    </row>
    <row r="13" spans="1:36" ht="19.5" customHeight="1">
      <c r="A13" s="1227">
        <v>6</v>
      </c>
      <c r="B13" s="1192" t="s">
        <v>1142</v>
      </c>
      <c r="C13" s="1192" t="s">
        <v>18</v>
      </c>
      <c r="D13" s="1193" t="s">
        <v>106</v>
      </c>
      <c r="E13" s="1220"/>
      <c r="F13" s="1220"/>
      <c r="G13" s="1220"/>
      <c r="H13" s="1220"/>
      <c r="I13" s="1220"/>
      <c r="J13" s="1221"/>
      <c r="K13" s="1221"/>
      <c r="L13" s="1221"/>
      <c r="M13" s="1221"/>
      <c r="N13" s="1220"/>
      <c r="O13" s="1221"/>
      <c r="P13" s="1221"/>
      <c r="Q13" s="1220"/>
      <c r="R13" s="1221"/>
      <c r="S13" s="1221"/>
      <c r="T13" s="1220"/>
      <c r="U13" s="1221">
        <v>1</v>
      </c>
      <c r="V13" s="1221">
        <v>1</v>
      </c>
      <c r="W13" s="1221">
        <v>1</v>
      </c>
      <c r="X13" s="1221">
        <v>1</v>
      </c>
      <c r="Y13" s="1221" t="s">
        <v>258</v>
      </c>
      <c r="Z13" s="1220">
        <v>1</v>
      </c>
      <c r="AA13" s="1221">
        <v>1</v>
      </c>
      <c r="AB13" s="1221">
        <v>1</v>
      </c>
      <c r="AC13" s="1220">
        <v>1</v>
      </c>
      <c r="AD13" s="1221">
        <v>1</v>
      </c>
      <c r="AE13" s="1221">
        <v>1</v>
      </c>
      <c r="AF13" s="1220" t="s">
        <v>257</v>
      </c>
      <c r="AG13" s="1221" t="s">
        <v>257</v>
      </c>
      <c r="AH13" s="1221" t="s">
        <v>257</v>
      </c>
      <c r="AI13" s="1222">
        <f t="shared" si="0"/>
        <v>10</v>
      </c>
      <c r="AJ13" s="1223"/>
    </row>
    <row r="14" spans="1:36" ht="20.25" customHeight="1">
      <c r="A14" s="1227">
        <v>7</v>
      </c>
      <c r="B14" s="1192" t="s">
        <v>794</v>
      </c>
      <c r="C14" s="1192" t="s">
        <v>18</v>
      </c>
      <c r="D14" s="1192" t="s">
        <v>27</v>
      </c>
      <c r="E14" s="1220" t="s">
        <v>1171</v>
      </c>
      <c r="F14" s="1220" t="s">
        <v>1171</v>
      </c>
      <c r="G14" s="1220" t="s">
        <v>1171</v>
      </c>
      <c r="H14" s="1220" t="s">
        <v>1171</v>
      </c>
      <c r="I14" s="1220" t="s">
        <v>1171</v>
      </c>
      <c r="J14" s="1220" t="s">
        <v>1171</v>
      </c>
      <c r="K14" s="1220" t="s">
        <v>1171</v>
      </c>
      <c r="L14" s="1220" t="s">
        <v>1171</v>
      </c>
      <c r="M14" s="1220" t="s">
        <v>1171</v>
      </c>
      <c r="N14" s="1220" t="s">
        <v>1171</v>
      </c>
      <c r="O14" s="1220" t="s">
        <v>1171</v>
      </c>
      <c r="P14" s="1220" t="s">
        <v>1171</v>
      </c>
      <c r="Q14" s="1220" t="s">
        <v>1171</v>
      </c>
      <c r="R14" s="1220" t="s">
        <v>1171</v>
      </c>
      <c r="S14" s="1220" t="s">
        <v>1171</v>
      </c>
      <c r="T14" s="1220" t="s">
        <v>1171</v>
      </c>
      <c r="U14" s="1220" t="s">
        <v>1171</v>
      </c>
      <c r="V14" s="1220" t="s">
        <v>1171</v>
      </c>
      <c r="W14" s="1220" t="s">
        <v>255</v>
      </c>
      <c r="X14" s="1220" t="s">
        <v>255</v>
      </c>
      <c r="Y14" s="1221" t="s">
        <v>258</v>
      </c>
      <c r="Z14" s="1220" t="s">
        <v>255</v>
      </c>
      <c r="AA14" s="1220" t="s">
        <v>255</v>
      </c>
      <c r="AB14" s="1220" t="s">
        <v>255</v>
      </c>
      <c r="AC14" s="1220" t="s">
        <v>255</v>
      </c>
      <c r="AD14" s="1221" t="s">
        <v>256</v>
      </c>
      <c r="AE14" s="1221" t="s">
        <v>256</v>
      </c>
      <c r="AF14" s="1220" t="s">
        <v>257</v>
      </c>
      <c r="AG14" s="1221" t="s">
        <v>257</v>
      </c>
      <c r="AH14" s="1221" t="s">
        <v>257</v>
      </c>
      <c r="AI14" s="1222">
        <v>18</v>
      </c>
      <c r="AJ14" s="1223"/>
    </row>
    <row r="15" spans="1:36" ht="18.75">
      <c r="A15" s="1227">
        <v>8</v>
      </c>
      <c r="B15" s="1192" t="s">
        <v>1100</v>
      </c>
      <c r="C15" s="1192" t="s">
        <v>18</v>
      </c>
      <c r="D15" s="1194" t="s">
        <v>105</v>
      </c>
      <c r="E15" s="1220">
        <v>1</v>
      </c>
      <c r="F15" s="1220">
        <v>1</v>
      </c>
      <c r="G15" s="1220">
        <v>1</v>
      </c>
      <c r="H15" s="1220">
        <v>1</v>
      </c>
      <c r="I15" s="1220">
        <v>1</v>
      </c>
      <c r="J15" s="1220">
        <v>1</v>
      </c>
      <c r="K15" s="1220" t="s">
        <v>258</v>
      </c>
      <c r="L15" s="1221">
        <v>1</v>
      </c>
      <c r="M15" s="1221">
        <v>1</v>
      </c>
      <c r="N15" s="1221">
        <v>1</v>
      </c>
      <c r="O15" s="1221">
        <v>1</v>
      </c>
      <c r="P15" s="1221">
        <v>1</v>
      </c>
      <c r="Q15" s="1221">
        <v>1</v>
      </c>
      <c r="R15" s="1221" t="s">
        <v>258</v>
      </c>
      <c r="S15" s="1221" t="s">
        <v>254</v>
      </c>
      <c r="T15" s="1220">
        <v>1</v>
      </c>
      <c r="U15" s="1221">
        <v>1</v>
      </c>
      <c r="V15" s="1221">
        <v>1</v>
      </c>
      <c r="W15" s="1220">
        <v>1</v>
      </c>
      <c r="X15" s="1221">
        <v>1</v>
      </c>
      <c r="Y15" s="1221" t="s">
        <v>258</v>
      </c>
      <c r="Z15" s="1220">
        <v>1</v>
      </c>
      <c r="AA15" s="1221">
        <v>1</v>
      </c>
      <c r="AB15" s="1221">
        <v>1</v>
      </c>
      <c r="AC15" s="1220">
        <v>1</v>
      </c>
      <c r="AD15" s="1221">
        <v>1</v>
      </c>
      <c r="AE15" s="1221">
        <v>1</v>
      </c>
      <c r="AF15" s="1220" t="s">
        <v>257</v>
      </c>
      <c r="AG15" s="1221" t="s">
        <v>257</v>
      </c>
      <c r="AH15" s="1221" t="s">
        <v>257</v>
      </c>
      <c r="AI15" s="1222">
        <f t="shared" si="0"/>
        <v>23</v>
      </c>
      <c r="AJ15" s="1223"/>
    </row>
    <row r="16" spans="1:36" s="12" customFormat="1" ht="18.75">
      <c r="A16" s="1227">
        <v>9</v>
      </c>
      <c r="B16" s="1192" t="s">
        <v>882</v>
      </c>
      <c r="C16" s="1192" t="s">
        <v>207</v>
      </c>
      <c r="D16" s="1192" t="s">
        <v>120</v>
      </c>
      <c r="E16" s="1220">
        <v>1</v>
      </c>
      <c r="F16" s="1220">
        <v>1</v>
      </c>
      <c r="G16" s="1220">
        <v>1</v>
      </c>
      <c r="H16" s="1220">
        <v>1</v>
      </c>
      <c r="I16" s="1220">
        <v>1</v>
      </c>
      <c r="J16" s="1220">
        <v>1</v>
      </c>
      <c r="K16" s="1220" t="s">
        <v>258</v>
      </c>
      <c r="L16" s="1221">
        <v>1</v>
      </c>
      <c r="M16" s="1221">
        <v>1</v>
      </c>
      <c r="N16" s="1221">
        <v>1</v>
      </c>
      <c r="O16" s="1221">
        <v>1</v>
      </c>
      <c r="P16" s="1221">
        <v>1</v>
      </c>
      <c r="Q16" s="1220">
        <v>1</v>
      </c>
      <c r="R16" s="1221" t="s">
        <v>258</v>
      </c>
      <c r="S16" s="1221">
        <v>1</v>
      </c>
      <c r="T16" s="1221">
        <v>1</v>
      </c>
      <c r="U16" s="1221">
        <v>1</v>
      </c>
      <c r="V16" s="1221">
        <v>1</v>
      </c>
      <c r="W16" s="1220">
        <v>1</v>
      </c>
      <c r="X16" s="1221">
        <v>1</v>
      </c>
      <c r="Y16" s="1221" t="s">
        <v>258</v>
      </c>
      <c r="Z16" s="1220">
        <v>1</v>
      </c>
      <c r="AA16" s="1220">
        <v>1</v>
      </c>
      <c r="AB16" s="1220">
        <v>1</v>
      </c>
      <c r="AC16" s="1220">
        <v>1</v>
      </c>
      <c r="AD16" s="1221">
        <v>1</v>
      </c>
      <c r="AE16" s="1221">
        <v>1</v>
      </c>
      <c r="AF16" s="1220" t="s">
        <v>257</v>
      </c>
      <c r="AG16" s="1221" t="s">
        <v>257</v>
      </c>
      <c r="AH16" s="1221" t="s">
        <v>257</v>
      </c>
      <c r="AI16" s="1222">
        <f t="shared" si="0"/>
        <v>24</v>
      </c>
      <c r="AJ16" s="1223"/>
    </row>
    <row r="17" spans="1:37" ht="19.5" customHeight="1">
      <c r="A17" s="1227">
        <v>10</v>
      </c>
      <c r="B17" s="1193" t="s">
        <v>1084</v>
      </c>
      <c r="C17" s="1192" t="s">
        <v>18</v>
      </c>
      <c r="D17" s="1194" t="s">
        <v>186</v>
      </c>
      <c r="E17" s="1220">
        <v>1</v>
      </c>
      <c r="F17" s="1221">
        <v>1</v>
      </c>
      <c r="G17" s="1221">
        <v>1</v>
      </c>
      <c r="H17" s="1220">
        <v>1</v>
      </c>
      <c r="I17" s="1221">
        <v>1</v>
      </c>
      <c r="J17" s="1221">
        <v>1</v>
      </c>
      <c r="K17" s="1220" t="s">
        <v>258</v>
      </c>
      <c r="L17" s="1221">
        <v>1</v>
      </c>
      <c r="M17" s="1221">
        <v>1</v>
      </c>
      <c r="N17" s="1220">
        <v>1</v>
      </c>
      <c r="O17" s="1221">
        <v>1</v>
      </c>
      <c r="P17" s="1221">
        <v>1</v>
      </c>
      <c r="Q17" s="1220">
        <v>1</v>
      </c>
      <c r="R17" s="1221" t="s">
        <v>258</v>
      </c>
      <c r="S17" s="1221">
        <v>1</v>
      </c>
      <c r="T17" s="1220">
        <v>1</v>
      </c>
      <c r="U17" s="1221">
        <v>1</v>
      </c>
      <c r="V17" s="1221">
        <v>1</v>
      </c>
      <c r="W17" s="1220">
        <v>1</v>
      </c>
      <c r="X17" s="1221">
        <v>1</v>
      </c>
      <c r="Y17" s="1221" t="s">
        <v>258</v>
      </c>
      <c r="Z17" s="1220">
        <v>1</v>
      </c>
      <c r="AA17" s="1221">
        <v>1</v>
      </c>
      <c r="AB17" s="1221">
        <v>1</v>
      </c>
      <c r="AC17" s="1220">
        <v>1</v>
      </c>
      <c r="AD17" s="1221">
        <v>1</v>
      </c>
      <c r="AE17" s="1221">
        <v>1</v>
      </c>
      <c r="AF17" s="1220" t="s">
        <v>257</v>
      </c>
      <c r="AG17" s="1221" t="s">
        <v>257</v>
      </c>
      <c r="AH17" s="1221" t="s">
        <v>257</v>
      </c>
      <c r="AI17" s="1222">
        <f t="shared" si="0"/>
        <v>24</v>
      </c>
      <c r="AJ17" s="1237"/>
    </row>
    <row r="18" spans="1:37" s="12" customFormat="1" ht="18.75">
      <c r="A18" s="1227">
        <v>11</v>
      </c>
      <c r="B18" s="1192" t="s">
        <v>309</v>
      </c>
      <c r="C18" s="1192" t="s">
        <v>18</v>
      </c>
      <c r="D18" s="1192" t="s">
        <v>165</v>
      </c>
      <c r="E18" s="1220">
        <v>1</v>
      </c>
      <c r="F18" s="1221">
        <v>1</v>
      </c>
      <c r="G18" s="1221">
        <v>1</v>
      </c>
      <c r="H18" s="1220">
        <v>1</v>
      </c>
      <c r="I18" s="1221">
        <v>1</v>
      </c>
      <c r="J18" s="1221">
        <v>1</v>
      </c>
      <c r="K18" s="1220">
        <v>1</v>
      </c>
      <c r="L18" s="1221">
        <v>1</v>
      </c>
      <c r="M18" s="1221">
        <v>1</v>
      </c>
      <c r="N18" s="1221">
        <v>1</v>
      </c>
      <c r="O18" s="1221">
        <v>1</v>
      </c>
      <c r="P18" s="1221">
        <v>1</v>
      </c>
      <c r="Q18" s="1220">
        <v>1</v>
      </c>
      <c r="R18" s="1221" t="s">
        <v>258</v>
      </c>
      <c r="S18" s="1221">
        <v>1</v>
      </c>
      <c r="T18" s="1221">
        <v>1</v>
      </c>
      <c r="U18" s="1221">
        <v>1</v>
      </c>
      <c r="V18" s="1221">
        <v>1</v>
      </c>
      <c r="W18" s="1220">
        <v>1</v>
      </c>
      <c r="X18" s="1221">
        <v>1</v>
      </c>
      <c r="Y18" s="1221" t="s">
        <v>258</v>
      </c>
      <c r="Z18" s="1220">
        <v>1</v>
      </c>
      <c r="AA18" s="1220">
        <v>1</v>
      </c>
      <c r="AB18" s="1220">
        <v>1</v>
      </c>
      <c r="AC18" s="1220">
        <v>1</v>
      </c>
      <c r="AD18" s="1221">
        <v>1</v>
      </c>
      <c r="AE18" s="1221">
        <v>1</v>
      </c>
      <c r="AF18" s="1220" t="s">
        <v>257</v>
      </c>
      <c r="AG18" s="1221" t="s">
        <v>257</v>
      </c>
      <c r="AH18" s="1221" t="s">
        <v>257</v>
      </c>
      <c r="AI18" s="1222">
        <f t="shared" si="0"/>
        <v>25</v>
      </c>
      <c r="AJ18" s="1224"/>
    </row>
    <row r="19" spans="1:37" s="12" customFormat="1" ht="18.75">
      <c r="A19" s="1227">
        <v>12</v>
      </c>
      <c r="B19" s="1192" t="s">
        <v>1122</v>
      </c>
      <c r="C19" s="1192" t="s">
        <v>18</v>
      </c>
      <c r="D19" s="1195" t="s">
        <v>167</v>
      </c>
      <c r="E19" s="1220">
        <v>1</v>
      </c>
      <c r="F19" s="1221">
        <v>1</v>
      </c>
      <c r="G19" s="1221">
        <v>1</v>
      </c>
      <c r="H19" s="1220">
        <v>1</v>
      </c>
      <c r="I19" s="1221">
        <v>1</v>
      </c>
      <c r="J19" s="1221">
        <v>1</v>
      </c>
      <c r="K19" s="1220">
        <v>1</v>
      </c>
      <c r="L19" s="1221">
        <v>1</v>
      </c>
      <c r="M19" s="1221">
        <v>1</v>
      </c>
      <c r="N19" s="1220">
        <v>1</v>
      </c>
      <c r="O19" s="1221">
        <v>1</v>
      </c>
      <c r="P19" s="1221">
        <v>1</v>
      </c>
      <c r="Q19" s="1220">
        <v>1</v>
      </c>
      <c r="R19" s="1221">
        <v>1</v>
      </c>
      <c r="S19" s="1221">
        <v>1</v>
      </c>
      <c r="T19" s="1220">
        <v>1</v>
      </c>
      <c r="U19" s="1221">
        <v>1</v>
      </c>
      <c r="V19" s="1221">
        <v>1</v>
      </c>
      <c r="W19" s="1220">
        <v>1</v>
      </c>
      <c r="X19" s="1221">
        <v>1</v>
      </c>
      <c r="Y19" s="1221" t="s">
        <v>258</v>
      </c>
      <c r="Z19" s="1220">
        <v>1</v>
      </c>
      <c r="AA19" s="1221">
        <v>1</v>
      </c>
      <c r="AB19" s="1221">
        <v>1</v>
      </c>
      <c r="AC19" s="1220">
        <v>1</v>
      </c>
      <c r="AD19" s="1221">
        <v>1</v>
      </c>
      <c r="AE19" s="1221">
        <v>1</v>
      </c>
      <c r="AF19" s="1220" t="s">
        <v>257</v>
      </c>
      <c r="AG19" s="1221" t="s">
        <v>257</v>
      </c>
      <c r="AH19" s="1221" t="s">
        <v>257</v>
      </c>
      <c r="AI19" s="1225">
        <f>SUM(E19:AH19)</f>
        <v>26</v>
      </c>
      <c r="AJ19" s="1226"/>
    </row>
    <row r="20" spans="1:37" s="12" customFormat="1" ht="19.5" customHeight="1">
      <c r="A20" s="1227">
        <v>13</v>
      </c>
      <c r="B20" s="1192" t="s">
        <v>800</v>
      </c>
      <c r="C20" s="1192" t="s">
        <v>18</v>
      </c>
      <c r="D20" s="1195" t="s">
        <v>44</v>
      </c>
      <c r="E20" s="1220">
        <v>1</v>
      </c>
      <c r="F20" s="1221">
        <v>1</v>
      </c>
      <c r="G20" s="1221">
        <v>1</v>
      </c>
      <c r="H20" s="1220">
        <v>1</v>
      </c>
      <c r="I20" s="1221">
        <v>1</v>
      </c>
      <c r="J20" s="1221">
        <v>1</v>
      </c>
      <c r="K20" s="1220">
        <v>1</v>
      </c>
      <c r="L20" s="1221">
        <v>1</v>
      </c>
      <c r="M20" s="1221">
        <v>1</v>
      </c>
      <c r="N20" s="1220">
        <v>1</v>
      </c>
      <c r="O20" s="1221">
        <v>1</v>
      </c>
      <c r="P20" s="1221">
        <v>1</v>
      </c>
      <c r="Q20" s="1220">
        <v>1</v>
      </c>
      <c r="R20" s="1221">
        <v>1</v>
      </c>
      <c r="S20" s="1221">
        <v>1</v>
      </c>
      <c r="T20" s="1220">
        <v>1</v>
      </c>
      <c r="U20" s="1221">
        <v>1</v>
      </c>
      <c r="V20" s="1221">
        <v>1</v>
      </c>
      <c r="W20" s="1220">
        <v>1</v>
      </c>
      <c r="X20" s="1221">
        <v>1</v>
      </c>
      <c r="Y20" s="1221">
        <v>1</v>
      </c>
      <c r="Z20" s="1220">
        <v>1</v>
      </c>
      <c r="AA20" s="1221">
        <v>1</v>
      </c>
      <c r="AB20" s="1221">
        <v>1</v>
      </c>
      <c r="AC20" s="1220">
        <v>1</v>
      </c>
      <c r="AD20" s="1221">
        <v>1</v>
      </c>
      <c r="AE20" s="1221">
        <v>1</v>
      </c>
      <c r="AF20" s="1220" t="s">
        <v>257</v>
      </c>
      <c r="AG20" s="1221" t="s">
        <v>257</v>
      </c>
      <c r="AH20" s="1221" t="s">
        <v>257</v>
      </c>
      <c r="AI20" s="1222">
        <f t="shared" si="0"/>
        <v>27</v>
      </c>
      <c r="AJ20" s="1224"/>
    </row>
    <row r="21" spans="1:37" s="12" customFormat="1" ht="18.75">
      <c r="A21" s="1227">
        <v>14</v>
      </c>
      <c r="B21" s="1192" t="s">
        <v>454</v>
      </c>
      <c r="C21" s="1192" t="s">
        <v>207</v>
      </c>
      <c r="D21" s="1192" t="s">
        <v>174</v>
      </c>
      <c r="E21" s="1220">
        <v>1</v>
      </c>
      <c r="F21" s="1220">
        <v>1</v>
      </c>
      <c r="G21" s="1220">
        <v>1</v>
      </c>
      <c r="H21" s="1220">
        <v>1</v>
      </c>
      <c r="I21" s="1220">
        <v>1</v>
      </c>
      <c r="J21" s="1220">
        <v>1</v>
      </c>
      <c r="K21" s="1221" t="s">
        <v>258</v>
      </c>
      <c r="L21" s="1221">
        <v>1</v>
      </c>
      <c r="M21" s="1221">
        <v>1</v>
      </c>
      <c r="N21" s="1221">
        <v>1</v>
      </c>
      <c r="O21" s="1221">
        <v>1</v>
      </c>
      <c r="P21" s="1221">
        <v>1</v>
      </c>
      <c r="Q21" s="1221">
        <v>1</v>
      </c>
      <c r="R21" s="1220" t="s">
        <v>258</v>
      </c>
      <c r="S21" s="1221">
        <v>1</v>
      </c>
      <c r="T21" s="1221">
        <v>1</v>
      </c>
      <c r="U21" s="1221">
        <v>1</v>
      </c>
      <c r="V21" s="1221">
        <v>1</v>
      </c>
      <c r="W21" s="1221">
        <v>1</v>
      </c>
      <c r="X21" s="1221">
        <v>1</v>
      </c>
      <c r="Y21" s="1221" t="s">
        <v>258</v>
      </c>
      <c r="Z21" s="1220">
        <v>1</v>
      </c>
      <c r="AA21" s="1220">
        <v>1</v>
      </c>
      <c r="AB21" s="1220">
        <v>1</v>
      </c>
      <c r="AC21" s="1220">
        <v>1</v>
      </c>
      <c r="AD21" s="1220">
        <v>1</v>
      </c>
      <c r="AE21" s="1221">
        <v>1</v>
      </c>
      <c r="AF21" s="1220" t="s">
        <v>257</v>
      </c>
      <c r="AG21" s="1221" t="s">
        <v>257</v>
      </c>
      <c r="AH21" s="1221" t="s">
        <v>257</v>
      </c>
      <c r="AI21" s="1222">
        <f>SUM(E21:AH21)</f>
        <v>24</v>
      </c>
      <c r="AJ21" s="1223"/>
    </row>
    <row r="22" spans="1:37" s="12" customFormat="1" ht="18.75">
      <c r="A22" s="1227">
        <v>15</v>
      </c>
      <c r="B22" s="1195" t="s">
        <v>808</v>
      </c>
      <c r="C22" s="1192" t="s">
        <v>18</v>
      </c>
      <c r="D22" s="1193" t="s">
        <v>113</v>
      </c>
      <c r="E22" s="1220">
        <v>1</v>
      </c>
      <c r="F22" s="1221">
        <v>1</v>
      </c>
      <c r="G22" s="1221">
        <v>1</v>
      </c>
      <c r="H22" s="1220">
        <v>1</v>
      </c>
      <c r="I22" s="1221">
        <v>1</v>
      </c>
      <c r="J22" s="1221">
        <v>1</v>
      </c>
      <c r="K22" s="1221" t="s">
        <v>258</v>
      </c>
      <c r="L22" s="1221" t="s">
        <v>255</v>
      </c>
      <c r="M22" s="1221" t="s">
        <v>255</v>
      </c>
      <c r="N22" s="1220" t="s">
        <v>255</v>
      </c>
      <c r="O22" s="1221">
        <v>1</v>
      </c>
      <c r="P22" s="1221">
        <v>1</v>
      </c>
      <c r="Q22" s="1220">
        <v>1</v>
      </c>
      <c r="R22" s="1221">
        <v>1</v>
      </c>
      <c r="S22" s="1221">
        <v>1</v>
      </c>
      <c r="T22" s="1220">
        <v>1</v>
      </c>
      <c r="U22" s="1221">
        <v>1</v>
      </c>
      <c r="V22" s="1221">
        <v>1</v>
      </c>
      <c r="W22" s="1220">
        <v>1</v>
      </c>
      <c r="X22" s="1221">
        <v>1</v>
      </c>
      <c r="Y22" s="1221">
        <v>1</v>
      </c>
      <c r="Z22" s="1220">
        <v>1</v>
      </c>
      <c r="AA22" s="1221">
        <v>1</v>
      </c>
      <c r="AB22" s="1221">
        <v>1</v>
      </c>
      <c r="AC22" s="1220">
        <v>1</v>
      </c>
      <c r="AD22" s="1221">
        <v>1</v>
      </c>
      <c r="AE22" s="1221">
        <v>1</v>
      </c>
      <c r="AF22" s="1221">
        <v>1</v>
      </c>
      <c r="AG22" s="1221">
        <v>1</v>
      </c>
      <c r="AH22" s="1221">
        <v>1</v>
      </c>
      <c r="AI22" s="1222">
        <f t="shared" ref="AI22:AI25" si="1">SUM(E22:AH22)</f>
        <v>26</v>
      </c>
      <c r="AJ22" s="1223"/>
    </row>
    <row r="23" spans="1:37" s="12" customFormat="1" ht="18.75">
      <c r="A23" s="1227">
        <v>16</v>
      </c>
      <c r="B23" s="1192" t="s">
        <v>920</v>
      </c>
      <c r="C23" s="1192" t="s">
        <v>18</v>
      </c>
      <c r="D23" s="1192" t="s">
        <v>113</v>
      </c>
      <c r="E23" s="1220">
        <v>1</v>
      </c>
      <c r="F23" s="1221">
        <v>1</v>
      </c>
      <c r="G23" s="1221">
        <v>1</v>
      </c>
      <c r="H23" s="1220">
        <v>1</v>
      </c>
      <c r="I23" s="1221">
        <v>1</v>
      </c>
      <c r="J23" s="1221">
        <v>1</v>
      </c>
      <c r="K23" s="1220">
        <v>1</v>
      </c>
      <c r="L23" s="1221">
        <v>1</v>
      </c>
      <c r="M23" s="1221">
        <v>1</v>
      </c>
      <c r="N23" s="1220">
        <v>1</v>
      </c>
      <c r="O23" s="1221">
        <v>1</v>
      </c>
      <c r="P23" s="1221">
        <v>1</v>
      </c>
      <c r="Q23" s="1220">
        <v>1</v>
      </c>
      <c r="R23" s="1221">
        <v>1</v>
      </c>
      <c r="S23" s="1221">
        <v>1</v>
      </c>
      <c r="T23" s="1220">
        <v>1</v>
      </c>
      <c r="U23" s="1220">
        <v>1</v>
      </c>
      <c r="V23" s="1220">
        <v>1</v>
      </c>
      <c r="W23" s="1220">
        <v>1</v>
      </c>
      <c r="X23" s="1220">
        <v>1</v>
      </c>
      <c r="Y23" s="1221">
        <v>1</v>
      </c>
      <c r="Z23" s="1220">
        <v>1</v>
      </c>
      <c r="AA23" s="1221">
        <v>1</v>
      </c>
      <c r="AB23" s="1221">
        <v>1</v>
      </c>
      <c r="AC23" s="1220">
        <v>1</v>
      </c>
      <c r="AD23" s="1221">
        <v>1</v>
      </c>
      <c r="AE23" s="1221">
        <v>1</v>
      </c>
      <c r="AF23" s="1220" t="s">
        <v>257</v>
      </c>
      <c r="AG23" s="1221" t="s">
        <v>257</v>
      </c>
      <c r="AH23" s="1221" t="s">
        <v>257</v>
      </c>
      <c r="AI23" s="1222">
        <f t="shared" si="1"/>
        <v>27</v>
      </c>
      <c r="AJ23" s="1223"/>
    </row>
    <row r="24" spans="1:37" s="12" customFormat="1" ht="20.25" customHeight="1">
      <c r="A24" s="1227">
        <v>17</v>
      </c>
      <c r="B24" s="1191" t="s">
        <v>369</v>
      </c>
      <c r="C24" s="1204" t="s">
        <v>18</v>
      </c>
      <c r="D24" s="1204" t="s">
        <v>111</v>
      </c>
      <c r="E24" s="1220">
        <v>1</v>
      </c>
      <c r="F24" s="1221">
        <v>1</v>
      </c>
      <c r="G24" s="1221">
        <v>1</v>
      </c>
      <c r="H24" s="1220">
        <v>1</v>
      </c>
      <c r="I24" s="1221">
        <v>1</v>
      </c>
      <c r="J24" s="1221">
        <v>1</v>
      </c>
      <c r="K24" s="1220">
        <v>1</v>
      </c>
      <c r="L24" s="1221">
        <v>1</v>
      </c>
      <c r="M24" s="1221">
        <v>1</v>
      </c>
      <c r="N24" s="1220">
        <v>1</v>
      </c>
      <c r="O24" s="1221">
        <v>1</v>
      </c>
      <c r="P24" s="1221">
        <v>1</v>
      </c>
      <c r="Q24" s="1220">
        <v>1</v>
      </c>
      <c r="R24" s="1221" t="s">
        <v>258</v>
      </c>
      <c r="S24" s="1221">
        <v>1</v>
      </c>
      <c r="T24" s="1220">
        <v>1</v>
      </c>
      <c r="U24" s="1221">
        <v>1</v>
      </c>
      <c r="V24" s="1221">
        <v>1</v>
      </c>
      <c r="W24" s="1220">
        <v>1</v>
      </c>
      <c r="X24" s="1221">
        <v>1</v>
      </c>
      <c r="Y24" s="1221">
        <v>1</v>
      </c>
      <c r="Z24" s="1220">
        <v>1</v>
      </c>
      <c r="AA24" s="1221">
        <v>1</v>
      </c>
      <c r="AB24" s="1221">
        <v>1</v>
      </c>
      <c r="AC24" s="1220">
        <v>1</v>
      </c>
      <c r="AD24" s="1221">
        <v>1</v>
      </c>
      <c r="AE24" s="1221">
        <v>1</v>
      </c>
      <c r="AF24" s="1221">
        <v>1</v>
      </c>
      <c r="AG24" s="1221">
        <v>1</v>
      </c>
      <c r="AH24" s="1221" t="s">
        <v>257</v>
      </c>
      <c r="AI24" s="1222">
        <f t="shared" si="0"/>
        <v>28</v>
      </c>
      <c r="AJ24" s="1223"/>
    </row>
    <row r="25" spans="1:37" s="12" customFormat="1" ht="20.25" customHeight="1">
      <c r="A25" s="1227">
        <v>18</v>
      </c>
      <c r="B25" s="1192" t="s">
        <v>913</v>
      </c>
      <c r="C25" s="1192" t="s">
        <v>176</v>
      </c>
      <c r="D25" s="1192" t="s">
        <v>911</v>
      </c>
      <c r="E25" s="1212">
        <v>1</v>
      </c>
      <c r="F25" s="1212">
        <v>1</v>
      </c>
      <c r="G25" s="1212">
        <v>1</v>
      </c>
      <c r="H25" s="1212">
        <v>1</v>
      </c>
      <c r="I25" s="1212">
        <v>1</v>
      </c>
      <c r="J25" s="1212">
        <v>1</v>
      </c>
      <c r="K25" s="1209">
        <v>1</v>
      </c>
      <c r="L25" s="178">
        <v>1</v>
      </c>
      <c r="M25" s="178">
        <v>1</v>
      </c>
      <c r="N25" s="1212">
        <v>1</v>
      </c>
      <c r="O25" s="178">
        <v>1</v>
      </c>
      <c r="P25" s="178">
        <v>1</v>
      </c>
      <c r="Q25" s="1212">
        <v>1</v>
      </c>
      <c r="R25" s="1215">
        <v>1</v>
      </c>
      <c r="S25" s="178">
        <v>1</v>
      </c>
      <c r="T25" s="1212">
        <v>1</v>
      </c>
      <c r="U25" s="178">
        <v>1</v>
      </c>
      <c r="V25" s="178">
        <v>1</v>
      </c>
      <c r="W25" s="1212">
        <v>1</v>
      </c>
      <c r="X25" s="178">
        <v>1</v>
      </c>
      <c r="Y25" s="1215">
        <v>1</v>
      </c>
      <c r="Z25" s="1212">
        <v>1</v>
      </c>
      <c r="AA25" s="178">
        <v>1</v>
      </c>
      <c r="AB25" s="178">
        <v>1</v>
      </c>
      <c r="AC25" s="1212">
        <v>1</v>
      </c>
      <c r="AD25" s="178">
        <v>1</v>
      </c>
      <c r="AE25" s="178">
        <v>1</v>
      </c>
      <c r="AF25" s="1209" t="s">
        <v>257</v>
      </c>
      <c r="AG25" s="1215" t="s">
        <v>257</v>
      </c>
      <c r="AH25" s="1215" t="s">
        <v>257</v>
      </c>
      <c r="AI25" s="14">
        <f t="shared" si="1"/>
        <v>27</v>
      </c>
      <c r="AJ25" s="304"/>
    </row>
    <row r="26" spans="1:37" s="12" customFormat="1" ht="20.25" customHeight="1">
      <c r="A26" s="1227">
        <v>19</v>
      </c>
      <c r="B26" s="1192" t="s">
        <v>292</v>
      </c>
      <c r="C26" s="1192" t="s">
        <v>176</v>
      </c>
      <c r="D26" s="1205" t="s">
        <v>911</v>
      </c>
      <c r="E26" s="1212">
        <v>1</v>
      </c>
      <c r="F26" s="178">
        <v>1</v>
      </c>
      <c r="G26" s="178">
        <v>1</v>
      </c>
      <c r="H26" s="1212">
        <v>1</v>
      </c>
      <c r="I26" s="178">
        <v>1</v>
      </c>
      <c r="J26" s="178">
        <v>1</v>
      </c>
      <c r="K26" s="1209">
        <v>1</v>
      </c>
      <c r="L26" s="178">
        <v>1</v>
      </c>
      <c r="M26" s="178">
        <v>1</v>
      </c>
      <c r="N26" s="1212">
        <v>1</v>
      </c>
      <c r="O26" s="178">
        <v>1</v>
      </c>
      <c r="P26" s="178">
        <v>1</v>
      </c>
      <c r="Q26" s="1212">
        <v>1</v>
      </c>
      <c r="R26" s="1215">
        <v>1</v>
      </c>
      <c r="S26" s="178">
        <v>1</v>
      </c>
      <c r="T26" s="1212">
        <v>1</v>
      </c>
      <c r="U26" s="178">
        <v>1</v>
      </c>
      <c r="V26" s="178">
        <v>1</v>
      </c>
      <c r="W26" s="1212">
        <v>1</v>
      </c>
      <c r="X26" s="178">
        <v>1</v>
      </c>
      <c r="Y26" s="1215">
        <v>1</v>
      </c>
      <c r="Z26" s="1212">
        <v>1</v>
      </c>
      <c r="AA26" s="178">
        <v>1</v>
      </c>
      <c r="AB26" s="178">
        <v>1</v>
      </c>
      <c r="AC26" s="1212">
        <v>1</v>
      </c>
      <c r="AD26" s="178">
        <v>1</v>
      </c>
      <c r="AE26" s="178">
        <v>1</v>
      </c>
      <c r="AF26" s="1209" t="s">
        <v>257</v>
      </c>
      <c r="AG26" s="1215" t="s">
        <v>257</v>
      </c>
      <c r="AH26" s="1215" t="s">
        <v>257</v>
      </c>
      <c r="AI26" s="14">
        <f t="shared" si="0"/>
        <v>27</v>
      </c>
      <c r="AJ26" s="304"/>
    </row>
    <row r="27" spans="1:37" ht="17.25" customHeight="1" thickBot="1">
      <c r="A27" s="438"/>
      <c r="B27" s="217"/>
      <c r="C27" s="217"/>
      <c r="D27" s="218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214"/>
      <c r="S27" s="214"/>
      <c r="T27" s="214"/>
      <c r="U27" s="214"/>
      <c r="V27" s="214"/>
      <c r="W27" s="214"/>
      <c r="X27" s="214"/>
      <c r="Y27" s="214"/>
      <c r="Z27" s="214"/>
      <c r="AA27" s="214"/>
      <c r="AB27" s="214"/>
      <c r="AC27" s="214"/>
      <c r="AD27" s="214"/>
      <c r="AE27" s="214"/>
      <c r="AF27" s="214"/>
      <c r="AG27" s="214"/>
      <c r="AH27" s="214"/>
      <c r="AI27" s="214"/>
      <c r="AJ27" s="304"/>
    </row>
    <row r="28" spans="1:37" ht="18">
      <c r="A28" s="1567" t="s">
        <v>336</v>
      </c>
      <c r="B28" s="1568"/>
      <c r="C28" s="1214"/>
      <c r="D28" s="67"/>
      <c r="E28" s="234"/>
      <c r="F28" s="234"/>
      <c r="G28" s="234"/>
      <c r="H28" s="234"/>
      <c r="I28" s="234"/>
      <c r="J28" s="234"/>
      <c r="K28" s="234"/>
      <c r="L28" s="234"/>
      <c r="M28" s="234"/>
      <c r="N28" s="234"/>
      <c r="O28" s="234"/>
      <c r="P28" s="234"/>
      <c r="Q28" s="234"/>
      <c r="R28" s="234"/>
      <c r="S28" s="234"/>
      <c r="T28" s="234"/>
      <c r="U28" s="234"/>
      <c r="V28" s="234"/>
      <c r="W28" s="234"/>
      <c r="X28" s="234"/>
      <c r="Y28" s="234"/>
      <c r="Z28" s="234"/>
      <c r="AA28" s="234"/>
      <c r="AB28" s="234"/>
      <c r="AC28" s="234"/>
      <c r="AD28" s="234"/>
      <c r="AE28" s="234"/>
      <c r="AF28" s="234"/>
      <c r="AG28" s="234"/>
      <c r="AH28" s="234"/>
      <c r="AI28" s="105"/>
      <c r="AJ28" s="314"/>
    </row>
    <row r="29" spans="1:37" ht="18">
      <c r="A29" s="292">
        <v>1</v>
      </c>
      <c r="B29" s="1196" t="s">
        <v>882</v>
      </c>
      <c r="C29" s="1196"/>
      <c r="D29" s="1197" t="s">
        <v>120</v>
      </c>
      <c r="E29" s="1212">
        <v>1</v>
      </c>
      <c r="F29" s="1230">
        <v>1</v>
      </c>
      <c r="G29" s="1230">
        <v>1</v>
      </c>
      <c r="H29" s="1230">
        <v>1</v>
      </c>
      <c r="I29" s="1230">
        <v>1</v>
      </c>
      <c r="J29" s="1230">
        <v>1</v>
      </c>
      <c r="K29" s="1209" t="s">
        <v>258</v>
      </c>
      <c r="L29" s="178">
        <v>1</v>
      </c>
      <c r="M29" s="178">
        <v>1</v>
      </c>
      <c r="N29" s="178">
        <v>1</v>
      </c>
      <c r="O29" s="178">
        <v>1</v>
      </c>
      <c r="P29" s="178">
        <v>1</v>
      </c>
      <c r="Q29" s="178">
        <v>1</v>
      </c>
      <c r="R29" s="1215" t="s">
        <v>258</v>
      </c>
      <c r="S29" s="178">
        <v>1</v>
      </c>
      <c r="T29" s="178">
        <v>1</v>
      </c>
      <c r="U29" s="178">
        <v>1</v>
      </c>
      <c r="V29" s="178">
        <v>1</v>
      </c>
      <c r="W29" s="178">
        <v>1</v>
      </c>
      <c r="X29" s="178">
        <v>1</v>
      </c>
      <c r="Y29" s="1215" t="s">
        <v>258</v>
      </c>
      <c r="Z29" s="1212">
        <v>1</v>
      </c>
      <c r="AA29" s="1230">
        <v>1</v>
      </c>
      <c r="AB29" s="1230">
        <v>1</v>
      </c>
      <c r="AC29" s="1230">
        <v>1</v>
      </c>
      <c r="AD29" s="1230">
        <v>1</v>
      </c>
      <c r="AE29" s="1230">
        <v>1</v>
      </c>
      <c r="AF29" s="1209" t="s">
        <v>257</v>
      </c>
      <c r="AG29" s="1215" t="s">
        <v>257</v>
      </c>
      <c r="AH29" s="1215" t="s">
        <v>257</v>
      </c>
      <c r="AI29" s="14">
        <f>SUM(E29:AH29)</f>
        <v>24</v>
      </c>
      <c r="AJ29" s="315"/>
    </row>
    <row r="30" spans="1:37" ht="18">
      <c r="A30" s="292">
        <v>2</v>
      </c>
      <c r="B30" s="1196" t="s">
        <v>124</v>
      </c>
      <c r="C30" s="1196"/>
      <c r="D30" s="1197" t="s">
        <v>142</v>
      </c>
      <c r="E30" s="1212">
        <v>1</v>
      </c>
      <c r="F30" s="1230">
        <v>1</v>
      </c>
      <c r="G30" s="1230">
        <v>1</v>
      </c>
      <c r="H30" s="1230">
        <v>1</v>
      </c>
      <c r="I30" s="1230">
        <v>1</v>
      </c>
      <c r="J30" s="1230">
        <v>1</v>
      </c>
      <c r="K30" s="1229" t="s">
        <v>258</v>
      </c>
      <c r="L30" s="178">
        <v>1</v>
      </c>
      <c r="M30" s="178">
        <v>1</v>
      </c>
      <c r="N30" s="178">
        <v>1</v>
      </c>
      <c r="O30" s="178">
        <v>1</v>
      </c>
      <c r="P30" s="178">
        <v>1</v>
      </c>
      <c r="Q30" s="178">
        <v>1</v>
      </c>
      <c r="R30" s="1231" t="s">
        <v>258</v>
      </c>
      <c r="S30" s="178">
        <v>1</v>
      </c>
      <c r="T30" s="178">
        <v>1</v>
      </c>
      <c r="U30" s="178">
        <v>1</v>
      </c>
      <c r="V30" s="178">
        <v>1</v>
      </c>
      <c r="W30" s="178">
        <v>1</v>
      </c>
      <c r="X30" s="178">
        <v>1</v>
      </c>
      <c r="Y30" s="1231" t="s">
        <v>258</v>
      </c>
      <c r="Z30" s="1212">
        <v>1</v>
      </c>
      <c r="AA30" s="1230">
        <v>1</v>
      </c>
      <c r="AB30" s="1230">
        <v>1</v>
      </c>
      <c r="AC30" s="1230">
        <v>1</v>
      </c>
      <c r="AD30" s="1230">
        <v>1</v>
      </c>
      <c r="AE30" s="1230">
        <v>1</v>
      </c>
      <c r="AF30" s="1209" t="s">
        <v>257</v>
      </c>
      <c r="AG30" s="1215" t="s">
        <v>257</v>
      </c>
      <c r="AH30" s="1215" t="s">
        <v>257</v>
      </c>
      <c r="AI30" s="14">
        <f>SUM(E30:AH30)</f>
        <v>24</v>
      </c>
      <c r="AJ30" s="315"/>
    </row>
    <row r="31" spans="1:37" ht="21.75" customHeight="1" thickBot="1">
      <c r="A31" s="316">
        <v>3</v>
      </c>
      <c r="B31" s="1198" t="s">
        <v>454</v>
      </c>
      <c r="C31" s="1198"/>
      <c r="D31" s="1199" t="s">
        <v>174</v>
      </c>
      <c r="E31" s="1212">
        <v>1</v>
      </c>
      <c r="F31" s="1230">
        <v>1</v>
      </c>
      <c r="G31" s="1230">
        <v>1</v>
      </c>
      <c r="H31" s="1230">
        <v>1</v>
      </c>
      <c r="I31" s="1230">
        <v>1</v>
      </c>
      <c r="J31" s="1230">
        <v>1</v>
      </c>
      <c r="K31" s="1229" t="s">
        <v>258</v>
      </c>
      <c r="L31" s="178">
        <v>1</v>
      </c>
      <c r="M31" s="178">
        <v>1</v>
      </c>
      <c r="N31" s="178">
        <v>1</v>
      </c>
      <c r="O31" s="178">
        <v>1</v>
      </c>
      <c r="P31" s="178">
        <v>1</v>
      </c>
      <c r="Q31" s="178">
        <v>1</v>
      </c>
      <c r="R31" s="1231" t="s">
        <v>258</v>
      </c>
      <c r="S31" s="178">
        <v>1</v>
      </c>
      <c r="T31" s="178">
        <v>1</v>
      </c>
      <c r="U31" s="178">
        <v>1</v>
      </c>
      <c r="V31" s="178">
        <v>1</v>
      </c>
      <c r="W31" s="178">
        <v>1</v>
      </c>
      <c r="X31" s="178">
        <v>1</v>
      </c>
      <c r="Y31" s="1231" t="s">
        <v>258</v>
      </c>
      <c r="Z31" s="1212">
        <v>1</v>
      </c>
      <c r="AA31" s="1230">
        <v>1</v>
      </c>
      <c r="AB31" s="1230">
        <v>1</v>
      </c>
      <c r="AC31" s="1230">
        <v>1</v>
      </c>
      <c r="AD31" s="1230">
        <v>1</v>
      </c>
      <c r="AE31" s="1230">
        <v>1</v>
      </c>
      <c r="AF31" s="1209" t="s">
        <v>257</v>
      </c>
      <c r="AG31" s="1215" t="s">
        <v>257</v>
      </c>
      <c r="AH31" s="1215" t="s">
        <v>257</v>
      </c>
      <c r="AI31" s="321">
        <f>SUM(E31:AH31)</f>
        <v>24</v>
      </c>
      <c r="AJ31" s="322"/>
    </row>
    <row r="32" spans="1:37" s="24" customFormat="1" ht="16.5" thickTop="1">
      <c r="A32" s="200"/>
      <c r="B32" s="201"/>
      <c r="C32" s="201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1209" t="s">
        <v>257</v>
      </c>
      <c r="AG32" s="1215" t="s">
        <v>257</v>
      </c>
      <c r="AH32" s="1215" t="s">
        <v>257</v>
      </c>
      <c r="AI32" s="113"/>
      <c r="AJ32" s="113"/>
      <c r="AK32" s="22"/>
    </row>
  </sheetData>
  <autoFilter ref="A1:AJ6">
    <filterColumn colId="0" showButton="0"/>
    <filterColumn colId="1" showButton="0"/>
    <filterColumn colId="2" hiddenButton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</autoFilter>
  <mergeCells count="41">
    <mergeCell ref="A28:B28"/>
    <mergeCell ref="AF5:AF6"/>
    <mergeCell ref="AG5:AG6"/>
    <mergeCell ref="AH5:AH6"/>
    <mergeCell ref="AI5:AI6"/>
    <mergeCell ref="P5:P6"/>
    <mergeCell ref="Q5:Q6"/>
    <mergeCell ref="R5:R6"/>
    <mergeCell ref="S5:S6"/>
    <mergeCell ref="H5:H6"/>
    <mergeCell ref="I5:I6"/>
    <mergeCell ref="J5:J6"/>
    <mergeCell ref="K5:K6"/>
    <mergeCell ref="L5:L6"/>
    <mergeCell ref="M5:M6"/>
    <mergeCell ref="A7:B7"/>
    <mergeCell ref="AA5:AA6"/>
    <mergeCell ref="AB5:AB6"/>
    <mergeCell ref="AC5:AC6"/>
    <mergeCell ref="T5:T6"/>
    <mergeCell ref="U5:U6"/>
    <mergeCell ref="V5:V6"/>
    <mergeCell ref="W5:W6"/>
    <mergeCell ref="X5:X6"/>
    <mergeCell ref="Y5:Y6"/>
    <mergeCell ref="N5:N6"/>
    <mergeCell ref="O5:O6"/>
    <mergeCell ref="A1:AJ1"/>
    <mergeCell ref="A2:AJ2"/>
    <mergeCell ref="A3:B3"/>
    <mergeCell ref="A4:B4"/>
    <mergeCell ref="A5:A6"/>
    <mergeCell ref="B5:B6"/>
    <mergeCell ref="D5:D6"/>
    <mergeCell ref="E5:E6"/>
    <mergeCell ref="F5:F6"/>
    <mergeCell ref="G5:G6"/>
    <mergeCell ref="AJ5:AJ6"/>
    <mergeCell ref="AD5:AD6"/>
    <mergeCell ref="AE5:AE6"/>
    <mergeCell ref="Z5:Z6"/>
  </mergeCells>
  <conditionalFormatting sqref="B31:C31">
    <cfRule type="duplicateValues" dxfId="16" priority="9"/>
  </conditionalFormatting>
  <conditionalFormatting sqref="B28:C31">
    <cfRule type="duplicateValues" dxfId="15" priority="8"/>
  </conditionalFormatting>
  <conditionalFormatting sqref="B28:C31">
    <cfRule type="duplicateValues" dxfId="14" priority="6"/>
    <cfRule type="duplicateValues" dxfId="13" priority="7"/>
  </conditionalFormatting>
  <conditionalFormatting sqref="B24:C24 B27:C27">
    <cfRule type="duplicateValues" dxfId="12" priority="5"/>
  </conditionalFormatting>
  <conditionalFormatting sqref="B28:C1048576 B1:C7 B22:C22">
    <cfRule type="duplicateValues" dxfId="11" priority="4"/>
  </conditionalFormatting>
  <conditionalFormatting sqref="B28:C95 B22:C22">
    <cfRule type="duplicateValues" dxfId="10" priority="3"/>
  </conditionalFormatting>
  <conditionalFormatting sqref="B22">
    <cfRule type="duplicateValues" dxfId="9" priority="2"/>
  </conditionalFormatting>
  <conditionalFormatting sqref="B24">
    <cfRule type="duplicateValues" dxfId="8" priority="1"/>
  </conditionalFormatting>
  <conditionalFormatting sqref="B24:C24">
    <cfRule type="duplicateValues" dxfId="7" priority="10"/>
  </conditionalFormatting>
  <printOptions horizontalCentered="1"/>
  <pageMargins left="0" right="0" top="0" bottom="0" header="0.17" footer="0"/>
  <pageSetup scale="50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>
  <dimension ref="A1:AI13"/>
  <sheetViews>
    <sheetView view="pageBreakPreview" zoomScale="62" zoomScaleSheetLayoutView="62" workbookViewId="0">
      <selection activeCell="AL23" sqref="AL23"/>
    </sheetView>
  </sheetViews>
  <sheetFormatPr defaultRowHeight="15"/>
  <cols>
    <col min="2" max="2" width="28.140625" customWidth="1"/>
    <col min="3" max="3" width="9.85546875" customWidth="1"/>
    <col min="4" max="4" width="17.7109375" customWidth="1"/>
    <col min="9" max="9" width="11.85546875" customWidth="1"/>
    <col min="13" max="13" width="12.5703125" customWidth="1"/>
    <col min="15" max="15" width="11.42578125" customWidth="1"/>
    <col min="17" max="17" width="12.140625" customWidth="1"/>
    <col min="21" max="21" width="11.42578125" customWidth="1"/>
    <col min="22" max="22" width="14.5703125" customWidth="1"/>
    <col min="24" max="24" width="11" customWidth="1"/>
    <col min="25" max="25" width="11.85546875" customWidth="1"/>
    <col min="26" max="26" width="18.28515625" customWidth="1"/>
    <col min="27" max="27" width="18.140625" customWidth="1"/>
  </cols>
  <sheetData>
    <row r="1" spans="1:35" ht="33">
      <c r="A1" s="1631" t="s">
        <v>243</v>
      </c>
      <c r="B1" s="1631"/>
      <c r="C1" s="1631"/>
      <c r="D1" s="1631"/>
      <c r="E1" s="1631"/>
      <c r="F1" s="1631"/>
      <c r="G1" s="1631"/>
      <c r="H1" s="1631"/>
      <c r="I1" s="1631"/>
      <c r="J1" s="1631"/>
      <c r="K1" s="1631"/>
      <c r="L1" s="1631"/>
      <c r="M1" s="1631"/>
      <c r="N1" s="1631"/>
      <c r="O1" s="1631"/>
      <c r="P1" s="1631"/>
      <c r="Q1" s="1631"/>
      <c r="R1" s="1631"/>
      <c r="S1" s="1631"/>
      <c r="T1" s="1631"/>
      <c r="U1" s="1631"/>
      <c r="V1" s="1631"/>
      <c r="W1" s="1631"/>
      <c r="X1" s="1631"/>
      <c r="Y1" s="1631"/>
      <c r="Z1" s="1631"/>
      <c r="AA1" s="1631"/>
      <c r="AB1" s="1631"/>
      <c r="AC1" s="1631"/>
      <c r="AD1" s="1631"/>
      <c r="AE1" s="1631"/>
      <c r="AF1" s="1631"/>
      <c r="AG1" s="1631"/>
      <c r="AH1" s="1631"/>
      <c r="AI1" s="1631"/>
    </row>
    <row r="2" spans="1:35" ht="28.5" thickBot="1">
      <c r="A2" s="1396" t="s">
        <v>259</v>
      </c>
      <c r="B2" s="1396"/>
      <c r="C2" s="1396"/>
      <c r="D2" s="1396"/>
      <c r="E2" s="1396"/>
      <c r="F2" s="1396"/>
      <c r="G2" s="1396"/>
      <c r="H2" s="1396"/>
      <c r="I2" s="1396"/>
      <c r="J2" s="1396"/>
      <c r="K2" s="1396"/>
      <c r="L2" s="1396"/>
      <c r="M2" s="1396"/>
      <c r="N2" s="1396"/>
      <c r="O2" s="1396"/>
      <c r="P2" s="1396"/>
      <c r="Q2" s="1396"/>
      <c r="R2" s="1396"/>
      <c r="S2" s="1396"/>
      <c r="T2" s="1396"/>
      <c r="U2" s="1396"/>
      <c r="V2" s="1396"/>
      <c r="W2" s="1396"/>
      <c r="X2" s="1396"/>
      <c r="Y2" s="1396"/>
      <c r="Z2" s="1396"/>
      <c r="AA2" s="1396"/>
      <c r="AB2" s="1396"/>
      <c r="AC2" s="1396"/>
      <c r="AD2" s="1396"/>
      <c r="AE2" s="1396"/>
      <c r="AF2" s="1396"/>
      <c r="AG2" s="1396"/>
      <c r="AH2" s="1396"/>
      <c r="AI2" s="1396"/>
    </row>
    <row r="3" spans="1:35" ht="27.75">
      <c r="A3" s="1124" t="s">
        <v>343</v>
      </c>
      <c r="B3" s="1124"/>
      <c r="C3" s="1124"/>
      <c r="D3" s="1240"/>
      <c r="E3" s="582"/>
      <c r="F3" s="582"/>
      <c r="G3" s="582"/>
      <c r="H3" s="582"/>
      <c r="I3" s="582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773"/>
      <c r="X3" s="121"/>
      <c r="Y3" s="121"/>
      <c r="Z3" s="1009"/>
      <c r="AA3" s="121"/>
      <c r="AB3" s="121"/>
      <c r="AC3" s="121"/>
      <c r="AD3" s="121"/>
      <c r="AE3" s="121"/>
      <c r="AF3" s="1397"/>
      <c r="AG3" s="121"/>
      <c r="AH3" s="122"/>
      <c r="AI3" s="122"/>
    </row>
    <row r="4" spans="1:35" ht="31.5" thickBot="1">
      <c r="A4" s="1247" t="s">
        <v>1143</v>
      </c>
      <c r="B4" s="1247"/>
      <c r="C4" s="1247"/>
      <c r="D4" s="1239"/>
      <c r="E4" s="58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1"/>
      <c r="Q4" s="121"/>
      <c r="R4" s="121"/>
      <c r="S4" s="121"/>
      <c r="T4" s="123"/>
      <c r="U4" s="121"/>
      <c r="V4" s="121"/>
      <c r="W4" s="773"/>
      <c r="X4" s="121"/>
      <c r="Y4" s="121"/>
      <c r="Z4" s="1010"/>
      <c r="AA4" s="123"/>
      <c r="AB4" s="124"/>
      <c r="AC4" s="124"/>
      <c r="AD4" s="124"/>
      <c r="AE4" s="124"/>
      <c r="AF4" s="1398"/>
      <c r="AG4" s="124"/>
      <c r="AH4" s="125"/>
      <c r="AI4" s="125"/>
    </row>
    <row r="5" spans="1:35" ht="23.25">
      <c r="A5" s="1616" t="s">
        <v>261</v>
      </c>
      <c r="B5" s="1619" t="s">
        <v>244</v>
      </c>
      <c r="C5" s="1622" t="s">
        <v>0</v>
      </c>
      <c r="D5" s="1622" t="s">
        <v>245</v>
      </c>
      <c r="E5" s="1625" t="s">
        <v>1</v>
      </c>
      <c r="F5" s="1626"/>
      <c r="G5" s="1626"/>
      <c r="H5" s="1626"/>
      <c r="I5" s="1627"/>
      <c r="J5" s="1633" t="s">
        <v>2</v>
      </c>
      <c r="K5" s="1633"/>
      <c r="L5" s="1633"/>
      <c r="M5" s="1633"/>
      <c r="N5" s="1633"/>
      <c r="O5" s="1633"/>
      <c r="P5" s="1633"/>
      <c r="Q5" s="1633"/>
      <c r="R5" s="1633"/>
      <c r="S5" s="1633"/>
      <c r="T5" s="1633"/>
      <c r="U5" s="1633"/>
      <c r="V5" s="1634" t="s">
        <v>8</v>
      </c>
      <c r="W5" s="1414" t="s">
        <v>4</v>
      </c>
      <c r="X5" s="1414"/>
      <c r="Y5" s="1414"/>
      <c r="Z5" s="1638" t="s">
        <v>338</v>
      </c>
      <c r="AA5" s="1641" t="s">
        <v>210</v>
      </c>
      <c r="AB5" s="150"/>
      <c r="AC5" s="150"/>
      <c r="AD5" s="150"/>
      <c r="AE5" s="150"/>
      <c r="AF5" s="150"/>
      <c r="AG5" s="150"/>
      <c r="AH5" s="150"/>
      <c r="AI5" s="150"/>
    </row>
    <row r="6" spans="1:35" ht="37.5" customHeight="1">
      <c r="A6" s="1617"/>
      <c r="B6" s="1620"/>
      <c r="C6" s="1623"/>
      <c r="D6" s="1623"/>
      <c r="E6" s="1628"/>
      <c r="F6" s="1629"/>
      <c r="G6" s="1629"/>
      <c r="H6" s="1629"/>
      <c r="I6" s="1630"/>
      <c r="J6" s="1424" t="s">
        <v>227</v>
      </c>
      <c r="K6" s="1425"/>
      <c r="L6" s="1637" t="s">
        <v>5</v>
      </c>
      <c r="M6" s="1637"/>
      <c r="N6" s="1424" t="s">
        <v>223</v>
      </c>
      <c r="O6" s="1425"/>
      <c r="P6" s="1637" t="s">
        <v>6</v>
      </c>
      <c r="Q6" s="1637"/>
      <c r="R6" s="1637" t="s">
        <v>7</v>
      </c>
      <c r="S6" s="1637"/>
      <c r="T6" s="1637" t="s">
        <v>219</v>
      </c>
      <c r="U6" s="1637"/>
      <c r="V6" s="1635"/>
      <c r="W6" s="1418"/>
      <c r="X6" s="1418"/>
      <c r="Y6" s="1418"/>
      <c r="Z6" s="1639"/>
      <c r="AA6" s="1642"/>
      <c r="AB6" s="150"/>
      <c r="AC6" s="150"/>
      <c r="AD6" s="150"/>
      <c r="AE6" s="150"/>
      <c r="AF6" s="150"/>
      <c r="AG6" s="150"/>
      <c r="AH6" s="150"/>
      <c r="AI6" s="150"/>
    </row>
    <row r="7" spans="1:35" ht="84.75" thickBot="1">
      <c r="A7" s="1618"/>
      <c r="B7" s="1621"/>
      <c r="C7" s="1624"/>
      <c r="D7" s="1624"/>
      <c r="E7" s="1233" t="s">
        <v>9</v>
      </c>
      <c r="F7" s="1233" t="s">
        <v>10</v>
      </c>
      <c r="G7" s="1242" t="s">
        <v>11</v>
      </c>
      <c r="H7" s="1241" t="s">
        <v>12</v>
      </c>
      <c r="I7" s="1242" t="s">
        <v>13</v>
      </c>
      <c r="J7" s="1241" t="s">
        <v>14</v>
      </c>
      <c r="K7" s="1241" t="s">
        <v>15</v>
      </c>
      <c r="L7" s="1241" t="s">
        <v>14</v>
      </c>
      <c r="M7" s="1241" t="s">
        <v>16</v>
      </c>
      <c r="N7" s="1241" t="s">
        <v>14</v>
      </c>
      <c r="O7" s="1241" t="s">
        <v>16</v>
      </c>
      <c r="P7" s="1241" t="s">
        <v>14</v>
      </c>
      <c r="Q7" s="1241" t="s">
        <v>16</v>
      </c>
      <c r="R7" s="1241" t="s">
        <v>14</v>
      </c>
      <c r="S7" s="1241" t="s">
        <v>220</v>
      </c>
      <c r="T7" s="1241" t="s">
        <v>221</v>
      </c>
      <c r="U7" s="1241" t="s">
        <v>3</v>
      </c>
      <c r="V7" s="1636"/>
      <c r="W7" s="1249" t="s">
        <v>17</v>
      </c>
      <c r="X7" s="1242" t="s">
        <v>218</v>
      </c>
      <c r="Y7" s="1242" t="s">
        <v>13</v>
      </c>
      <c r="Z7" s="1640"/>
      <c r="AA7" s="1643"/>
      <c r="AB7" s="150"/>
      <c r="AC7" s="150"/>
      <c r="AD7" s="150"/>
      <c r="AE7" s="150"/>
      <c r="AF7" s="150"/>
      <c r="AG7" s="150"/>
      <c r="AH7" s="150"/>
      <c r="AI7" s="150"/>
    </row>
    <row r="8" spans="1:35" ht="62.25" customHeight="1" thickBot="1">
      <c r="A8" s="1250">
        <v>1</v>
      </c>
      <c r="B8" s="470" t="s">
        <v>990</v>
      </c>
      <c r="C8" s="470" t="s">
        <v>18</v>
      </c>
      <c r="D8" s="1251" t="s">
        <v>42</v>
      </c>
      <c r="E8" s="1252">
        <v>30</v>
      </c>
      <c r="F8" s="470">
        <v>240</v>
      </c>
      <c r="G8" s="470">
        <v>70</v>
      </c>
      <c r="H8" s="470">
        <f t="shared" ref="H8" si="0">G8/8</f>
        <v>8.75</v>
      </c>
      <c r="I8" s="1253">
        <f t="shared" ref="I8" si="1">G8*E8</f>
        <v>2100</v>
      </c>
      <c r="J8" s="1254"/>
      <c r="K8" s="1254"/>
      <c r="L8" s="1254"/>
      <c r="M8" s="1254"/>
      <c r="N8" s="1254">
        <v>13.5</v>
      </c>
      <c r="O8" s="1255"/>
      <c r="P8" s="1254"/>
      <c r="Q8" s="1254"/>
      <c r="R8" s="1254"/>
      <c r="S8" s="1254"/>
      <c r="T8" s="1254">
        <v>3</v>
      </c>
      <c r="U8" s="1254" t="s">
        <v>1159</v>
      </c>
      <c r="V8" s="1256">
        <f t="shared" ref="V8" si="2">J8+L8+N8+P8+R8+T8</f>
        <v>16.5</v>
      </c>
      <c r="W8" s="1252">
        <f t="shared" ref="W8" si="3">E8-V8</f>
        <v>13.5</v>
      </c>
      <c r="X8" s="1253">
        <f>W8*8</f>
        <v>108</v>
      </c>
      <c r="Y8" s="1253">
        <f t="shared" ref="Y8" si="4">X8*H8</f>
        <v>945</v>
      </c>
      <c r="Z8" s="1257">
        <f>Y8</f>
        <v>945</v>
      </c>
      <c r="AA8" s="1258"/>
    </row>
    <row r="9" spans="1:35" ht="44.25" customHeight="1" thickBot="1">
      <c r="A9" s="1039"/>
      <c r="B9" s="416"/>
      <c r="C9" s="384"/>
      <c r="D9" s="384"/>
      <c r="E9" s="384"/>
      <c r="F9" s="384"/>
      <c r="G9" s="384"/>
      <c r="H9" s="384"/>
      <c r="I9" s="384"/>
      <c r="J9" s="385"/>
      <c r="K9" s="385"/>
      <c r="L9" s="385"/>
      <c r="M9" s="385"/>
      <c r="N9" s="385"/>
      <c r="O9" s="385"/>
      <c r="P9" s="385"/>
      <c r="Q9" s="385"/>
      <c r="R9" s="385"/>
      <c r="S9" s="385"/>
      <c r="T9" s="385"/>
      <c r="U9" s="385"/>
      <c r="V9" s="384"/>
      <c r="W9" s="416"/>
      <c r="X9" s="1436" t="s">
        <v>208</v>
      </c>
      <c r="Y9" s="1437"/>
      <c r="Z9" s="1022">
        <f>SUM(Z8:Z8)</f>
        <v>945</v>
      </c>
      <c r="AA9" s="159"/>
    </row>
    <row r="10" spans="1:35" ht="28.5" thickBot="1">
      <c r="A10" s="1039"/>
      <c r="B10" s="416" t="s">
        <v>342</v>
      </c>
      <c r="C10" s="119"/>
      <c r="D10" s="384"/>
      <c r="E10" s="384"/>
      <c r="F10" s="384"/>
      <c r="G10" s="384"/>
      <c r="H10" s="384"/>
      <c r="I10" s="384"/>
      <c r="J10" s="385"/>
      <c r="K10" s="385"/>
      <c r="L10" s="385"/>
      <c r="M10" s="385"/>
      <c r="N10" s="385"/>
      <c r="O10" s="385"/>
      <c r="P10" s="385"/>
      <c r="Q10" s="385"/>
      <c r="R10" s="385"/>
      <c r="S10" s="385"/>
      <c r="T10" s="385"/>
      <c r="U10" s="385"/>
      <c r="V10" s="384"/>
      <c r="W10" s="416"/>
      <c r="X10" s="384"/>
      <c r="Y10" s="384"/>
      <c r="Z10" s="1020"/>
      <c r="AA10" s="159"/>
    </row>
    <row r="11" spans="1:35" ht="74.25" customHeight="1">
      <c r="A11" s="462"/>
      <c r="B11" s="1243" t="s">
        <v>483</v>
      </c>
      <c r="C11" s="1243"/>
      <c r="D11" s="1243"/>
      <c r="E11" s="341"/>
      <c r="F11" s="341"/>
      <c r="G11" s="341"/>
      <c r="H11" s="341"/>
      <c r="I11" s="341"/>
      <c r="J11" s="1238"/>
      <c r="K11" s="1238"/>
      <c r="L11" s="1238"/>
      <c r="M11" s="1248" t="s">
        <v>484</v>
      </c>
      <c r="N11" s="1248"/>
      <c r="O11" s="1248"/>
      <c r="P11" s="1248"/>
      <c r="Q11" s="1248"/>
      <c r="R11" s="1248"/>
      <c r="S11" s="1238"/>
      <c r="T11" s="1238"/>
      <c r="U11" s="1238"/>
      <c r="V11" s="1598" t="s">
        <v>485</v>
      </c>
      <c r="W11" s="1598"/>
      <c r="X11" s="1598"/>
      <c r="Y11" s="1598"/>
      <c r="Z11" s="1598"/>
      <c r="AA11" s="1598"/>
    </row>
    <row r="12" spans="1:35" ht="43.5" customHeight="1">
      <c r="A12" s="462"/>
      <c r="B12" s="1243" t="s">
        <v>482</v>
      </c>
      <c r="C12" s="1243"/>
      <c r="D12" s="1243"/>
      <c r="E12" s="341"/>
      <c r="F12" s="341"/>
      <c r="G12" s="341"/>
      <c r="H12" s="341"/>
      <c r="I12" s="341"/>
      <c r="J12" s="1238"/>
      <c r="K12" s="1238"/>
      <c r="L12" s="1238"/>
      <c r="M12" s="1238"/>
      <c r="N12" s="1243" t="s">
        <v>482</v>
      </c>
      <c r="O12" s="1243"/>
      <c r="P12" s="1243"/>
      <c r="Q12" s="1243"/>
      <c r="R12" s="1238"/>
      <c r="S12" s="1238"/>
      <c r="T12" s="1238"/>
      <c r="U12" s="1238"/>
      <c r="V12" s="341"/>
      <c r="W12" s="776"/>
      <c r="X12" s="1427" t="s">
        <v>482</v>
      </c>
      <c r="Y12" s="1427"/>
      <c r="Z12" s="1427"/>
      <c r="AA12" s="1427"/>
    </row>
    <row r="13" spans="1:35" ht="27.75">
      <c r="A13" s="462"/>
      <c r="B13" s="462"/>
      <c r="C13" s="250"/>
      <c r="D13" s="250"/>
      <c r="E13" s="250"/>
      <c r="F13" s="250"/>
      <c r="G13" s="250"/>
      <c r="H13" s="250"/>
      <c r="I13" s="250"/>
      <c r="J13" s="338"/>
      <c r="K13" s="338"/>
      <c r="L13" s="338"/>
      <c r="M13" s="338"/>
      <c r="N13" s="1597">
        <v>1</v>
      </c>
      <c r="O13" s="1597"/>
      <c r="P13" s="1597"/>
      <c r="Q13" s="1597"/>
      <c r="R13" s="338"/>
      <c r="S13" s="338"/>
      <c r="T13" s="338"/>
      <c r="U13" s="338"/>
      <c r="V13" s="250"/>
      <c r="W13" s="462"/>
      <c r="X13" s="250"/>
      <c r="Y13" s="250"/>
      <c r="Z13" s="1017"/>
      <c r="AA13" s="340"/>
    </row>
  </sheetData>
  <mergeCells count="23">
    <mergeCell ref="P6:Q6"/>
    <mergeCell ref="R6:S6"/>
    <mergeCell ref="N13:Q13"/>
    <mergeCell ref="T6:U6"/>
    <mergeCell ref="X9:Y9"/>
    <mergeCell ref="V11:AA11"/>
    <mergeCell ref="X12:AA12"/>
    <mergeCell ref="A1:AI1"/>
    <mergeCell ref="A2:AI2"/>
    <mergeCell ref="AF3:AF4"/>
    <mergeCell ref="A5:A7"/>
    <mergeCell ref="B5:B7"/>
    <mergeCell ref="C5:C7"/>
    <mergeCell ref="D5:D7"/>
    <mergeCell ref="E5:I6"/>
    <mergeCell ref="J5:U5"/>
    <mergeCell ref="V5:V7"/>
    <mergeCell ref="W5:Y6"/>
    <mergeCell ref="Z5:Z7"/>
    <mergeCell ref="AA5:AA7"/>
    <mergeCell ref="J6:K6"/>
    <mergeCell ref="L6:M6"/>
    <mergeCell ref="N6:O6"/>
  </mergeCells>
  <conditionalFormatting sqref="B1:C4">
    <cfRule type="duplicateValues" dxfId="6" priority="1"/>
  </conditionalFormatting>
  <pageMargins left="0.3" right="0.28000000000000003" top="0.6" bottom="0.75" header="0.3" footer="0.3"/>
  <pageSetup scale="40" orientation="landscape" r:id="rId1"/>
  <colBreaks count="1" manualBreakCount="1">
    <brk id="27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>
  <sheetPr>
    <tabColor rgb="FF00B050"/>
  </sheetPr>
  <dimension ref="A1:AL42"/>
  <sheetViews>
    <sheetView view="pageBreakPreview" topLeftCell="B1" zoomScale="55" zoomScaleSheetLayoutView="55" workbookViewId="0">
      <pane ySplit="5" topLeftCell="A6" activePane="bottomLeft" state="frozen"/>
      <selection activeCell="AL23" sqref="AL23"/>
      <selection pane="bottomLeft" activeCell="AL23" sqref="AL23"/>
    </sheetView>
  </sheetViews>
  <sheetFormatPr defaultRowHeight="15.75"/>
  <cols>
    <col min="1" max="1" width="0.140625" style="1262" hidden="1" customWidth="1"/>
    <col min="2" max="2" width="6.140625" style="24" customWidth="1"/>
    <col min="3" max="3" width="49.140625" style="24" customWidth="1"/>
    <col min="4" max="4" width="15.42578125" style="24" customWidth="1"/>
    <col min="5" max="5" width="22" style="24" customWidth="1"/>
    <col min="6" max="35" width="5.7109375" style="84" customWidth="1"/>
    <col min="36" max="36" width="11.5703125" style="113" customWidth="1"/>
    <col min="37" max="37" width="28.5703125" style="113" customWidth="1"/>
    <col min="38" max="38" width="33.85546875" style="22" customWidth="1"/>
    <col min="39" max="16384" width="9.140625" style="22"/>
  </cols>
  <sheetData>
    <row r="1" spans="1:38" s="8" customFormat="1" ht="30" customHeight="1">
      <c r="A1" s="1661" t="s">
        <v>1208</v>
      </c>
      <c r="B1" s="1661"/>
      <c r="C1" s="1661"/>
      <c r="D1" s="1661"/>
      <c r="E1" s="1661"/>
      <c r="F1" s="1661"/>
      <c r="G1" s="1661"/>
      <c r="H1" s="1661"/>
      <c r="I1" s="1661"/>
      <c r="J1" s="1661"/>
      <c r="K1" s="1661"/>
      <c r="L1" s="1661"/>
      <c r="M1" s="1661"/>
      <c r="N1" s="1661"/>
      <c r="O1" s="1661"/>
      <c r="P1" s="1661"/>
      <c r="Q1" s="1661"/>
      <c r="R1" s="1661"/>
      <c r="S1" s="1661"/>
      <c r="T1" s="1661"/>
      <c r="U1" s="1661"/>
      <c r="V1" s="1661"/>
      <c r="W1" s="1661"/>
      <c r="X1" s="1661"/>
      <c r="Y1" s="1661"/>
      <c r="Z1" s="1661"/>
      <c r="AA1" s="1661"/>
      <c r="AB1" s="1661"/>
      <c r="AC1" s="1661"/>
      <c r="AD1" s="1661"/>
      <c r="AE1" s="1661"/>
      <c r="AF1" s="1661"/>
      <c r="AG1" s="1661"/>
      <c r="AH1" s="1661"/>
      <c r="AI1" s="1661"/>
      <c r="AJ1" s="1661"/>
      <c r="AK1" s="1661"/>
      <c r="AL1" s="1661"/>
    </row>
    <row r="2" spans="1:38" s="8" customFormat="1" ht="24.75" customHeight="1">
      <c r="A2" s="1661"/>
      <c r="B2" s="1661"/>
      <c r="C2" s="1661"/>
      <c r="D2" s="1661"/>
      <c r="E2" s="1661"/>
      <c r="F2" s="1661"/>
      <c r="G2" s="1661"/>
      <c r="H2" s="1661"/>
      <c r="I2" s="1661"/>
      <c r="J2" s="1661"/>
      <c r="K2" s="1661"/>
      <c r="L2" s="1661"/>
      <c r="M2" s="1661"/>
      <c r="N2" s="1661"/>
      <c r="O2" s="1661"/>
      <c r="P2" s="1661"/>
      <c r="Q2" s="1661"/>
      <c r="R2" s="1661"/>
      <c r="S2" s="1661"/>
      <c r="T2" s="1661"/>
      <c r="U2" s="1661"/>
      <c r="V2" s="1661"/>
      <c r="W2" s="1661"/>
      <c r="X2" s="1661"/>
      <c r="Y2" s="1661"/>
      <c r="Z2" s="1661"/>
      <c r="AA2" s="1661"/>
      <c r="AB2" s="1661"/>
      <c r="AC2" s="1661"/>
      <c r="AD2" s="1661"/>
      <c r="AE2" s="1661"/>
      <c r="AF2" s="1661"/>
      <c r="AG2" s="1661"/>
      <c r="AH2" s="1661"/>
      <c r="AI2" s="1661"/>
      <c r="AJ2" s="1661"/>
      <c r="AK2" s="1661"/>
      <c r="AL2" s="1661"/>
    </row>
    <row r="3" spans="1:38" s="8" customFormat="1" ht="21" customHeight="1">
      <c r="A3" s="1661"/>
      <c r="B3" s="1661"/>
      <c r="C3" s="1661"/>
      <c r="D3" s="1661"/>
      <c r="E3" s="1661"/>
      <c r="F3" s="1661"/>
      <c r="G3" s="1661"/>
      <c r="H3" s="1661"/>
      <c r="I3" s="1661"/>
      <c r="J3" s="1661"/>
      <c r="K3" s="1661"/>
      <c r="L3" s="1661"/>
      <c r="M3" s="1661"/>
      <c r="N3" s="1661"/>
      <c r="O3" s="1661"/>
      <c r="P3" s="1661"/>
      <c r="Q3" s="1661"/>
      <c r="R3" s="1661"/>
      <c r="S3" s="1661"/>
      <c r="T3" s="1661"/>
      <c r="U3" s="1661"/>
      <c r="V3" s="1661"/>
      <c r="W3" s="1661"/>
      <c r="X3" s="1661"/>
      <c r="Y3" s="1661"/>
      <c r="Z3" s="1661"/>
      <c r="AA3" s="1661"/>
      <c r="AB3" s="1661"/>
      <c r="AC3" s="1661"/>
      <c r="AD3" s="1661"/>
      <c r="AE3" s="1661"/>
      <c r="AF3" s="1661"/>
      <c r="AG3" s="1661"/>
      <c r="AH3" s="1661"/>
      <c r="AI3" s="1661"/>
      <c r="AJ3" s="1661"/>
      <c r="AK3" s="1661"/>
      <c r="AL3" s="1661"/>
    </row>
    <row r="4" spans="1:38" s="8" customFormat="1" ht="29.25" customHeight="1" thickBot="1">
      <c r="A4" s="1661"/>
      <c r="B4" s="1661"/>
      <c r="C4" s="1661"/>
      <c r="D4" s="1661"/>
      <c r="E4" s="1661"/>
      <c r="F4" s="1661"/>
      <c r="G4" s="1661"/>
      <c r="H4" s="1661"/>
      <c r="I4" s="1661"/>
      <c r="J4" s="1661"/>
      <c r="K4" s="1661"/>
      <c r="L4" s="1661"/>
      <c r="M4" s="1661"/>
      <c r="N4" s="1661"/>
      <c r="O4" s="1661"/>
      <c r="P4" s="1661"/>
      <c r="Q4" s="1661"/>
      <c r="R4" s="1661"/>
      <c r="S4" s="1661"/>
      <c r="T4" s="1661"/>
      <c r="U4" s="1661"/>
      <c r="V4" s="1661"/>
      <c r="W4" s="1661"/>
      <c r="X4" s="1661"/>
      <c r="Y4" s="1661"/>
      <c r="Z4" s="1661"/>
      <c r="AA4" s="1661"/>
      <c r="AB4" s="1661"/>
      <c r="AC4" s="1661"/>
      <c r="AD4" s="1661"/>
      <c r="AE4" s="1661"/>
      <c r="AF4" s="1661"/>
      <c r="AG4" s="1661"/>
      <c r="AH4" s="1661"/>
      <c r="AI4" s="1661"/>
      <c r="AJ4" s="1661"/>
      <c r="AK4" s="1661"/>
      <c r="AL4" s="1661"/>
    </row>
    <row r="5" spans="1:38" s="12" customFormat="1" ht="74.25" customHeight="1" thickTop="1" thickBot="1">
      <c r="A5" s="1308" t="s">
        <v>1209</v>
      </c>
      <c r="B5" s="1309" t="s">
        <v>1211</v>
      </c>
      <c r="C5" s="1310" t="s">
        <v>244</v>
      </c>
      <c r="D5" s="1311" t="s">
        <v>1214</v>
      </c>
      <c r="E5" s="1311" t="s">
        <v>1212</v>
      </c>
      <c r="F5" s="1312">
        <v>1</v>
      </c>
      <c r="G5" s="1312">
        <v>2</v>
      </c>
      <c r="H5" s="1312">
        <v>3</v>
      </c>
      <c r="I5" s="1312">
        <v>4</v>
      </c>
      <c r="J5" s="1312">
        <v>5</v>
      </c>
      <c r="K5" s="1312">
        <v>6</v>
      </c>
      <c r="L5" s="1312">
        <v>7</v>
      </c>
      <c r="M5" s="1312">
        <v>8</v>
      </c>
      <c r="N5" s="1312">
        <v>9</v>
      </c>
      <c r="O5" s="1312">
        <v>10</v>
      </c>
      <c r="P5" s="1312">
        <v>11</v>
      </c>
      <c r="Q5" s="1312">
        <v>12</v>
      </c>
      <c r="R5" s="1312">
        <v>13</v>
      </c>
      <c r="S5" s="1312">
        <v>14</v>
      </c>
      <c r="T5" s="1312">
        <v>15</v>
      </c>
      <c r="U5" s="1312">
        <v>16</v>
      </c>
      <c r="V5" s="1312">
        <v>17</v>
      </c>
      <c r="W5" s="1312">
        <v>18</v>
      </c>
      <c r="X5" s="1312">
        <v>19</v>
      </c>
      <c r="Y5" s="1312">
        <v>20</v>
      </c>
      <c r="Z5" s="1312">
        <v>21</v>
      </c>
      <c r="AA5" s="1312">
        <v>22</v>
      </c>
      <c r="AB5" s="1312">
        <v>23</v>
      </c>
      <c r="AC5" s="1312">
        <v>24</v>
      </c>
      <c r="AD5" s="1312">
        <v>25</v>
      </c>
      <c r="AE5" s="1312">
        <v>26</v>
      </c>
      <c r="AF5" s="1312">
        <v>27</v>
      </c>
      <c r="AG5" s="1312">
        <v>28</v>
      </c>
      <c r="AH5" s="1312">
        <v>29</v>
      </c>
      <c r="AI5" s="1312">
        <v>30</v>
      </c>
      <c r="AJ5" s="1312" t="s">
        <v>208</v>
      </c>
      <c r="AK5" s="1313" t="s">
        <v>210</v>
      </c>
      <c r="AL5" s="1314" t="s">
        <v>1215</v>
      </c>
    </row>
    <row r="6" spans="1:38" s="12" customFormat="1" ht="34.5" customHeight="1" thickTop="1" thickBot="1">
      <c r="A6" s="1669" t="s">
        <v>335</v>
      </c>
      <c r="B6" s="1670"/>
      <c r="C6" s="1670"/>
      <c r="D6" s="1670"/>
      <c r="E6" s="1670"/>
      <c r="F6" s="1670"/>
      <c r="G6" s="1670"/>
      <c r="H6" s="1670"/>
      <c r="I6" s="1670"/>
      <c r="J6" s="1670"/>
      <c r="K6" s="1670"/>
      <c r="L6" s="1670"/>
      <c r="M6" s="1670"/>
      <c r="N6" s="1670"/>
      <c r="O6" s="1670"/>
      <c r="P6" s="1670"/>
      <c r="Q6" s="1670"/>
      <c r="R6" s="1670"/>
      <c r="S6" s="1670"/>
      <c r="T6" s="1670"/>
      <c r="U6" s="1670"/>
      <c r="V6" s="1670"/>
      <c r="W6" s="1670"/>
      <c r="X6" s="1670"/>
      <c r="Y6" s="1670"/>
      <c r="Z6" s="1670"/>
      <c r="AA6" s="1670"/>
      <c r="AB6" s="1670"/>
      <c r="AC6" s="1670"/>
      <c r="AD6" s="1670"/>
      <c r="AE6" s="1670"/>
      <c r="AF6" s="1670"/>
      <c r="AG6" s="1670"/>
      <c r="AH6" s="1670"/>
      <c r="AI6" s="1670"/>
      <c r="AJ6" s="1670"/>
      <c r="AK6" s="1670"/>
      <c r="AL6" s="1671"/>
    </row>
    <row r="7" spans="1:38" ht="45" customHeight="1">
      <c r="A7" s="1273">
        <v>1</v>
      </c>
      <c r="B7" s="1274">
        <v>1</v>
      </c>
      <c r="C7" s="1285" t="s">
        <v>1210</v>
      </c>
      <c r="D7" s="1264" t="s">
        <v>18</v>
      </c>
      <c r="E7" s="1289" t="s">
        <v>38</v>
      </c>
      <c r="F7" s="1265">
        <v>1</v>
      </c>
      <c r="G7" s="1265">
        <v>1</v>
      </c>
      <c r="H7" s="1265">
        <v>1</v>
      </c>
      <c r="I7" s="1265">
        <v>1</v>
      </c>
      <c r="J7" s="1283">
        <v>1</v>
      </c>
      <c r="K7" s="1265">
        <v>1</v>
      </c>
      <c r="L7" s="1265">
        <v>1</v>
      </c>
      <c r="M7" s="1265">
        <v>1</v>
      </c>
      <c r="N7" s="1265">
        <v>1</v>
      </c>
      <c r="O7" s="1265">
        <v>1</v>
      </c>
      <c r="P7" s="1282" t="s">
        <v>257</v>
      </c>
      <c r="Q7" s="1282" t="s">
        <v>258</v>
      </c>
      <c r="R7" s="1265">
        <v>1</v>
      </c>
      <c r="S7" s="1265">
        <v>1</v>
      </c>
      <c r="T7" s="1265">
        <v>1</v>
      </c>
      <c r="U7" s="1265">
        <v>1</v>
      </c>
      <c r="V7" s="1265">
        <v>1</v>
      </c>
      <c r="W7" s="1265">
        <v>1</v>
      </c>
      <c r="X7" s="1283">
        <v>1</v>
      </c>
      <c r="Y7" s="1265">
        <v>1</v>
      </c>
      <c r="Z7" s="1265">
        <v>1</v>
      </c>
      <c r="AA7" s="1265">
        <v>1</v>
      </c>
      <c r="AB7" s="1265">
        <v>1</v>
      </c>
      <c r="AC7" s="1265">
        <v>1</v>
      </c>
      <c r="AD7" s="1265">
        <v>1</v>
      </c>
      <c r="AE7" s="1283">
        <v>1</v>
      </c>
      <c r="AF7" s="1265">
        <v>1</v>
      </c>
      <c r="AG7" s="1265">
        <v>1</v>
      </c>
      <c r="AH7" s="1265">
        <v>1</v>
      </c>
      <c r="AI7" s="1265">
        <v>1</v>
      </c>
      <c r="AJ7" s="1297">
        <v>28</v>
      </c>
      <c r="AK7" s="1304"/>
      <c r="AL7" s="1300"/>
    </row>
    <row r="8" spans="1:38" ht="45" customHeight="1">
      <c r="A8" s="1275">
        <v>2</v>
      </c>
      <c r="B8" s="1276">
        <v>2</v>
      </c>
      <c r="C8" s="1286" t="s">
        <v>1173</v>
      </c>
      <c r="D8" s="1263" t="s">
        <v>18</v>
      </c>
      <c r="E8" s="1290" t="s">
        <v>167</v>
      </c>
      <c r="F8" s="1266">
        <v>1</v>
      </c>
      <c r="G8" s="1266">
        <v>1</v>
      </c>
      <c r="H8" s="1266">
        <v>1</v>
      </c>
      <c r="I8" s="1266">
        <v>1</v>
      </c>
      <c r="J8" s="1282" t="s">
        <v>258</v>
      </c>
      <c r="K8" s="1266">
        <v>1</v>
      </c>
      <c r="L8" s="1266">
        <v>1</v>
      </c>
      <c r="M8" s="1266">
        <v>1</v>
      </c>
      <c r="N8" s="1266">
        <v>1</v>
      </c>
      <c r="O8" s="1266">
        <v>1</v>
      </c>
      <c r="P8" s="1282">
        <v>1</v>
      </c>
      <c r="Q8" s="1282" t="s">
        <v>258</v>
      </c>
      <c r="R8" s="1266">
        <v>1</v>
      </c>
      <c r="S8" s="1266">
        <v>1</v>
      </c>
      <c r="T8" s="1266">
        <v>1</v>
      </c>
      <c r="U8" s="1266">
        <v>1</v>
      </c>
      <c r="V8" s="1266">
        <v>1</v>
      </c>
      <c r="W8" s="1266">
        <v>1</v>
      </c>
      <c r="X8" s="1282">
        <v>1</v>
      </c>
      <c r="Y8" s="1266">
        <v>1</v>
      </c>
      <c r="Z8" s="1266">
        <v>1</v>
      </c>
      <c r="AA8" s="1266">
        <v>1</v>
      </c>
      <c r="AB8" s="1265">
        <v>1</v>
      </c>
      <c r="AC8" s="1265">
        <v>1</v>
      </c>
      <c r="AD8" s="1265">
        <v>1</v>
      </c>
      <c r="AE8" s="1282" t="s">
        <v>258</v>
      </c>
      <c r="AF8" s="1266">
        <v>1</v>
      </c>
      <c r="AG8" s="1266">
        <v>1</v>
      </c>
      <c r="AH8" s="1266">
        <v>1</v>
      </c>
      <c r="AI8" s="1266">
        <v>1</v>
      </c>
      <c r="AJ8" s="1295">
        <v>27</v>
      </c>
      <c r="AK8" s="1267"/>
      <c r="AL8" s="1301"/>
    </row>
    <row r="9" spans="1:38" ht="45" customHeight="1">
      <c r="A9" s="1275">
        <v>3</v>
      </c>
      <c r="B9" s="1276">
        <v>3</v>
      </c>
      <c r="C9" s="1286" t="s">
        <v>1174</v>
      </c>
      <c r="D9" s="1263" t="s">
        <v>18</v>
      </c>
      <c r="E9" s="1290" t="s">
        <v>27</v>
      </c>
      <c r="F9" s="1266">
        <v>1</v>
      </c>
      <c r="G9" s="1266">
        <v>1</v>
      </c>
      <c r="H9" s="1266">
        <v>1</v>
      </c>
      <c r="I9" s="1266">
        <v>1</v>
      </c>
      <c r="J9" s="1282" t="s">
        <v>258</v>
      </c>
      <c r="K9" s="1266">
        <v>1</v>
      </c>
      <c r="L9" s="1266">
        <v>1</v>
      </c>
      <c r="M9" s="1266">
        <v>1</v>
      </c>
      <c r="N9" s="1266">
        <v>1</v>
      </c>
      <c r="O9" s="1266">
        <v>1</v>
      </c>
      <c r="P9" s="1282" t="s">
        <v>257</v>
      </c>
      <c r="Q9" s="1282" t="s">
        <v>258</v>
      </c>
      <c r="R9" s="1266">
        <v>1</v>
      </c>
      <c r="S9" s="1266">
        <v>1</v>
      </c>
      <c r="T9" s="1266">
        <v>1</v>
      </c>
      <c r="U9" s="1266">
        <v>1</v>
      </c>
      <c r="V9" s="1266">
        <v>1</v>
      </c>
      <c r="W9" s="1266">
        <v>1</v>
      </c>
      <c r="X9" s="1282">
        <v>1</v>
      </c>
      <c r="Y9" s="1266">
        <v>1</v>
      </c>
      <c r="Z9" s="1266">
        <v>1</v>
      </c>
      <c r="AA9" s="1266">
        <v>1</v>
      </c>
      <c r="AB9" s="1266">
        <v>1</v>
      </c>
      <c r="AC9" s="1266">
        <v>1</v>
      </c>
      <c r="AD9" s="1266">
        <v>1</v>
      </c>
      <c r="AE9" s="1282">
        <v>1</v>
      </c>
      <c r="AF9" s="1266">
        <v>1</v>
      </c>
      <c r="AG9" s="1266">
        <v>1</v>
      </c>
      <c r="AH9" s="1282" t="s">
        <v>254</v>
      </c>
      <c r="AI9" s="1266">
        <v>1</v>
      </c>
      <c r="AJ9" s="1295">
        <v>26</v>
      </c>
      <c r="AK9" s="1267"/>
      <c r="AL9" s="1301"/>
    </row>
    <row r="10" spans="1:38" s="12" customFormat="1" ht="45" customHeight="1">
      <c r="A10" s="1275">
        <v>4</v>
      </c>
      <c r="B10" s="1276">
        <v>4</v>
      </c>
      <c r="C10" s="1286" t="s">
        <v>124</v>
      </c>
      <c r="D10" s="1263" t="s">
        <v>207</v>
      </c>
      <c r="E10" s="1291" t="s">
        <v>142</v>
      </c>
      <c r="F10" s="1266">
        <v>1</v>
      </c>
      <c r="G10" s="1266">
        <v>1</v>
      </c>
      <c r="H10" s="1266">
        <v>1</v>
      </c>
      <c r="I10" s="1266">
        <v>1</v>
      </c>
      <c r="J10" s="1282" t="s">
        <v>258</v>
      </c>
      <c r="K10" s="1266">
        <v>1</v>
      </c>
      <c r="L10" s="1266">
        <v>1</v>
      </c>
      <c r="M10" s="1266">
        <v>1</v>
      </c>
      <c r="N10" s="1266">
        <v>1</v>
      </c>
      <c r="O10" s="1266">
        <v>1</v>
      </c>
      <c r="P10" s="1282" t="s">
        <v>257</v>
      </c>
      <c r="Q10" s="1282" t="s">
        <v>258</v>
      </c>
      <c r="R10" s="1266">
        <v>1</v>
      </c>
      <c r="S10" s="1266">
        <v>1</v>
      </c>
      <c r="T10" s="1266">
        <v>1</v>
      </c>
      <c r="U10" s="1266">
        <v>1</v>
      </c>
      <c r="V10" s="1266">
        <v>1</v>
      </c>
      <c r="W10" s="1266">
        <v>1</v>
      </c>
      <c r="X10" s="1282" t="s">
        <v>258</v>
      </c>
      <c r="Y10" s="1266">
        <v>1</v>
      </c>
      <c r="Z10" s="1266">
        <v>1</v>
      </c>
      <c r="AA10" s="1266">
        <v>1</v>
      </c>
      <c r="AB10" s="1265">
        <v>1</v>
      </c>
      <c r="AC10" s="1265">
        <v>1</v>
      </c>
      <c r="AD10" s="1265">
        <v>1</v>
      </c>
      <c r="AE10" s="1282" t="s">
        <v>258</v>
      </c>
      <c r="AF10" s="1266">
        <v>1</v>
      </c>
      <c r="AG10" s="1266">
        <v>1</v>
      </c>
      <c r="AH10" s="1266">
        <v>1</v>
      </c>
      <c r="AI10" s="1266">
        <v>1</v>
      </c>
      <c r="AJ10" s="1295">
        <v>25</v>
      </c>
      <c r="AK10" s="1267"/>
      <c r="AL10" s="1302"/>
    </row>
    <row r="11" spans="1:38" ht="45" customHeight="1">
      <c r="A11" s="1275">
        <v>5</v>
      </c>
      <c r="B11" s="1276">
        <v>5</v>
      </c>
      <c r="C11" s="1286" t="s">
        <v>1213</v>
      </c>
      <c r="D11" s="1263" t="s">
        <v>18</v>
      </c>
      <c r="E11" s="1290" t="s">
        <v>107</v>
      </c>
      <c r="F11" s="1266">
        <v>1</v>
      </c>
      <c r="G11" s="1266">
        <v>1</v>
      </c>
      <c r="H11" s="1266">
        <v>1</v>
      </c>
      <c r="I11" s="1266">
        <v>1</v>
      </c>
      <c r="J11" s="1282">
        <v>1</v>
      </c>
      <c r="K11" s="1266">
        <v>1</v>
      </c>
      <c r="L11" s="1266">
        <v>1</v>
      </c>
      <c r="M11" s="1266">
        <v>1</v>
      </c>
      <c r="N11" s="1266">
        <v>1</v>
      </c>
      <c r="O11" s="1266">
        <v>1</v>
      </c>
      <c r="P11" s="1282" t="s">
        <v>257</v>
      </c>
      <c r="Q11" s="1282">
        <v>1</v>
      </c>
      <c r="R11" s="1266">
        <v>1</v>
      </c>
      <c r="S11" s="1266">
        <v>1</v>
      </c>
      <c r="T11" s="1266">
        <v>1</v>
      </c>
      <c r="U11" s="1266">
        <v>1</v>
      </c>
      <c r="V11" s="1266">
        <v>1</v>
      </c>
      <c r="W11" s="1266">
        <v>1</v>
      </c>
      <c r="X11" s="1282">
        <v>1</v>
      </c>
      <c r="Y11" s="1266">
        <v>1</v>
      </c>
      <c r="Z11" s="1266">
        <v>1</v>
      </c>
      <c r="AA11" s="1266">
        <v>1</v>
      </c>
      <c r="AB11" s="1265">
        <v>1</v>
      </c>
      <c r="AC11" s="1265">
        <v>1</v>
      </c>
      <c r="AD11" s="1265">
        <v>1</v>
      </c>
      <c r="AE11" s="1282">
        <v>1</v>
      </c>
      <c r="AF11" s="1266">
        <v>1</v>
      </c>
      <c r="AG11" s="1266">
        <v>1</v>
      </c>
      <c r="AH11" s="1266">
        <v>1</v>
      </c>
      <c r="AI11" s="1266">
        <v>1</v>
      </c>
      <c r="AJ11" s="1295">
        <v>29</v>
      </c>
      <c r="AK11" s="1305"/>
      <c r="AL11" s="1301"/>
    </row>
    <row r="12" spans="1:38" ht="45" customHeight="1">
      <c r="A12" s="1275">
        <v>6</v>
      </c>
      <c r="B12" s="1276">
        <v>6</v>
      </c>
      <c r="C12" s="1286" t="s">
        <v>1142</v>
      </c>
      <c r="D12" s="1263" t="s">
        <v>18</v>
      </c>
      <c r="E12" s="1290" t="s">
        <v>106</v>
      </c>
      <c r="F12" s="1266">
        <v>1</v>
      </c>
      <c r="G12" s="1266">
        <v>1</v>
      </c>
      <c r="H12" s="1266">
        <v>1</v>
      </c>
      <c r="I12" s="1266">
        <v>1</v>
      </c>
      <c r="J12" s="1282" t="s">
        <v>258</v>
      </c>
      <c r="K12" s="1266">
        <v>1</v>
      </c>
      <c r="L12" s="1266">
        <v>1</v>
      </c>
      <c r="M12" s="1266">
        <v>1</v>
      </c>
      <c r="N12" s="1266">
        <v>1</v>
      </c>
      <c r="O12" s="1266">
        <v>1</v>
      </c>
      <c r="P12" s="1282" t="s">
        <v>257</v>
      </c>
      <c r="Q12" s="1282">
        <v>1</v>
      </c>
      <c r="R12" s="1266">
        <v>1</v>
      </c>
      <c r="S12" s="1266">
        <v>1</v>
      </c>
      <c r="T12" s="1266">
        <v>1</v>
      </c>
      <c r="U12" s="1266">
        <v>1</v>
      </c>
      <c r="V12" s="1266">
        <v>1</v>
      </c>
      <c r="W12" s="1266">
        <v>1</v>
      </c>
      <c r="X12" s="1282">
        <v>1</v>
      </c>
      <c r="Y12" s="1266">
        <v>1</v>
      </c>
      <c r="Z12" s="1266">
        <v>1</v>
      </c>
      <c r="AA12" s="1282"/>
      <c r="AB12" s="1283"/>
      <c r="AC12" s="1283"/>
      <c r="AD12" s="1283"/>
      <c r="AE12" s="1282"/>
      <c r="AF12" s="1282"/>
      <c r="AG12" s="1282"/>
      <c r="AH12" s="1282"/>
      <c r="AI12" s="1282"/>
      <c r="AJ12" s="1295">
        <v>19</v>
      </c>
      <c r="AK12" s="1306" t="s">
        <v>1221</v>
      </c>
      <c r="AL12" s="1303"/>
    </row>
    <row r="13" spans="1:38" ht="45" customHeight="1">
      <c r="A13" s="1275">
        <v>8</v>
      </c>
      <c r="B13" s="1276">
        <v>8</v>
      </c>
      <c r="C13" s="1286" t="s">
        <v>1100</v>
      </c>
      <c r="D13" s="1263" t="s">
        <v>18</v>
      </c>
      <c r="E13" s="1292" t="s">
        <v>105</v>
      </c>
      <c r="F13" s="1266">
        <v>1</v>
      </c>
      <c r="G13" s="1266">
        <v>1</v>
      </c>
      <c r="H13" s="1266">
        <v>1</v>
      </c>
      <c r="I13" s="1266">
        <v>1</v>
      </c>
      <c r="J13" s="1282">
        <v>1</v>
      </c>
      <c r="K13" s="1266">
        <v>1</v>
      </c>
      <c r="L13" s="1266">
        <v>1</v>
      </c>
      <c r="M13" s="1266">
        <v>1</v>
      </c>
      <c r="N13" s="1266">
        <v>1</v>
      </c>
      <c r="O13" s="1266">
        <v>1</v>
      </c>
      <c r="P13" s="1282">
        <v>1</v>
      </c>
      <c r="Q13" s="1282" t="s">
        <v>258</v>
      </c>
      <c r="R13" s="1266">
        <v>1</v>
      </c>
      <c r="S13" s="1266">
        <v>1</v>
      </c>
      <c r="T13" s="1266">
        <v>1</v>
      </c>
      <c r="U13" s="1266">
        <v>1</v>
      </c>
      <c r="V13" s="1266">
        <v>1</v>
      </c>
      <c r="W13" s="1266">
        <v>1</v>
      </c>
      <c r="X13" s="1282">
        <v>1</v>
      </c>
      <c r="Y13" s="1266">
        <v>1</v>
      </c>
      <c r="Z13" s="1266">
        <v>1</v>
      </c>
      <c r="AA13" s="1266">
        <v>1</v>
      </c>
      <c r="AB13" s="1265">
        <v>1</v>
      </c>
      <c r="AC13" s="1265">
        <v>1</v>
      </c>
      <c r="AD13" s="1265">
        <v>1</v>
      </c>
      <c r="AE13" s="1282" t="s">
        <v>258</v>
      </c>
      <c r="AF13" s="1266">
        <v>1</v>
      </c>
      <c r="AG13" s="1266">
        <v>1</v>
      </c>
      <c r="AH13" s="1266">
        <v>1</v>
      </c>
      <c r="AI13" s="1266">
        <v>1</v>
      </c>
      <c r="AJ13" s="1295">
        <v>28</v>
      </c>
      <c r="AK13" s="1305"/>
      <c r="AL13" s="1301"/>
    </row>
    <row r="14" spans="1:38" s="12" customFormat="1" ht="45" customHeight="1">
      <c r="A14" s="1275">
        <v>9</v>
      </c>
      <c r="B14" s="1276">
        <v>9</v>
      </c>
      <c r="C14" s="1286" t="s">
        <v>882</v>
      </c>
      <c r="D14" s="1263" t="s">
        <v>207</v>
      </c>
      <c r="E14" s="1291" t="s">
        <v>120</v>
      </c>
      <c r="F14" s="1266">
        <v>1</v>
      </c>
      <c r="G14" s="1266">
        <v>1</v>
      </c>
      <c r="H14" s="1266">
        <v>1</v>
      </c>
      <c r="I14" s="1266">
        <v>1</v>
      </c>
      <c r="J14" s="1282" t="s">
        <v>258</v>
      </c>
      <c r="K14" s="1266">
        <v>1</v>
      </c>
      <c r="L14" s="1266">
        <v>1</v>
      </c>
      <c r="M14" s="1266">
        <v>1</v>
      </c>
      <c r="N14" s="1266">
        <v>1</v>
      </c>
      <c r="O14" s="1266">
        <v>1</v>
      </c>
      <c r="P14" s="1282" t="s">
        <v>257</v>
      </c>
      <c r="Q14" s="1282" t="s">
        <v>258</v>
      </c>
      <c r="R14" s="1266">
        <v>1</v>
      </c>
      <c r="S14" s="1266">
        <v>1</v>
      </c>
      <c r="T14" s="1266">
        <v>1</v>
      </c>
      <c r="U14" s="1266">
        <v>1</v>
      </c>
      <c r="V14" s="1266">
        <v>1</v>
      </c>
      <c r="W14" s="1266">
        <v>1</v>
      </c>
      <c r="X14" s="1282" t="s">
        <v>258</v>
      </c>
      <c r="Y14" s="1266">
        <v>1</v>
      </c>
      <c r="Z14" s="1266">
        <v>1</v>
      </c>
      <c r="AA14" s="1266">
        <v>1</v>
      </c>
      <c r="AB14" s="1265">
        <v>1</v>
      </c>
      <c r="AC14" s="1265">
        <v>1</v>
      </c>
      <c r="AD14" s="1265">
        <v>1</v>
      </c>
      <c r="AE14" s="1282" t="s">
        <v>258</v>
      </c>
      <c r="AF14" s="1266">
        <v>1</v>
      </c>
      <c r="AG14" s="1266">
        <v>1</v>
      </c>
      <c r="AH14" s="1266">
        <v>1</v>
      </c>
      <c r="AI14" s="1266">
        <v>1</v>
      </c>
      <c r="AJ14" s="1295">
        <v>25</v>
      </c>
      <c r="AK14" s="1307"/>
      <c r="AL14" s="1302"/>
    </row>
    <row r="15" spans="1:38" s="12" customFormat="1" ht="45" customHeight="1">
      <c r="A15" s="1275">
        <v>11</v>
      </c>
      <c r="B15" s="1276">
        <v>11</v>
      </c>
      <c r="C15" s="1286" t="s">
        <v>309</v>
      </c>
      <c r="D15" s="1263" t="s">
        <v>18</v>
      </c>
      <c r="E15" s="1291" t="s">
        <v>165</v>
      </c>
      <c r="F15" s="1266">
        <v>1</v>
      </c>
      <c r="G15" s="1266">
        <v>1</v>
      </c>
      <c r="H15" s="1266">
        <v>1</v>
      </c>
      <c r="I15" s="1266">
        <v>1</v>
      </c>
      <c r="J15" s="1282" t="s">
        <v>258</v>
      </c>
      <c r="K15" s="1266">
        <v>1</v>
      </c>
      <c r="L15" s="1266">
        <v>1</v>
      </c>
      <c r="M15" s="1266">
        <v>1</v>
      </c>
      <c r="N15" s="1266">
        <v>1</v>
      </c>
      <c r="O15" s="1266">
        <v>1</v>
      </c>
      <c r="P15" s="1282" t="s">
        <v>257</v>
      </c>
      <c r="Q15" s="1282" t="s">
        <v>258</v>
      </c>
      <c r="R15" s="1266">
        <v>1</v>
      </c>
      <c r="S15" s="1266">
        <v>1</v>
      </c>
      <c r="T15" s="1266">
        <v>1</v>
      </c>
      <c r="U15" s="1266">
        <v>1</v>
      </c>
      <c r="V15" s="1266">
        <v>1</v>
      </c>
      <c r="W15" s="1266">
        <v>1</v>
      </c>
      <c r="X15" s="1282" t="s">
        <v>258</v>
      </c>
      <c r="Y15" s="1266">
        <v>1</v>
      </c>
      <c r="Z15" s="1282" t="s">
        <v>255</v>
      </c>
      <c r="AA15" s="1266">
        <v>1</v>
      </c>
      <c r="AB15" s="1265">
        <v>1</v>
      </c>
      <c r="AC15" s="1265">
        <v>1</v>
      </c>
      <c r="AD15" s="1265">
        <v>1</v>
      </c>
      <c r="AE15" s="1282" t="s">
        <v>258</v>
      </c>
      <c r="AF15" s="1266">
        <v>1</v>
      </c>
      <c r="AG15" s="1266">
        <v>1</v>
      </c>
      <c r="AH15" s="1266">
        <v>1</v>
      </c>
      <c r="AI15" s="1266">
        <v>1</v>
      </c>
      <c r="AJ15" s="1295">
        <v>25</v>
      </c>
      <c r="AK15" s="1307"/>
      <c r="AL15" s="1302"/>
    </row>
    <row r="16" spans="1:38" s="12" customFormat="1" ht="45" customHeight="1">
      <c r="A16" s="1275">
        <v>12</v>
      </c>
      <c r="B16" s="1276">
        <v>12</v>
      </c>
      <c r="C16" s="1286" t="s">
        <v>1122</v>
      </c>
      <c r="D16" s="1263" t="s">
        <v>18</v>
      </c>
      <c r="E16" s="1293" t="s">
        <v>167</v>
      </c>
      <c r="F16" s="1266">
        <v>1</v>
      </c>
      <c r="G16" s="1266">
        <v>1</v>
      </c>
      <c r="H16" s="1266">
        <v>1</v>
      </c>
      <c r="I16" s="1266">
        <v>1</v>
      </c>
      <c r="J16" s="1282" t="s">
        <v>258</v>
      </c>
      <c r="K16" s="1266">
        <v>1</v>
      </c>
      <c r="L16" s="1266">
        <v>1</v>
      </c>
      <c r="M16" s="1266">
        <v>1</v>
      </c>
      <c r="N16" s="1266">
        <v>1</v>
      </c>
      <c r="O16" s="1266">
        <v>1</v>
      </c>
      <c r="P16" s="1282" t="s">
        <v>257</v>
      </c>
      <c r="Q16" s="1282" t="s">
        <v>258</v>
      </c>
      <c r="R16" s="1266">
        <v>1</v>
      </c>
      <c r="S16" s="1266">
        <v>1</v>
      </c>
      <c r="T16" s="1266">
        <v>1</v>
      </c>
      <c r="U16" s="1266">
        <v>1</v>
      </c>
      <c r="V16" s="1266">
        <v>1</v>
      </c>
      <c r="W16" s="1266">
        <v>1</v>
      </c>
      <c r="X16" s="1282" t="s">
        <v>258</v>
      </c>
      <c r="Y16" s="1266">
        <v>1</v>
      </c>
      <c r="Z16" s="1266">
        <v>1</v>
      </c>
      <c r="AA16" s="1266">
        <v>1</v>
      </c>
      <c r="AB16" s="1265">
        <v>1</v>
      </c>
      <c r="AC16" s="1265">
        <v>1</v>
      </c>
      <c r="AD16" s="1265">
        <v>1</v>
      </c>
      <c r="AE16" s="1282" t="s">
        <v>258</v>
      </c>
      <c r="AF16" s="1266">
        <v>1</v>
      </c>
      <c r="AG16" s="1266">
        <v>1</v>
      </c>
      <c r="AH16" s="1266">
        <v>1</v>
      </c>
      <c r="AI16" s="1266">
        <v>1</v>
      </c>
      <c r="AJ16" s="1295">
        <v>25</v>
      </c>
      <c r="AK16" s="1307"/>
      <c r="AL16" s="1302"/>
    </row>
    <row r="17" spans="1:38" s="12" customFormat="1" ht="45" customHeight="1">
      <c r="A17" s="1275">
        <v>13</v>
      </c>
      <c r="B17" s="1276">
        <v>13</v>
      </c>
      <c r="C17" s="1286" t="s">
        <v>800</v>
      </c>
      <c r="D17" s="1263" t="s">
        <v>18</v>
      </c>
      <c r="E17" s="1293" t="s">
        <v>44</v>
      </c>
      <c r="F17" s="1266">
        <v>1</v>
      </c>
      <c r="G17" s="1266">
        <v>1</v>
      </c>
      <c r="H17" s="1266">
        <v>1</v>
      </c>
      <c r="I17" s="1266">
        <v>1</v>
      </c>
      <c r="J17" s="1282">
        <v>1</v>
      </c>
      <c r="K17" s="1266">
        <v>1</v>
      </c>
      <c r="L17" s="1266">
        <v>1</v>
      </c>
      <c r="M17" s="1266">
        <v>1</v>
      </c>
      <c r="N17" s="1266">
        <v>1</v>
      </c>
      <c r="O17" s="1266">
        <v>1</v>
      </c>
      <c r="P17" s="1282" t="s">
        <v>257</v>
      </c>
      <c r="Q17" s="1282" t="s">
        <v>258</v>
      </c>
      <c r="R17" s="1266">
        <v>1</v>
      </c>
      <c r="S17" s="1266">
        <v>1</v>
      </c>
      <c r="T17" s="1266">
        <v>1</v>
      </c>
      <c r="U17" s="1266">
        <v>1</v>
      </c>
      <c r="V17" s="1266">
        <v>1</v>
      </c>
      <c r="W17" s="1266">
        <v>1</v>
      </c>
      <c r="X17" s="1282">
        <v>1</v>
      </c>
      <c r="Y17" s="1266">
        <v>1</v>
      </c>
      <c r="Z17" s="1266">
        <v>1</v>
      </c>
      <c r="AA17" s="1266">
        <v>1</v>
      </c>
      <c r="AB17" s="1265">
        <v>1</v>
      </c>
      <c r="AC17" s="1265">
        <v>1</v>
      </c>
      <c r="AD17" s="1265">
        <v>1</v>
      </c>
      <c r="AE17" s="1282" t="s">
        <v>258</v>
      </c>
      <c r="AF17" s="1266">
        <v>1</v>
      </c>
      <c r="AG17" s="1266">
        <v>1</v>
      </c>
      <c r="AH17" s="1266">
        <v>1</v>
      </c>
      <c r="AI17" s="1282" t="s">
        <v>255</v>
      </c>
      <c r="AJ17" s="1295">
        <v>26</v>
      </c>
      <c r="AK17" s="1307"/>
      <c r="AL17" s="1302"/>
    </row>
    <row r="18" spans="1:38" s="12" customFormat="1" ht="45" customHeight="1">
      <c r="A18" s="1275">
        <v>14</v>
      </c>
      <c r="B18" s="1276">
        <v>14</v>
      </c>
      <c r="C18" s="1286" t="s">
        <v>454</v>
      </c>
      <c r="D18" s="1263" t="s">
        <v>207</v>
      </c>
      <c r="E18" s="1291" t="s">
        <v>174</v>
      </c>
      <c r="F18" s="1266">
        <v>1</v>
      </c>
      <c r="G18" s="1266">
        <v>1</v>
      </c>
      <c r="H18" s="1266">
        <v>1</v>
      </c>
      <c r="I18" s="1266">
        <v>1</v>
      </c>
      <c r="J18" s="1282" t="s">
        <v>258</v>
      </c>
      <c r="K18" s="1266">
        <v>1</v>
      </c>
      <c r="L18" s="1266">
        <v>1</v>
      </c>
      <c r="M18" s="1266">
        <v>1</v>
      </c>
      <c r="N18" s="1266">
        <v>1</v>
      </c>
      <c r="O18" s="1266">
        <v>1</v>
      </c>
      <c r="P18" s="1282" t="s">
        <v>257</v>
      </c>
      <c r="Q18" s="1282" t="s">
        <v>258</v>
      </c>
      <c r="R18" s="1266">
        <v>1</v>
      </c>
      <c r="S18" s="1266">
        <v>1</v>
      </c>
      <c r="T18" s="1266">
        <v>1</v>
      </c>
      <c r="U18" s="1266">
        <v>1</v>
      </c>
      <c r="V18" s="1266">
        <v>1</v>
      </c>
      <c r="W18" s="1266">
        <v>1</v>
      </c>
      <c r="X18" s="1282" t="s">
        <v>258</v>
      </c>
      <c r="Y18" s="1266">
        <v>1</v>
      </c>
      <c r="Z18" s="1266">
        <v>1</v>
      </c>
      <c r="AA18" s="1266">
        <v>1</v>
      </c>
      <c r="AB18" s="1265">
        <v>1</v>
      </c>
      <c r="AC18" s="1265">
        <v>1</v>
      </c>
      <c r="AD18" s="1265">
        <v>1</v>
      </c>
      <c r="AE18" s="1282" t="s">
        <v>258</v>
      </c>
      <c r="AF18" s="1266">
        <v>1</v>
      </c>
      <c r="AG18" s="1266">
        <v>1</v>
      </c>
      <c r="AH18" s="1266">
        <v>1</v>
      </c>
      <c r="AI18" s="1266">
        <v>1</v>
      </c>
      <c r="AJ18" s="1295">
        <v>25</v>
      </c>
      <c r="AK18" s="1307"/>
      <c r="AL18" s="1302"/>
    </row>
    <row r="19" spans="1:38" s="12" customFormat="1" ht="45" customHeight="1">
      <c r="A19" s="1275">
        <v>15</v>
      </c>
      <c r="B19" s="1276">
        <v>15</v>
      </c>
      <c r="C19" s="1286" t="s">
        <v>683</v>
      </c>
      <c r="D19" s="1263" t="s">
        <v>18</v>
      </c>
      <c r="E19" s="1290" t="s">
        <v>112</v>
      </c>
      <c r="F19" s="1266">
        <v>1</v>
      </c>
      <c r="G19" s="1266">
        <v>1</v>
      </c>
      <c r="H19" s="1266">
        <v>1</v>
      </c>
      <c r="I19" s="1266">
        <v>1</v>
      </c>
      <c r="J19" s="1282" t="s">
        <v>258</v>
      </c>
      <c r="K19" s="1266">
        <v>1</v>
      </c>
      <c r="L19" s="1266">
        <v>1</v>
      </c>
      <c r="M19" s="1266">
        <v>1</v>
      </c>
      <c r="N19" s="1266">
        <v>1</v>
      </c>
      <c r="O19" s="1266">
        <v>1</v>
      </c>
      <c r="P19" s="1282" t="s">
        <v>257</v>
      </c>
      <c r="Q19" s="1282" t="s">
        <v>258</v>
      </c>
      <c r="R19" s="1266">
        <v>1</v>
      </c>
      <c r="S19" s="1266">
        <v>1</v>
      </c>
      <c r="T19" s="1266">
        <v>1</v>
      </c>
      <c r="U19" s="1266">
        <v>1</v>
      </c>
      <c r="V19" s="1266">
        <v>1</v>
      </c>
      <c r="W19" s="1266">
        <v>1</v>
      </c>
      <c r="X19" s="1282" t="s">
        <v>258</v>
      </c>
      <c r="Y19" s="1266">
        <v>1</v>
      </c>
      <c r="Z19" s="1266">
        <v>1</v>
      </c>
      <c r="AA19" s="1282"/>
      <c r="AB19" s="1283"/>
      <c r="AC19" s="1283"/>
      <c r="AD19" s="1283"/>
      <c r="AE19" s="1282"/>
      <c r="AF19" s="1282"/>
      <c r="AG19" s="1282"/>
      <c r="AH19" s="1282"/>
      <c r="AI19" s="1282"/>
      <c r="AJ19" s="1295">
        <v>17</v>
      </c>
      <c r="AK19" s="1306" t="s">
        <v>1221</v>
      </c>
      <c r="AL19" s="1303"/>
    </row>
    <row r="20" spans="1:38" s="12" customFormat="1" ht="45" customHeight="1">
      <c r="A20" s="1275">
        <v>16</v>
      </c>
      <c r="B20" s="1276">
        <v>16</v>
      </c>
      <c r="C20" s="1286" t="s">
        <v>1207</v>
      </c>
      <c r="D20" s="1263" t="s">
        <v>18</v>
      </c>
      <c r="E20" s="1290" t="s">
        <v>73</v>
      </c>
      <c r="F20" s="1266">
        <v>1</v>
      </c>
      <c r="G20" s="1266">
        <v>1</v>
      </c>
      <c r="H20" s="1266">
        <v>1</v>
      </c>
      <c r="I20" s="1266">
        <v>1</v>
      </c>
      <c r="J20" s="1282" t="s">
        <v>258</v>
      </c>
      <c r="K20" s="1282" t="s">
        <v>255</v>
      </c>
      <c r="L20" s="1282" t="s">
        <v>255</v>
      </c>
      <c r="M20" s="1282" t="s">
        <v>255</v>
      </c>
      <c r="N20" s="1266">
        <v>1</v>
      </c>
      <c r="O20" s="1266">
        <v>1</v>
      </c>
      <c r="P20" s="1282" t="s">
        <v>257</v>
      </c>
      <c r="Q20" s="1282" t="s">
        <v>258</v>
      </c>
      <c r="R20" s="1266">
        <v>1</v>
      </c>
      <c r="S20" s="1266">
        <v>1</v>
      </c>
      <c r="T20" s="1266">
        <v>1</v>
      </c>
      <c r="U20" s="1266">
        <v>1</v>
      </c>
      <c r="V20" s="1266">
        <v>1</v>
      </c>
      <c r="W20" s="1266">
        <v>1</v>
      </c>
      <c r="X20" s="1282" t="s">
        <v>258</v>
      </c>
      <c r="Y20" s="1266">
        <v>1</v>
      </c>
      <c r="Z20" s="1266">
        <v>1</v>
      </c>
      <c r="AA20" s="1266">
        <v>1</v>
      </c>
      <c r="AB20" s="1265">
        <v>1</v>
      </c>
      <c r="AC20" s="1265">
        <v>1</v>
      </c>
      <c r="AD20" s="1265">
        <v>1</v>
      </c>
      <c r="AE20" s="1282">
        <v>1</v>
      </c>
      <c r="AF20" s="1266">
        <v>1</v>
      </c>
      <c r="AG20" s="1266">
        <v>1</v>
      </c>
      <c r="AH20" s="1266">
        <v>1</v>
      </c>
      <c r="AI20" s="1266">
        <v>1</v>
      </c>
      <c r="AJ20" s="1295">
        <v>23</v>
      </c>
      <c r="AK20" s="1307"/>
      <c r="AL20" s="1302"/>
    </row>
    <row r="21" spans="1:38" s="12" customFormat="1" ht="45" customHeight="1">
      <c r="A21" s="1275">
        <v>17</v>
      </c>
      <c r="B21" s="1276">
        <v>17</v>
      </c>
      <c r="C21" s="1287" t="s">
        <v>808</v>
      </c>
      <c r="D21" s="1263" t="s">
        <v>18</v>
      </c>
      <c r="E21" s="1290" t="s">
        <v>113</v>
      </c>
      <c r="F21" s="1266">
        <v>1</v>
      </c>
      <c r="G21" s="1266">
        <v>1</v>
      </c>
      <c r="H21" s="1266">
        <v>1</v>
      </c>
      <c r="I21" s="1266">
        <v>1</v>
      </c>
      <c r="J21" s="1282">
        <v>1</v>
      </c>
      <c r="K21" s="1266">
        <v>1</v>
      </c>
      <c r="L21" s="1266">
        <v>1</v>
      </c>
      <c r="M21" s="1266">
        <v>1</v>
      </c>
      <c r="N21" s="1266">
        <v>1</v>
      </c>
      <c r="O21" s="1266">
        <v>1</v>
      </c>
      <c r="P21" s="1282">
        <v>1</v>
      </c>
      <c r="Q21" s="1282">
        <v>1</v>
      </c>
      <c r="R21" s="1266">
        <v>1</v>
      </c>
      <c r="S21" s="1266">
        <v>1</v>
      </c>
      <c r="T21" s="1266">
        <v>1</v>
      </c>
      <c r="U21" s="1266">
        <v>1</v>
      </c>
      <c r="V21" s="1266">
        <v>1</v>
      </c>
      <c r="W21" s="1266">
        <v>1</v>
      </c>
      <c r="X21" s="1282">
        <v>1</v>
      </c>
      <c r="Y21" s="1266">
        <v>1</v>
      </c>
      <c r="Z21" s="1266">
        <v>1</v>
      </c>
      <c r="AA21" s="1266">
        <v>1</v>
      </c>
      <c r="AB21" s="1265">
        <v>1</v>
      </c>
      <c r="AC21" s="1265">
        <v>1</v>
      </c>
      <c r="AD21" s="1265">
        <v>1</v>
      </c>
      <c r="AE21" s="1282" t="s">
        <v>258</v>
      </c>
      <c r="AF21" s="1266">
        <v>1</v>
      </c>
      <c r="AG21" s="1266">
        <v>1</v>
      </c>
      <c r="AH21" s="1266">
        <v>1</v>
      </c>
      <c r="AI21" s="1266">
        <v>1</v>
      </c>
      <c r="AJ21" s="1295">
        <v>29</v>
      </c>
      <c r="AK21" s="1267"/>
      <c r="AL21" s="1302"/>
    </row>
    <row r="22" spans="1:38" s="12" customFormat="1" ht="45" customHeight="1">
      <c r="A22" s="1275">
        <v>18</v>
      </c>
      <c r="B22" s="1276">
        <v>18</v>
      </c>
      <c r="C22" s="1286" t="s">
        <v>920</v>
      </c>
      <c r="D22" s="1263" t="s">
        <v>18</v>
      </c>
      <c r="E22" s="1291" t="s">
        <v>113</v>
      </c>
      <c r="F22" s="1266">
        <v>1</v>
      </c>
      <c r="G22" s="1266">
        <v>1</v>
      </c>
      <c r="H22" s="1266">
        <v>1</v>
      </c>
      <c r="I22" s="1266">
        <v>1</v>
      </c>
      <c r="J22" s="1282">
        <v>1</v>
      </c>
      <c r="K22" s="1266">
        <v>1</v>
      </c>
      <c r="L22" s="1266">
        <v>1</v>
      </c>
      <c r="M22" s="1266">
        <v>1</v>
      </c>
      <c r="N22" s="1266">
        <v>1</v>
      </c>
      <c r="O22" s="1266">
        <v>1</v>
      </c>
      <c r="P22" s="1282" t="s">
        <v>257</v>
      </c>
      <c r="Q22" s="1282" t="s">
        <v>258</v>
      </c>
      <c r="R22" s="1266">
        <v>1</v>
      </c>
      <c r="S22" s="1266">
        <v>1</v>
      </c>
      <c r="T22" s="1266">
        <v>1</v>
      </c>
      <c r="U22" s="1266">
        <v>1</v>
      </c>
      <c r="V22" s="1266">
        <v>1</v>
      </c>
      <c r="W22" s="1266">
        <v>1</v>
      </c>
      <c r="X22" s="1282" t="s">
        <v>258</v>
      </c>
      <c r="Y22" s="1266">
        <v>1</v>
      </c>
      <c r="Z22" s="1266">
        <v>1</v>
      </c>
      <c r="AA22" s="1266">
        <v>1</v>
      </c>
      <c r="AB22" s="1265">
        <v>1</v>
      </c>
      <c r="AC22" s="1265">
        <v>1</v>
      </c>
      <c r="AD22" s="1265">
        <v>1</v>
      </c>
      <c r="AE22" s="1282">
        <v>1</v>
      </c>
      <c r="AF22" s="1266">
        <v>1</v>
      </c>
      <c r="AG22" s="1266">
        <v>1</v>
      </c>
      <c r="AH22" s="1266">
        <v>1</v>
      </c>
      <c r="AI22" s="1266">
        <v>1</v>
      </c>
      <c r="AJ22" s="1295">
        <v>27</v>
      </c>
      <c r="AK22" s="1267"/>
      <c r="AL22" s="1302"/>
    </row>
    <row r="23" spans="1:38" s="12" customFormat="1" ht="45" customHeight="1">
      <c r="A23" s="1275">
        <v>19</v>
      </c>
      <c r="B23" s="1276">
        <v>19</v>
      </c>
      <c r="C23" s="1287" t="s">
        <v>369</v>
      </c>
      <c r="D23" s="1263" t="s">
        <v>18</v>
      </c>
      <c r="E23" s="1291" t="s">
        <v>111</v>
      </c>
      <c r="F23" s="1266">
        <v>1</v>
      </c>
      <c r="G23" s="1266">
        <v>1</v>
      </c>
      <c r="H23" s="1266">
        <v>1</v>
      </c>
      <c r="I23" s="1266">
        <v>1</v>
      </c>
      <c r="J23" s="1282">
        <v>1</v>
      </c>
      <c r="K23" s="1282" t="s">
        <v>255</v>
      </c>
      <c r="L23" s="1266">
        <v>1</v>
      </c>
      <c r="M23" s="1266">
        <v>1</v>
      </c>
      <c r="N23" s="1266">
        <v>1</v>
      </c>
      <c r="O23" s="1266">
        <v>1</v>
      </c>
      <c r="P23" s="1282">
        <v>1</v>
      </c>
      <c r="Q23" s="1282">
        <v>1</v>
      </c>
      <c r="R23" s="1266">
        <v>1</v>
      </c>
      <c r="S23" s="1266">
        <v>1</v>
      </c>
      <c r="T23" s="1266">
        <v>1</v>
      </c>
      <c r="U23" s="1266">
        <v>1</v>
      </c>
      <c r="V23" s="1266">
        <v>1</v>
      </c>
      <c r="W23" s="1266">
        <v>1</v>
      </c>
      <c r="X23" s="1282">
        <v>1</v>
      </c>
      <c r="Y23" s="1266">
        <v>1</v>
      </c>
      <c r="Z23" s="1266">
        <v>1</v>
      </c>
      <c r="AA23" s="1266">
        <v>1</v>
      </c>
      <c r="AB23" s="1265">
        <v>1</v>
      </c>
      <c r="AC23" s="1265">
        <v>1</v>
      </c>
      <c r="AD23" s="1265">
        <v>1</v>
      </c>
      <c r="AE23" s="1282">
        <v>1</v>
      </c>
      <c r="AF23" s="1282" t="s">
        <v>255</v>
      </c>
      <c r="AG23" s="1266">
        <v>1</v>
      </c>
      <c r="AH23" s="1266">
        <v>1</v>
      </c>
      <c r="AI23" s="1266">
        <v>1</v>
      </c>
      <c r="AJ23" s="1295">
        <v>28</v>
      </c>
      <c r="AK23" s="1267"/>
      <c r="AL23" s="1302"/>
    </row>
    <row r="24" spans="1:38" s="12" customFormat="1" ht="52.5" customHeight="1">
      <c r="A24" s="1275">
        <v>20</v>
      </c>
      <c r="B24" s="1276">
        <v>20</v>
      </c>
      <c r="C24" s="1287" t="s">
        <v>1046</v>
      </c>
      <c r="D24" s="1263" t="s">
        <v>18</v>
      </c>
      <c r="E24" s="1294" t="s">
        <v>1219</v>
      </c>
      <c r="F24" s="1266">
        <v>1</v>
      </c>
      <c r="G24" s="1266">
        <v>1</v>
      </c>
      <c r="H24" s="1266">
        <v>1</v>
      </c>
      <c r="I24" s="1266">
        <v>1</v>
      </c>
      <c r="J24" s="1282">
        <v>1</v>
      </c>
      <c r="K24" s="1266">
        <v>1</v>
      </c>
      <c r="L24" s="1266">
        <v>1</v>
      </c>
      <c r="M24" s="1266">
        <v>1</v>
      </c>
      <c r="N24" s="1266">
        <v>1</v>
      </c>
      <c r="O24" s="1266">
        <v>1</v>
      </c>
      <c r="P24" s="1282" t="s">
        <v>257</v>
      </c>
      <c r="Q24" s="1282" t="s">
        <v>258</v>
      </c>
      <c r="R24" s="1266">
        <v>1</v>
      </c>
      <c r="S24" s="1266">
        <v>1</v>
      </c>
      <c r="T24" s="1266">
        <v>1</v>
      </c>
      <c r="U24" s="1266">
        <v>1</v>
      </c>
      <c r="V24" s="1266">
        <v>1</v>
      </c>
      <c r="W24" s="1266">
        <v>1</v>
      </c>
      <c r="X24" s="1282">
        <v>1</v>
      </c>
      <c r="Y24" s="1266">
        <v>1</v>
      </c>
      <c r="Z24" s="1266">
        <v>1</v>
      </c>
      <c r="AA24" s="1266">
        <v>1</v>
      </c>
      <c r="AB24" s="1265">
        <v>1</v>
      </c>
      <c r="AC24" s="1265">
        <v>1</v>
      </c>
      <c r="AD24" s="1265">
        <v>1</v>
      </c>
      <c r="AE24" s="1282">
        <v>1</v>
      </c>
      <c r="AF24" s="1266">
        <v>1</v>
      </c>
      <c r="AG24" s="1266">
        <v>1</v>
      </c>
      <c r="AH24" s="1266">
        <v>1</v>
      </c>
      <c r="AI24" s="1266">
        <v>1</v>
      </c>
      <c r="AJ24" s="1295">
        <v>28</v>
      </c>
      <c r="AK24" s="1267"/>
      <c r="AL24" s="1302"/>
    </row>
    <row r="25" spans="1:38" s="12" customFormat="1" ht="45" customHeight="1" thickBot="1">
      <c r="A25" s="1275">
        <v>21</v>
      </c>
      <c r="B25" s="1316">
        <v>21</v>
      </c>
      <c r="C25" s="1287" t="s">
        <v>444</v>
      </c>
      <c r="D25" s="1263" t="s">
        <v>18</v>
      </c>
      <c r="E25" s="1291" t="s">
        <v>334</v>
      </c>
      <c r="F25" s="1266">
        <v>1</v>
      </c>
      <c r="G25" s="1266">
        <v>1</v>
      </c>
      <c r="H25" s="1266">
        <v>1</v>
      </c>
      <c r="I25" s="1266">
        <v>1</v>
      </c>
      <c r="J25" s="1282">
        <v>1</v>
      </c>
      <c r="K25" s="1266">
        <v>1</v>
      </c>
      <c r="L25" s="1266">
        <v>1</v>
      </c>
      <c r="M25" s="1266">
        <v>1</v>
      </c>
      <c r="N25" s="1266">
        <v>1</v>
      </c>
      <c r="O25" s="1266">
        <v>1</v>
      </c>
      <c r="P25" s="1282" t="s">
        <v>257</v>
      </c>
      <c r="Q25" s="1282" t="s">
        <v>258</v>
      </c>
      <c r="R25" s="1266">
        <v>1</v>
      </c>
      <c r="S25" s="1266">
        <v>1</v>
      </c>
      <c r="T25" s="1266">
        <v>1</v>
      </c>
      <c r="U25" s="1282"/>
      <c r="V25" s="1282"/>
      <c r="W25" s="1282"/>
      <c r="X25" s="1282"/>
      <c r="Y25" s="1282"/>
      <c r="Z25" s="1282"/>
      <c r="AA25" s="1282"/>
      <c r="AB25" s="1282"/>
      <c r="AC25" s="1282"/>
      <c r="AD25" s="1282"/>
      <c r="AE25" s="1282"/>
      <c r="AF25" s="1282"/>
      <c r="AG25" s="1282"/>
      <c r="AH25" s="1282"/>
      <c r="AI25" s="1282"/>
      <c r="AJ25" s="1295">
        <v>13</v>
      </c>
      <c r="AK25" s="1267"/>
      <c r="AL25" s="1302"/>
    </row>
    <row r="26" spans="1:38" s="12" customFormat="1" ht="35.1" hidden="1" customHeight="1">
      <c r="A26" s="1275"/>
      <c r="B26" s="1315">
        <v>22</v>
      </c>
      <c r="C26" s="1287" t="s">
        <v>1223</v>
      </c>
      <c r="D26" s="1263" t="s">
        <v>18</v>
      </c>
      <c r="E26" s="1291" t="s">
        <v>1222</v>
      </c>
      <c r="F26" s="1266" t="s">
        <v>685</v>
      </c>
      <c r="G26" s="1266" t="s">
        <v>685</v>
      </c>
      <c r="H26" s="1266" t="s">
        <v>685</v>
      </c>
      <c r="I26" s="1266" t="s">
        <v>685</v>
      </c>
      <c r="J26" s="1282" t="s">
        <v>258</v>
      </c>
      <c r="K26" s="1266" t="s">
        <v>685</v>
      </c>
      <c r="L26" s="1266" t="s">
        <v>685</v>
      </c>
      <c r="M26" s="1266" t="s">
        <v>685</v>
      </c>
      <c r="N26" s="1266" t="s">
        <v>685</v>
      </c>
      <c r="O26" s="1266" t="s">
        <v>685</v>
      </c>
      <c r="P26" s="1282" t="s">
        <v>257</v>
      </c>
      <c r="Q26" s="1282" t="s">
        <v>258</v>
      </c>
      <c r="R26" s="1266" t="s">
        <v>685</v>
      </c>
      <c r="S26" s="1266" t="s">
        <v>685</v>
      </c>
      <c r="T26" s="1266" t="s">
        <v>685</v>
      </c>
      <c r="U26" s="1266" t="s">
        <v>685</v>
      </c>
      <c r="V26" s="1266" t="s">
        <v>685</v>
      </c>
      <c r="W26" s="1266" t="s">
        <v>685</v>
      </c>
      <c r="X26" s="1282" t="s">
        <v>258</v>
      </c>
      <c r="Y26" s="1266" t="s">
        <v>685</v>
      </c>
      <c r="Z26" s="1266" t="s">
        <v>685</v>
      </c>
      <c r="AA26" s="1266" t="s">
        <v>685</v>
      </c>
      <c r="AB26" s="1266" t="s">
        <v>685</v>
      </c>
      <c r="AC26" s="1266" t="s">
        <v>685</v>
      </c>
      <c r="AD26" s="1266" t="s">
        <v>685</v>
      </c>
      <c r="AE26" s="1282" t="s">
        <v>258</v>
      </c>
      <c r="AF26" s="1266" t="s">
        <v>685</v>
      </c>
      <c r="AG26" s="1266" t="s">
        <v>685</v>
      </c>
      <c r="AH26" s="1266" t="s">
        <v>685</v>
      </c>
      <c r="AI26" s="1266">
        <v>1</v>
      </c>
      <c r="AJ26" s="1295"/>
      <c r="AK26" s="1267"/>
      <c r="AL26" s="1268"/>
    </row>
    <row r="27" spans="1:38" s="12" customFormat="1" ht="35.1" hidden="1" customHeight="1" thickBot="1">
      <c r="A27" s="1275"/>
      <c r="B27" s="1276">
        <v>23</v>
      </c>
      <c r="C27" s="1287" t="s">
        <v>1220</v>
      </c>
      <c r="D27" s="1263" t="s">
        <v>18</v>
      </c>
      <c r="E27" s="1295" t="s">
        <v>271</v>
      </c>
      <c r="F27" s="1282"/>
      <c r="G27" s="1282"/>
      <c r="H27" s="1282"/>
      <c r="I27" s="1282"/>
      <c r="J27" s="1282"/>
      <c r="K27" s="1282"/>
      <c r="L27" s="1282"/>
      <c r="M27" s="1282"/>
      <c r="N27" s="1282"/>
      <c r="O27" s="1282"/>
      <c r="P27" s="1282"/>
      <c r="Q27" s="1282"/>
      <c r="R27" s="1282"/>
      <c r="S27" s="1282"/>
      <c r="T27" s="1282"/>
      <c r="U27" s="1282"/>
      <c r="V27" s="1282"/>
      <c r="W27" s="1282"/>
      <c r="X27" s="1282"/>
      <c r="Y27" s="1282"/>
      <c r="Z27" s="1282"/>
      <c r="AA27" s="1282"/>
      <c r="AB27" s="1282"/>
      <c r="AC27" s="1282"/>
      <c r="AD27" s="1282"/>
      <c r="AE27" s="1282"/>
      <c r="AF27" s="1282"/>
      <c r="AG27" s="1282"/>
      <c r="AH27" s="1266" t="s">
        <v>685</v>
      </c>
      <c r="AI27" s="1266" t="s">
        <v>685</v>
      </c>
      <c r="AJ27" s="1295"/>
      <c r="AK27" s="1267"/>
      <c r="AL27" s="1268"/>
    </row>
    <row r="28" spans="1:38" s="12" customFormat="1" ht="35.1" hidden="1" customHeight="1">
      <c r="A28" s="1275">
        <v>22</v>
      </c>
      <c r="B28" s="1276">
        <v>24</v>
      </c>
      <c r="C28" s="1286" t="s">
        <v>913</v>
      </c>
      <c r="D28" s="1263" t="s">
        <v>176</v>
      </c>
      <c r="E28" s="1291" t="s">
        <v>911</v>
      </c>
      <c r="F28" s="1266"/>
      <c r="G28" s="1266"/>
      <c r="H28" s="1266"/>
      <c r="I28" s="1266"/>
      <c r="J28" s="1282"/>
      <c r="K28" s="1266"/>
      <c r="L28" s="1266"/>
      <c r="M28" s="1266"/>
      <c r="N28" s="1266"/>
      <c r="O28" s="1266"/>
      <c r="P28" s="1282"/>
      <c r="Q28" s="1282"/>
      <c r="R28" s="1266"/>
      <c r="S28" s="1266"/>
      <c r="T28" s="1266"/>
      <c r="U28" s="1266"/>
      <c r="V28" s="1266"/>
      <c r="W28" s="1266"/>
      <c r="X28" s="1282"/>
      <c r="Y28" s="1266"/>
      <c r="Z28" s="1266"/>
      <c r="AA28" s="1266"/>
      <c r="AB28" s="1266"/>
      <c r="AC28" s="1266"/>
      <c r="AD28" s="1266"/>
      <c r="AE28" s="1282"/>
      <c r="AF28" s="1266"/>
      <c r="AG28" s="1266"/>
      <c r="AH28" s="1266"/>
      <c r="AI28" s="1266"/>
      <c r="AJ28" s="1295"/>
      <c r="AK28" s="1267"/>
      <c r="AL28" s="1268"/>
    </row>
    <row r="29" spans="1:38" s="12" customFormat="1" ht="35.1" hidden="1" customHeight="1" thickBot="1">
      <c r="A29" s="1277">
        <v>23</v>
      </c>
      <c r="B29" s="1276">
        <v>25</v>
      </c>
      <c r="C29" s="1288" t="s">
        <v>292</v>
      </c>
      <c r="D29" s="1269" t="s">
        <v>176</v>
      </c>
      <c r="E29" s="1296" t="s">
        <v>911</v>
      </c>
      <c r="F29" s="1270"/>
      <c r="G29" s="1270"/>
      <c r="H29" s="1270"/>
      <c r="I29" s="1270"/>
      <c r="J29" s="1299"/>
      <c r="K29" s="1270"/>
      <c r="L29" s="1270"/>
      <c r="M29" s="1270"/>
      <c r="N29" s="1270"/>
      <c r="O29" s="1270"/>
      <c r="P29" s="1299"/>
      <c r="Q29" s="1299"/>
      <c r="R29" s="1270"/>
      <c r="S29" s="1270"/>
      <c r="T29" s="1270"/>
      <c r="U29" s="1270"/>
      <c r="V29" s="1270"/>
      <c r="W29" s="1270"/>
      <c r="X29" s="1299"/>
      <c r="Y29" s="1270"/>
      <c r="Z29" s="1270"/>
      <c r="AA29" s="1270"/>
      <c r="AB29" s="1270"/>
      <c r="AC29" s="1270"/>
      <c r="AD29" s="1270"/>
      <c r="AE29" s="1299"/>
      <c r="AF29" s="1270"/>
      <c r="AG29" s="1270"/>
      <c r="AH29" s="1270"/>
      <c r="AI29" s="1270"/>
      <c r="AJ29" s="1298"/>
      <c r="AK29" s="1271"/>
      <c r="AL29" s="1272"/>
    </row>
    <row r="30" spans="1:38" s="12" customFormat="1" ht="58.5" customHeight="1" thickTop="1">
      <c r="A30" s="1281">
        <v>24</v>
      </c>
      <c r="B30" s="1662" t="s">
        <v>1218</v>
      </c>
      <c r="C30" s="1663"/>
      <c r="D30" s="1663"/>
      <c r="E30" s="1663"/>
      <c r="F30" s="1663"/>
      <c r="G30" s="1663"/>
      <c r="H30" s="1663"/>
      <c r="I30" s="1663"/>
      <c r="J30" s="1663"/>
      <c r="K30" s="1663"/>
      <c r="L30" s="1663"/>
      <c r="M30" s="1663"/>
      <c r="N30" s="1663"/>
      <c r="O30" s="1663"/>
      <c r="P30" s="1663"/>
      <c r="Q30" s="1663"/>
      <c r="R30" s="1663"/>
      <c r="S30" s="1663"/>
      <c r="T30" s="1663"/>
      <c r="U30" s="1663"/>
      <c r="V30" s="1663"/>
      <c r="W30" s="1663"/>
      <c r="X30" s="1663"/>
      <c r="Y30" s="1663"/>
      <c r="Z30" s="1663"/>
      <c r="AA30" s="1663"/>
      <c r="AB30" s="1663"/>
      <c r="AC30" s="1663"/>
      <c r="AD30" s="1663"/>
      <c r="AE30" s="1663"/>
      <c r="AF30" s="1663"/>
      <c r="AG30" s="1663"/>
      <c r="AH30" s="1663"/>
      <c r="AI30" s="1663"/>
      <c r="AJ30" s="1663"/>
      <c r="AK30" s="1663"/>
      <c r="AL30" s="1663"/>
    </row>
    <row r="31" spans="1:38" s="12" customFormat="1" ht="35.1" customHeight="1">
      <c r="A31" s="1278">
        <v>25</v>
      </c>
      <c r="B31" s="1664"/>
      <c r="C31" s="1664"/>
      <c r="D31" s="1664"/>
      <c r="E31" s="1664"/>
      <c r="F31" s="1664"/>
      <c r="G31" s="1664"/>
      <c r="H31" s="1664"/>
      <c r="I31" s="1664"/>
      <c r="J31" s="1664"/>
      <c r="K31" s="1664"/>
      <c r="L31" s="1664"/>
      <c r="M31" s="1664"/>
      <c r="N31" s="1664"/>
      <c r="O31" s="1664"/>
      <c r="P31" s="1664"/>
      <c r="Q31" s="1664"/>
      <c r="R31" s="1664"/>
      <c r="S31" s="1664"/>
      <c r="T31" s="1664"/>
      <c r="U31" s="1664"/>
      <c r="V31" s="1664"/>
      <c r="W31" s="1664"/>
      <c r="X31" s="1664"/>
      <c r="Y31" s="1664"/>
      <c r="Z31" s="1664"/>
      <c r="AA31" s="1664"/>
      <c r="AB31" s="1664"/>
      <c r="AC31" s="1664"/>
      <c r="AD31" s="1664"/>
      <c r="AE31" s="1664"/>
      <c r="AF31" s="1664"/>
      <c r="AG31" s="1664"/>
      <c r="AH31" s="1664"/>
      <c r="AI31" s="1664"/>
      <c r="AJ31" s="1664"/>
      <c r="AK31" s="1664"/>
      <c r="AL31" s="1664"/>
    </row>
    <row r="32" spans="1:38" s="12" customFormat="1" ht="35.1" customHeight="1">
      <c r="A32" s="1278">
        <v>26</v>
      </c>
      <c r="B32" s="1664"/>
      <c r="C32" s="1664"/>
      <c r="D32" s="1664"/>
      <c r="E32" s="1664"/>
      <c r="F32" s="1664"/>
      <c r="G32" s="1664"/>
      <c r="H32" s="1664"/>
      <c r="I32" s="1664"/>
      <c r="J32" s="1664"/>
      <c r="K32" s="1664"/>
      <c r="L32" s="1664"/>
      <c r="M32" s="1664"/>
      <c r="N32" s="1664"/>
      <c r="O32" s="1664"/>
      <c r="P32" s="1664"/>
      <c r="Q32" s="1664"/>
      <c r="R32" s="1664"/>
      <c r="S32" s="1664"/>
      <c r="T32" s="1664"/>
      <c r="U32" s="1664"/>
      <c r="V32" s="1664"/>
      <c r="W32" s="1664"/>
      <c r="X32" s="1664"/>
      <c r="Y32" s="1664"/>
      <c r="Z32" s="1664"/>
      <c r="AA32" s="1664"/>
      <c r="AB32" s="1664"/>
      <c r="AC32" s="1664"/>
      <c r="AD32" s="1664"/>
      <c r="AE32" s="1664"/>
      <c r="AF32" s="1664"/>
      <c r="AG32" s="1664"/>
      <c r="AH32" s="1664"/>
      <c r="AI32" s="1664"/>
      <c r="AJ32" s="1664"/>
      <c r="AK32" s="1664"/>
      <c r="AL32" s="1664"/>
    </row>
    <row r="33" spans="1:38" s="12" customFormat="1" ht="35.1" customHeight="1">
      <c r="A33" s="1278">
        <v>27</v>
      </c>
      <c r="B33" s="1664"/>
      <c r="C33" s="1664"/>
      <c r="D33" s="1664"/>
      <c r="E33" s="1664"/>
      <c r="F33" s="1664"/>
      <c r="G33" s="1664"/>
      <c r="H33" s="1664"/>
      <c r="I33" s="1664"/>
      <c r="J33" s="1664"/>
      <c r="K33" s="1664"/>
      <c r="L33" s="1664"/>
      <c r="M33" s="1664"/>
      <c r="N33" s="1664"/>
      <c r="O33" s="1664"/>
      <c r="P33" s="1664"/>
      <c r="Q33" s="1664"/>
      <c r="R33" s="1664"/>
      <c r="S33" s="1664"/>
      <c r="T33" s="1664"/>
      <c r="U33" s="1664"/>
      <c r="V33" s="1664"/>
      <c r="W33" s="1664"/>
      <c r="X33" s="1664"/>
      <c r="Y33" s="1664"/>
      <c r="Z33" s="1664"/>
      <c r="AA33" s="1664"/>
      <c r="AB33" s="1664"/>
      <c r="AC33" s="1664"/>
      <c r="AD33" s="1664"/>
      <c r="AE33" s="1664"/>
      <c r="AF33" s="1664"/>
      <c r="AG33" s="1664"/>
      <c r="AH33" s="1664"/>
      <c r="AI33" s="1664"/>
      <c r="AJ33" s="1664"/>
      <c r="AK33" s="1664"/>
      <c r="AL33" s="1664"/>
    </row>
    <row r="34" spans="1:38" s="12" customFormat="1" ht="35.1" customHeight="1">
      <c r="A34" s="1278">
        <v>28</v>
      </c>
      <c r="B34" s="1664"/>
      <c r="C34" s="1664"/>
      <c r="D34" s="1664"/>
      <c r="E34" s="1664"/>
      <c r="F34" s="1664"/>
      <c r="G34" s="1664"/>
      <c r="H34" s="1664"/>
      <c r="I34" s="1664"/>
      <c r="J34" s="1664"/>
      <c r="K34" s="1664"/>
      <c r="L34" s="1664"/>
      <c r="M34" s="1664"/>
      <c r="N34" s="1664"/>
      <c r="O34" s="1664"/>
      <c r="P34" s="1664"/>
      <c r="Q34" s="1664"/>
      <c r="R34" s="1664"/>
      <c r="S34" s="1664"/>
      <c r="T34" s="1664"/>
      <c r="U34" s="1664"/>
      <c r="V34" s="1664"/>
      <c r="W34" s="1664"/>
      <c r="X34" s="1664"/>
      <c r="Y34" s="1664"/>
      <c r="Z34" s="1664"/>
      <c r="AA34" s="1664"/>
      <c r="AB34" s="1664"/>
      <c r="AC34" s="1664"/>
      <c r="AD34" s="1664"/>
      <c r="AE34" s="1664"/>
      <c r="AF34" s="1664"/>
      <c r="AG34" s="1664"/>
      <c r="AH34" s="1664"/>
      <c r="AI34" s="1664"/>
      <c r="AJ34" s="1664"/>
      <c r="AK34" s="1664"/>
      <c r="AL34" s="1664"/>
    </row>
    <row r="35" spans="1:38" s="12" customFormat="1" ht="96" customHeight="1">
      <c r="A35" s="1278">
        <v>29</v>
      </c>
      <c r="B35" s="1664"/>
      <c r="C35" s="1664"/>
      <c r="D35" s="1664"/>
      <c r="E35" s="1664"/>
      <c r="F35" s="1664"/>
      <c r="G35" s="1664"/>
      <c r="H35" s="1664"/>
      <c r="I35" s="1664"/>
      <c r="J35" s="1664"/>
      <c r="K35" s="1664"/>
      <c r="L35" s="1664"/>
      <c r="M35" s="1664"/>
      <c r="N35" s="1664"/>
      <c r="O35" s="1664"/>
      <c r="P35" s="1664"/>
      <c r="Q35" s="1664"/>
      <c r="R35" s="1664"/>
      <c r="S35" s="1664"/>
      <c r="T35" s="1664"/>
      <c r="U35" s="1664"/>
      <c r="V35" s="1664"/>
      <c r="W35" s="1664"/>
      <c r="X35" s="1664"/>
      <c r="Y35" s="1664"/>
      <c r="Z35" s="1664"/>
      <c r="AA35" s="1664"/>
      <c r="AB35" s="1664"/>
      <c r="AC35" s="1664"/>
      <c r="AD35" s="1664"/>
      <c r="AE35" s="1664"/>
      <c r="AF35" s="1664"/>
      <c r="AG35" s="1664"/>
      <c r="AH35" s="1664"/>
      <c r="AI35" s="1664"/>
      <c r="AJ35" s="1664"/>
      <c r="AK35" s="1664"/>
      <c r="AL35" s="1664"/>
    </row>
    <row r="36" spans="1:38" s="12" customFormat="1" ht="39.950000000000003" customHeight="1">
      <c r="A36" s="1278">
        <v>30</v>
      </c>
      <c r="B36" s="1665" t="s">
        <v>1224</v>
      </c>
      <c r="C36" s="1666"/>
      <c r="D36" s="1666"/>
      <c r="E36" s="1666"/>
      <c r="F36" s="1666"/>
      <c r="G36" s="1666"/>
      <c r="H36" s="1666"/>
      <c r="I36" s="1666"/>
      <c r="J36" s="1280"/>
      <c r="K36" s="1280"/>
      <c r="L36" s="1280"/>
      <c r="M36" s="1672" t="s">
        <v>1217</v>
      </c>
      <c r="N36" s="1672"/>
      <c r="O36" s="1672"/>
      <c r="P36" s="1672"/>
      <c r="Q36" s="1672"/>
      <c r="R36" s="1672"/>
      <c r="S36" s="1672"/>
      <c r="T36" s="1672"/>
      <c r="U36" s="1672"/>
      <c r="V36" s="1672"/>
      <c r="W36" s="1672"/>
      <c r="X36" s="1672"/>
      <c r="Y36" s="1672"/>
      <c r="Z36" s="1672"/>
      <c r="AA36" s="1667"/>
      <c r="AB36" s="1667"/>
      <c r="AC36" s="1668" t="s">
        <v>1216</v>
      </c>
      <c r="AD36" s="1668"/>
      <c r="AE36" s="1668"/>
      <c r="AF36" s="1668"/>
      <c r="AG36" s="1668"/>
      <c r="AH36" s="1668"/>
      <c r="AI36" s="1668"/>
      <c r="AJ36" s="1668"/>
      <c r="AK36" s="1668"/>
      <c r="AL36" s="1668"/>
    </row>
    <row r="37" spans="1:38" ht="92.25" customHeight="1" thickBot="1">
      <c r="A37" s="1279"/>
      <c r="B37" s="1666"/>
      <c r="C37" s="1666"/>
      <c r="D37" s="1666"/>
      <c r="E37" s="1666"/>
      <c r="F37" s="1666"/>
      <c r="G37" s="1666"/>
      <c r="H37" s="1666"/>
      <c r="I37" s="1666"/>
      <c r="J37" s="1280"/>
      <c r="K37" s="1280"/>
      <c r="L37" s="1280"/>
      <c r="M37" s="1672"/>
      <c r="N37" s="1672"/>
      <c r="O37" s="1672"/>
      <c r="P37" s="1672"/>
      <c r="Q37" s="1672"/>
      <c r="R37" s="1672"/>
      <c r="S37" s="1672"/>
      <c r="T37" s="1672"/>
      <c r="U37" s="1672"/>
      <c r="V37" s="1672"/>
      <c r="W37" s="1672"/>
      <c r="X37" s="1672"/>
      <c r="Y37" s="1672"/>
      <c r="Z37" s="1672"/>
      <c r="AA37" s="1667"/>
      <c r="AB37" s="1667"/>
      <c r="AC37" s="1668"/>
      <c r="AD37" s="1668"/>
      <c r="AE37" s="1668"/>
      <c r="AF37" s="1668"/>
      <c r="AG37" s="1668"/>
      <c r="AH37" s="1668"/>
      <c r="AI37" s="1668"/>
      <c r="AJ37" s="1668"/>
      <c r="AK37" s="1668"/>
      <c r="AL37" s="1668"/>
    </row>
    <row r="38" spans="1:38" ht="16.5">
      <c r="A38" s="1259">
        <v>2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</row>
    <row r="39" spans="1:38" ht="21.75" customHeight="1" thickBot="1">
      <c r="A39" s="1260">
        <v>3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</row>
    <row r="40" spans="1:38" s="24" customFormat="1" ht="16.5" thickTop="1">
      <c r="A40" s="1261"/>
      <c r="B40" s="22"/>
    </row>
    <row r="41" spans="1:38"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</row>
    <row r="42" spans="1:38" ht="3.75" customHeight="1"/>
  </sheetData>
  <autoFilter ref="A1:AK5">
    <filterColumn colId="0" showButton="0"/>
    <filterColumn colId="1" showButton="0"/>
    <filterColumn colId="2" hiddenButton="1" showButton="0"/>
    <filterColumn colId="3" hiddenButton="1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</autoFilter>
  <mergeCells count="7">
    <mergeCell ref="A1:AL4"/>
    <mergeCell ref="B30:AL35"/>
    <mergeCell ref="B36:I37"/>
    <mergeCell ref="AA36:AB37"/>
    <mergeCell ref="AC36:AL37"/>
    <mergeCell ref="A6:AL6"/>
    <mergeCell ref="M36:Z37"/>
  </mergeCells>
  <conditionalFormatting sqref="C23:C27">
    <cfRule type="duplicateValues" dxfId="5" priority="9"/>
  </conditionalFormatting>
  <conditionalFormatting sqref="C21">
    <cfRule type="duplicateValues" dxfId="4" priority="6"/>
  </conditionalFormatting>
  <conditionalFormatting sqref="D19">
    <cfRule type="duplicateValues" dxfId="3" priority="4"/>
  </conditionalFormatting>
  <conditionalFormatting sqref="D20">
    <cfRule type="duplicateValues" dxfId="2" priority="2"/>
  </conditionalFormatting>
  <conditionalFormatting sqref="B42:D1048576 C5:D5 C21:D21">
    <cfRule type="duplicateValues" dxfId="1" priority="39"/>
  </conditionalFormatting>
  <conditionalFormatting sqref="B42:D103 C21:D21">
    <cfRule type="duplicateValues" dxfId="0" priority="46"/>
  </conditionalFormatting>
  <printOptions horizontalCentered="1"/>
  <pageMargins left="0.17" right="0" top="0.26" bottom="0" header="0.28000000000000003" footer="0"/>
  <pageSetup scale="39" orientation="landscape" r:id="rId1"/>
  <legacyDrawing r:id="rId2"/>
  <oleObjects>
    <oleObject progId="PBrush" shapeId="1025" r:id="rId3"/>
  </oleObjects>
</worksheet>
</file>

<file path=xl/worksheets/sheet69.xml><?xml version="1.0" encoding="utf-8"?>
<worksheet xmlns="http://schemas.openxmlformats.org/spreadsheetml/2006/main" xmlns:r="http://schemas.openxmlformats.org/officeDocument/2006/relationships">
  <sheetPr>
    <tabColor rgb="FF00FF99"/>
  </sheetPr>
  <dimension ref="A1:AA42"/>
  <sheetViews>
    <sheetView view="pageBreakPreview" zoomScale="40" zoomScaleNormal="55" zoomScaleSheetLayoutView="40" workbookViewId="0">
      <selection activeCell="C33" sqref="C33"/>
    </sheetView>
  </sheetViews>
  <sheetFormatPr defaultRowHeight="18"/>
  <cols>
    <col min="1" max="1" width="7.140625" style="463" customWidth="1"/>
    <col min="2" max="2" width="44.5703125" style="463" customWidth="1"/>
    <col min="3" max="3" width="13.140625" style="114" customWidth="1"/>
    <col min="4" max="4" width="17.7109375" style="114" customWidth="1"/>
    <col min="5" max="7" width="8.7109375" style="114" customWidth="1"/>
    <col min="8" max="8" width="12.140625" style="114" customWidth="1"/>
    <col min="9" max="9" width="10" style="114" customWidth="1"/>
    <col min="10" max="10" width="10" style="168" customWidth="1"/>
    <col min="11" max="11" width="20.7109375" style="168" customWidth="1"/>
    <col min="12" max="12" width="12" style="168" customWidth="1"/>
    <col min="13" max="13" width="33.42578125" style="168" customWidth="1"/>
    <col min="14" max="14" width="12" style="168" customWidth="1"/>
    <col min="15" max="15" width="30.42578125" style="168" customWidth="1"/>
    <col min="16" max="16" width="12" style="168" customWidth="1"/>
    <col min="17" max="17" width="23.42578125" style="168" customWidth="1"/>
    <col min="18" max="18" width="11.85546875" style="168" customWidth="1"/>
    <col min="19" max="19" width="17.28515625" style="168" customWidth="1"/>
    <col min="20" max="20" width="16.140625" style="168" customWidth="1"/>
    <col min="21" max="21" width="27" style="168" customWidth="1"/>
    <col min="22" max="22" width="17.7109375" style="114" customWidth="1"/>
    <col min="23" max="23" width="13.5703125" style="463" customWidth="1"/>
    <col min="24" max="24" width="13.5703125" style="114" customWidth="1"/>
    <col min="25" max="25" width="14.28515625" style="114" customWidth="1"/>
    <col min="26" max="26" width="23.28515625" style="1021" customWidth="1"/>
    <col min="27" max="27" width="20.7109375" style="115" customWidth="1"/>
    <col min="28" max="16384" width="9.140625" style="114"/>
  </cols>
  <sheetData>
    <row r="1" spans="1:27" s="120" customFormat="1" ht="33" customHeight="1" thickBot="1">
      <c r="A1" s="1694" t="s">
        <v>1229</v>
      </c>
      <c r="B1" s="1695"/>
      <c r="C1" s="1695"/>
      <c r="D1" s="1695"/>
      <c r="E1" s="1695"/>
      <c r="F1" s="1695"/>
      <c r="G1" s="1695"/>
      <c r="H1" s="1695"/>
      <c r="I1" s="1695"/>
      <c r="J1" s="1696"/>
      <c r="K1" s="1680" t="s">
        <v>1227</v>
      </c>
      <c r="L1" s="1681"/>
      <c r="M1" s="1681"/>
      <c r="N1" s="1681"/>
      <c r="O1" s="1681"/>
      <c r="P1" s="1681"/>
      <c r="Q1" s="1681"/>
      <c r="R1" s="1681"/>
      <c r="S1" s="1681"/>
      <c r="T1" s="1681"/>
      <c r="U1" s="1682"/>
      <c r="V1" s="1706" t="s">
        <v>1225</v>
      </c>
      <c r="W1" s="1707"/>
      <c r="X1" s="1707"/>
      <c r="Y1" s="1707"/>
      <c r="Z1" s="1707"/>
      <c r="AA1" s="1708"/>
    </row>
    <row r="2" spans="1:27" s="120" customFormat="1" ht="33" customHeight="1" thickBot="1">
      <c r="A2" s="1697" t="s">
        <v>1228</v>
      </c>
      <c r="B2" s="1698"/>
      <c r="C2" s="1698"/>
      <c r="D2" s="1698"/>
      <c r="E2" s="1698"/>
      <c r="F2" s="1698"/>
      <c r="G2" s="1698"/>
      <c r="H2" s="1698"/>
      <c r="I2" s="1698"/>
      <c r="J2" s="1699"/>
      <c r="K2" s="1683"/>
      <c r="L2" s="1684"/>
      <c r="M2" s="1684"/>
      <c r="N2" s="1684"/>
      <c r="O2" s="1684"/>
      <c r="P2" s="1684"/>
      <c r="Q2" s="1684"/>
      <c r="R2" s="1684"/>
      <c r="S2" s="1684"/>
      <c r="T2" s="1684"/>
      <c r="U2" s="1685"/>
      <c r="V2" s="1709" t="s">
        <v>1230</v>
      </c>
      <c r="W2" s="1710"/>
      <c r="X2" s="1710"/>
      <c r="Y2" s="1710"/>
      <c r="Z2" s="1710"/>
      <c r="AA2" s="1711"/>
    </row>
    <row r="3" spans="1:27" s="120" customFormat="1" ht="33" customHeight="1">
      <c r="A3" s="1700"/>
      <c r="B3" s="1701"/>
      <c r="C3" s="1701"/>
      <c r="D3" s="1701"/>
      <c r="E3" s="1701"/>
      <c r="F3" s="1701"/>
      <c r="G3" s="1701"/>
      <c r="H3" s="1701"/>
      <c r="I3" s="1701"/>
      <c r="J3" s="1702"/>
      <c r="K3" s="1686" t="s">
        <v>1231</v>
      </c>
      <c r="L3" s="1687"/>
      <c r="M3" s="1687"/>
      <c r="N3" s="1687"/>
      <c r="O3" s="1687"/>
      <c r="P3" s="1687"/>
      <c r="Q3" s="1687"/>
      <c r="R3" s="1687"/>
      <c r="S3" s="1687"/>
      <c r="T3" s="1687"/>
      <c r="U3" s="1688"/>
      <c r="V3" s="1676" t="s">
        <v>1226</v>
      </c>
      <c r="W3" s="1677"/>
      <c r="X3" s="1677"/>
      <c r="Y3" s="1677"/>
      <c r="Z3" s="1677"/>
      <c r="AA3" s="1677"/>
    </row>
    <row r="4" spans="1:27" s="120" customFormat="1" ht="35.25" customHeight="1" thickBot="1">
      <c r="A4" s="1703"/>
      <c r="B4" s="1704"/>
      <c r="C4" s="1704"/>
      <c r="D4" s="1704"/>
      <c r="E4" s="1704"/>
      <c r="F4" s="1704"/>
      <c r="G4" s="1704"/>
      <c r="H4" s="1704"/>
      <c r="I4" s="1704"/>
      <c r="J4" s="1705"/>
      <c r="K4" s="1689"/>
      <c r="L4" s="1690"/>
      <c r="M4" s="1690"/>
      <c r="N4" s="1690"/>
      <c r="O4" s="1690"/>
      <c r="P4" s="1690"/>
      <c r="Q4" s="1690"/>
      <c r="R4" s="1690"/>
      <c r="S4" s="1690"/>
      <c r="T4" s="1690"/>
      <c r="U4" s="1691"/>
      <c r="V4" s="1678">
        <v>1</v>
      </c>
      <c r="W4" s="1679"/>
      <c r="X4" s="1679"/>
      <c r="Y4" s="1679"/>
      <c r="Z4" s="1679"/>
      <c r="AA4" s="1679"/>
    </row>
    <row r="5" spans="1:27" s="634" customFormat="1" ht="28.5" customHeight="1" thickBot="1">
      <c r="A5" s="1336"/>
      <c r="B5" s="1337"/>
      <c r="C5" s="1337"/>
      <c r="D5" s="1338"/>
      <c r="E5" s="1338"/>
      <c r="F5" s="1338"/>
      <c r="G5" s="1338"/>
      <c r="H5" s="1338"/>
      <c r="I5" s="1338"/>
      <c r="J5" s="1338"/>
      <c r="K5" s="1338"/>
      <c r="L5" s="1338"/>
      <c r="M5" s="1338"/>
      <c r="N5" s="1338"/>
      <c r="O5" s="1338"/>
      <c r="P5" s="1338"/>
      <c r="Q5" s="1338"/>
      <c r="R5" s="1338"/>
      <c r="S5" s="1338"/>
      <c r="T5" s="1338"/>
      <c r="U5" s="1338"/>
      <c r="V5" s="1338"/>
      <c r="W5" s="1338"/>
      <c r="X5" s="1338"/>
      <c r="Y5" s="1338"/>
      <c r="Z5" s="1338"/>
      <c r="AA5" s="1338"/>
    </row>
    <row r="6" spans="1:27" s="634" customFormat="1" ht="27.75" customHeight="1">
      <c r="A6" s="1692" t="s">
        <v>261</v>
      </c>
      <c r="B6" s="1693" t="s">
        <v>244</v>
      </c>
      <c r="C6" s="1674" t="s">
        <v>0</v>
      </c>
      <c r="D6" s="1674" t="s">
        <v>245</v>
      </c>
      <c r="E6" s="1673" t="s">
        <v>1</v>
      </c>
      <c r="F6" s="1673"/>
      <c r="G6" s="1673"/>
      <c r="H6" s="1673"/>
      <c r="I6" s="1673"/>
      <c r="J6" s="1673" t="s">
        <v>2</v>
      </c>
      <c r="K6" s="1673"/>
      <c r="L6" s="1673"/>
      <c r="M6" s="1673"/>
      <c r="N6" s="1673"/>
      <c r="O6" s="1673"/>
      <c r="P6" s="1673"/>
      <c r="Q6" s="1673"/>
      <c r="R6" s="1673"/>
      <c r="S6" s="1673"/>
      <c r="T6" s="1673"/>
      <c r="U6" s="1673"/>
      <c r="V6" s="1674" t="s">
        <v>8</v>
      </c>
      <c r="W6" s="1673" t="s">
        <v>4</v>
      </c>
      <c r="X6" s="1673"/>
      <c r="Y6" s="1673"/>
      <c r="Z6" s="1675" t="s">
        <v>338</v>
      </c>
      <c r="AA6" s="1712" t="s">
        <v>210</v>
      </c>
    </row>
    <row r="7" spans="1:27" s="634" customFormat="1" ht="69" customHeight="1">
      <c r="A7" s="1692"/>
      <c r="B7" s="1693"/>
      <c r="C7" s="1674"/>
      <c r="D7" s="1674"/>
      <c r="E7" s="1673"/>
      <c r="F7" s="1673"/>
      <c r="G7" s="1673"/>
      <c r="H7" s="1673"/>
      <c r="I7" s="1673"/>
      <c r="J7" s="1673" t="s">
        <v>227</v>
      </c>
      <c r="K7" s="1673"/>
      <c r="L7" s="1673" t="s">
        <v>5</v>
      </c>
      <c r="M7" s="1673"/>
      <c r="N7" s="1674" t="s">
        <v>223</v>
      </c>
      <c r="O7" s="1674"/>
      <c r="P7" s="1673" t="s">
        <v>6</v>
      </c>
      <c r="Q7" s="1673"/>
      <c r="R7" s="1673" t="s">
        <v>7</v>
      </c>
      <c r="S7" s="1673"/>
      <c r="T7" s="1673" t="s">
        <v>219</v>
      </c>
      <c r="U7" s="1673"/>
      <c r="V7" s="1674"/>
      <c r="W7" s="1673"/>
      <c r="X7" s="1673"/>
      <c r="Y7" s="1673"/>
      <c r="Z7" s="1675"/>
      <c r="AA7" s="1712"/>
    </row>
    <row r="8" spans="1:27" s="634" customFormat="1" ht="84" customHeight="1">
      <c r="A8" s="1692"/>
      <c r="B8" s="1693"/>
      <c r="C8" s="1674"/>
      <c r="D8" s="1674"/>
      <c r="E8" s="1343" t="s">
        <v>9</v>
      </c>
      <c r="F8" s="1343" t="s">
        <v>10</v>
      </c>
      <c r="G8" s="1344" t="s">
        <v>11</v>
      </c>
      <c r="H8" s="1345" t="s">
        <v>12</v>
      </c>
      <c r="I8" s="1344" t="s">
        <v>13</v>
      </c>
      <c r="J8" s="1344" t="s">
        <v>14</v>
      </c>
      <c r="K8" s="1344" t="s">
        <v>15</v>
      </c>
      <c r="L8" s="1344" t="s">
        <v>14</v>
      </c>
      <c r="M8" s="1344" t="s">
        <v>16</v>
      </c>
      <c r="N8" s="1344" t="s">
        <v>14</v>
      </c>
      <c r="O8" s="1344" t="s">
        <v>16</v>
      </c>
      <c r="P8" s="1344" t="s">
        <v>14</v>
      </c>
      <c r="Q8" s="1344" t="s">
        <v>16</v>
      </c>
      <c r="R8" s="1344" t="s">
        <v>14</v>
      </c>
      <c r="S8" s="1344" t="s">
        <v>220</v>
      </c>
      <c r="T8" s="1344" t="s">
        <v>221</v>
      </c>
      <c r="U8" s="1344" t="s">
        <v>3</v>
      </c>
      <c r="V8" s="1674"/>
      <c r="W8" s="1346" t="s">
        <v>17</v>
      </c>
      <c r="X8" s="1347" t="s">
        <v>218</v>
      </c>
      <c r="Y8" s="1347" t="s">
        <v>13</v>
      </c>
      <c r="Z8" s="1675"/>
      <c r="AA8" s="1712"/>
    </row>
    <row r="9" spans="1:27" s="634" customFormat="1" ht="27" customHeight="1">
      <c r="A9" s="1339"/>
      <c r="B9" s="1340"/>
      <c r="C9" s="1344"/>
      <c r="D9" s="1344"/>
      <c r="E9" s="1343"/>
      <c r="F9" s="1343"/>
      <c r="G9" s="1344"/>
      <c r="H9" s="1345"/>
      <c r="I9" s="1344"/>
      <c r="J9" s="1344"/>
      <c r="K9" s="1344"/>
      <c r="L9" s="1344"/>
      <c r="M9" s="1344"/>
      <c r="N9" s="1344"/>
      <c r="O9" s="1344"/>
      <c r="P9" s="1344"/>
      <c r="Q9" s="1344"/>
      <c r="R9" s="1344"/>
      <c r="S9" s="1344"/>
      <c r="T9" s="1344"/>
      <c r="U9" s="1344"/>
      <c r="V9" s="1344"/>
      <c r="W9" s="1346"/>
      <c r="X9" s="1347"/>
      <c r="Y9" s="1347"/>
      <c r="Z9" s="1341"/>
      <c r="AA9" s="1342"/>
    </row>
    <row r="10" spans="1:27" s="634" customFormat="1" ht="27" customHeight="1">
      <c r="A10" s="1339"/>
      <c r="B10" s="1340"/>
      <c r="C10" s="1344"/>
      <c r="D10" s="1344"/>
      <c r="E10" s="1343"/>
      <c r="F10" s="1343"/>
      <c r="G10" s="1344"/>
      <c r="H10" s="1345"/>
      <c r="I10" s="1344"/>
      <c r="J10" s="1344"/>
      <c r="K10" s="1344"/>
      <c r="L10" s="1344"/>
      <c r="M10" s="1344"/>
      <c r="N10" s="1344"/>
      <c r="O10" s="1344"/>
      <c r="P10" s="1344"/>
      <c r="Q10" s="1344"/>
      <c r="R10" s="1344"/>
      <c r="S10" s="1344"/>
      <c r="T10" s="1344"/>
      <c r="U10" s="1344"/>
      <c r="V10" s="1344"/>
      <c r="W10" s="1346"/>
      <c r="X10" s="1347"/>
      <c r="Y10" s="1347"/>
      <c r="Z10" s="1341"/>
      <c r="AA10" s="1342"/>
    </row>
    <row r="11" spans="1:27" s="634" customFormat="1" ht="27" customHeight="1">
      <c r="A11" s="1339"/>
      <c r="B11" s="1340"/>
      <c r="C11" s="1344"/>
      <c r="D11" s="1344"/>
      <c r="E11" s="1343"/>
      <c r="F11" s="1343"/>
      <c r="G11" s="1344"/>
      <c r="H11" s="1345"/>
      <c r="I11" s="1344"/>
      <c r="J11" s="1344"/>
      <c r="K11" s="1344"/>
      <c r="L11" s="1344"/>
      <c r="M11" s="1344"/>
      <c r="N11" s="1344"/>
      <c r="O11" s="1344"/>
      <c r="P11" s="1344"/>
      <c r="Q11" s="1344"/>
      <c r="R11" s="1344"/>
      <c r="S11" s="1344"/>
      <c r="T11" s="1344"/>
      <c r="U11" s="1344"/>
      <c r="V11" s="1344"/>
      <c r="W11" s="1346"/>
      <c r="X11" s="1347"/>
      <c r="Y11" s="1347"/>
      <c r="Z11" s="1341"/>
      <c r="AA11" s="1342"/>
    </row>
    <row r="12" spans="1:27" s="634" customFormat="1" ht="27" customHeight="1">
      <c r="A12" s="1339"/>
      <c r="B12" s="1340"/>
      <c r="C12" s="1344"/>
      <c r="D12" s="1344"/>
      <c r="E12" s="1343"/>
      <c r="F12" s="1343"/>
      <c r="G12" s="1344"/>
      <c r="H12" s="1345"/>
      <c r="I12" s="1344"/>
      <c r="J12" s="1344"/>
      <c r="K12" s="1344"/>
      <c r="L12" s="1344"/>
      <c r="M12" s="1344"/>
      <c r="N12" s="1344"/>
      <c r="O12" s="1344"/>
      <c r="P12" s="1344"/>
      <c r="Q12" s="1344"/>
      <c r="R12" s="1344"/>
      <c r="S12" s="1344"/>
      <c r="T12" s="1344"/>
      <c r="U12" s="1344"/>
      <c r="V12" s="1344"/>
      <c r="W12" s="1346"/>
      <c r="X12" s="1347"/>
      <c r="Y12" s="1347"/>
      <c r="Z12" s="1341"/>
      <c r="AA12" s="1342"/>
    </row>
    <row r="13" spans="1:27" s="634" customFormat="1" ht="27" customHeight="1">
      <c r="A13" s="1325"/>
      <c r="B13" s="1324"/>
      <c r="C13" s="1319"/>
      <c r="D13" s="1319"/>
      <c r="E13" s="1320"/>
      <c r="F13" s="1320"/>
      <c r="G13" s="1319"/>
      <c r="H13" s="1317"/>
      <c r="I13" s="1319"/>
      <c r="J13" s="1319"/>
      <c r="K13" s="1319"/>
      <c r="L13" s="1319"/>
      <c r="M13" s="1319"/>
      <c r="N13" s="1319"/>
      <c r="O13" s="1319"/>
      <c r="P13" s="1319"/>
      <c r="Q13" s="1319"/>
      <c r="R13" s="1319"/>
      <c r="S13" s="1319"/>
      <c r="T13" s="1319"/>
      <c r="U13" s="1319"/>
      <c r="V13" s="1319"/>
      <c r="W13" s="1322"/>
      <c r="X13" s="1323"/>
      <c r="Y13" s="1323"/>
      <c r="Z13" s="1321"/>
      <c r="AA13" s="1326"/>
    </row>
    <row r="14" spans="1:27" s="634" customFormat="1" ht="27" customHeight="1">
      <c r="A14" s="1325"/>
      <c r="B14" s="1324"/>
      <c r="C14" s="1319"/>
      <c r="D14" s="1319"/>
      <c r="E14" s="1320"/>
      <c r="F14" s="1320"/>
      <c r="G14" s="1319"/>
      <c r="H14" s="1317"/>
      <c r="I14" s="1319"/>
      <c r="J14" s="1319"/>
      <c r="K14" s="1319"/>
      <c r="L14" s="1319"/>
      <c r="M14" s="1319"/>
      <c r="N14" s="1319"/>
      <c r="O14" s="1319"/>
      <c r="P14" s="1319"/>
      <c r="Q14" s="1319"/>
      <c r="R14" s="1319"/>
      <c r="S14" s="1319"/>
      <c r="T14" s="1319"/>
      <c r="U14" s="1319"/>
      <c r="V14" s="1319"/>
      <c r="W14" s="1322"/>
      <c r="X14" s="1323"/>
      <c r="Y14" s="1323"/>
      <c r="Z14" s="1321"/>
      <c r="AA14" s="1326"/>
    </row>
    <row r="15" spans="1:27" s="160" customFormat="1" ht="27" customHeight="1">
      <c r="A15" s="1325"/>
      <c r="B15" s="1324"/>
      <c r="C15" s="1319"/>
      <c r="D15" s="1319"/>
      <c r="E15" s="1320"/>
      <c r="F15" s="1320"/>
      <c r="G15" s="1319"/>
      <c r="H15" s="1317"/>
      <c r="I15" s="1319"/>
      <c r="J15" s="1319"/>
      <c r="K15" s="1319"/>
      <c r="L15" s="1319"/>
      <c r="M15" s="1319"/>
      <c r="N15" s="1319"/>
      <c r="O15" s="1319"/>
      <c r="P15" s="1319"/>
      <c r="Q15" s="1319"/>
      <c r="R15" s="1319"/>
      <c r="S15" s="1319"/>
      <c r="T15" s="1319"/>
      <c r="U15" s="1319"/>
      <c r="V15" s="1319"/>
      <c r="W15" s="1322"/>
      <c r="X15" s="1323"/>
      <c r="Y15" s="1323"/>
      <c r="Z15" s="1321"/>
      <c r="AA15" s="1326"/>
    </row>
    <row r="16" spans="1:27" s="160" customFormat="1" ht="27" customHeight="1">
      <c r="A16" s="1325"/>
      <c r="B16" s="1324"/>
      <c r="C16" s="1319"/>
      <c r="D16" s="1319"/>
      <c r="E16" s="1320"/>
      <c r="F16" s="1320"/>
      <c r="G16" s="1319"/>
      <c r="H16" s="1317"/>
      <c r="I16" s="1319"/>
      <c r="J16" s="1319"/>
      <c r="K16" s="1319"/>
      <c r="L16" s="1319"/>
      <c r="M16" s="1319"/>
      <c r="N16" s="1319"/>
      <c r="O16" s="1319"/>
      <c r="P16" s="1319"/>
      <c r="Q16" s="1319"/>
      <c r="R16" s="1319"/>
      <c r="S16" s="1319"/>
      <c r="T16" s="1319"/>
      <c r="U16" s="1319"/>
      <c r="V16" s="1319"/>
      <c r="W16" s="1322"/>
      <c r="X16" s="1323"/>
      <c r="Y16" s="1323"/>
      <c r="Z16" s="1321"/>
      <c r="AA16" s="1326"/>
    </row>
    <row r="17" spans="1:27" s="160" customFormat="1" ht="27" customHeight="1" thickBot="1">
      <c r="A17" s="1327"/>
      <c r="B17" s="1328"/>
      <c r="C17" s="1329"/>
      <c r="D17" s="1329"/>
      <c r="E17" s="1330"/>
      <c r="F17" s="1330"/>
      <c r="G17" s="1329"/>
      <c r="H17" s="1331"/>
      <c r="I17" s="1329"/>
      <c r="J17" s="1329"/>
      <c r="K17" s="1329"/>
      <c r="L17" s="1329"/>
      <c r="M17" s="1329"/>
      <c r="N17" s="1329"/>
      <c r="O17" s="1329"/>
      <c r="P17" s="1329"/>
      <c r="Q17" s="1329"/>
      <c r="R17" s="1329"/>
      <c r="S17" s="1329"/>
      <c r="T17" s="1329"/>
      <c r="U17" s="1329"/>
      <c r="V17" s="1329"/>
      <c r="W17" s="1332"/>
      <c r="X17" s="1333"/>
      <c r="Y17" s="1333"/>
      <c r="Z17" s="1334"/>
      <c r="AA17" s="1335"/>
    </row>
    <row r="18" spans="1:27" s="160" customFormat="1" ht="27.75" customHeight="1" thickTop="1">
      <c r="A18" s="632"/>
      <c r="B18" s="632" t="s">
        <v>342</v>
      </c>
      <c r="C18" s="1093"/>
      <c r="D18" s="378"/>
      <c r="E18" s="378"/>
      <c r="F18" s="378"/>
      <c r="G18" s="378"/>
      <c r="H18" s="378"/>
      <c r="I18" s="378"/>
      <c r="J18" s="1318"/>
      <c r="K18" s="1318"/>
      <c r="L18" s="1318"/>
      <c r="M18" s="1318"/>
      <c r="N18" s="1318"/>
      <c r="O18" s="1318"/>
      <c r="P18" s="1318"/>
      <c r="Q18" s="1318"/>
      <c r="R18" s="1318"/>
      <c r="S18" s="1318"/>
      <c r="T18" s="1318"/>
      <c r="U18" s="1318"/>
      <c r="V18" s="378"/>
      <c r="W18" s="632"/>
      <c r="X18" s="378"/>
      <c r="Y18" s="378"/>
      <c r="Z18" s="1088"/>
      <c r="AA18" s="340"/>
    </row>
    <row r="19" spans="1:27" s="160" customFormat="1" ht="27.75" customHeight="1">
      <c r="A19" s="632"/>
      <c r="B19" s="632"/>
      <c r="C19" s="1093"/>
      <c r="D19" s="378"/>
      <c r="E19" s="378"/>
      <c r="F19" s="378"/>
      <c r="G19" s="378"/>
      <c r="H19" s="378"/>
      <c r="I19" s="378"/>
      <c r="J19" s="1318"/>
      <c r="K19" s="1318"/>
      <c r="L19" s="1318"/>
      <c r="M19" s="1318"/>
      <c r="N19" s="1318"/>
      <c r="O19" s="1318"/>
      <c r="P19" s="1318"/>
      <c r="Q19" s="1318"/>
      <c r="R19" s="1318"/>
      <c r="S19" s="1318"/>
      <c r="T19" s="1318"/>
      <c r="U19" s="1318"/>
      <c r="V19" s="378"/>
      <c r="W19" s="632"/>
      <c r="X19" s="378"/>
      <c r="Y19" s="378"/>
      <c r="Z19" s="1088"/>
      <c r="AA19" s="340"/>
    </row>
    <row r="20" spans="1:27" s="168" customFormat="1" ht="45" customHeight="1">
      <c r="A20" s="462"/>
      <c r="B20" s="1427" t="s">
        <v>483</v>
      </c>
      <c r="C20" s="1427"/>
      <c r="D20" s="1427"/>
      <c r="E20" s="341"/>
      <c r="F20" s="341"/>
      <c r="G20" s="341"/>
      <c r="H20" s="341"/>
      <c r="I20" s="341"/>
      <c r="J20" s="1284"/>
      <c r="K20" s="1284"/>
      <c r="L20" s="1284"/>
      <c r="M20" s="1427" t="s">
        <v>484</v>
      </c>
      <c r="N20" s="1427"/>
      <c r="O20" s="1427"/>
      <c r="P20" s="1427"/>
      <c r="Q20" s="1427"/>
      <c r="R20" s="1427"/>
      <c r="S20" s="1284"/>
      <c r="T20" s="1284"/>
      <c r="U20" s="1284"/>
      <c r="V20" s="1427" t="s">
        <v>485</v>
      </c>
      <c r="W20" s="1427"/>
      <c r="X20" s="1427"/>
      <c r="Y20" s="1427"/>
      <c r="Z20" s="1427"/>
      <c r="AA20" s="1427"/>
    </row>
    <row r="21" spans="1:27" ht="37.5" customHeight="1">
      <c r="A21" s="462"/>
      <c r="B21" s="1427" t="s">
        <v>482</v>
      </c>
      <c r="C21" s="1427"/>
      <c r="D21" s="1427"/>
      <c r="E21" s="341"/>
      <c r="F21" s="341"/>
      <c r="G21" s="341"/>
      <c r="H21" s="341"/>
      <c r="I21" s="341"/>
      <c r="J21" s="1284"/>
      <c r="K21" s="1284"/>
      <c r="L21" s="1284"/>
      <c r="M21" s="1284"/>
      <c r="N21" s="1427" t="s">
        <v>482</v>
      </c>
      <c r="O21" s="1427"/>
      <c r="P21" s="1427"/>
      <c r="Q21" s="1427"/>
      <c r="R21" s="1284"/>
      <c r="S21" s="1284"/>
      <c r="T21" s="1284"/>
      <c r="U21" s="1284"/>
      <c r="V21" s="341"/>
      <c r="W21" s="776"/>
      <c r="X21" s="1427" t="s">
        <v>482</v>
      </c>
      <c r="Y21" s="1427"/>
      <c r="Z21" s="1427"/>
      <c r="AA21" s="1427"/>
    </row>
    <row r="22" spans="1:27" ht="27.75">
      <c r="A22" s="462"/>
      <c r="B22" s="462"/>
      <c r="C22" s="250"/>
      <c r="D22" s="250"/>
      <c r="E22" s="250"/>
      <c r="F22" s="250"/>
      <c r="G22" s="250"/>
      <c r="H22" s="250"/>
      <c r="I22" s="250"/>
      <c r="J22" s="338"/>
      <c r="K22" s="338"/>
      <c r="L22" s="338"/>
      <c r="M22" s="338"/>
      <c r="N22" s="1244"/>
      <c r="O22" s="1244"/>
      <c r="P22" s="1244"/>
      <c r="Q22" s="1244"/>
      <c r="R22" s="338"/>
      <c r="S22" s="338"/>
      <c r="T22" s="338"/>
      <c r="U22" s="338"/>
      <c r="V22" s="250"/>
      <c r="W22" s="462"/>
      <c r="X22" s="250"/>
      <c r="Y22" s="250"/>
      <c r="Z22" s="1017"/>
      <c r="AA22" s="340"/>
    </row>
    <row r="23" spans="1:27" ht="21">
      <c r="A23" s="462"/>
      <c r="B23" s="462"/>
      <c r="C23" s="250"/>
      <c r="D23" s="250"/>
      <c r="E23" s="250"/>
      <c r="F23" s="250"/>
      <c r="G23" s="250"/>
      <c r="H23" s="250"/>
      <c r="I23" s="250"/>
      <c r="J23" s="338"/>
      <c r="K23" s="338"/>
      <c r="L23" s="338"/>
      <c r="M23" s="338"/>
      <c r="N23" s="338"/>
      <c r="O23" s="339"/>
      <c r="P23" s="338"/>
      <c r="Q23" s="338"/>
      <c r="R23" s="338"/>
      <c r="S23" s="338"/>
      <c r="T23" s="338"/>
      <c r="U23" s="338"/>
      <c r="V23" s="250"/>
      <c r="W23" s="462"/>
      <c r="X23" s="250"/>
      <c r="Y23" s="250"/>
      <c r="Z23" s="1017"/>
      <c r="AA23" s="340"/>
    </row>
    <row r="24" spans="1:27" ht="21">
      <c r="A24" s="462"/>
      <c r="B24" s="462"/>
      <c r="C24" s="250"/>
      <c r="D24" s="250"/>
      <c r="E24" s="250"/>
      <c r="F24" s="250"/>
      <c r="G24" s="250"/>
      <c r="H24" s="250"/>
      <c r="I24" s="250"/>
      <c r="J24" s="338"/>
      <c r="K24" s="338"/>
      <c r="L24" s="338"/>
      <c r="M24" s="338"/>
      <c r="N24" s="338"/>
      <c r="O24" s="339"/>
      <c r="P24" s="338"/>
      <c r="Q24" s="338"/>
      <c r="R24" s="338"/>
      <c r="S24" s="338"/>
      <c r="T24" s="338"/>
      <c r="U24" s="338"/>
      <c r="V24" s="250"/>
      <c r="W24" s="462"/>
      <c r="X24" s="250"/>
      <c r="Y24" s="250"/>
      <c r="Z24" s="1017"/>
      <c r="AA24" s="340"/>
    </row>
    <row r="25" spans="1:27" ht="27.75">
      <c r="N25" s="1597"/>
      <c r="O25" s="1597"/>
      <c r="P25" s="1597"/>
      <c r="Q25" s="1597"/>
    </row>
    <row r="41" spans="3:27" s="463" customFormat="1" ht="30" customHeight="1">
      <c r="C41" s="114"/>
      <c r="D41" s="114"/>
      <c r="E41" s="114"/>
      <c r="F41" s="114"/>
      <c r="G41" s="114"/>
      <c r="H41" s="114"/>
      <c r="I41" s="114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14"/>
      <c r="X41" s="114"/>
      <c r="Y41" s="114"/>
      <c r="Z41" s="1021"/>
      <c r="AA41" s="115"/>
    </row>
    <row r="42" spans="3:27" s="463" customFormat="1" ht="30" customHeight="1">
      <c r="C42" s="114"/>
      <c r="D42" s="114"/>
      <c r="E42" s="114"/>
      <c r="F42" s="114"/>
      <c r="G42" s="114"/>
      <c r="H42" s="114"/>
      <c r="I42" s="114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14"/>
      <c r="X42" s="114"/>
      <c r="Y42" s="114"/>
      <c r="Z42" s="1021"/>
      <c r="AA42" s="115"/>
    </row>
  </sheetData>
  <mergeCells count="32">
    <mergeCell ref="V3:AA3"/>
    <mergeCell ref="V4:AA4"/>
    <mergeCell ref="K1:U2"/>
    <mergeCell ref="K3:U4"/>
    <mergeCell ref="A6:A8"/>
    <mergeCell ref="B6:B8"/>
    <mergeCell ref="C6:C8"/>
    <mergeCell ref="D6:D8"/>
    <mergeCell ref="E6:I7"/>
    <mergeCell ref="A1:J1"/>
    <mergeCell ref="A2:J2"/>
    <mergeCell ref="A3:J4"/>
    <mergeCell ref="V1:AA1"/>
    <mergeCell ref="V2:AA2"/>
    <mergeCell ref="AA6:AA8"/>
    <mergeCell ref="J7:K7"/>
    <mergeCell ref="J6:U6"/>
    <mergeCell ref="V6:V8"/>
    <mergeCell ref="W6:Y7"/>
    <mergeCell ref="Z6:Z8"/>
    <mergeCell ref="N25:Q25"/>
    <mergeCell ref="L7:M7"/>
    <mergeCell ref="N7:O7"/>
    <mergeCell ref="P7:Q7"/>
    <mergeCell ref="R7:S7"/>
    <mergeCell ref="T7:U7"/>
    <mergeCell ref="B20:D20"/>
    <mergeCell ref="M20:R20"/>
    <mergeCell ref="V20:AA20"/>
    <mergeCell ref="B21:D21"/>
    <mergeCell ref="N21:Q21"/>
    <mergeCell ref="X21:AA21"/>
  </mergeCells>
  <printOptions horizontalCentered="1" verticalCentered="1"/>
  <pageMargins left="0" right="0" top="0" bottom="0" header="0.22" footer="0"/>
  <pageSetup paperSize="9" scale="27" orientation="landscape" r:id="rId1"/>
  <headerFooter>
    <oddFooter>&amp;RPage &amp;P of &amp;N</oddFooter>
  </headerFooter>
  <legacyDrawing r:id="rId2"/>
  <oleObjects>
    <oleObject progId="PBrush" shapeId="3073" r:id="rId3"/>
  </oleObjects>
</worksheet>
</file>

<file path=xl/worksheets/sheet70.xml><?xml version="1.0" encoding="utf-8"?>
<worksheet xmlns="http://schemas.openxmlformats.org/spreadsheetml/2006/main" xmlns:r="http://schemas.openxmlformats.org/officeDocument/2006/relationships">
  <dimension ref="A1:AB25"/>
  <sheetViews>
    <sheetView tabSelected="1" topLeftCell="A7" workbookViewId="0">
      <selection activeCell="AD15" sqref="AD15"/>
    </sheetView>
  </sheetViews>
  <sheetFormatPr defaultRowHeight="15.75"/>
  <cols>
    <col min="1" max="1" width="2.42578125" style="22" customWidth="1"/>
    <col min="2" max="2" width="7.28515625" style="22" customWidth="1"/>
    <col min="3" max="3" width="7.140625" style="22" customWidth="1"/>
    <col min="4" max="4" width="5.7109375" style="22" customWidth="1"/>
    <col min="5" max="5" width="4" style="22" customWidth="1"/>
    <col min="6" max="6" width="4.140625" style="22" customWidth="1"/>
    <col min="7" max="7" width="3.85546875" style="22" customWidth="1"/>
    <col min="8" max="8" width="6.5703125" style="22" customWidth="1"/>
    <col min="9" max="9" width="5.140625" style="22" customWidth="1"/>
    <col min="10" max="10" width="5.28515625" style="22" customWidth="1"/>
    <col min="11" max="11" width="4.42578125" style="22" customWidth="1"/>
    <col min="12" max="12" width="5.5703125" style="22" customWidth="1"/>
    <col min="13" max="13" width="5" style="22" customWidth="1"/>
    <col min="14" max="14" width="4.85546875" style="22" customWidth="1"/>
    <col min="15" max="15" width="6" style="22" customWidth="1"/>
    <col min="16" max="16" width="4.7109375" style="22" customWidth="1"/>
    <col min="17" max="17" width="5.140625" style="22" customWidth="1"/>
    <col min="18" max="19" width="4.42578125" style="22" customWidth="1"/>
    <col min="20" max="20" width="5.140625" style="22" customWidth="1"/>
    <col min="21" max="21" width="4.42578125" style="22" customWidth="1"/>
    <col min="22" max="22" width="5.140625" style="22" customWidth="1"/>
    <col min="23" max="23" width="4.42578125" style="22" customWidth="1"/>
    <col min="24" max="25" width="4.28515625" style="22" customWidth="1"/>
    <col min="26" max="26" width="6" style="22" customWidth="1"/>
    <col min="27" max="27" width="5.5703125" style="22" customWidth="1"/>
  </cols>
  <sheetData>
    <row r="1" spans="1:27" ht="16.5" thickBot="1">
      <c r="A1" s="1720" t="s">
        <v>1232</v>
      </c>
      <c r="B1" s="1721"/>
      <c r="C1" s="1721"/>
      <c r="D1" s="1721"/>
      <c r="E1" s="1721"/>
      <c r="F1" s="1721"/>
      <c r="G1" s="1721"/>
      <c r="H1" s="1721"/>
      <c r="I1" s="1721"/>
      <c r="J1" s="1722"/>
      <c r="K1" s="1720" t="s">
        <v>1227</v>
      </c>
      <c r="L1" s="1723"/>
      <c r="M1" s="1723"/>
      <c r="N1" s="1723"/>
      <c r="O1" s="1723"/>
      <c r="P1" s="1723"/>
      <c r="Q1" s="1723"/>
      <c r="R1" s="1723"/>
      <c r="S1" s="1723"/>
      <c r="T1" s="1723"/>
      <c r="U1" s="1724"/>
      <c r="V1" s="1728" t="s">
        <v>1225</v>
      </c>
      <c r="W1" s="1729"/>
      <c r="X1" s="1729"/>
      <c r="Y1" s="1729"/>
      <c r="Z1" s="1729"/>
      <c r="AA1" s="1730"/>
    </row>
    <row r="2" spans="1:27" ht="16.5" thickBot="1">
      <c r="A2" s="1731" t="s">
        <v>1228</v>
      </c>
      <c r="B2" s="1732"/>
      <c r="C2" s="1732"/>
      <c r="D2" s="1732"/>
      <c r="E2" s="1732"/>
      <c r="F2" s="1732"/>
      <c r="G2" s="1732"/>
      <c r="H2" s="1732"/>
      <c r="I2" s="1732"/>
      <c r="J2" s="1733"/>
      <c r="K2" s="1725"/>
      <c r="L2" s="1726"/>
      <c r="M2" s="1726"/>
      <c r="N2" s="1726"/>
      <c r="O2" s="1726"/>
      <c r="P2" s="1726"/>
      <c r="Q2" s="1726"/>
      <c r="R2" s="1726"/>
      <c r="S2" s="1726"/>
      <c r="T2" s="1726"/>
      <c r="U2" s="1727"/>
      <c r="V2" s="1734" t="s">
        <v>1230</v>
      </c>
      <c r="W2" s="1735"/>
      <c r="X2" s="1735"/>
      <c r="Y2" s="1735"/>
      <c r="Z2" s="1735"/>
      <c r="AA2" s="1736"/>
    </row>
    <row r="3" spans="1:27" ht="15">
      <c r="A3" s="1737"/>
      <c r="B3" s="1738"/>
      <c r="C3" s="1738"/>
      <c r="D3" s="1738"/>
      <c r="E3" s="1738"/>
      <c r="F3" s="1738"/>
      <c r="G3" s="1738"/>
      <c r="H3" s="1738"/>
      <c r="I3" s="1738"/>
      <c r="J3" s="1739"/>
      <c r="K3" s="1743" t="s">
        <v>1231</v>
      </c>
      <c r="L3" s="1744"/>
      <c r="M3" s="1744"/>
      <c r="N3" s="1744"/>
      <c r="O3" s="1744"/>
      <c r="P3" s="1744"/>
      <c r="Q3" s="1744"/>
      <c r="R3" s="1744"/>
      <c r="S3" s="1744"/>
      <c r="T3" s="1744"/>
      <c r="U3" s="1745"/>
      <c r="V3" s="1749" t="s">
        <v>1226</v>
      </c>
      <c r="W3" s="1749"/>
      <c r="X3" s="1749"/>
      <c r="Y3" s="1749"/>
      <c r="Z3" s="1749"/>
      <c r="AA3" s="1750"/>
    </row>
    <row r="4" spans="1:27" ht="43.5" customHeight="1" thickBot="1">
      <c r="A4" s="1740"/>
      <c r="B4" s="1741"/>
      <c r="C4" s="1741"/>
      <c r="D4" s="1741"/>
      <c r="E4" s="1741"/>
      <c r="F4" s="1741"/>
      <c r="G4" s="1741"/>
      <c r="H4" s="1741"/>
      <c r="I4" s="1741"/>
      <c r="J4" s="1742"/>
      <c r="K4" s="1746"/>
      <c r="L4" s="1747"/>
      <c r="M4" s="1747"/>
      <c r="N4" s="1747"/>
      <c r="O4" s="1747"/>
      <c r="P4" s="1747"/>
      <c r="Q4" s="1747"/>
      <c r="R4" s="1747"/>
      <c r="S4" s="1747"/>
      <c r="T4" s="1747"/>
      <c r="U4" s="1748"/>
      <c r="V4" s="1751">
        <v>1</v>
      </c>
      <c r="W4" s="1751"/>
      <c r="X4" s="1751"/>
      <c r="Y4" s="1751"/>
      <c r="Z4" s="1751"/>
      <c r="AA4" s="1752"/>
    </row>
    <row r="5" spans="1:27" ht="16.5" thickBot="1">
      <c r="A5" s="1336"/>
      <c r="B5" s="1337"/>
      <c r="C5" s="1337"/>
      <c r="D5" s="1348"/>
      <c r="E5" s="1348"/>
      <c r="F5" s="1348"/>
      <c r="G5" s="1348"/>
      <c r="H5" s="1348"/>
      <c r="I5" s="1348"/>
      <c r="J5" s="1348"/>
      <c r="K5" s="1348"/>
      <c r="L5" s="1348"/>
      <c r="M5" s="1348"/>
      <c r="N5" s="1348"/>
      <c r="O5" s="1348"/>
      <c r="P5" s="1348"/>
      <c r="Q5" s="1348"/>
      <c r="R5" s="1348"/>
      <c r="S5" s="1348"/>
      <c r="T5" s="1348"/>
      <c r="U5" s="1348"/>
      <c r="V5" s="1394"/>
      <c r="W5" s="1394"/>
      <c r="X5" s="1394"/>
      <c r="Y5" s="1394"/>
      <c r="Z5" s="1394"/>
      <c r="AA5" s="1394"/>
    </row>
    <row r="6" spans="1:27" ht="15">
      <c r="A6" s="1718" t="s">
        <v>261</v>
      </c>
      <c r="B6" s="1719" t="s">
        <v>244</v>
      </c>
      <c r="C6" s="1714" t="s">
        <v>0</v>
      </c>
      <c r="D6" s="1714" t="s">
        <v>245</v>
      </c>
      <c r="E6" s="1715" t="s">
        <v>1</v>
      </c>
      <c r="F6" s="1715"/>
      <c r="G6" s="1715"/>
      <c r="H6" s="1715"/>
      <c r="I6" s="1715"/>
      <c r="J6" s="1715" t="s">
        <v>2</v>
      </c>
      <c r="K6" s="1715"/>
      <c r="L6" s="1715"/>
      <c r="M6" s="1715"/>
      <c r="N6" s="1715"/>
      <c r="O6" s="1715"/>
      <c r="P6" s="1715"/>
      <c r="Q6" s="1715"/>
      <c r="R6" s="1715"/>
      <c r="S6" s="1715"/>
      <c r="T6" s="1715"/>
      <c r="U6" s="1715"/>
      <c r="V6" s="1714" t="s">
        <v>8</v>
      </c>
      <c r="W6" s="1715" t="s">
        <v>4</v>
      </c>
      <c r="X6" s="1715"/>
      <c r="Y6" s="1715"/>
      <c r="Z6" s="1716" t="s">
        <v>338</v>
      </c>
      <c r="AA6" s="1717" t="s">
        <v>210</v>
      </c>
    </row>
    <row r="7" spans="1:27" ht="36.75" customHeight="1">
      <c r="A7" s="1718"/>
      <c r="B7" s="1719"/>
      <c r="C7" s="1714"/>
      <c r="D7" s="1714"/>
      <c r="E7" s="1715"/>
      <c r="F7" s="1715"/>
      <c r="G7" s="1715"/>
      <c r="H7" s="1715"/>
      <c r="I7" s="1715"/>
      <c r="J7" s="1715" t="s">
        <v>227</v>
      </c>
      <c r="K7" s="1715"/>
      <c r="L7" s="1715" t="s">
        <v>5</v>
      </c>
      <c r="M7" s="1715"/>
      <c r="N7" s="1714" t="s">
        <v>223</v>
      </c>
      <c r="O7" s="1714"/>
      <c r="P7" s="1715" t="s">
        <v>6</v>
      </c>
      <c r="Q7" s="1715"/>
      <c r="R7" s="1715" t="s">
        <v>7</v>
      </c>
      <c r="S7" s="1715"/>
      <c r="T7" s="1715" t="s">
        <v>219</v>
      </c>
      <c r="U7" s="1715"/>
      <c r="V7" s="1714"/>
      <c r="W7" s="1715"/>
      <c r="X7" s="1715"/>
      <c r="Y7" s="1715"/>
      <c r="Z7" s="1716"/>
      <c r="AA7" s="1717"/>
    </row>
    <row r="8" spans="1:27" ht="36.75" customHeight="1">
      <c r="A8" s="1718"/>
      <c r="B8" s="1719"/>
      <c r="C8" s="1714"/>
      <c r="D8" s="1714"/>
      <c r="E8" s="1349" t="s">
        <v>9</v>
      </c>
      <c r="F8" s="1349" t="s">
        <v>10</v>
      </c>
      <c r="G8" s="1350" t="s">
        <v>11</v>
      </c>
      <c r="H8" s="1350" t="s">
        <v>12</v>
      </c>
      <c r="I8" s="1350" t="s">
        <v>13</v>
      </c>
      <c r="J8" s="1350" t="s">
        <v>14</v>
      </c>
      <c r="K8" s="1350" t="s">
        <v>15</v>
      </c>
      <c r="L8" s="1350" t="s">
        <v>14</v>
      </c>
      <c r="M8" s="1350" t="s">
        <v>16</v>
      </c>
      <c r="N8" s="1350" t="s">
        <v>14</v>
      </c>
      <c r="O8" s="1350" t="s">
        <v>16</v>
      </c>
      <c r="P8" s="1350" t="s">
        <v>14</v>
      </c>
      <c r="Q8" s="1350" t="s">
        <v>16</v>
      </c>
      <c r="R8" s="1350" t="s">
        <v>14</v>
      </c>
      <c r="S8" s="1350" t="s">
        <v>220</v>
      </c>
      <c r="T8" s="1350" t="s">
        <v>221</v>
      </c>
      <c r="U8" s="1350" t="s">
        <v>3</v>
      </c>
      <c r="V8" s="1714"/>
      <c r="W8" s="1351" t="s">
        <v>17</v>
      </c>
      <c r="X8" s="1352" t="s">
        <v>218</v>
      </c>
      <c r="Y8" s="1352" t="s">
        <v>13</v>
      </c>
      <c r="Z8" s="1716"/>
      <c r="AA8" s="1717"/>
    </row>
    <row r="9" spans="1:27" ht="15">
      <c r="A9" s="1353"/>
      <c r="B9" s="1354"/>
      <c r="C9" s="1350"/>
      <c r="D9" s="1350"/>
      <c r="E9" s="1349"/>
      <c r="F9" s="1349"/>
      <c r="G9" s="1350"/>
      <c r="H9" s="1350"/>
      <c r="I9" s="1350"/>
      <c r="J9" s="1350"/>
      <c r="K9" s="1350"/>
      <c r="L9" s="1350"/>
      <c r="M9" s="1350"/>
      <c r="N9" s="1350"/>
      <c r="O9" s="1350"/>
      <c r="P9" s="1350"/>
      <c r="Q9" s="1350"/>
      <c r="R9" s="1350"/>
      <c r="S9" s="1350"/>
      <c r="T9" s="1350"/>
      <c r="U9" s="1350"/>
      <c r="V9" s="1350"/>
      <c r="W9" s="1351"/>
      <c r="X9" s="1352"/>
      <c r="Y9" s="1352"/>
      <c r="Z9" s="1355"/>
      <c r="AA9" s="1356"/>
    </row>
    <row r="10" spans="1:27" ht="15">
      <c r="A10" s="1353"/>
      <c r="B10" s="1354"/>
      <c r="C10" s="1350"/>
      <c r="D10" s="1350"/>
      <c r="E10" s="1349"/>
      <c r="F10" s="1349"/>
      <c r="G10" s="1350"/>
      <c r="H10" s="1350"/>
      <c r="I10" s="1350"/>
      <c r="J10" s="1350"/>
      <c r="K10" s="1350"/>
      <c r="L10" s="1350"/>
      <c r="M10" s="1350"/>
      <c r="N10" s="1350"/>
      <c r="O10" s="1350"/>
      <c r="P10" s="1350"/>
      <c r="Q10" s="1350"/>
      <c r="R10" s="1350"/>
      <c r="S10" s="1350"/>
      <c r="T10" s="1350"/>
      <c r="U10" s="1350"/>
      <c r="V10" s="1350"/>
      <c r="W10" s="1351"/>
      <c r="X10" s="1352"/>
      <c r="Y10" s="1352"/>
      <c r="Z10" s="1355"/>
      <c r="AA10" s="1356"/>
    </row>
    <row r="11" spans="1:27" ht="15">
      <c r="A11" s="1353"/>
      <c r="B11" s="1354"/>
      <c r="C11" s="1350"/>
      <c r="D11" s="1350"/>
      <c r="E11" s="1349"/>
      <c r="F11" s="1349"/>
      <c r="G11" s="1350"/>
      <c r="H11" s="1350"/>
      <c r="I11" s="1350"/>
      <c r="J11" s="1350"/>
      <c r="K11" s="1350"/>
      <c r="L11" s="1350"/>
      <c r="M11" s="1350"/>
      <c r="N11" s="1350"/>
      <c r="O11" s="1350"/>
      <c r="P11" s="1350"/>
      <c r="Q11" s="1350"/>
      <c r="R11" s="1350"/>
      <c r="S11" s="1350"/>
      <c r="T11" s="1350"/>
      <c r="U11" s="1350"/>
      <c r="V11" s="1350"/>
      <c r="W11" s="1351"/>
      <c r="X11" s="1352"/>
      <c r="Y11" s="1352"/>
      <c r="Z11" s="1355"/>
      <c r="AA11" s="1356"/>
    </row>
    <row r="12" spans="1:27" ht="15">
      <c r="A12" s="1353"/>
      <c r="B12" s="1354"/>
      <c r="C12" s="1350"/>
      <c r="D12" s="1350"/>
      <c r="E12" s="1349"/>
      <c r="F12" s="1349"/>
      <c r="G12" s="1350"/>
      <c r="H12" s="1350"/>
      <c r="I12" s="1350"/>
      <c r="J12" s="1350"/>
      <c r="K12" s="1350"/>
      <c r="L12" s="1350"/>
      <c r="M12" s="1350"/>
      <c r="N12" s="1350"/>
      <c r="O12" s="1350"/>
      <c r="P12" s="1350"/>
      <c r="Q12" s="1350"/>
      <c r="R12" s="1350"/>
      <c r="S12" s="1350"/>
      <c r="T12" s="1350"/>
      <c r="U12" s="1350"/>
      <c r="V12" s="1350"/>
      <c r="W12" s="1351"/>
      <c r="X12" s="1352"/>
      <c r="Y12" s="1352"/>
      <c r="Z12" s="1355"/>
      <c r="AA12" s="1356"/>
    </row>
    <row r="13" spans="1:27" ht="15">
      <c r="A13" s="1357"/>
      <c r="B13" s="1358"/>
      <c r="C13" s="1359"/>
      <c r="D13" s="1359"/>
      <c r="E13" s="1360"/>
      <c r="F13" s="1360"/>
      <c r="G13" s="1359"/>
      <c r="H13" s="1359"/>
      <c r="I13" s="1359"/>
      <c r="J13" s="1359"/>
      <c r="K13" s="1359"/>
      <c r="L13" s="1359"/>
      <c r="M13" s="1359"/>
      <c r="N13" s="1359"/>
      <c r="O13" s="1359"/>
      <c r="P13" s="1359"/>
      <c r="Q13" s="1359"/>
      <c r="R13" s="1359"/>
      <c r="S13" s="1359"/>
      <c r="T13" s="1359"/>
      <c r="U13" s="1359"/>
      <c r="V13" s="1359"/>
      <c r="W13" s="1361"/>
      <c r="X13" s="1362"/>
      <c r="Y13" s="1362"/>
      <c r="Z13" s="1363"/>
      <c r="AA13" s="1364"/>
    </row>
    <row r="14" spans="1:27" ht="15">
      <c r="A14" s="1357"/>
      <c r="B14" s="1358"/>
      <c r="C14" s="1359"/>
      <c r="D14" s="1359"/>
      <c r="E14" s="1360"/>
      <c r="F14" s="1360"/>
      <c r="G14" s="1359"/>
      <c r="H14" s="1359"/>
      <c r="I14" s="1359"/>
      <c r="J14" s="1359"/>
      <c r="K14" s="1359"/>
      <c r="L14" s="1359"/>
      <c r="M14" s="1359"/>
      <c r="N14" s="1359"/>
      <c r="O14" s="1359"/>
      <c r="P14" s="1359"/>
      <c r="Q14" s="1359"/>
      <c r="R14" s="1359"/>
      <c r="S14" s="1359"/>
      <c r="T14" s="1359"/>
      <c r="U14" s="1359"/>
      <c r="V14" s="1359"/>
      <c r="W14" s="1361"/>
      <c r="X14" s="1362"/>
      <c r="Y14" s="1362"/>
      <c r="Z14" s="1363"/>
      <c r="AA14" s="1364"/>
    </row>
    <row r="15" spans="1:27" ht="15">
      <c r="A15" s="1357"/>
      <c r="B15" s="1358"/>
      <c r="C15" s="1359"/>
      <c r="D15" s="1359"/>
      <c r="E15" s="1360"/>
      <c r="F15" s="1360"/>
      <c r="G15" s="1359"/>
      <c r="H15" s="1359"/>
      <c r="I15" s="1359"/>
      <c r="J15" s="1359"/>
      <c r="K15" s="1359"/>
      <c r="L15" s="1359"/>
      <c r="M15" s="1359"/>
      <c r="N15" s="1359"/>
      <c r="O15" s="1359"/>
      <c r="P15" s="1359"/>
      <c r="Q15" s="1359"/>
      <c r="R15" s="1359"/>
      <c r="S15" s="1359"/>
      <c r="T15" s="1359"/>
      <c r="U15" s="1359"/>
      <c r="V15" s="1359"/>
      <c r="W15" s="1361"/>
      <c r="X15" s="1362"/>
      <c r="Y15" s="1362"/>
      <c r="Z15" s="1363"/>
      <c r="AA15" s="1364"/>
    </row>
    <row r="16" spans="1:27" ht="15">
      <c r="A16" s="1357"/>
      <c r="B16" s="1358"/>
      <c r="C16" s="1359"/>
      <c r="D16" s="1359"/>
      <c r="E16" s="1360"/>
      <c r="F16" s="1360"/>
      <c r="G16" s="1359"/>
      <c r="H16" s="1359"/>
      <c r="I16" s="1359"/>
      <c r="J16" s="1359"/>
      <c r="K16" s="1359"/>
      <c r="L16" s="1359"/>
      <c r="M16" s="1359"/>
      <c r="N16" s="1359"/>
      <c r="O16" s="1359"/>
      <c r="P16" s="1359"/>
      <c r="Q16" s="1359"/>
      <c r="R16" s="1359"/>
      <c r="S16" s="1359"/>
      <c r="T16" s="1359"/>
      <c r="U16" s="1359"/>
      <c r="V16" s="1359"/>
      <c r="W16" s="1361"/>
      <c r="X16" s="1362"/>
      <c r="Y16" s="1362"/>
      <c r="Z16" s="1363"/>
      <c r="AA16" s="1364"/>
    </row>
    <row r="17" spans="1:28" thickBot="1">
      <c r="A17" s="1365"/>
      <c r="B17" s="1366"/>
      <c r="C17" s="1367"/>
      <c r="D17" s="1367"/>
      <c r="E17" s="1368"/>
      <c r="F17" s="1368"/>
      <c r="G17" s="1367"/>
      <c r="H17" s="1367"/>
      <c r="I17" s="1367"/>
      <c r="J17" s="1367"/>
      <c r="K17" s="1367"/>
      <c r="L17" s="1367"/>
      <c r="M17" s="1367"/>
      <c r="N17" s="1367"/>
      <c r="O17" s="1367"/>
      <c r="P17" s="1367"/>
      <c r="Q17" s="1367"/>
      <c r="R17" s="1367"/>
      <c r="S17" s="1367"/>
      <c r="T17" s="1367"/>
      <c r="U17" s="1367"/>
      <c r="V17" s="1367"/>
      <c r="W17" s="1369"/>
      <c r="X17" s="1370"/>
      <c r="Y17" s="1370"/>
      <c r="Z17" s="1371"/>
      <c r="AA17" s="1372"/>
    </row>
    <row r="18" spans="1:28" ht="18.75" thickTop="1">
      <c r="A18" s="633"/>
      <c r="B18" s="1375" t="s">
        <v>342</v>
      </c>
      <c r="C18" s="1376"/>
      <c r="D18" s="1377"/>
      <c r="E18" s="1377"/>
      <c r="F18" s="1377"/>
      <c r="G18" s="1377"/>
      <c r="H18" s="1377"/>
      <c r="I18" s="1377"/>
      <c r="J18" s="1378"/>
      <c r="K18" s="1378"/>
      <c r="L18" s="1378"/>
      <c r="M18" s="1378"/>
      <c r="N18" s="1378"/>
      <c r="O18" s="1378"/>
      <c r="P18" s="1378"/>
      <c r="Q18" s="1378"/>
      <c r="R18" s="1378"/>
      <c r="S18" s="1378"/>
      <c r="T18" s="1378"/>
      <c r="U18" s="1378"/>
      <c r="V18" s="1377"/>
      <c r="W18" s="1375"/>
      <c r="X18" s="1377"/>
      <c r="Y18" s="1377"/>
      <c r="Z18" s="1379"/>
      <c r="AA18" s="1380"/>
      <c r="AB18" s="1381"/>
    </row>
    <row r="19" spans="1:28" ht="18">
      <c r="A19" s="633"/>
      <c r="B19" s="1375"/>
      <c r="C19" s="1376"/>
      <c r="D19" s="1377"/>
      <c r="E19" s="1377"/>
      <c r="F19" s="1377"/>
      <c r="G19" s="1377"/>
      <c r="H19" s="1377"/>
      <c r="I19" s="1377"/>
      <c r="J19" s="1378"/>
      <c r="K19" s="1378"/>
      <c r="L19" s="1378"/>
      <c r="M19" s="1378"/>
      <c r="N19" s="1378"/>
      <c r="O19" s="1378"/>
      <c r="P19" s="1378"/>
      <c r="Q19" s="1378"/>
      <c r="R19" s="1378"/>
      <c r="S19" s="1378"/>
      <c r="T19" s="1378"/>
      <c r="U19" s="1378"/>
      <c r="V19" s="1377"/>
      <c r="W19" s="1375"/>
      <c r="X19" s="1377"/>
      <c r="Y19" s="1377"/>
      <c r="Z19" s="1379"/>
      <c r="AA19" s="1380"/>
      <c r="AB19" s="1381"/>
    </row>
    <row r="20" spans="1:28">
      <c r="A20" s="1373"/>
      <c r="B20" s="1382"/>
      <c r="C20" s="1383"/>
      <c r="D20" s="1383"/>
      <c r="E20" s="1383"/>
      <c r="F20" s="1383"/>
      <c r="G20" s="1383"/>
      <c r="H20" s="1383"/>
      <c r="I20" s="1383"/>
      <c r="J20" s="1384"/>
      <c r="K20" s="1384"/>
      <c r="L20" s="1384"/>
      <c r="M20" s="1384"/>
      <c r="N20" s="1385"/>
      <c r="O20" s="1385"/>
      <c r="P20" s="1385"/>
      <c r="Q20" s="1385"/>
      <c r="R20" s="1384"/>
      <c r="S20" s="1384"/>
      <c r="T20" s="1384"/>
      <c r="U20" s="1384"/>
      <c r="V20" s="1383"/>
      <c r="W20" s="1382"/>
      <c r="X20" s="1383"/>
      <c r="Y20" s="1383"/>
      <c r="Z20" s="1386"/>
      <c r="AA20" s="1387"/>
      <c r="AB20" s="1388"/>
    </row>
    <row r="21" spans="1:28" ht="15">
      <c r="A21" s="1374"/>
      <c r="B21" s="1389" t="s">
        <v>1233</v>
      </c>
      <c r="C21" s="1389"/>
      <c r="D21" s="1389"/>
      <c r="E21" s="1388"/>
      <c r="F21" s="1388"/>
      <c r="G21" s="1388"/>
      <c r="H21" s="1388"/>
      <c r="I21" s="1388"/>
      <c r="J21" s="1388"/>
      <c r="K21" s="1388"/>
      <c r="L21" s="1390" t="s">
        <v>1234</v>
      </c>
      <c r="M21" s="1390"/>
      <c r="N21" s="1390"/>
      <c r="O21" s="1390"/>
      <c r="P21" s="1390"/>
      <c r="Q21" s="1390"/>
      <c r="R21" s="1390"/>
      <c r="S21" s="1390"/>
      <c r="T21" s="1390"/>
      <c r="U21" s="1390"/>
      <c r="V21" s="1389" t="s">
        <v>485</v>
      </c>
      <c r="W21" s="1389"/>
      <c r="X21" s="1389"/>
      <c r="Y21" s="1389"/>
      <c r="Z21" s="1389"/>
      <c r="AA21" s="1389"/>
      <c r="AB21" s="1388"/>
    </row>
    <row r="22" spans="1:28" ht="15">
      <c r="A22" s="1374"/>
      <c r="B22" s="1713" t="s">
        <v>482</v>
      </c>
      <c r="C22" s="1713"/>
      <c r="D22" s="1713"/>
      <c r="E22" s="1388"/>
      <c r="F22" s="1388"/>
      <c r="G22" s="1388"/>
      <c r="H22" s="1388"/>
      <c r="I22" s="1388"/>
      <c r="J22" s="1388"/>
      <c r="K22" s="1388"/>
      <c r="L22" s="1390" t="s">
        <v>1235</v>
      </c>
      <c r="M22" s="1390"/>
      <c r="N22" s="1390"/>
      <c r="O22" s="1390"/>
      <c r="P22" s="1390"/>
      <c r="Q22" s="1390"/>
      <c r="R22" s="1390"/>
      <c r="S22" s="1390"/>
      <c r="T22" s="1390"/>
      <c r="U22" s="1390"/>
      <c r="V22" s="1391"/>
      <c r="W22" s="1392"/>
      <c r="X22" s="1713" t="s">
        <v>482</v>
      </c>
      <c r="Y22" s="1713"/>
      <c r="Z22" s="1713"/>
      <c r="AA22" s="1713"/>
      <c r="AB22" s="1388"/>
    </row>
    <row r="23" spans="1:28">
      <c r="B23" s="1393"/>
      <c r="C23" s="1393"/>
      <c r="D23" s="1393"/>
      <c r="E23" s="1393"/>
      <c r="F23" s="1393"/>
      <c r="G23" s="1393"/>
      <c r="H23" s="1393"/>
      <c r="I23" s="1393"/>
      <c r="J23" s="1393"/>
      <c r="K23" s="1393"/>
      <c r="L23" s="1381"/>
      <c r="M23" s="1381"/>
      <c r="N23" s="1381"/>
      <c r="O23" s="1381"/>
      <c r="P23" s="1381"/>
      <c r="Q23" s="1381"/>
      <c r="R23" s="1393"/>
      <c r="S23" s="1393"/>
      <c r="T23" s="1393"/>
      <c r="U23" s="1393"/>
      <c r="V23" s="1393"/>
      <c r="W23" s="1393"/>
      <c r="X23" s="1393"/>
      <c r="Y23" s="1393"/>
      <c r="Z23" s="1393"/>
      <c r="AA23" s="1393"/>
      <c r="AB23" s="1381"/>
    </row>
    <row r="25" spans="1:28">
      <c r="W25" s="22" t="s">
        <v>1236</v>
      </c>
    </row>
  </sheetData>
  <mergeCells count="27">
    <mergeCell ref="A3:J4"/>
    <mergeCell ref="K3:U4"/>
    <mergeCell ref="V3:AA3"/>
    <mergeCell ref="V4:AA4"/>
    <mergeCell ref="A1:J1"/>
    <mergeCell ref="K1:U2"/>
    <mergeCell ref="V1:AA1"/>
    <mergeCell ref="A2:J2"/>
    <mergeCell ref="V2:AA2"/>
    <mergeCell ref="A6:A8"/>
    <mergeCell ref="B6:B8"/>
    <mergeCell ref="C6:C8"/>
    <mergeCell ref="D6:D8"/>
    <mergeCell ref="E6:I7"/>
    <mergeCell ref="B22:D22"/>
    <mergeCell ref="X22:AA22"/>
    <mergeCell ref="V6:V8"/>
    <mergeCell ref="W6:Y7"/>
    <mergeCell ref="Z6:Z8"/>
    <mergeCell ref="AA6:AA8"/>
    <mergeCell ref="J7:K7"/>
    <mergeCell ref="L7:M7"/>
    <mergeCell ref="N7:O7"/>
    <mergeCell ref="P7:Q7"/>
    <mergeCell ref="R7:S7"/>
    <mergeCell ref="T7:U7"/>
    <mergeCell ref="J6:U6"/>
  </mergeCells>
  <pageMargins left="0" right="0" top="0.75" bottom="0.75" header="0.3" footer="0.3"/>
  <pageSetup orientation="landscape" r:id="rId1"/>
  <legacyDrawing r:id="rId2"/>
  <oleObjects>
    <oleObject progId="PBrush" shapeId="4097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70</vt:i4>
      </vt:variant>
      <vt:variant>
        <vt:lpstr>Named Ranges</vt:lpstr>
      </vt:variant>
      <vt:variant>
        <vt:i4>135</vt:i4>
      </vt:variant>
    </vt:vector>
  </HeadingPairs>
  <TitlesOfParts>
    <vt:vector size="205" baseType="lpstr">
      <vt:lpstr>ቀሪ (9)</vt:lpstr>
      <vt:lpstr>Yektit 2010 Pay  (2)</vt:lpstr>
      <vt:lpstr>Miyazia 2009 Attendance</vt:lpstr>
      <vt:lpstr>Miyazia Payment </vt:lpstr>
      <vt:lpstr>Ginibot 2009 Attendance </vt:lpstr>
      <vt:lpstr>Ginbot Payment</vt:lpstr>
      <vt:lpstr>Sene 2009 Attendance </vt:lpstr>
      <vt:lpstr>Sene Payment</vt:lpstr>
      <vt:lpstr>Nehase Attendance</vt:lpstr>
      <vt:lpstr>Nehase Payment</vt:lpstr>
      <vt:lpstr>Paqumi Attendance</vt:lpstr>
      <vt:lpstr>Paqume Payment</vt:lpstr>
      <vt:lpstr>Mesk Attendance</vt:lpstr>
      <vt:lpstr>Mesk 2010 Attendance </vt:lpstr>
      <vt:lpstr>Mesk 2010 Pay</vt:lpstr>
      <vt:lpstr>Tikimt 2010 Attenda</vt:lpstr>
      <vt:lpstr>Tikimit 2010 Pay</vt:lpstr>
      <vt:lpstr>ቀሪ</vt:lpstr>
      <vt:lpstr>ቀሪ (2)</vt:lpstr>
      <vt:lpstr>ቀሪ (3)</vt:lpstr>
      <vt:lpstr>ቀሪ (4)</vt:lpstr>
      <vt:lpstr>Hidar 2010 Attenda</vt:lpstr>
      <vt:lpstr>2010</vt:lpstr>
      <vt:lpstr>Hidar 2010 Pay </vt:lpstr>
      <vt:lpstr>ቀሪ (5)</vt:lpstr>
      <vt:lpstr>Tahisas 2010</vt:lpstr>
      <vt:lpstr>Tahisas 2010 Pay</vt:lpstr>
      <vt:lpstr>Tiri 2010 </vt:lpstr>
      <vt:lpstr>Tiri 2010 Pay</vt:lpstr>
      <vt:lpstr>Sheet2</vt:lpstr>
      <vt:lpstr>ቀሪ (6)</vt:lpstr>
      <vt:lpstr>ቀሪ (7)</vt:lpstr>
      <vt:lpstr>ቀሪ (8)</vt:lpstr>
      <vt:lpstr>Yektit 2010  </vt:lpstr>
      <vt:lpstr>Yektit 2010 Pay </vt:lpstr>
      <vt:lpstr>የካቲት ቀሪ</vt:lpstr>
      <vt:lpstr>Mgbit 2010 </vt:lpstr>
      <vt:lpstr>Mgbit 2010 Pay</vt:lpstr>
      <vt:lpstr>Mgbit 2010 Pay (2)</vt:lpstr>
      <vt:lpstr>የመጋቢት ቀሪ</vt:lpstr>
      <vt:lpstr>Meyazia 2010  </vt:lpstr>
      <vt:lpstr>Meyazia 2010 Pay</vt:lpstr>
      <vt:lpstr>Meyazia 2010 pay2</vt:lpstr>
      <vt:lpstr>Meyazia 2010 Pay (2)</vt:lpstr>
      <vt:lpstr>ቀሪ (10)</vt:lpstr>
      <vt:lpstr>Ginibot 2010 </vt:lpstr>
      <vt:lpstr>ቀሪ (11)</vt:lpstr>
      <vt:lpstr>Sene 2010</vt:lpstr>
      <vt:lpstr>Sene 2010 (2)</vt:lpstr>
      <vt:lpstr>Hamle 2010</vt:lpstr>
      <vt:lpstr>Hamle 2010 (2)</vt:lpstr>
      <vt:lpstr>Haml 2010</vt:lpstr>
      <vt:lpstr>Nehasi 2010</vt:lpstr>
      <vt:lpstr>Nehasi 2010 (2)</vt:lpstr>
      <vt:lpstr>Pakum 2010 </vt:lpstr>
      <vt:lpstr> 2010  (2)</vt:lpstr>
      <vt:lpstr> 2010  (3)</vt:lpstr>
      <vt:lpstr>Mesk 2011</vt:lpstr>
      <vt:lpstr>Pakum 2010  (2)</vt:lpstr>
      <vt:lpstr>Tik 2011</vt:lpstr>
      <vt:lpstr> 2010  (4)</vt:lpstr>
      <vt:lpstr>Hidar 2011</vt:lpstr>
      <vt:lpstr>Hidar 2011 (2)</vt:lpstr>
      <vt:lpstr>HIDAR1 2011</vt:lpstr>
      <vt:lpstr>Tahesas 2011 </vt:lpstr>
      <vt:lpstr>Tahesas 2011 (2)</vt:lpstr>
      <vt:lpstr>Sheet3</vt:lpstr>
      <vt:lpstr>Tahesas 2011 (3)</vt:lpstr>
      <vt:lpstr>payment</vt:lpstr>
      <vt:lpstr>Incentive Payment</vt:lpstr>
      <vt:lpstr>' 2010  (2)'!Print_Area</vt:lpstr>
      <vt:lpstr>' 2010  (3)'!Print_Area</vt:lpstr>
      <vt:lpstr>' 2010  (4)'!Print_Area</vt:lpstr>
      <vt:lpstr>'2010'!Print_Area</vt:lpstr>
      <vt:lpstr>'Ginbot Payment'!Print_Area</vt:lpstr>
      <vt:lpstr>'Ginibot 2009 Attendance '!Print_Area</vt:lpstr>
      <vt:lpstr>'Ginibot 2010 '!Print_Area</vt:lpstr>
      <vt:lpstr>'Haml 2010'!Print_Area</vt:lpstr>
      <vt:lpstr>'Hamle 2010'!Print_Area</vt:lpstr>
      <vt:lpstr>'Hamle 2010 (2)'!Print_Area</vt:lpstr>
      <vt:lpstr>'Hidar 2010 Attenda'!Print_Area</vt:lpstr>
      <vt:lpstr>'Hidar 2010 Pay '!Print_Area</vt:lpstr>
      <vt:lpstr>'Hidar 2011'!Print_Area</vt:lpstr>
      <vt:lpstr>'Hidar 2011 (2)'!Print_Area</vt:lpstr>
      <vt:lpstr>'HIDAR1 2011'!Print_Area</vt:lpstr>
      <vt:lpstr>'Mesk 2010 Attendance '!Print_Area</vt:lpstr>
      <vt:lpstr>'Mesk 2010 Pay'!Print_Area</vt:lpstr>
      <vt:lpstr>'Mesk 2011'!Print_Area</vt:lpstr>
      <vt:lpstr>'Mesk Attendance'!Print_Area</vt:lpstr>
      <vt:lpstr>'Meyazia 2010  '!Print_Area</vt:lpstr>
      <vt:lpstr>'Meyazia 2010 Pay'!Print_Area</vt:lpstr>
      <vt:lpstr>'Meyazia 2010 Pay (2)'!Print_Area</vt:lpstr>
      <vt:lpstr>'Meyazia 2010 pay2'!Print_Area</vt:lpstr>
      <vt:lpstr>'Mgbit 2010 '!Print_Area</vt:lpstr>
      <vt:lpstr>'Mgbit 2010 Pay'!Print_Area</vt:lpstr>
      <vt:lpstr>'Mgbit 2010 Pay (2)'!Print_Area</vt:lpstr>
      <vt:lpstr>'Miyazia 2009 Attendance'!Print_Area</vt:lpstr>
      <vt:lpstr>'Miyazia Payment '!Print_Area</vt:lpstr>
      <vt:lpstr>'Nehase Attendance'!Print_Area</vt:lpstr>
      <vt:lpstr>'Nehase Payment'!Print_Area</vt:lpstr>
      <vt:lpstr>'Nehasi 2010'!Print_Area</vt:lpstr>
      <vt:lpstr>'Nehasi 2010 (2)'!Print_Area</vt:lpstr>
      <vt:lpstr>'Pakum 2010 '!Print_Area</vt:lpstr>
      <vt:lpstr>'Pakum 2010  (2)'!Print_Area</vt:lpstr>
      <vt:lpstr>'Paqume Payment'!Print_Area</vt:lpstr>
      <vt:lpstr>'Paqumi Attendance'!Print_Area</vt:lpstr>
      <vt:lpstr>payment!Print_Area</vt:lpstr>
      <vt:lpstr>'Sene 2009 Attendance '!Print_Area</vt:lpstr>
      <vt:lpstr>'Sene 2010'!Print_Area</vt:lpstr>
      <vt:lpstr>'Sene 2010 (2)'!Print_Area</vt:lpstr>
      <vt:lpstr>'Sene Payment'!Print_Area</vt:lpstr>
      <vt:lpstr>Sheet3!Print_Area</vt:lpstr>
      <vt:lpstr>'Tahesas 2011 '!Print_Area</vt:lpstr>
      <vt:lpstr>'Tahesas 2011 (2)'!Print_Area</vt:lpstr>
      <vt:lpstr>'Tahesas 2011 (3)'!Print_Area</vt:lpstr>
      <vt:lpstr>'Tahisas 2010'!Print_Area</vt:lpstr>
      <vt:lpstr>'Tahisas 2010 Pay'!Print_Area</vt:lpstr>
      <vt:lpstr>'Tik 2011'!Print_Area</vt:lpstr>
      <vt:lpstr>'Tikimit 2010 Pay'!Print_Area</vt:lpstr>
      <vt:lpstr>'Tikimt 2010 Attenda'!Print_Area</vt:lpstr>
      <vt:lpstr>'Tiri 2010 '!Print_Area</vt:lpstr>
      <vt:lpstr>'Tiri 2010 Pay'!Print_Area</vt:lpstr>
      <vt:lpstr>'Yektit 2010  '!Print_Area</vt:lpstr>
      <vt:lpstr>'Yektit 2010 Pay '!Print_Area</vt:lpstr>
      <vt:lpstr>'Yektit 2010 Pay  (2)'!Print_Area</vt:lpstr>
      <vt:lpstr>ቀሪ!Print_Area</vt:lpstr>
      <vt:lpstr>'ቀሪ (10)'!Print_Area</vt:lpstr>
      <vt:lpstr>'ቀሪ (11)'!Print_Area</vt:lpstr>
      <vt:lpstr>'ቀሪ (2)'!Print_Area</vt:lpstr>
      <vt:lpstr>'ቀሪ (3)'!Print_Area</vt:lpstr>
      <vt:lpstr>'ቀሪ (4)'!Print_Area</vt:lpstr>
      <vt:lpstr>'ቀሪ (5)'!Print_Area</vt:lpstr>
      <vt:lpstr>'ቀሪ (6)'!Print_Area</vt:lpstr>
      <vt:lpstr>'ቀሪ (7)'!Print_Area</vt:lpstr>
      <vt:lpstr>'ቀሪ (8)'!Print_Area</vt:lpstr>
      <vt:lpstr>'ቀሪ (9)'!Print_Area</vt:lpstr>
      <vt:lpstr>'የመጋቢት ቀሪ'!Print_Area</vt:lpstr>
      <vt:lpstr>'የካቲት ቀሪ'!Print_Area</vt:lpstr>
      <vt:lpstr>' 2010  (2)'!Print_Titles</vt:lpstr>
      <vt:lpstr>' 2010  (3)'!Print_Titles</vt:lpstr>
      <vt:lpstr>' 2010  (4)'!Print_Titles</vt:lpstr>
      <vt:lpstr>'2010'!Print_Titles</vt:lpstr>
      <vt:lpstr>'Ginbot Payment'!Print_Titles</vt:lpstr>
      <vt:lpstr>'Ginibot 2009 Attendance '!Print_Titles</vt:lpstr>
      <vt:lpstr>'Ginibot 2010 '!Print_Titles</vt:lpstr>
      <vt:lpstr>'Haml 2010'!Print_Titles</vt:lpstr>
      <vt:lpstr>'Hamle 2010'!Print_Titles</vt:lpstr>
      <vt:lpstr>'Hamle 2010 (2)'!Print_Titles</vt:lpstr>
      <vt:lpstr>'Hidar 2010 Attenda'!Print_Titles</vt:lpstr>
      <vt:lpstr>'Hidar 2010 Pay '!Print_Titles</vt:lpstr>
      <vt:lpstr>'Hidar 2011'!Print_Titles</vt:lpstr>
      <vt:lpstr>'Hidar 2011 (2)'!Print_Titles</vt:lpstr>
      <vt:lpstr>'HIDAR1 2011'!Print_Titles</vt:lpstr>
      <vt:lpstr>'Mesk 2010 Attendance '!Print_Titles</vt:lpstr>
      <vt:lpstr>'Mesk 2010 Pay'!Print_Titles</vt:lpstr>
      <vt:lpstr>'Mesk 2011'!Print_Titles</vt:lpstr>
      <vt:lpstr>'Mesk Attendance'!Print_Titles</vt:lpstr>
      <vt:lpstr>'Meyazia 2010  '!Print_Titles</vt:lpstr>
      <vt:lpstr>'Meyazia 2010 Pay'!Print_Titles</vt:lpstr>
      <vt:lpstr>'Meyazia 2010 Pay (2)'!Print_Titles</vt:lpstr>
      <vt:lpstr>'Meyazia 2010 pay2'!Print_Titles</vt:lpstr>
      <vt:lpstr>'Mgbit 2010 '!Print_Titles</vt:lpstr>
      <vt:lpstr>'Mgbit 2010 Pay'!Print_Titles</vt:lpstr>
      <vt:lpstr>'Mgbit 2010 Pay (2)'!Print_Titles</vt:lpstr>
      <vt:lpstr>'Miyazia 2009 Attendance'!Print_Titles</vt:lpstr>
      <vt:lpstr>'Miyazia Payment '!Print_Titles</vt:lpstr>
      <vt:lpstr>'Nehase Attendance'!Print_Titles</vt:lpstr>
      <vt:lpstr>'Nehase Payment'!Print_Titles</vt:lpstr>
      <vt:lpstr>'Nehasi 2010'!Print_Titles</vt:lpstr>
      <vt:lpstr>'Nehasi 2010 (2)'!Print_Titles</vt:lpstr>
      <vt:lpstr>'Pakum 2010 '!Print_Titles</vt:lpstr>
      <vt:lpstr>'Pakum 2010  (2)'!Print_Titles</vt:lpstr>
      <vt:lpstr>'Paqume Payment'!Print_Titles</vt:lpstr>
      <vt:lpstr>'Paqumi Attendance'!Print_Titles</vt:lpstr>
      <vt:lpstr>payment!Print_Titles</vt:lpstr>
      <vt:lpstr>'Sene 2009 Attendance '!Print_Titles</vt:lpstr>
      <vt:lpstr>'Sene 2010'!Print_Titles</vt:lpstr>
      <vt:lpstr>'Sene 2010 (2)'!Print_Titles</vt:lpstr>
      <vt:lpstr>'Sene Payment'!Print_Titles</vt:lpstr>
      <vt:lpstr>'Tahesas 2011 '!Print_Titles</vt:lpstr>
      <vt:lpstr>'Tahesas 2011 (2)'!Print_Titles</vt:lpstr>
      <vt:lpstr>'Tahesas 2011 (3)'!Print_Titles</vt:lpstr>
      <vt:lpstr>'Tahisas 2010'!Print_Titles</vt:lpstr>
      <vt:lpstr>'Tahisas 2010 Pay'!Print_Titles</vt:lpstr>
      <vt:lpstr>'Tik 2011'!Print_Titles</vt:lpstr>
      <vt:lpstr>'Tikimit 2010 Pay'!Print_Titles</vt:lpstr>
      <vt:lpstr>'Tikimt 2010 Attenda'!Print_Titles</vt:lpstr>
      <vt:lpstr>'Tiri 2010 '!Print_Titles</vt:lpstr>
      <vt:lpstr>'Tiri 2010 Pay'!Print_Titles</vt:lpstr>
      <vt:lpstr>'Yektit 2010  '!Print_Titles</vt:lpstr>
      <vt:lpstr>'Yektit 2010 Pay '!Print_Titles</vt:lpstr>
      <vt:lpstr>'Yektit 2010 Pay  (2)'!Print_Titles</vt:lpstr>
      <vt:lpstr>ቀሪ!Print_Titles</vt:lpstr>
      <vt:lpstr>'ቀሪ (10)'!Print_Titles</vt:lpstr>
      <vt:lpstr>'ቀሪ (11)'!Print_Titles</vt:lpstr>
      <vt:lpstr>'ቀሪ (2)'!Print_Titles</vt:lpstr>
      <vt:lpstr>'ቀሪ (3)'!Print_Titles</vt:lpstr>
      <vt:lpstr>'ቀሪ (4)'!Print_Titles</vt:lpstr>
      <vt:lpstr>'ቀሪ (5)'!Print_Titles</vt:lpstr>
      <vt:lpstr>'ቀሪ (6)'!Print_Titles</vt:lpstr>
      <vt:lpstr>'ቀሪ (7)'!Print_Titles</vt:lpstr>
      <vt:lpstr>'ቀሪ (8)'!Print_Titles</vt:lpstr>
      <vt:lpstr>'ቀሪ (9)'!Print_Titles</vt:lpstr>
      <vt:lpstr>'የመጋቢት ቀሪ'!Print_Titles</vt:lpstr>
      <vt:lpstr>'የካቲት ቀሪ'!Print_Titles</vt:lpstr>
    </vt:vector>
  </TitlesOfParts>
  <Company>CtrlSoft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Ermias Girma; Elias Bekele</dc:creator>
  <cp:lastModifiedBy>Mekedes Mesfin</cp:lastModifiedBy>
  <cp:lastPrinted>2019-07-22T07:38:08Z</cp:lastPrinted>
  <dcterms:created xsi:type="dcterms:W3CDTF">2015-06-18T15:34:35Z</dcterms:created>
  <dcterms:modified xsi:type="dcterms:W3CDTF">2019-07-22T07:38:13Z</dcterms:modified>
</cp:coreProperties>
</file>