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41B56868-265E-4315-BBBF-6A4C789CF3B1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2" i="1" l="1"/>
  <c r="AA23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C17" i="1"/>
  <c r="AC16" i="1"/>
  <c r="AC15" i="1"/>
  <c r="W5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B16" i="1" a="1"/>
  <c r="AB16" i="1" s="1"/>
  <c r="Z15" i="1" a="1"/>
  <c r="Z15" i="1" s="1"/>
  <c r="AE15" i="1" s="1"/>
  <c r="AA15" i="1" a="1"/>
  <c r="AA15" i="1" s="1"/>
  <c r="AF16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AC9" i="1" s="1"/>
  <c r="Q13" i="1"/>
  <c r="Q12" i="1"/>
  <c r="Q11" i="1"/>
  <c r="Q10" i="1"/>
  <c r="Q9" i="1"/>
  <c r="Q8" i="1"/>
  <c r="Q7" i="1"/>
  <c r="Q6" i="1"/>
  <c r="Q2" i="1"/>
  <c r="Q3" i="1"/>
  <c r="Q5" i="1"/>
  <c r="AC14" i="1" l="1"/>
  <c r="AD14" i="1" s="1"/>
  <c r="AC6" i="1"/>
  <c r="AC4" i="1"/>
  <c r="AC10" i="1"/>
  <c r="AC7" i="1"/>
  <c r="AC5" i="1"/>
  <c r="AC8" i="1"/>
  <c r="AC3" i="1"/>
  <c r="AD15" i="1"/>
  <c r="AD16" i="1"/>
  <c r="AD17" i="1"/>
  <c r="AC11" i="1"/>
  <c r="AD11" i="1" s="1"/>
  <c r="AC12" i="1"/>
  <c r="AD12" i="1" s="1"/>
  <c r="AC13" i="1"/>
  <c r="AD13" i="1" s="1"/>
  <c r="W6" i="1"/>
  <c r="W7" i="1" s="1"/>
  <c r="AF15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<sst xmlns="http://schemas.openxmlformats.org/spreadsheetml/2006/main" count="518" uniqueCount="68">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</sst>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K78"/>
  <sheetViews>
    <sheetView tabSelected="1" topLeftCell="A44" workbookViewId="0">
      <selection activeCell="O54" sqref="O54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1.42578125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 t="shared" ref="AC3:AC17" si="1">SUMIFS(Q2:Q79,D2:D79,Y3)</f>
        <v>3</v>
      </c>
      <c r="AD3">
        <f t="shared" ref="AD3:AD17" si="2">AC3/AB3</f>
        <v>0.6</v>
      </c>
      <c r="AE3">
        <f>SUMIFS(O2:O79,K2:K79,Z3,C2:C79,1) + SUMIFS(N2:N79,J2:J79,Z3,C2:C79,1)</f>
        <v>20</v>
      </c>
      <c r="AF3">
        <f>SUMIFS(O2:O79,K2:K79,AA3,C2:C79,1) + SUMIFS(N2:N79,J2:J79,AA3,C2:C79,1)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si="1"/>
        <v>4</v>
      </c>
      <c r="AD4">
        <f t="shared" si="2"/>
        <v>0.5714285714285714</v>
      </c>
      <c r="AE4">
        <f>SUMIFS(O2:O79,K2:K79,Z4,C2:C79,1) + SUMIFS(N2:N79,J2:J79,Z4,C2:C79,1)</f>
        <v>18</v>
      </c>
      <c r="AF4">
        <f>SUMIFS(O2:O79,K2:K79,AA4,C2:C79,1) + SUMIFS(N2:N79,J2:J79,AA4,C2:C79,1)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COUNTA(H2:H79)</f>
        <v>60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1"/>
        <v>2</v>
      </c>
      <c r="AD5">
        <f t="shared" si="2"/>
        <v>0.4</v>
      </c>
      <c r="AE5">
        <f>SUMIFS(O2:O79,K2:K79,Z5,C2:C79,1) + SUMIFS(N2:N79,J2:J79,Z5,C2:C79,1)</f>
        <v>19</v>
      </c>
      <c r="AF5">
        <f>SUMIFS(O2:O79,K2:K79,AA5,C2:C79,1) + SUMIFS(N2:N79,J2:J79,AA5,C2:C79,1)</f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SUM(Q2:Q79)</f>
        <v>36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1"/>
        <v>3</v>
      </c>
      <c r="AD6">
        <f t="shared" si="2"/>
        <v>0.75</v>
      </c>
      <c r="AE6">
        <f>SUMIFS(O2:O79,K2:K79,Z6,C2:C79,1) + SUMIFS(N2:N79,J2:J79,Z6,C2:C79,1)</f>
        <v>15</v>
      </c>
      <c r="AF6">
        <f>SUMIFS(O2:O79,K2:K79,AA6,C2:C79,1) + SUMIFS(N2:N79,J2:J79,AA6,C2:C79,1)</f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1"/>
        <v>1</v>
      </c>
      <c r="AD7">
        <f t="shared" si="2"/>
        <v>0.16666666666666666</v>
      </c>
      <c r="AE7">
        <f>SUMIFS(O2:O79,K2:K79,Z7,C2:C79,1) + SUMIFS(N2:N79,J2:J79,Z7,C2:C79,1)</f>
        <v>13</v>
      </c>
      <c r="AF7">
        <f>SUMIFS(O2:O79,K2:K79,AA7,C2:C79,1) + SUMIFS(N2:N79,J2:J79,AA7,C2:C79,1)</f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1"/>
        <v>4</v>
      </c>
      <c r="AD8">
        <f t="shared" si="2"/>
        <v>0.8</v>
      </c>
      <c r="AE8">
        <f>SUMIFS(O2:O79,K2:K79,Z8,C2:C79,1) + SUMIFS(N2:N79,J2:J79,Z8,C2:C79,1)</f>
        <v>22</v>
      </c>
      <c r="AF8">
        <f>SUMIFS(O2:O79,K2:K79,AA8,C2:C79,1) + SUMIFS(N2:N79,J2:J79,AA8,C2:C79,1)</f>
        <v>13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1"/>
        <v>3</v>
      </c>
      <c r="AD9">
        <f t="shared" si="2"/>
        <v>0.6</v>
      </c>
      <c r="AE9">
        <f>SUMIFS(O2:O79,K2:K79,Z9,C2:C79,1) + SUMIFS(N2:N79,J2:J79,Z9,C2:C79,1)</f>
        <v>15</v>
      </c>
      <c r="AF9">
        <f>SUMIFS(O2:O79,K2:K79,AA9,C2:C79,1) + SUMIFS(N2:N79,J2:J79,AA9,C2:C79,1)</f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 t="shared" si="1"/>
        <v>4</v>
      </c>
      <c r="AD10" s="11">
        <f t="shared" si="2"/>
        <v>0.5714285714285714</v>
      </c>
      <c r="AE10" s="11">
        <f>SUMIFS(O2:O79,K2:K79,Z10,C2:C79,1) + SUMIFS(N2:N79,J2:J79,Z10,C2:C79,1)</f>
        <v>17</v>
      </c>
      <c r="AF10" s="11">
        <f>SUMIFS(O2:O79,K2:K79,AA10,C2:C79,1) + SUMIFS(N2:N79,J2:J79,AA10,C2:C79,1)</f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1"/>
        <v>3</v>
      </c>
      <c r="AD11">
        <f t="shared" si="2"/>
        <v>0.5</v>
      </c>
      <c r="AE11">
        <f>SUMIFS(O2:O79,K2:K79,Z11,C2:C79,2) + SUMIFS(N2:N79,J2:J79,Z11,C2:C79,2)</f>
        <v>15</v>
      </c>
      <c r="AF11">
        <f>SUMIFS(O2:O79,K2:K79,AA11,C2:C79,2) + SUMIFS(N2:N79,J2:J79,AA11,C2:C79,2)</f>
        <v>16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5</v>
      </c>
      <c r="AC12">
        <f t="shared" si="1"/>
        <v>2</v>
      </c>
      <c r="AD12">
        <f t="shared" si="2"/>
        <v>0.4</v>
      </c>
      <c r="AE12">
        <f>SUMIFS(O2:O79,K2:K79,Z12,C2:C79,2) + SUMIFS(N2:N79,J2:J79,Z12,C2:C79,2)</f>
        <v>16</v>
      </c>
      <c r="AF12">
        <f>SUMIFS(O2:O79,K2:K79,AA12,C2:C79,2) + SUMIFS(N2:N79,J2:J79,AA12,C2:C79,2)</f>
        <v>10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5</v>
      </c>
      <c r="AC13">
        <f t="shared" si="1"/>
        <v>2</v>
      </c>
      <c r="AD13">
        <f t="shared" si="2"/>
        <v>0.4</v>
      </c>
      <c r="AE13">
        <f>SUMIFS(O2:O79,K2:K79,Z13,C2:C79,2) + SUMIFS(N2:N79,J2:J79,Z13,C2:C79,2)</f>
        <v>17</v>
      </c>
      <c r="AF13">
        <f>SUMIFS(O2:O79,K2:K79,AA13,C2:C79,2) + SUMIFS(N2:N79,J2:J79,AA13,C2:C79,2)</f>
        <v>9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5</v>
      </c>
      <c r="AC14" s="11">
        <f t="shared" si="1"/>
        <v>3</v>
      </c>
      <c r="AD14" s="11">
        <f t="shared" si="2"/>
        <v>0.6</v>
      </c>
      <c r="AE14" s="11">
        <f>SUMIFS(O2:O79,K2:K79,Z14,C2:C79,2) + SUMIFS(N2:N79,J2:J79,Z14,C2:C79,2)</f>
        <v>12</v>
      </c>
      <c r="AF14" s="11">
        <f>SUMIFS(O2:O79,K2:K79,AA14,C2:C79,2) + SUMIFS(N2:N79,J2:J79,AA14,C2:C79,2)</f>
        <v>11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 t="shared" si="1"/>
        <v>0</v>
      </c>
      <c r="AD15" t="e">
        <f t="shared" si="2"/>
        <v>#N/A</v>
      </c>
      <c r="AE15">
        <f>SUMIFS(O2:O79,K2:K79,Z15,C2:C79,3) + SUMIFS(N2:N79,J2:J79,Z15,C2:C79,3)</f>
        <v>0</v>
      </c>
      <c r="AF15">
        <f>SUMIFS(O2:O79,K2:K79,AA15,C2:C79,3) + SUMIFS(N2:N79,J2:J79,AA15,C2:C79,3)</f>
        <v>0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 t="shared" si="1"/>
        <v>0</v>
      </c>
      <c r="AD16" s="11" t="e">
        <f t="shared" si="2"/>
        <v>#N/A</v>
      </c>
      <c r="AE16" s="11">
        <f>SUMIFS(O2:O79,K2:K79,Z16,C2:C79,3) + SUMIFS(N2:N79,J2:J79,Z16,C2:C79,3)</f>
        <v>0</v>
      </c>
      <c r="AF16" s="11">
        <f>SUMIFS(O2:O79,K2:K79,AA15,C2:C79,3) + SUMIFS(N2:N79,J2:J79,AA15,C2:C79,3)</f>
        <v>0</v>
      </c>
      <c r="AG16" s="11"/>
      <c r="AH16" s="11"/>
      <c r="AI16" s="11"/>
      <c r="AJ16" s="11"/>
      <c r="AK16" s="11"/>
    </row>
    <row r="17" spans="1:37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28">
        <f t="shared" si="1"/>
        <v>0</v>
      </c>
      <c r="AD17" s="29" t="e">
        <f t="shared" si="2"/>
        <v>#N/A</v>
      </c>
      <c r="AE17" s="14">
        <f>SUMIFS(O2:O79,K2:K79,Z17,C2:C79,4) + SUMIFS(N2:N79,J2:J79,Z17,C2:C79,4)</f>
        <v>0</v>
      </c>
      <c r="AF17" s="14">
        <f>SUMIFS(O2:O79,K2:K79,AA17,C2:C79,4) + SUMIFS(N2:N79,J2:J79,AA17,C2:C79,4)</f>
        <v>0</v>
      </c>
      <c r="AG17" s="14"/>
      <c r="AH17" s="14"/>
      <c r="AI17" s="14"/>
      <c r="AJ17" s="14"/>
      <c r="AK17" s="14"/>
    </row>
    <row r="18" spans="1:37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37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37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37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</row>
    <row r="22" spans="1:37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 t="e">
        <f>COUNTIFS($J$2:$K$81, Z22, $C$2:$C$81, 1)</f>
        <v>#VALUE!</v>
      </c>
    </row>
    <row r="23" spans="1:37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  <c r="Z23" t="s">
        <v>3</v>
      </c>
      <c r="AA23">
        <f t="shared" ref="AA23:AA37" si="3">COUNTIF($J$2:$K$81,Z23)</f>
        <v>12</v>
      </c>
    </row>
    <row r="24" spans="1:37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3"/>
        <v>7</v>
      </c>
    </row>
    <row r="25" spans="1:37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3"/>
        <v>5</v>
      </c>
    </row>
    <row r="26" spans="1:37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3"/>
        <v>10</v>
      </c>
    </row>
    <row r="27" spans="1:37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3"/>
        <v>11</v>
      </c>
    </row>
    <row r="28" spans="1:37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3"/>
        <v>5</v>
      </c>
    </row>
    <row r="29" spans="1:37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3"/>
        <v>4</v>
      </c>
    </row>
    <row r="30" spans="1:37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3"/>
        <v>11</v>
      </c>
    </row>
    <row r="31" spans="1:37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3"/>
        <v>10</v>
      </c>
    </row>
    <row r="32" spans="1:37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3"/>
        <v>5</v>
      </c>
    </row>
    <row r="33" spans="1:27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3"/>
        <v>6</v>
      </c>
    </row>
    <row r="34" spans="1:27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3"/>
        <v>12</v>
      </c>
    </row>
    <row r="35" spans="1:27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4">IF($N35=$O35, 0, IF($J35=$L35, IF($N35&gt;$O35, 1, 0), IF($O35&gt;$N35, 1, 0)))</f>
        <v>1</v>
      </c>
      <c r="V35" s="4"/>
      <c r="Z35" t="s">
        <v>15</v>
      </c>
      <c r="AA35">
        <f t="shared" si="3"/>
        <v>5</v>
      </c>
    </row>
    <row r="36" spans="1:27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4"/>
        <v>1</v>
      </c>
      <c r="V36" s="4"/>
      <c r="Z36" t="s">
        <v>14</v>
      </c>
      <c r="AA36">
        <f t="shared" si="3"/>
        <v>10</v>
      </c>
    </row>
    <row r="37" spans="1:27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4"/>
        <v>0</v>
      </c>
      <c r="V37" s="4"/>
      <c r="Z37" t="s">
        <v>18</v>
      </c>
      <c r="AA37">
        <f t="shared" si="3"/>
        <v>7</v>
      </c>
    </row>
    <row r="38" spans="1:27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4"/>
        <v>0</v>
      </c>
      <c r="V38" s="4"/>
    </row>
    <row r="39" spans="1:27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4"/>
        <v>1</v>
      </c>
      <c r="V39" s="4"/>
    </row>
    <row r="40" spans="1:27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4"/>
        <v>1</v>
      </c>
      <c r="V40" s="4"/>
    </row>
    <row r="41" spans="1:27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4"/>
        <v>1</v>
      </c>
      <c r="V41" s="4"/>
    </row>
    <row r="42" spans="1:27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4"/>
        <v>0</v>
      </c>
    </row>
    <row r="43" spans="1:27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4"/>
        <v>0</v>
      </c>
    </row>
    <row r="44" spans="1:27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4"/>
        <v>0</v>
      </c>
    </row>
    <row r="45" spans="1:27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4"/>
        <v>1</v>
      </c>
    </row>
    <row r="46" spans="1:27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4"/>
        <v>1</v>
      </c>
    </row>
    <row r="47" spans="1:27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4"/>
        <v>0</v>
      </c>
    </row>
    <row r="48" spans="1:27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4"/>
        <v>0</v>
      </c>
    </row>
    <row r="49" spans="1:17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4"/>
        <v>1</v>
      </c>
    </row>
    <row r="50" spans="1:17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17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</row>
    <row r="52" spans="1:17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63" si="5">IF($N52=$O52, 0, IF($J52=$L52, IF($N52&gt;$O52, 1, 0), IF($O52&gt;$N52, 1, 0)))</f>
        <v>0</v>
      </c>
    </row>
    <row r="53" spans="1:17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5"/>
        <v>1</v>
      </c>
    </row>
    <row r="54" spans="1:17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5"/>
        <v>1</v>
      </c>
    </row>
    <row r="55" spans="1:17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5"/>
        <v>1</v>
      </c>
    </row>
    <row r="56" spans="1:17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5"/>
        <v>1</v>
      </c>
    </row>
    <row r="57" spans="1:17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5"/>
        <v>0</v>
      </c>
    </row>
    <row r="58" spans="1:17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5"/>
        <v>0</v>
      </c>
    </row>
    <row r="59" spans="1:17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5"/>
        <v>1</v>
      </c>
    </row>
    <row r="60" spans="1:17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5"/>
        <v>1</v>
      </c>
    </row>
    <row r="61" spans="1:17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5"/>
        <v>0</v>
      </c>
    </row>
    <row r="62" spans="1:17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/>
      <c r="I62" s="4"/>
      <c r="J62" s="2" t="s">
        <v>3</v>
      </c>
      <c r="K62" s="2" t="s">
        <v>11</v>
      </c>
      <c r="L62" s="2" t="s">
        <v>3</v>
      </c>
      <c r="M62" s="3">
        <v>45425</v>
      </c>
      <c r="N62" s="2"/>
      <c r="O62" s="2"/>
      <c r="P62" s="2"/>
      <c r="Q62" s="2">
        <f t="shared" si="5"/>
        <v>0</v>
      </c>
    </row>
    <row r="63" spans="1:17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/>
      <c r="I63" s="17"/>
      <c r="J63" s="16" t="s">
        <v>17</v>
      </c>
      <c r="K63" s="16" t="s">
        <v>21</v>
      </c>
      <c r="L63" s="16" t="s">
        <v>21</v>
      </c>
      <c r="M63" s="15">
        <v>45425</v>
      </c>
      <c r="N63" s="16"/>
      <c r="O63" s="16"/>
      <c r="P63" s="16"/>
      <c r="Q63" s="16">
        <f t="shared" si="5"/>
        <v>0</v>
      </c>
    </row>
    <row r="64" spans="1:17" x14ac:dyDescent="0.25">
      <c r="A64" s="21">
        <v>45427</v>
      </c>
      <c r="B64" s="19" t="s">
        <v>33</v>
      </c>
      <c r="C64" s="20">
        <v>2</v>
      </c>
      <c r="D64" s="30" t="s">
        <v>60</v>
      </c>
      <c r="E64" s="20">
        <v>5</v>
      </c>
      <c r="F64" s="20" t="s">
        <v>19</v>
      </c>
      <c r="G64" s="20" t="s">
        <v>14</v>
      </c>
      <c r="H64" s="20"/>
      <c r="I64" s="20"/>
      <c r="J64" s="19" t="s">
        <v>14</v>
      </c>
      <c r="K64" s="19" t="s">
        <v>19</v>
      </c>
      <c r="L64" s="19"/>
      <c r="M64" s="19"/>
      <c r="N64" s="19"/>
      <c r="O64" s="19"/>
      <c r="P64" s="19"/>
      <c r="Q64" s="19"/>
    </row>
    <row r="65" spans="1:17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/>
      <c r="I65" s="4"/>
      <c r="J65" s="2" t="s">
        <v>13</v>
      </c>
      <c r="K65" s="2" t="s">
        <v>1</v>
      </c>
      <c r="L65" s="2"/>
      <c r="M65" s="2"/>
      <c r="N65" s="2"/>
      <c r="O65" s="2"/>
      <c r="P65" s="2"/>
      <c r="Q65" s="2"/>
    </row>
    <row r="66" spans="1:17" x14ac:dyDescent="0.25">
      <c r="A66" s="3">
        <v>45428</v>
      </c>
      <c r="B66" s="2" t="s">
        <v>33</v>
      </c>
      <c r="C66" s="4">
        <v>2</v>
      </c>
      <c r="D66" s="5" t="s">
        <v>64</v>
      </c>
      <c r="E66" s="4">
        <v>5</v>
      </c>
      <c r="F66" s="4" t="s">
        <v>17</v>
      </c>
      <c r="G66" s="4" t="s">
        <v>21</v>
      </c>
      <c r="H66" s="4"/>
      <c r="I66" s="4"/>
      <c r="J66" s="2" t="s">
        <v>21</v>
      </c>
      <c r="K66" s="2" t="s">
        <v>17</v>
      </c>
      <c r="L66" s="2"/>
      <c r="M66" s="2"/>
      <c r="N66" s="2"/>
      <c r="O66" s="2"/>
      <c r="P66" s="2"/>
      <c r="Q66" s="2"/>
    </row>
    <row r="67" spans="1:17" x14ac:dyDescent="0.25">
      <c r="A67" s="2"/>
      <c r="F67" s="4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</row>
  </sheetData>
  <conditionalFormatting sqref="A1:XFD1048576">
    <cfRule type="cellIs" dxfId="15" priority="4" operator="equal">
      <formula>"LAK"</formula>
    </cfRule>
    <cfRule type="cellIs" dxfId="14" priority="5" operator="equal">
      <formula>"EDM"</formula>
    </cfRule>
    <cfRule type="cellIs" dxfId="13" priority="6" operator="equal">
      <formula>"DAL"</formula>
    </cfRule>
    <cfRule type="cellIs" dxfId="12" priority="7" operator="equal">
      <formula>"NSH"</formula>
    </cfRule>
    <cfRule type="cellIs" dxfId="11" priority="8" operator="equal">
      <formula>"VAN"</formula>
    </cfRule>
    <cfRule type="cellIs" dxfId="10" priority="9" operator="equal">
      <formula>"COL"</formula>
    </cfRule>
    <cfRule type="cellIs" dxfId="9" priority="10" operator="equal">
      <formula>"WPG"</formula>
    </cfRule>
    <cfRule type="cellIs" dxfId="8" priority="11" operator="equal">
      <formula>"VGK"</formula>
    </cfRule>
    <cfRule type="cellIs" dxfId="7" priority="12" operator="equal">
      <formula>"WSH"</formula>
    </cfRule>
    <cfRule type="cellIs" dxfId="6" priority="13" operator="equal">
      <formula>"NYR"</formula>
    </cfRule>
    <cfRule type="cellIs" dxfId="5" priority="14" operator="equal">
      <formula>"TBL"</formula>
    </cfRule>
    <cfRule type="cellIs" dxfId="4" priority="15" operator="equal">
      <formula>"BOS"</formula>
    </cfRule>
    <cfRule type="cellIs" dxfId="3" priority="16" operator="equal">
      <formula>"TOR"</formula>
    </cfRule>
    <cfRule type="cellIs" dxfId="2" priority="17" operator="equal">
      <formula>"NYI"</formula>
    </cfRule>
    <cfRule type="cellIs" dxfId="1" priority="18" operator="equal">
      <formula>"CAR"</formula>
    </cfRule>
    <cfRule type="cellIs" dxfId="0" priority="19" operator="equal">
      <formula>"FLA"</formula>
    </cfRule>
  </conditionalFormatting>
  <conditionalFormatting sqref="H1:I79">
    <cfRule type="colorScale" priority="2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2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23">
      <colorScale>
        <cfvo type="min"/>
        <cfvo type="max"/>
        <color rgb="FFFF3300"/>
        <color theme="9"/>
      </colorScale>
    </cfRule>
  </conditionalFormatting>
  <conditionalFormatting sqref="AD3:A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2024-05-14T04:47:44Z</dcterms:modified>
</cp:coreProperties>
</file>