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3BFEE0BB-6612-4B5C-B46F-6F8CB0796AAD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4" i="1" l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22" i="1"/>
  <c r="AH22" i="1"/>
  <c r="AG22" i="1"/>
  <c r="AI23" i="1"/>
  <c r="AJ23" i="1"/>
  <c r="AK23" i="1"/>
  <c r="AI24" i="1"/>
  <c r="AJ24" i="1"/>
  <c r="AS24" i="1" s="1"/>
  <c r="AK24" i="1"/>
  <c r="AI25" i="1"/>
  <c r="AJ25" i="1"/>
  <c r="AK25" i="1"/>
  <c r="AI26" i="1"/>
  <c r="AJ26" i="1"/>
  <c r="AS26" i="1" s="1"/>
  <c r="AK26" i="1"/>
  <c r="AI27" i="1"/>
  <c r="AJ27" i="1"/>
  <c r="AK27" i="1"/>
  <c r="AI28" i="1"/>
  <c r="AJ28" i="1"/>
  <c r="AK28" i="1"/>
  <c r="AI29" i="1"/>
  <c r="AJ29" i="1"/>
  <c r="AK29" i="1"/>
  <c r="AI30" i="1"/>
  <c r="AJ30" i="1"/>
  <c r="AK30" i="1"/>
  <c r="AI31" i="1"/>
  <c r="AJ31" i="1"/>
  <c r="AK31" i="1"/>
  <c r="AI32" i="1"/>
  <c r="AJ32" i="1"/>
  <c r="AS32" i="1" s="1"/>
  <c r="AK32" i="1"/>
  <c r="AI33" i="1"/>
  <c r="AJ33" i="1"/>
  <c r="AK33" i="1"/>
  <c r="AI34" i="1"/>
  <c r="AJ34" i="1"/>
  <c r="AS34" i="1" s="1"/>
  <c r="AK34" i="1"/>
  <c r="AI35" i="1"/>
  <c r="AJ35" i="1"/>
  <c r="AK35" i="1"/>
  <c r="AI36" i="1"/>
  <c r="AJ36" i="1"/>
  <c r="AS36" i="1" s="1"/>
  <c r="AK36" i="1"/>
  <c r="AI37" i="1"/>
  <c r="AJ37" i="1"/>
  <c r="AK37" i="1"/>
  <c r="AJ22" i="1"/>
  <c r="AS22" i="1" s="1"/>
  <c r="AK22" i="1"/>
  <c r="AI22" i="1"/>
  <c r="AR22" i="1" s="1"/>
  <c r="AY23" i="1"/>
  <c r="BB23" i="1"/>
  <c r="BE23" i="1"/>
  <c r="AY24" i="1"/>
  <c r="BB24" i="1"/>
  <c r="BE24" i="1"/>
  <c r="AY25" i="1"/>
  <c r="BB25" i="1"/>
  <c r="BE25" i="1"/>
  <c r="AY26" i="1"/>
  <c r="BB26" i="1"/>
  <c r="BE26" i="1"/>
  <c r="AY27" i="1"/>
  <c r="BB27" i="1"/>
  <c r="BE27" i="1"/>
  <c r="AY28" i="1"/>
  <c r="BB28" i="1"/>
  <c r="BE28" i="1"/>
  <c r="AY29" i="1"/>
  <c r="BB29" i="1"/>
  <c r="BE29" i="1"/>
  <c r="AY30" i="1"/>
  <c r="BB30" i="1"/>
  <c r="BE30" i="1"/>
  <c r="AY31" i="1"/>
  <c r="BB31" i="1"/>
  <c r="BE31" i="1"/>
  <c r="AY32" i="1"/>
  <c r="BB32" i="1"/>
  <c r="BE32" i="1"/>
  <c r="AY33" i="1"/>
  <c r="BB33" i="1"/>
  <c r="BE33" i="1"/>
  <c r="AY34" i="1"/>
  <c r="BB34" i="1"/>
  <c r="BE34" i="1"/>
  <c r="AY35" i="1"/>
  <c r="BB35" i="1"/>
  <c r="BE35" i="1"/>
  <c r="AY36" i="1"/>
  <c r="BB36" i="1"/>
  <c r="BE36" i="1"/>
  <c r="AY37" i="1"/>
  <c r="BB37" i="1"/>
  <c r="BE37" i="1"/>
  <c r="BE22" i="1"/>
  <c r="BB22" i="1"/>
  <c r="AY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Q36" i="1" l="1"/>
  <c r="AQ32" i="1"/>
  <c r="AQ26" i="1"/>
  <c r="AO31" i="1"/>
  <c r="AQ22" i="1"/>
  <c r="AR30" i="1"/>
  <c r="AR28" i="1"/>
  <c r="AR26" i="1"/>
  <c r="AE24" i="1"/>
  <c r="AE30" i="1"/>
  <c r="AE36" i="1"/>
  <c r="AT27" i="1"/>
  <c r="AR37" i="1"/>
  <c r="AR35" i="1"/>
  <c r="AR33" i="1"/>
  <c r="AR31" i="1"/>
  <c r="AR29" i="1"/>
  <c r="AR27" i="1"/>
  <c r="AR25" i="1"/>
  <c r="AR23" i="1"/>
  <c r="AT34" i="1"/>
  <c r="AT24" i="1"/>
  <c r="AE34" i="1"/>
  <c r="AM22" i="1"/>
  <c r="AT22" i="1"/>
  <c r="AE28" i="1"/>
  <c r="AP36" i="1"/>
  <c r="AN34" i="1"/>
  <c r="AU34" i="1" s="1"/>
  <c r="AP32" i="1"/>
  <c r="AM24" i="1"/>
  <c r="AR36" i="1"/>
  <c r="AM37" i="1"/>
  <c r="AM35" i="1"/>
  <c r="AM33" i="1"/>
  <c r="AV31" i="1"/>
  <c r="AM29" i="1"/>
  <c r="AM25" i="1"/>
  <c r="AM23" i="1"/>
  <c r="AN37" i="1"/>
  <c r="AU37" i="1" s="1"/>
  <c r="AN33" i="1"/>
  <c r="AU33" i="1" s="1"/>
  <c r="AQ29" i="1"/>
  <c r="AN27" i="1"/>
  <c r="AU27" i="1" s="1"/>
  <c r="AN23" i="1"/>
  <c r="AU23" i="1" s="1"/>
  <c r="AS31" i="1"/>
  <c r="AS29" i="1"/>
  <c r="AS27" i="1"/>
  <c r="AS25" i="1"/>
  <c r="AS23" i="1"/>
  <c r="AN31" i="1"/>
  <c r="AU31" i="1" s="1"/>
  <c r="AP25" i="1"/>
  <c r="AP29" i="1"/>
  <c r="AP35" i="1"/>
  <c r="AP31" i="1"/>
  <c r="AL37" i="1"/>
  <c r="AO35" i="1"/>
  <c r="AV35" i="1" s="1"/>
  <c r="AL33" i="1"/>
  <c r="AM27" i="1"/>
  <c r="AO25" i="1"/>
  <c r="AV25" i="1" s="1"/>
  <c r="AL30" i="1"/>
  <c r="AO28" i="1"/>
  <c r="AV28" i="1" s="1"/>
  <c r="AT31" i="1"/>
  <c r="AL23" i="1"/>
  <c r="AR34" i="1"/>
  <c r="AR32" i="1"/>
  <c r="AS30" i="1"/>
  <c r="AS28" i="1"/>
  <c r="AS37" i="1"/>
  <c r="AS35" i="1"/>
  <c r="AR24" i="1"/>
  <c r="AM36" i="1"/>
  <c r="AO34" i="1"/>
  <c r="AV34" i="1" s="1"/>
  <c r="AM32" i="1"/>
  <c r="AM30" i="1"/>
  <c r="AM28" i="1"/>
  <c r="AM26" i="1"/>
  <c r="AP34" i="1"/>
  <c r="AN30" i="1"/>
  <c r="AU30" i="1" s="1"/>
  <c r="AP28" i="1"/>
  <c r="AL26" i="1"/>
  <c r="AN24" i="1"/>
  <c r="AU24" i="1" s="1"/>
  <c r="AN22" i="1"/>
  <c r="AU22" i="1" s="1"/>
  <c r="AS33" i="1"/>
  <c r="AL22" i="1"/>
  <c r="AO22" i="1"/>
  <c r="AV22" i="1" s="1"/>
  <c r="AQ37" i="1"/>
  <c r="AO36" i="1"/>
  <c r="AV36" i="1" s="1"/>
  <c r="AT35" i="1"/>
  <c r="AN35" i="1"/>
  <c r="AU35" i="1" s="1"/>
  <c r="AM34" i="1"/>
  <c r="AQ33" i="1"/>
  <c r="AO32" i="1"/>
  <c r="AV32" i="1" s="1"/>
  <c r="AM31" i="1"/>
  <c r="AQ30" i="1"/>
  <c r="AO29" i="1"/>
  <c r="AV29" i="1" s="1"/>
  <c r="AT28" i="1"/>
  <c r="AN28" i="1"/>
  <c r="AU28" i="1" s="1"/>
  <c r="AL27" i="1"/>
  <c r="AP26" i="1"/>
  <c r="AT25" i="1"/>
  <c r="AN25" i="1"/>
  <c r="AU25" i="1" s="1"/>
  <c r="AL24" i="1"/>
  <c r="AQ23" i="1"/>
  <c r="AP22" i="1"/>
  <c r="AP37" i="1"/>
  <c r="AT36" i="1"/>
  <c r="AN36" i="1"/>
  <c r="AU36" i="1" s="1"/>
  <c r="AL34" i="1"/>
  <c r="AP33" i="1"/>
  <c r="AT32" i="1"/>
  <c r="AN32" i="1"/>
  <c r="AU32" i="1" s="1"/>
  <c r="AL31" i="1"/>
  <c r="AP30" i="1"/>
  <c r="AT29" i="1"/>
  <c r="AN29" i="1"/>
  <c r="AU29" i="1" s="1"/>
  <c r="AQ27" i="1"/>
  <c r="AO26" i="1"/>
  <c r="AV26" i="1" s="1"/>
  <c r="AQ24" i="1"/>
  <c r="AP23" i="1"/>
  <c r="AO37" i="1"/>
  <c r="AV37" i="1" s="1"/>
  <c r="AL35" i="1"/>
  <c r="AQ34" i="1"/>
  <c r="AO33" i="1"/>
  <c r="AV33" i="1" s="1"/>
  <c r="AQ31" i="1"/>
  <c r="AO30" i="1"/>
  <c r="AV30" i="1" s="1"/>
  <c r="AL28" i="1"/>
  <c r="AP27" i="1"/>
  <c r="AT26" i="1"/>
  <c r="AN26" i="1"/>
  <c r="AU26" i="1" s="1"/>
  <c r="AL25" i="1"/>
  <c r="AP24" i="1"/>
  <c r="AO23" i="1"/>
  <c r="AV23" i="1" s="1"/>
  <c r="AT37" i="1"/>
  <c r="AL36" i="1"/>
  <c r="AQ35" i="1"/>
  <c r="AT33" i="1"/>
  <c r="AL32" i="1"/>
  <c r="AT30" i="1"/>
  <c r="AL29" i="1"/>
  <c r="AQ28" i="1"/>
  <c r="AO27" i="1"/>
  <c r="AV27" i="1" s="1"/>
  <c r="AQ25" i="1"/>
  <c r="AO24" i="1"/>
  <c r="AV24" i="1" s="1"/>
  <c r="AT23" i="1"/>
  <c r="BH34" i="1"/>
  <c r="BH36" i="1"/>
  <c r="BH37" i="1"/>
  <c r="BH35" i="1"/>
  <c r="BH30" i="1"/>
  <c r="BH27" i="1"/>
  <c r="BH24" i="1"/>
  <c r="AE26" i="1"/>
  <c r="BH33" i="1"/>
  <c r="AE22" i="1"/>
  <c r="AE27" i="1"/>
  <c r="AE33" i="1"/>
  <c r="BH31" i="1"/>
  <c r="BH25" i="1"/>
  <c r="AE37" i="1"/>
  <c r="AE31" i="1"/>
  <c r="AE25" i="1"/>
  <c r="AE23" i="1"/>
  <c r="AE29" i="1"/>
  <c r="AE35" i="1"/>
  <c r="BH29" i="1"/>
  <c r="BH26" i="1"/>
  <c r="BH23" i="1"/>
  <c r="AE32" i="1"/>
  <c r="BH22" i="1"/>
  <c r="BH28" i="1"/>
  <c r="BH32" i="1"/>
  <c r="AC17" i="1" l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<sst xmlns="http://schemas.openxmlformats.org/spreadsheetml/2006/main" count="574" uniqueCount="101">
  <si>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</si>
  <si>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</si>
  <si>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</si>
  <si>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</si>
  <si>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</si>
  <si>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</si>
  <si>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</si>
  <si>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</si>
  <si>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</si>
  <si>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</si>
  <si>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</si>
  <si>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</si>
  <si>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</si>
  <si>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</si>
  <si>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</si>
  <si>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</si>
  <si>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</si>
  <si>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</si>
  <si>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</si>
  <si>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</si>
  <si>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</si>
  <si>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</si>
  <si>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</si>
  <si>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</si>
  <si>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</si>
  <si>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</si>
  <si>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</si>
  <si>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</si>
  <si>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</si>
  <si>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</si>
  <si>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</si>
  <si>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</si>
  <si>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</si>
  <si>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</si>
  <si>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</si>
  <si>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</si>
  <si>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</si>
  <si>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</si>
  <si>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</si>
  <si>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</si>
  <si>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</si>
  <si>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</si>
  <si>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</si>
  <si>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</si>
  <si>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</si>
  <si>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</si>
  <si>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</si>
  <si>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</si>
  <si>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</si>
  <si>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</si>
  <si>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</si>
  <si>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</si>
  <si>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</si>
  <si>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</si>
  <si>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</si>
  <si>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</si>
  <si>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</si>
  <si>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</si>
  <si>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</si>
  <si>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</si>
  <si>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</si>
  <si>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</si>
  <si>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</si>
  <si>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</si>
  <si>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</si>
  <si>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</si>
  <si>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</si>
  <si>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</si>
  <si>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</si>
  <si>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</si>
  <si>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</si>
  <si>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</si>
  <si>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R2</t>
  </si>
  <si>
    <t>GF R3</t>
  </si>
  <si>
    <t>GF R4</t>
  </si>
  <si>
    <t>GF TOT</t>
  </si>
  <si>
    <t>GA TOT</t>
  </si>
  <si>
    <t>GA R4</t>
  </si>
  <si>
    <t>GA R3</t>
  </si>
  <si>
    <t>GA R2</t>
  </si>
  <si>
    <t>DIFF TOT</t>
  </si>
  <si>
    <t>DIFF R4</t>
  </si>
  <si>
    <t>DIFF R3</t>
  </si>
  <si>
    <t>DIFF R2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</si>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</sst>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969"/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J81"/>
  <sheetViews>
    <sheetView tabSelected="1" topLeftCell="B43" workbookViewId="0">
      <selection activeCell="K65" sqref="K65:L65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43" max="44" width="10" bestFit="1" customWidth="1"/>
    <col min="45" max="4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65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38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0.58461538461538465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20</v>
      </c>
      <c r="AF11">
        <f>SUMIFS(O2:O79,K2:K79,AA11,C2:C79,2) + SUMIFS(N2:N79,J2:J79,AA11,C2:C79,2)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17</v>
      </c>
      <c r="AF12">
        <f>SUMIFS(O2:O79,K2:K79,AA12,C2:C79,2) + SUMIFS(N2:N79,J2:J79,AA12,C2:C79,2)</f>
        <v>12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3</v>
      </c>
      <c r="AD13">
        <f t="shared" si="2"/>
        <v>0.5</v>
      </c>
      <c r="AE13">
        <f>SUMIFS(O2:O79,K2:K79,Z13,C2:C79,2) + SUMIFS(N2:N79,J2:J79,Z13,C2:C79,2)</f>
        <v>20</v>
      </c>
      <c r="AF13">
        <f>SUMIFS(O2:O79,K2:K79,AA13,C2:C79,2) + SUMIFS(N2:N79,J2:J79,AA13,C2:C79,2)</f>
        <v>13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6</v>
      </c>
      <c r="AC14" s="11">
        <f t="shared" si="1"/>
        <v>4</v>
      </c>
      <c r="AD14" s="11">
        <f t="shared" si="2"/>
        <v>0.66666666666666663</v>
      </c>
      <c r="AE14" s="11">
        <f>SUMIFS(O2:O79,K2:K79,Z14,C2:C79,2) + SUMIFS(N2:N79,J2:J79,Z14,C2:C79,2)</f>
        <v>17</v>
      </c>
      <c r="AF14" s="11">
        <f>SUMIFS(O2:O79,K2:K79,AA14,C2:C79,2) + SUMIFS(N2:N79,J2:J79,AA14,C2:C79,2)</f>
        <v>16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62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2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2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2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2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93</v>
      </c>
      <c r="AG21" t="s">
        <v>94</v>
      </c>
      <c r="AH21" t="s">
        <v>84</v>
      </c>
      <c r="AI21" t="s">
        <v>86</v>
      </c>
      <c r="AJ21" t="s">
        <v>85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 t="s">
        <v>95</v>
      </c>
      <c r="AR21" t="s">
        <v>96</v>
      </c>
      <c r="AS21" t="s">
        <v>98</v>
      </c>
      <c r="AT21" t="s">
        <v>97</v>
      </c>
      <c r="AU21" t="s">
        <v>99</v>
      </c>
      <c r="AV21" t="s">
        <v>100</v>
      </c>
      <c r="AY21" t="s">
        <v>72</v>
      </c>
      <c r="AZ21" t="s">
        <v>79</v>
      </c>
      <c r="BA21" t="s">
        <v>83</v>
      </c>
      <c r="BB21" t="s">
        <v>73</v>
      </c>
      <c r="BC21" t="s">
        <v>78</v>
      </c>
      <c r="BD21" t="s">
        <v>82</v>
      </c>
      <c r="BE21" t="s">
        <v>74</v>
      </c>
      <c r="BF21" t="s">
        <v>77</v>
      </c>
      <c r="BG21" t="s">
        <v>81</v>
      </c>
      <c r="BH21" t="s">
        <v>75</v>
      </c>
      <c r="BI21" t="s">
        <v>76</v>
      </c>
      <c r="BJ21" t="s">
        <v>80</v>
      </c>
    </row>
    <row r="22" spans="1:62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3">COUNTIFS($J$2:$J$81, Z22, $C$2:$C$81, 1) + COUNTIFS($K$2:$K$81, Z22, $C$2:$C$81, 1)</f>
        <v>5</v>
      </c>
      <c r="AB22">
        <f t="shared" ref="AB22:AB37" si="4">COUNTIFS($J$2:$J$81, Z22, $C$2:$C$81, 2) + COUNTIFS($K$2:$K$81, Z22, $C$2:$C$81, 2)</f>
        <v>6</v>
      </c>
      <c r="AC22">
        <f>COUNTIFS($J$2:$J$81, Z22, $C$2:$C$81, 3) + COUNTIFS($K$2:$K$81, Z22, $C$2:$C$81, 3)</f>
        <v>0</v>
      </c>
      <c r="AD22">
        <f>COUNTIFS($J$2:$J$81, Z22, $C$2:$C$81, 4) + COUNTIFS($K$2:$K$81, Z22, $C$2:$C$81, 4)</f>
        <v>0</v>
      </c>
      <c r="AE22">
        <f>AA22+AB22+AC22+AD22</f>
        <v>11</v>
      </c>
      <c r="AF22">
        <f>COUNTIFS($K$2:$K$81,Z22,$C$2:$C$81,1)</f>
        <v>3</v>
      </c>
      <c r="AG22">
        <f>COUNTIFS($J$2:$J$81,Z22,$C$2:$C$81,1)</f>
        <v>2</v>
      </c>
      <c r="AH22">
        <f>SUMIFS($O$2:$O$81, $K$2:$K$81, Z22,$C$2:$C$81, 1)</f>
        <v>12</v>
      </c>
      <c r="AI22">
        <f>SUMIFS($N$2:$N$81, $J$2:$J$81, Z22,$C$2:$C$81, 1)</f>
        <v>8</v>
      </c>
      <c r="AJ22">
        <f>SUMIFS($N$2:$N$81, $K$2:$K$81, Z22,$C$2:$C$81, 1)</f>
        <v>5</v>
      </c>
      <c r="AK22">
        <f>SUMIFS($O$2:$O$81, $J$2:$J$81, Z22,$C$2:$C$81, 1)</f>
        <v>9</v>
      </c>
      <c r="AL22">
        <f>AH22-AJ22</f>
        <v>7</v>
      </c>
      <c r="AM22">
        <f>AI22-AK22</f>
        <v>-1</v>
      </c>
      <c r="AN22">
        <f>AH22+AI22</f>
        <v>20</v>
      </c>
      <c r="AO22">
        <f>AJ22+AK22</f>
        <v>14</v>
      </c>
      <c r="AP22">
        <f>(AH22+AI22)-(AJ22+AK22)</f>
        <v>6</v>
      </c>
      <c r="AQ22">
        <f>AH22/AF22</f>
        <v>4</v>
      </c>
      <c r="AR22">
        <f>AI22/AG22</f>
        <v>4</v>
      </c>
      <c r="AS22">
        <f>AJ22/AF22</f>
        <v>1.6666666666666667</v>
      </c>
      <c r="AT22">
        <f>AK22/AG22</f>
        <v>4.5</v>
      </c>
      <c r="AU22">
        <f>AN22/AA22</f>
        <v>4</v>
      </c>
      <c r="AV22">
        <f>AO22/AA22</f>
        <v>2.8</v>
      </c>
      <c r="AY22">
        <f t="shared" ref="AY22:AY37" si="5">SUMIFS($O$2:$O$81, $K$2:$K$81, Z22,$C$2:$C$81, 2)</f>
        <v>8</v>
      </c>
      <c r="BB22">
        <f t="shared" ref="BB22:BB37" si="6">SUMIFS($O$2:$O$81, $K$2:$K$81, Z22,$C$2:$C$81, 3)</f>
        <v>0</v>
      </c>
      <c r="BE22">
        <f t="shared" ref="BE22:BE37" si="7">SUMIFS($O$2:$O$81, $K$2:$K$81, Z22,$C$2:$C$81, 4)</f>
        <v>0</v>
      </c>
      <c r="BH22">
        <f t="shared" ref="BH22:BH37" si="8">AH22+AY22+BB22+BE22</f>
        <v>20</v>
      </c>
    </row>
    <row r="23" spans="1:62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3"/>
        <v>7</v>
      </c>
      <c r="AB23">
        <f t="shared" si="4"/>
        <v>6</v>
      </c>
      <c r="AC23">
        <f t="shared" ref="AC23:AC37" si="9">COUNTIFS($J$2:$J$81, Z23, $C$2:$C$81, 3) + COUNTIFS($K$2:$K$81, Z23, $C$2:$C$81, 3)</f>
        <v>0</v>
      </c>
      <c r="AD23">
        <f t="shared" ref="AD23:AD37" si="10">COUNTIFS($J$2:$J$81, Z23, $C$2:$C$81, 4) + COUNTIFS($K$2:$K$81, Z23, $C$2:$C$81, 4)</f>
        <v>0</v>
      </c>
      <c r="AE23">
        <f t="shared" ref="AE23:AE37" si="11">AA23+AB23+AC23+AD23</f>
        <v>13</v>
      </c>
      <c r="AF23">
        <f t="shared" ref="AF23:AF37" si="12">COUNTIFS($K$2:$K$81,Z23,$C$2:$C$81,1)</f>
        <v>4</v>
      </c>
      <c r="AG23">
        <f t="shared" ref="AG23:AG37" si="13">COUNTIFS($J$2:$J$81,Z23,$C$2:$C$81,1)</f>
        <v>3</v>
      </c>
      <c r="AH23">
        <f t="shared" ref="AH23:AH37" si="14">SUMIFS($O$2:$O$81, $K$2:$K$81, Z23,$C$2:$C$81, 1)</f>
        <v>10</v>
      </c>
      <c r="AI23">
        <f t="shared" ref="AI23:AI37" si="15">SUMIFS($N$2:$N$81, $J$2:$J$81, Z23,$C$2:$C$81, 1)</f>
        <v>8</v>
      </c>
      <c r="AJ23">
        <f t="shared" ref="AJ23:AJ37" si="16">SUMIFS($N$2:$N$81, $K$2:$K$81, Z23,$C$2:$C$81, 1)</f>
        <v>7</v>
      </c>
      <c r="AK23">
        <f t="shared" ref="AK23:AK37" si="17">SUMIFS($O$2:$O$81, $J$2:$J$81, Z23,$C$2:$C$81, 1)</f>
        <v>5</v>
      </c>
      <c r="AL23">
        <f t="shared" ref="AL23:AL37" si="18">AH23-AJ23</f>
        <v>3</v>
      </c>
      <c r="AM23">
        <f t="shared" ref="AM23:AM37" si="19">AI23-AK23</f>
        <v>3</v>
      </c>
      <c r="AN23">
        <f t="shared" ref="AN23:AN37" si="20">AH23+AI23</f>
        <v>18</v>
      </c>
      <c r="AO23">
        <f t="shared" ref="AO23:AO37" si="21">AJ23+AK23</f>
        <v>12</v>
      </c>
      <c r="AP23">
        <f t="shared" ref="AP23:AP37" si="22">(AH23+AI23)-(AJ23+AK23)</f>
        <v>6</v>
      </c>
      <c r="AQ23">
        <f t="shared" ref="AQ23:AQ37" si="23">AH23/AF23</f>
        <v>2.5</v>
      </c>
      <c r="AR23">
        <f t="shared" ref="AR23:AR37" si="24">AI23/AG23</f>
        <v>2.6666666666666665</v>
      </c>
      <c r="AS23">
        <f t="shared" ref="AS23:AS37" si="25">AJ23/AF23</f>
        <v>1.75</v>
      </c>
      <c r="AT23">
        <f t="shared" ref="AT23:AT37" si="26">AK23/AG23</f>
        <v>1.6666666666666667</v>
      </c>
      <c r="AU23">
        <f t="shared" ref="AU23:AU37" si="27">AN23/AA23</f>
        <v>2.5714285714285716</v>
      </c>
      <c r="AV23">
        <f t="shared" ref="AV23:AV37" si="28">AO23/AA23</f>
        <v>1.7142857142857142</v>
      </c>
      <c r="AY23">
        <f t="shared" si="5"/>
        <v>4</v>
      </c>
      <c r="BB23">
        <f t="shared" si="6"/>
        <v>0</v>
      </c>
      <c r="BE23">
        <f t="shared" si="7"/>
        <v>0</v>
      </c>
      <c r="BH23">
        <f t="shared" si="8"/>
        <v>14</v>
      </c>
    </row>
    <row r="24" spans="1:62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  <c r="AB24">
        <f t="shared" si="4"/>
        <v>0</v>
      </c>
      <c r="AC24">
        <f t="shared" si="9"/>
        <v>0</v>
      </c>
      <c r="AD24">
        <f t="shared" si="10"/>
        <v>0</v>
      </c>
      <c r="AE24">
        <f t="shared" si="11"/>
        <v>7</v>
      </c>
      <c r="AF24">
        <f t="shared" si="12"/>
        <v>3</v>
      </c>
      <c r="AG24">
        <f t="shared" si="13"/>
        <v>4</v>
      </c>
      <c r="AH24">
        <f t="shared" si="14"/>
        <v>5</v>
      </c>
      <c r="AI24">
        <f t="shared" si="15"/>
        <v>7</v>
      </c>
      <c r="AJ24">
        <f t="shared" si="16"/>
        <v>8</v>
      </c>
      <c r="AK24">
        <f t="shared" si="17"/>
        <v>10</v>
      </c>
      <c r="AL24">
        <f t="shared" si="18"/>
        <v>-3</v>
      </c>
      <c r="AM24">
        <f t="shared" si="19"/>
        <v>-3</v>
      </c>
      <c r="AN24">
        <f t="shared" si="20"/>
        <v>12</v>
      </c>
      <c r="AO24">
        <f t="shared" si="21"/>
        <v>18</v>
      </c>
      <c r="AP24">
        <f t="shared" si="22"/>
        <v>-6</v>
      </c>
      <c r="AQ24">
        <f t="shared" si="23"/>
        <v>1.6666666666666667</v>
      </c>
      <c r="AR24">
        <f t="shared" si="24"/>
        <v>1.75</v>
      </c>
      <c r="AS24">
        <f t="shared" si="25"/>
        <v>2.6666666666666665</v>
      </c>
      <c r="AT24">
        <f t="shared" si="26"/>
        <v>2.5</v>
      </c>
      <c r="AU24">
        <f t="shared" si="27"/>
        <v>1.7142857142857142</v>
      </c>
      <c r="AV24">
        <f t="shared" si="28"/>
        <v>2.5714285714285716</v>
      </c>
      <c r="AY24">
        <f t="shared" si="5"/>
        <v>0</v>
      </c>
      <c r="BB24">
        <f t="shared" si="6"/>
        <v>0</v>
      </c>
      <c r="BE24">
        <f t="shared" si="7"/>
        <v>0</v>
      </c>
      <c r="BH24">
        <f t="shared" si="8"/>
        <v>5</v>
      </c>
    </row>
    <row r="25" spans="1:62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  <c r="AB25">
        <f t="shared" si="4"/>
        <v>0</v>
      </c>
      <c r="AC25">
        <f t="shared" si="9"/>
        <v>0</v>
      </c>
      <c r="AD25">
        <f t="shared" si="10"/>
        <v>0</v>
      </c>
      <c r="AE25">
        <f t="shared" si="11"/>
        <v>5</v>
      </c>
      <c r="AF25">
        <f t="shared" si="12"/>
        <v>2</v>
      </c>
      <c r="AG25">
        <f t="shared" si="13"/>
        <v>3</v>
      </c>
      <c r="AH25">
        <f t="shared" si="14"/>
        <v>9</v>
      </c>
      <c r="AI25">
        <f t="shared" si="15"/>
        <v>5</v>
      </c>
      <c r="AJ25">
        <f t="shared" si="16"/>
        <v>8</v>
      </c>
      <c r="AK25">
        <f t="shared" si="17"/>
        <v>12</v>
      </c>
      <c r="AL25">
        <f t="shared" si="18"/>
        <v>1</v>
      </c>
      <c r="AM25">
        <f t="shared" si="19"/>
        <v>-7</v>
      </c>
      <c r="AN25">
        <f t="shared" si="20"/>
        <v>14</v>
      </c>
      <c r="AO25">
        <f t="shared" si="21"/>
        <v>20</v>
      </c>
      <c r="AP25">
        <f t="shared" si="22"/>
        <v>-6</v>
      </c>
      <c r="AQ25">
        <f t="shared" si="23"/>
        <v>4.5</v>
      </c>
      <c r="AR25">
        <f t="shared" si="24"/>
        <v>1.6666666666666667</v>
      </c>
      <c r="AS25">
        <f t="shared" si="25"/>
        <v>4</v>
      </c>
      <c r="AT25">
        <f t="shared" si="26"/>
        <v>4</v>
      </c>
      <c r="AU25">
        <f t="shared" si="27"/>
        <v>2.8</v>
      </c>
      <c r="AV25">
        <f t="shared" si="28"/>
        <v>4</v>
      </c>
      <c r="AY25">
        <f t="shared" si="5"/>
        <v>0</v>
      </c>
      <c r="BB25">
        <f t="shared" si="6"/>
        <v>0</v>
      </c>
      <c r="BE25">
        <f t="shared" si="7"/>
        <v>0</v>
      </c>
      <c r="BH25">
        <f t="shared" si="8"/>
        <v>9</v>
      </c>
    </row>
    <row r="26" spans="1:62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4</v>
      </c>
      <c r="AB26">
        <f t="shared" si="4"/>
        <v>6</v>
      </c>
      <c r="AC26">
        <f t="shared" si="9"/>
        <v>0</v>
      </c>
      <c r="AD26">
        <f t="shared" si="10"/>
        <v>0</v>
      </c>
      <c r="AE26">
        <f t="shared" si="11"/>
        <v>10</v>
      </c>
      <c r="AF26">
        <f t="shared" si="12"/>
        <v>2</v>
      </c>
      <c r="AG26">
        <f t="shared" si="13"/>
        <v>2</v>
      </c>
      <c r="AH26">
        <f t="shared" si="14"/>
        <v>8</v>
      </c>
      <c r="AI26">
        <f t="shared" si="15"/>
        <v>7</v>
      </c>
      <c r="AJ26">
        <f t="shared" si="16"/>
        <v>4</v>
      </c>
      <c r="AK26">
        <f t="shared" si="17"/>
        <v>3</v>
      </c>
      <c r="AL26">
        <f t="shared" si="18"/>
        <v>4</v>
      </c>
      <c r="AM26">
        <f t="shared" si="19"/>
        <v>4</v>
      </c>
      <c r="AN26">
        <f t="shared" si="20"/>
        <v>15</v>
      </c>
      <c r="AO26">
        <f t="shared" si="21"/>
        <v>7</v>
      </c>
      <c r="AP26">
        <f t="shared" si="22"/>
        <v>8</v>
      </c>
      <c r="AQ26">
        <f t="shared" si="23"/>
        <v>4</v>
      </c>
      <c r="AR26">
        <f t="shared" si="24"/>
        <v>3.5</v>
      </c>
      <c r="AS26">
        <f t="shared" si="25"/>
        <v>2</v>
      </c>
      <c r="AT26">
        <f t="shared" si="26"/>
        <v>1.5</v>
      </c>
      <c r="AU26">
        <f t="shared" si="27"/>
        <v>3.75</v>
      </c>
      <c r="AV26">
        <f t="shared" si="28"/>
        <v>1.75</v>
      </c>
      <c r="AY26">
        <f t="shared" si="5"/>
        <v>9</v>
      </c>
      <c r="BB26">
        <f t="shared" si="6"/>
        <v>0</v>
      </c>
      <c r="BE26">
        <f t="shared" si="7"/>
        <v>0</v>
      </c>
      <c r="BH26">
        <f t="shared" si="8"/>
        <v>17</v>
      </c>
    </row>
    <row r="27" spans="1:62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5</v>
      </c>
      <c r="AB27">
        <f t="shared" si="4"/>
        <v>6</v>
      </c>
      <c r="AC27">
        <f t="shared" si="9"/>
        <v>0</v>
      </c>
      <c r="AD27">
        <f t="shared" si="10"/>
        <v>0</v>
      </c>
      <c r="AE27">
        <f t="shared" si="11"/>
        <v>11</v>
      </c>
      <c r="AF27">
        <f t="shared" si="12"/>
        <v>3</v>
      </c>
      <c r="AG27">
        <f t="shared" si="13"/>
        <v>2</v>
      </c>
      <c r="AH27">
        <f t="shared" si="14"/>
        <v>14</v>
      </c>
      <c r="AI27">
        <f t="shared" si="15"/>
        <v>5</v>
      </c>
      <c r="AJ27">
        <f t="shared" si="16"/>
        <v>7</v>
      </c>
      <c r="AK27">
        <f t="shared" si="17"/>
        <v>5</v>
      </c>
      <c r="AL27">
        <f t="shared" si="18"/>
        <v>7</v>
      </c>
      <c r="AM27">
        <f t="shared" si="19"/>
        <v>0</v>
      </c>
      <c r="AN27">
        <f t="shared" si="20"/>
        <v>19</v>
      </c>
      <c r="AO27">
        <f t="shared" si="21"/>
        <v>12</v>
      </c>
      <c r="AP27">
        <f t="shared" si="22"/>
        <v>7</v>
      </c>
      <c r="AQ27">
        <f t="shared" si="23"/>
        <v>4.666666666666667</v>
      </c>
      <c r="AR27">
        <f t="shared" si="24"/>
        <v>2.5</v>
      </c>
      <c r="AS27">
        <f t="shared" si="25"/>
        <v>2.3333333333333335</v>
      </c>
      <c r="AT27">
        <f t="shared" si="26"/>
        <v>2.5</v>
      </c>
      <c r="AU27">
        <f t="shared" si="27"/>
        <v>3.8</v>
      </c>
      <c r="AV27">
        <f t="shared" si="28"/>
        <v>2.4</v>
      </c>
      <c r="AY27">
        <f t="shared" si="5"/>
        <v>9</v>
      </c>
      <c r="BB27">
        <f t="shared" si="6"/>
        <v>0</v>
      </c>
      <c r="BE27">
        <f t="shared" si="7"/>
        <v>0</v>
      </c>
      <c r="BH27">
        <f t="shared" si="8"/>
        <v>23</v>
      </c>
    </row>
    <row r="28" spans="1:62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  <c r="AB28">
        <f t="shared" si="4"/>
        <v>0</v>
      </c>
      <c r="AC28">
        <f t="shared" si="9"/>
        <v>0</v>
      </c>
      <c r="AD28">
        <f t="shared" si="10"/>
        <v>0</v>
      </c>
      <c r="AE28">
        <f t="shared" si="11"/>
        <v>5</v>
      </c>
      <c r="AF28">
        <f t="shared" si="12"/>
        <v>2</v>
      </c>
      <c r="AG28">
        <f t="shared" si="13"/>
        <v>3</v>
      </c>
      <c r="AH28">
        <f t="shared" si="14"/>
        <v>5</v>
      </c>
      <c r="AI28">
        <f t="shared" si="15"/>
        <v>7</v>
      </c>
      <c r="AJ28">
        <f t="shared" si="16"/>
        <v>5</v>
      </c>
      <c r="AK28">
        <f t="shared" si="17"/>
        <v>14</v>
      </c>
      <c r="AL28">
        <f t="shared" si="18"/>
        <v>0</v>
      </c>
      <c r="AM28">
        <f t="shared" si="19"/>
        <v>-7</v>
      </c>
      <c r="AN28">
        <f t="shared" si="20"/>
        <v>12</v>
      </c>
      <c r="AO28">
        <f t="shared" si="21"/>
        <v>19</v>
      </c>
      <c r="AP28">
        <f t="shared" si="22"/>
        <v>-7</v>
      </c>
      <c r="AQ28">
        <f t="shared" si="23"/>
        <v>2.5</v>
      </c>
      <c r="AR28">
        <f t="shared" si="24"/>
        <v>2.3333333333333335</v>
      </c>
      <c r="AS28">
        <f t="shared" si="25"/>
        <v>2.5</v>
      </c>
      <c r="AT28">
        <f t="shared" si="26"/>
        <v>4.666666666666667</v>
      </c>
      <c r="AU28">
        <f t="shared" si="27"/>
        <v>2.4</v>
      </c>
      <c r="AV28">
        <f t="shared" si="28"/>
        <v>3.8</v>
      </c>
      <c r="AY28">
        <f t="shared" si="5"/>
        <v>0</v>
      </c>
      <c r="BB28">
        <f t="shared" si="6"/>
        <v>0</v>
      </c>
      <c r="BE28">
        <f t="shared" si="7"/>
        <v>0</v>
      </c>
      <c r="BH28">
        <f t="shared" si="8"/>
        <v>5</v>
      </c>
    </row>
    <row r="29" spans="1:62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  <c r="AB29">
        <f t="shared" si="4"/>
        <v>0</v>
      </c>
      <c r="AC29">
        <f t="shared" si="9"/>
        <v>0</v>
      </c>
      <c r="AD29">
        <f t="shared" si="10"/>
        <v>0</v>
      </c>
      <c r="AE29">
        <f t="shared" si="11"/>
        <v>4</v>
      </c>
      <c r="AF29">
        <f t="shared" si="12"/>
        <v>2</v>
      </c>
      <c r="AG29">
        <f t="shared" si="13"/>
        <v>2</v>
      </c>
      <c r="AH29">
        <f t="shared" si="14"/>
        <v>3</v>
      </c>
      <c r="AI29">
        <f t="shared" si="15"/>
        <v>4</v>
      </c>
      <c r="AJ29">
        <f t="shared" si="16"/>
        <v>7</v>
      </c>
      <c r="AK29">
        <f t="shared" si="17"/>
        <v>8</v>
      </c>
      <c r="AL29">
        <f t="shared" si="18"/>
        <v>-4</v>
      </c>
      <c r="AM29">
        <f t="shared" si="19"/>
        <v>-4</v>
      </c>
      <c r="AN29">
        <f t="shared" si="20"/>
        <v>7</v>
      </c>
      <c r="AO29">
        <f t="shared" si="21"/>
        <v>15</v>
      </c>
      <c r="AP29">
        <f t="shared" si="22"/>
        <v>-8</v>
      </c>
      <c r="AQ29">
        <f t="shared" si="23"/>
        <v>1.5</v>
      </c>
      <c r="AR29">
        <f t="shared" si="24"/>
        <v>2</v>
      </c>
      <c r="AS29">
        <f t="shared" si="25"/>
        <v>3.5</v>
      </c>
      <c r="AT29">
        <f t="shared" si="26"/>
        <v>4</v>
      </c>
      <c r="AU29">
        <f t="shared" si="27"/>
        <v>1.75</v>
      </c>
      <c r="AV29">
        <f t="shared" si="28"/>
        <v>3.75</v>
      </c>
      <c r="AY29">
        <f t="shared" si="5"/>
        <v>0</v>
      </c>
      <c r="BB29">
        <f t="shared" si="6"/>
        <v>0</v>
      </c>
      <c r="BE29">
        <f t="shared" si="7"/>
        <v>0</v>
      </c>
      <c r="BH29">
        <f t="shared" si="8"/>
        <v>3</v>
      </c>
    </row>
    <row r="30" spans="1:62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6</v>
      </c>
      <c r="AB30">
        <f t="shared" si="4"/>
        <v>6</v>
      </c>
      <c r="AC30">
        <f t="shared" si="9"/>
        <v>0</v>
      </c>
      <c r="AD30">
        <f t="shared" si="10"/>
        <v>0</v>
      </c>
      <c r="AE30">
        <f t="shared" si="11"/>
        <v>12</v>
      </c>
      <c r="AF30">
        <f t="shared" si="12"/>
        <v>3</v>
      </c>
      <c r="AG30">
        <f t="shared" si="13"/>
        <v>3</v>
      </c>
      <c r="AH30">
        <f t="shared" si="14"/>
        <v>6</v>
      </c>
      <c r="AI30">
        <f t="shared" si="15"/>
        <v>7</v>
      </c>
      <c r="AJ30">
        <f t="shared" si="16"/>
        <v>8</v>
      </c>
      <c r="AK30">
        <f t="shared" si="17"/>
        <v>4</v>
      </c>
      <c r="AL30">
        <f t="shared" si="18"/>
        <v>-2</v>
      </c>
      <c r="AM30">
        <f t="shared" si="19"/>
        <v>3</v>
      </c>
      <c r="AN30">
        <f t="shared" si="20"/>
        <v>13</v>
      </c>
      <c r="AO30">
        <f t="shared" si="21"/>
        <v>12</v>
      </c>
      <c r="AP30">
        <f t="shared" si="22"/>
        <v>1</v>
      </c>
      <c r="AQ30">
        <f t="shared" si="23"/>
        <v>2</v>
      </c>
      <c r="AR30">
        <f t="shared" si="24"/>
        <v>2.3333333333333335</v>
      </c>
      <c r="AS30">
        <f t="shared" si="25"/>
        <v>2.6666666666666665</v>
      </c>
      <c r="AT30">
        <f t="shared" si="26"/>
        <v>1.3333333333333333</v>
      </c>
      <c r="AU30">
        <f t="shared" si="27"/>
        <v>2.1666666666666665</v>
      </c>
      <c r="AV30">
        <f t="shared" si="28"/>
        <v>2</v>
      </c>
      <c r="AY30">
        <f t="shared" si="5"/>
        <v>11</v>
      </c>
      <c r="BB30">
        <f t="shared" si="6"/>
        <v>0</v>
      </c>
      <c r="BE30">
        <f t="shared" si="7"/>
        <v>0</v>
      </c>
      <c r="BH30">
        <f t="shared" si="8"/>
        <v>17</v>
      </c>
    </row>
    <row r="31" spans="1:62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5</v>
      </c>
      <c r="AB31">
        <f t="shared" si="4"/>
        <v>6</v>
      </c>
      <c r="AC31">
        <f t="shared" si="9"/>
        <v>0</v>
      </c>
      <c r="AD31">
        <f t="shared" si="10"/>
        <v>0</v>
      </c>
      <c r="AE31">
        <f t="shared" si="11"/>
        <v>11</v>
      </c>
      <c r="AF31">
        <f t="shared" si="12"/>
        <v>3</v>
      </c>
      <c r="AG31">
        <f t="shared" si="13"/>
        <v>2</v>
      </c>
      <c r="AH31">
        <f t="shared" si="14"/>
        <v>15</v>
      </c>
      <c r="AI31">
        <f t="shared" si="15"/>
        <v>2</v>
      </c>
      <c r="AJ31">
        <f t="shared" si="16"/>
        <v>12</v>
      </c>
      <c r="AK31">
        <f t="shared" si="17"/>
        <v>6</v>
      </c>
      <c r="AL31">
        <f t="shared" si="18"/>
        <v>3</v>
      </c>
      <c r="AM31">
        <f t="shared" si="19"/>
        <v>-4</v>
      </c>
      <c r="AN31">
        <f t="shared" si="20"/>
        <v>17</v>
      </c>
      <c r="AO31">
        <f t="shared" si="21"/>
        <v>18</v>
      </c>
      <c r="AP31">
        <f t="shared" si="22"/>
        <v>-1</v>
      </c>
      <c r="AQ31">
        <f t="shared" si="23"/>
        <v>5</v>
      </c>
      <c r="AR31">
        <f t="shared" si="24"/>
        <v>1</v>
      </c>
      <c r="AS31">
        <f t="shared" si="25"/>
        <v>4</v>
      </c>
      <c r="AT31">
        <f t="shared" si="26"/>
        <v>3</v>
      </c>
      <c r="AU31">
        <f t="shared" si="27"/>
        <v>3.4</v>
      </c>
      <c r="AV31">
        <f t="shared" si="28"/>
        <v>3.6</v>
      </c>
      <c r="AY31">
        <f t="shared" si="5"/>
        <v>6</v>
      </c>
      <c r="BB31">
        <f t="shared" si="6"/>
        <v>0</v>
      </c>
      <c r="BE31">
        <f t="shared" si="7"/>
        <v>0</v>
      </c>
      <c r="BH31">
        <f t="shared" si="8"/>
        <v>21</v>
      </c>
    </row>
    <row r="32" spans="1:62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  <c r="AB32">
        <f t="shared" si="4"/>
        <v>0</v>
      </c>
      <c r="AC32">
        <f t="shared" si="9"/>
        <v>0</v>
      </c>
      <c r="AD32">
        <f t="shared" si="10"/>
        <v>0</v>
      </c>
      <c r="AE32">
        <f t="shared" si="11"/>
        <v>5</v>
      </c>
      <c r="AF32">
        <f t="shared" si="12"/>
        <v>2</v>
      </c>
      <c r="AG32">
        <f t="shared" si="13"/>
        <v>3</v>
      </c>
      <c r="AH32">
        <f t="shared" si="14"/>
        <v>6</v>
      </c>
      <c r="AI32">
        <f t="shared" si="15"/>
        <v>12</v>
      </c>
      <c r="AJ32">
        <f t="shared" si="16"/>
        <v>2</v>
      </c>
      <c r="AK32">
        <f t="shared" si="17"/>
        <v>15</v>
      </c>
      <c r="AL32">
        <f t="shared" si="18"/>
        <v>4</v>
      </c>
      <c r="AM32">
        <f t="shared" si="19"/>
        <v>-3</v>
      </c>
      <c r="AN32">
        <f t="shared" si="20"/>
        <v>18</v>
      </c>
      <c r="AO32">
        <f t="shared" si="21"/>
        <v>17</v>
      </c>
      <c r="AP32">
        <f t="shared" si="22"/>
        <v>1</v>
      </c>
      <c r="AQ32">
        <f t="shared" si="23"/>
        <v>3</v>
      </c>
      <c r="AR32">
        <f t="shared" si="24"/>
        <v>4</v>
      </c>
      <c r="AS32">
        <f t="shared" si="25"/>
        <v>1</v>
      </c>
      <c r="AT32">
        <f t="shared" si="26"/>
        <v>5</v>
      </c>
      <c r="AU32">
        <f t="shared" si="27"/>
        <v>3.6</v>
      </c>
      <c r="AV32">
        <f t="shared" si="28"/>
        <v>3.4</v>
      </c>
      <c r="AY32">
        <f t="shared" si="5"/>
        <v>0</v>
      </c>
      <c r="BB32">
        <f t="shared" si="6"/>
        <v>0</v>
      </c>
      <c r="BE32">
        <f t="shared" si="7"/>
        <v>0</v>
      </c>
      <c r="BH32">
        <f t="shared" si="8"/>
        <v>6</v>
      </c>
    </row>
    <row r="33" spans="1:60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  <c r="AB33">
        <f t="shared" si="4"/>
        <v>0</v>
      </c>
      <c r="AC33">
        <f t="shared" si="9"/>
        <v>0</v>
      </c>
      <c r="AD33">
        <f t="shared" si="10"/>
        <v>0</v>
      </c>
      <c r="AE33">
        <f t="shared" si="11"/>
        <v>6</v>
      </c>
      <c r="AF33">
        <f t="shared" si="12"/>
        <v>3</v>
      </c>
      <c r="AG33">
        <f t="shared" si="13"/>
        <v>3</v>
      </c>
      <c r="AH33">
        <f t="shared" si="14"/>
        <v>4</v>
      </c>
      <c r="AI33">
        <f t="shared" si="15"/>
        <v>8</v>
      </c>
      <c r="AJ33">
        <f t="shared" si="16"/>
        <v>7</v>
      </c>
      <c r="AK33">
        <f t="shared" si="17"/>
        <v>6</v>
      </c>
      <c r="AL33">
        <f t="shared" si="18"/>
        <v>-3</v>
      </c>
      <c r="AM33">
        <f t="shared" si="19"/>
        <v>2</v>
      </c>
      <c r="AN33">
        <f t="shared" si="20"/>
        <v>12</v>
      </c>
      <c r="AO33">
        <f t="shared" si="21"/>
        <v>13</v>
      </c>
      <c r="AP33">
        <f t="shared" si="22"/>
        <v>-1</v>
      </c>
      <c r="AQ33">
        <f t="shared" si="23"/>
        <v>1.3333333333333333</v>
      </c>
      <c r="AR33">
        <f t="shared" si="24"/>
        <v>2.6666666666666665</v>
      </c>
      <c r="AS33">
        <f t="shared" si="25"/>
        <v>2.3333333333333335</v>
      </c>
      <c r="AT33">
        <f t="shared" si="26"/>
        <v>2</v>
      </c>
      <c r="AU33">
        <f t="shared" si="27"/>
        <v>2</v>
      </c>
      <c r="AV33">
        <f t="shared" si="28"/>
        <v>2.1666666666666665</v>
      </c>
      <c r="AY33">
        <f t="shared" si="5"/>
        <v>0</v>
      </c>
      <c r="BB33">
        <f t="shared" si="6"/>
        <v>0</v>
      </c>
      <c r="BE33">
        <f t="shared" si="7"/>
        <v>0</v>
      </c>
      <c r="BH33">
        <f t="shared" si="8"/>
        <v>4</v>
      </c>
    </row>
    <row r="34" spans="1:60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7</v>
      </c>
      <c r="AB34">
        <f t="shared" si="4"/>
        <v>6</v>
      </c>
      <c r="AC34">
        <f t="shared" si="9"/>
        <v>0</v>
      </c>
      <c r="AD34">
        <f t="shared" si="10"/>
        <v>0</v>
      </c>
      <c r="AE34">
        <f t="shared" si="11"/>
        <v>13</v>
      </c>
      <c r="AF34">
        <f t="shared" si="12"/>
        <v>4</v>
      </c>
      <c r="AG34">
        <f t="shared" si="13"/>
        <v>3</v>
      </c>
      <c r="AH34">
        <f t="shared" si="14"/>
        <v>10</v>
      </c>
      <c r="AI34">
        <f t="shared" si="15"/>
        <v>7</v>
      </c>
      <c r="AJ34">
        <f t="shared" si="16"/>
        <v>10</v>
      </c>
      <c r="AK34">
        <f t="shared" si="17"/>
        <v>6</v>
      </c>
      <c r="AL34">
        <f t="shared" si="18"/>
        <v>0</v>
      </c>
      <c r="AM34">
        <f t="shared" si="19"/>
        <v>1</v>
      </c>
      <c r="AN34">
        <f t="shared" si="20"/>
        <v>17</v>
      </c>
      <c r="AO34">
        <f t="shared" si="21"/>
        <v>16</v>
      </c>
      <c r="AP34">
        <f t="shared" si="22"/>
        <v>1</v>
      </c>
      <c r="AQ34">
        <f t="shared" si="23"/>
        <v>2.5</v>
      </c>
      <c r="AR34">
        <f t="shared" si="24"/>
        <v>2.3333333333333335</v>
      </c>
      <c r="AS34">
        <f t="shared" si="25"/>
        <v>2.5</v>
      </c>
      <c r="AT34">
        <f t="shared" si="26"/>
        <v>2</v>
      </c>
      <c r="AU34">
        <f t="shared" si="27"/>
        <v>2.4285714285714284</v>
      </c>
      <c r="AV34">
        <f t="shared" si="28"/>
        <v>2.2857142857142856</v>
      </c>
      <c r="AY34">
        <f t="shared" si="5"/>
        <v>11</v>
      </c>
      <c r="BB34">
        <f t="shared" si="6"/>
        <v>0</v>
      </c>
      <c r="BE34">
        <f t="shared" si="7"/>
        <v>0</v>
      </c>
      <c r="BH34">
        <f t="shared" si="8"/>
        <v>21</v>
      </c>
    </row>
    <row r="35" spans="1:60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9">IF($N35=$O35, 0, IF($J35=$L35, IF($N35&gt;$O35, 1, 0), IF($O35&gt;$N35, 1, 0)))</f>
        <v>1</v>
      </c>
      <c r="V35" s="4"/>
      <c r="Z35" t="s">
        <v>15</v>
      </c>
      <c r="AA35">
        <f t="shared" si="3"/>
        <v>5</v>
      </c>
      <c r="AB35">
        <f t="shared" si="4"/>
        <v>0</v>
      </c>
      <c r="AC35">
        <f t="shared" si="9"/>
        <v>0</v>
      </c>
      <c r="AD35">
        <f t="shared" si="10"/>
        <v>0</v>
      </c>
      <c r="AE35">
        <f t="shared" si="11"/>
        <v>5</v>
      </c>
      <c r="AF35">
        <f t="shared" si="12"/>
        <v>3</v>
      </c>
      <c r="AG35">
        <f t="shared" si="13"/>
        <v>2</v>
      </c>
      <c r="AH35">
        <f t="shared" si="14"/>
        <v>12</v>
      </c>
      <c r="AI35">
        <f t="shared" si="15"/>
        <v>3</v>
      </c>
      <c r="AJ35">
        <f t="shared" si="16"/>
        <v>17</v>
      </c>
      <c r="AK35">
        <f t="shared" si="17"/>
        <v>11</v>
      </c>
      <c r="AL35">
        <f t="shared" si="18"/>
        <v>-5</v>
      </c>
      <c r="AM35">
        <f t="shared" si="19"/>
        <v>-8</v>
      </c>
      <c r="AN35">
        <f t="shared" si="20"/>
        <v>15</v>
      </c>
      <c r="AO35">
        <f t="shared" si="21"/>
        <v>28</v>
      </c>
      <c r="AP35">
        <f t="shared" si="22"/>
        <v>-13</v>
      </c>
      <c r="AQ35">
        <f t="shared" si="23"/>
        <v>4</v>
      </c>
      <c r="AR35">
        <f t="shared" si="24"/>
        <v>1.5</v>
      </c>
      <c r="AS35">
        <f t="shared" si="25"/>
        <v>5.666666666666667</v>
      </c>
      <c r="AT35">
        <f t="shared" si="26"/>
        <v>5.5</v>
      </c>
      <c r="AU35">
        <f t="shared" si="27"/>
        <v>3</v>
      </c>
      <c r="AV35">
        <f t="shared" si="28"/>
        <v>5.6</v>
      </c>
      <c r="AY35">
        <f t="shared" si="5"/>
        <v>0</v>
      </c>
      <c r="BB35">
        <f t="shared" si="6"/>
        <v>0</v>
      </c>
      <c r="BE35">
        <f t="shared" si="7"/>
        <v>0</v>
      </c>
      <c r="BH35">
        <f t="shared" si="8"/>
        <v>12</v>
      </c>
    </row>
    <row r="36" spans="1:60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9"/>
        <v>1</v>
      </c>
      <c r="V36" s="4"/>
      <c r="Z36" t="s">
        <v>14</v>
      </c>
      <c r="AA36">
        <f t="shared" si="3"/>
        <v>5</v>
      </c>
      <c r="AB36">
        <f t="shared" si="4"/>
        <v>6</v>
      </c>
      <c r="AC36">
        <f t="shared" si="9"/>
        <v>0</v>
      </c>
      <c r="AD36">
        <f t="shared" si="10"/>
        <v>0</v>
      </c>
      <c r="AE36">
        <f t="shared" si="11"/>
        <v>11</v>
      </c>
      <c r="AF36">
        <f t="shared" si="12"/>
        <v>2</v>
      </c>
      <c r="AG36">
        <f t="shared" si="13"/>
        <v>3</v>
      </c>
      <c r="AH36">
        <f t="shared" si="14"/>
        <v>11</v>
      </c>
      <c r="AI36">
        <f t="shared" si="15"/>
        <v>17</v>
      </c>
      <c r="AJ36">
        <f t="shared" si="16"/>
        <v>3</v>
      </c>
      <c r="AK36">
        <f t="shared" si="17"/>
        <v>12</v>
      </c>
      <c r="AL36">
        <f t="shared" si="18"/>
        <v>8</v>
      </c>
      <c r="AM36">
        <f t="shared" si="19"/>
        <v>5</v>
      </c>
      <c r="AN36">
        <f t="shared" si="20"/>
        <v>28</v>
      </c>
      <c r="AO36">
        <f t="shared" si="21"/>
        <v>15</v>
      </c>
      <c r="AP36">
        <f t="shared" si="22"/>
        <v>13</v>
      </c>
      <c r="AQ36">
        <f t="shared" si="23"/>
        <v>5.5</v>
      </c>
      <c r="AR36">
        <f t="shared" si="24"/>
        <v>5.666666666666667</v>
      </c>
      <c r="AS36">
        <f t="shared" si="25"/>
        <v>1.5</v>
      </c>
      <c r="AT36">
        <f t="shared" si="26"/>
        <v>4</v>
      </c>
      <c r="AU36">
        <f t="shared" si="27"/>
        <v>5.6</v>
      </c>
      <c r="AV36">
        <f t="shared" si="28"/>
        <v>3</v>
      </c>
      <c r="AY36">
        <f t="shared" si="5"/>
        <v>2</v>
      </c>
      <c r="BB36">
        <f t="shared" si="6"/>
        <v>0</v>
      </c>
      <c r="BE36">
        <f t="shared" si="7"/>
        <v>0</v>
      </c>
      <c r="BH36">
        <f t="shared" si="8"/>
        <v>13</v>
      </c>
    </row>
    <row r="37" spans="1:60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9"/>
        <v>0</v>
      </c>
      <c r="V37" s="4"/>
      <c r="Z37" t="s">
        <v>18</v>
      </c>
      <c r="AA37">
        <f t="shared" si="3"/>
        <v>7</v>
      </c>
      <c r="AB37">
        <f t="shared" si="4"/>
        <v>0</v>
      </c>
      <c r="AC37">
        <f t="shared" si="9"/>
        <v>0</v>
      </c>
      <c r="AD37">
        <f t="shared" si="10"/>
        <v>0</v>
      </c>
      <c r="AE37">
        <f t="shared" si="11"/>
        <v>7</v>
      </c>
      <c r="AF37">
        <f t="shared" si="12"/>
        <v>3</v>
      </c>
      <c r="AG37">
        <f t="shared" si="13"/>
        <v>4</v>
      </c>
      <c r="AH37">
        <f t="shared" si="14"/>
        <v>6</v>
      </c>
      <c r="AI37">
        <f t="shared" si="15"/>
        <v>10</v>
      </c>
      <c r="AJ37">
        <f t="shared" si="16"/>
        <v>7</v>
      </c>
      <c r="AK37">
        <f t="shared" si="17"/>
        <v>10</v>
      </c>
      <c r="AL37">
        <f t="shared" si="18"/>
        <v>-1</v>
      </c>
      <c r="AM37">
        <f t="shared" si="19"/>
        <v>0</v>
      </c>
      <c r="AN37">
        <f t="shared" si="20"/>
        <v>16</v>
      </c>
      <c r="AO37">
        <f t="shared" si="21"/>
        <v>17</v>
      </c>
      <c r="AP37">
        <f t="shared" si="22"/>
        <v>-1</v>
      </c>
      <c r="AQ37">
        <f t="shared" si="23"/>
        <v>2</v>
      </c>
      <c r="AR37">
        <f t="shared" si="24"/>
        <v>2.5</v>
      </c>
      <c r="AS37">
        <f t="shared" si="25"/>
        <v>2.3333333333333335</v>
      </c>
      <c r="AT37">
        <f t="shared" si="26"/>
        <v>2.5</v>
      </c>
      <c r="AU37">
        <f t="shared" si="27"/>
        <v>2.2857142857142856</v>
      </c>
      <c r="AV37">
        <f t="shared" si="28"/>
        <v>2.4285714285714284</v>
      </c>
      <c r="AY37">
        <f t="shared" si="5"/>
        <v>0</v>
      </c>
      <c r="BB37">
        <f t="shared" si="6"/>
        <v>0</v>
      </c>
      <c r="BE37">
        <f t="shared" si="7"/>
        <v>0</v>
      </c>
      <c r="BH37">
        <f t="shared" si="8"/>
        <v>6</v>
      </c>
    </row>
    <row r="38" spans="1:60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9"/>
        <v>0</v>
      </c>
      <c r="V38" s="4"/>
    </row>
    <row r="39" spans="1:60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9"/>
        <v>1</v>
      </c>
      <c r="V39" s="4"/>
    </row>
    <row r="40" spans="1:60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9"/>
        <v>1</v>
      </c>
      <c r="V40" s="4"/>
    </row>
    <row r="41" spans="1:60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9"/>
        <v>1</v>
      </c>
      <c r="V41" s="4"/>
    </row>
    <row r="42" spans="1:60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9"/>
        <v>0</v>
      </c>
    </row>
    <row r="43" spans="1:60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9"/>
        <v>0</v>
      </c>
    </row>
    <row r="44" spans="1:60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9"/>
        <v>0</v>
      </c>
    </row>
    <row r="45" spans="1:60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9"/>
        <v>1</v>
      </c>
    </row>
    <row r="46" spans="1:60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9"/>
        <v>1</v>
      </c>
    </row>
    <row r="47" spans="1:60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9"/>
        <v>0</v>
      </c>
    </row>
    <row r="48" spans="1:60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9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9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30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30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30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30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30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30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30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30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30"/>
        <v>1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30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30"/>
        <v>1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30"/>
        <v>1</v>
      </c>
    </row>
    <row r="64" spans="1:17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30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30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/>
      <c r="I67" s="4"/>
      <c r="J67" s="2" t="s">
        <v>11</v>
      </c>
      <c r="K67" s="2" t="s">
        <v>3</v>
      </c>
      <c r="L67" s="2" t="s">
        <v>3</v>
      </c>
      <c r="M67" s="3">
        <v>45428</v>
      </c>
      <c r="N67" s="2"/>
      <c r="O67" s="2"/>
      <c r="P67" s="2"/>
      <c r="Q67" s="2">
        <f t="shared" si="30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/>
      <c r="I68" s="17"/>
      <c r="J68" s="16" t="s">
        <v>19</v>
      </c>
      <c r="K68" s="16" t="s">
        <v>14</v>
      </c>
      <c r="L68" s="16" t="s">
        <v>19</v>
      </c>
      <c r="M68" s="15">
        <v>45428</v>
      </c>
      <c r="N68" s="16"/>
      <c r="O68" s="16"/>
      <c r="P68" s="16"/>
      <c r="Q68" s="16">
        <f t="shared" si="30"/>
        <v>0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/>
      <c r="I69" s="4"/>
      <c r="J69" s="2" t="s">
        <v>17</v>
      </c>
      <c r="K69" s="2" t="s">
        <v>21</v>
      </c>
      <c r="L69" s="2"/>
      <c r="M69" s="2"/>
      <c r="N69" s="2"/>
      <c r="O69" s="2"/>
      <c r="P69" s="2"/>
      <c r="Q69" s="2">
        <f t="shared" si="30"/>
        <v>0</v>
      </c>
    </row>
    <row r="70" spans="1:23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>
        <f t="shared" si="30"/>
        <v>0</v>
      </c>
    </row>
    <row r="71" spans="1:23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>
        <f t="shared" si="30"/>
        <v>0</v>
      </c>
    </row>
    <row r="72" spans="1:23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>
        <f t="shared" si="30"/>
        <v>0</v>
      </c>
    </row>
    <row r="73" spans="1:23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>
        <f t="shared" si="30"/>
        <v>0</v>
      </c>
    </row>
    <row r="74" spans="1:23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>
        <f t="shared" si="30"/>
        <v>0</v>
      </c>
      <c r="W74" s="2">
        <f>WEEKDAY(A69)</f>
        <v>7</v>
      </c>
    </row>
    <row r="75" spans="1:23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>
        <f t="shared" si="30"/>
        <v>0</v>
      </c>
    </row>
    <row r="76" spans="1:23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>
        <f t="shared" si="30"/>
        <v>0</v>
      </c>
    </row>
    <row r="77" spans="1:23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>
        <f t="shared" si="30"/>
        <v>0</v>
      </c>
    </row>
    <row r="78" spans="1:23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>
        <f t="shared" si="30"/>
        <v>0</v>
      </c>
    </row>
    <row r="79" spans="1:23" x14ac:dyDescent="0.25">
      <c r="Q79" s="2">
        <f t="shared" si="30"/>
        <v>0</v>
      </c>
    </row>
    <row r="80" spans="1:23" x14ac:dyDescent="0.25">
      <c r="Q80" s="2">
        <f t="shared" si="30"/>
        <v>0</v>
      </c>
    </row>
    <row r="81" spans="17:17" x14ac:dyDescent="0.25">
      <c r="Q81" s="2">
        <f t="shared" si="30"/>
        <v>0</v>
      </c>
    </row>
  </sheetData>
  <conditionalFormatting sqref="A38:XFD74 A1:XFD20 A21:AE37 AF21:AG21 AI21:AV21 AZ21:BA21 BF21:BG21 AH21:AH37 AY21:AY37 BB21:BB37 BE21:BE37 BG21:XFD37 A75:B75 E75:XFD75 A76:XFD1048576">
    <cfRule type="cellIs" dxfId="32" priority="58" operator="equal">
      <formula>"FLA"</formula>
    </cfRule>
    <cfRule type="cellIs" dxfId="31" priority="56" operator="equal">
      <formula>"NYI"</formula>
    </cfRule>
    <cfRule type="cellIs" dxfId="30" priority="57" operator="equal">
      <formula>"CAR"</formula>
    </cfRule>
    <cfRule type="cellIs" dxfId="29" priority="55" operator="equal">
      <formula>"TOR"</formula>
    </cfRule>
    <cfRule type="cellIs" dxfId="28" priority="54" operator="equal">
      <formula>"BOS"</formula>
    </cfRule>
    <cfRule type="cellIs" dxfId="27" priority="53" operator="equal">
      <formula>"TBL"</formula>
    </cfRule>
    <cfRule type="cellIs" dxfId="26" priority="52" operator="equal">
      <formula>"NYR"</formula>
    </cfRule>
    <cfRule type="cellIs" dxfId="25" priority="51" operator="equal">
      <formula>"WSH"</formula>
    </cfRule>
    <cfRule type="cellIs" dxfId="24" priority="50" operator="equal">
      <formula>"VGK"</formula>
    </cfRule>
    <cfRule type="cellIs" dxfId="23" priority="49" operator="equal">
      <formula>"WPG"</formula>
    </cfRule>
    <cfRule type="cellIs" dxfId="22" priority="48" operator="equal">
      <formula>"COL"</formula>
    </cfRule>
    <cfRule type="cellIs" dxfId="21" priority="47" operator="equal">
      <formula>"VAN"</formula>
    </cfRule>
    <cfRule type="cellIs" dxfId="20" priority="46" operator="equal">
      <formula>"NSH"</formula>
    </cfRule>
    <cfRule type="cellIs" dxfId="19" priority="44" operator="equal">
      <formula>"EDM"</formula>
    </cfRule>
    <cfRule type="cellIs" dxfId="18" priority="45" operator="equal">
      <formula>"DAL"</formula>
    </cfRule>
    <cfRule type="cellIs" dxfId="17" priority="43" operator="equal">
      <formula>"LAK"</formula>
    </cfRule>
  </conditionalFormatting>
  <conditionalFormatting sqref="H1:I79">
    <cfRule type="colorScale" priority="6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4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62">
      <colorScale>
        <cfvo type="min"/>
        <cfvo type="max"/>
        <color rgb="FFFF3300"/>
        <color theme="9"/>
      </colorScale>
    </cfRule>
  </conditionalFormatting>
  <conditionalFormatting sqref="AA22:AD37">
    <cfRule type="cellIs" dxfId="16" priority="39" operator="equal">
      <formula>0</formula>
    </cfRule>
  </conditionalFormatting>
  <conditionalFormatting sqref="AD3:AD1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22:AN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2:AO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2:AP37 AL22:AM3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22:AR37 AU22:AU37">
    <cfRule type="colorScale" priority="6">
      <colorScale>
        <cfvo type="min"/>
        <cfvo type="max"/>
        <color rgb="FFFCFCFF"/>
        <color rgb="FF63BE7B"/>
      </colorScale>
    </cfRule>
  </conditionalFormatting>
  <conditionalFormatting sqref="AS22:AT37 AV22:AV37">
    <cfRule type="colorScale" priority="5">
      <colorScale>
        <cfvo type="min"/>
        <cfvo type="max"/>
        <color rgb="FFFCFCFF"/>
        <color rgb="FFF8696B"/>
      </colorScale>
    </cfRule>
  </conditionalFormatting>
  <conditionalFormatting sqref="BC21:BD21">
    <cfRule type="cellIs" dxfId="15" priority="22" operator="equal">
      <formula>"FLA"</formula>
    </cfRule>
    <cfRule type="cellIs" dxfId="14" priority="21" operator="equal">
      <formula>"CAR"</formula>
    </cfRule>
    <cfRule type="cellIs" dxfId="13" priority="20" operator="equal">
      <formula>"NYI"</formula>
    </cfRule>
    <cfRule type="cellIs" dxfId="12" priority="18" operator="equal">
      <formula>"BOS"</formula>
    </cfRule>
    <cfRule type="cellIs" dxfId="11" priority="19" operator="equal">
      <formula>"TOR"</formula>
    </cfRule>
    <cfRule type="cellIs" dxfId="10" priority="17" operator="equal">
      <formula>"TBL"</formula>
    </cfRule>
    <cfRule type="cellIs" dxfId="9" priority="16" operator="equal">
      <formula>"NYR"</formula>
    </cfRule>
    <cfRule type="cellIs" dxfId="8" priority="15" operator="equal">
      <formula>"WSH"</formula>
    </cfRule>
    <cfRule type="cellIs" dxfId="7" priority="14" operator="equal">
      <formula>"VGK"</formula>
    </cfRule>
    <cfRule type="cellIs" dxfId="6" priority="13" operator="equal">
      <formula>"WPG"</formula>
    </cfRule>
    <cfRule type="cellIs" dxfId="5" priority="12" operator="equal">
      <formula>"COL"</formula>
    </cfRule>
    <cfRule type="cellIs" dxfId="4" priority="11" operator="equal">
      <formula>"VAN"</formula>
    </cfRule>
    <cfRule type="cellIs" dxfId="3" priority="10" operator="equal">
      <formula>"NSH"</formula>
    </cfRule>
    <cfRule type="cellIs" dxfId="2" priority="9" operator="equal">
      <formula>"DAL"</formula>
    </cfRule>
    <cfRule type="cellIs" dxfId="1" priority="8" operator="equal">
      <formula>"EDM"</formula>
    </cfRule>
    <cfRule type="cellIs" dxfId="0" priority="7" operator="equal">
      <formula>"LAK"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2024-05-17T15:42:13Z</dcterms:modified>
</cp:coreProperties>
</file>