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310"/>
  </bookViews>
  <sheets>
    <sheet name="Sheet1" sheetId="1" r:id="rId1"/>
  </sheets>
  <calcPr calcId="125725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/>
  <c r="E22" l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5"/>
  <c r="C27"/>
  <c r="B27"/>
  <c r="A27"/>
  <c r="D28" s="1"/>
  <c r="E27" l="1"/>
  <c r="E28" s="1"/>
  <c r="C28"/>
  <c r="G20"/>
  <c r="G23" s="1"/>
  <c r="G21"/>
  <c r="B28"/>
  <c r="G24" l="1"/>
  <c r="G25"/>
</calcChain>
</file>

<file path=xl/sharedStrings.xml><?xml version="1.0" encoding="utf-8"?>
<sst xmlns="http://schemas.openxmlformats.org/spreadsheetml/2006/main" count="34" uniqueCount="34">
  <si>
    <t>Rick Howard</t>
  </si>
  <si>
    <t>Avery Briggs</t>
  </si>
  <si>
    <t>Lester Brooker</t>
  </si>
  <si>
    <t>Carson Kenny</t>
  </si>
  <si>
    <t>Paid</t>
  </si>
  <si>
    <t>Entered</t>
  </si>
  <si>
    <t>Jamie Merrithew</t>
  </si>
  <si>
    <t>Lori Piper</t>
  </si>
  <si>
    <t>Jason Morgan</t>
  </si>
  <si>
    <t>Shelley Holmes</t>
  </si>
  <si>
    <t>Arnold Dill</t>
  </si>
  <si>
    <t>Susan Briggs</t>
  </si>
  <si>
    <t>Emily Briggs</t>
  </si>
  <si>
    <t>Justin Thibault</t>
  </si>
  <si>
    <t>Name</t>
  </si>
  <si>
    <t>Danny Dugan</t>
  </si>
  <si>
    <t>Counts</t>
  </si>
  <si>
    <t>Left to Enter</t>
  </si>
  <si>
    <t>Money Collected</t>
  </si>
  <si>
    <t>Money Left to Collect</t>
  </si>
  <si>
    <t>Sarah Ebbett</t>
  </si>
  <si>
    <t>Annie Dugan</t>
  </si>
  <si>
    <t>Interest</t>
  </si>
  <si>
    <t>Gus Briggs</t>
  </si>
  <si>
    <t>Wyatt Lunn</t>
  </si>
  <si>
    <t>Riley Lunn</t>
  </si>
  <si>
    <t>Pool Fee</t>
  </si>
  <si>
    <t>1st Prize</t>
  </si>
  <si>
    <t>2nd Prize</t>
  </si>
  <si>
    <t>3rd Prize</t>
  </si>
  <si>
    <t>Reid Smith</t>
  </si>
  <si>
    <t>Janet Orser</t>
  </si>
  <si>
    <t>Jennifer Skarrup</t>
  </si>
  <si>
    <t>Have Sheet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</si>
</sst>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2" borderId="0" xfId="0" applyNumberFormat="1" applyFill="1"/>
    <xf numFmtId="0" fontId="0" fillId="2" borderId="1" xfId="0" applyFill="1" applyBorder="1"/>
    <xf numFmtId="165" fontId="0" fillId="3" borderId="2" xfId="0" applyNumberFormat="1" applyFill="1" applyBorder="1"/>
    <xf numFmtId="0" fontId="0" fillId="2" borderId="3" xfId="0" applyFill="1" applyBorder="1"/>
    <xf numFmtId="165" fontId="0" fillId="3" borderId="4" xfId="0" applyNumberFormat="1" applyFill="1" applyBorder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2" borderId="0" xfId="0" applyNumberFormat="1" applyFill="1"/>
  </cellXfs>
  <cellStyles count="1">
    <cellStyle name="Normal" xfId="0" builtinId="0"/>
  </cellStyles>
  <dxfs count="7">
    <dxf>
      <fill>
        <patternFill patternType="solid">
          <fgColor indexed="64"/>
          <bgColor theme="2" tint="-0.249977111117893"/>
        </patternFill>
      </fill>
    </dxf>
    <dxf>
      <numFmt numFmtId="1" formatCode="0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7" totalsRowCount="1">
  <autoFilter ref="A1:E26">
    <filterColumn colId="3"/>
  </autoFilter>
  <sortState ref="A2:C26">
    <sortCondition ref="A1:A26"/>
  </sortState>
  <tableColumns count="5">
    <tableColumn id="1" name="Name" totalsRowFunction="count" totalsRowDxfId="4"/>
    <tableColumn id="2" name="Paid" totalsRowFunction="count" totalsRowDxfId="3"/>
    <tableColumn id="3" name="Entered" totalsRowFunction="count" totalsRowDxfId="2"/>
    <tableColumn id="5" name="Have Sheet" totalsRowFunction="sum" dataDxfId="5" totalsRowDxfId="1"/>
    <tableColumn id="4" name="Interest" totalsRowFunction="custom" dataDxfId="6" totalsRowDxfId="0">
      <calculatedColumnFormula>IF(OR(NOT(ISBLANK(Table1[[#This Row],[Paid]])),NOT(ISBLANK(Table1[[#This Row],[Entered]]))), 1, 0)</calculatedColumnFormula>
      <totalsRowFormula>COUNTIF([Interest], 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D21" sqref="D21"/>
    </sheetView>
  </sheetViews>
  <sheetFormatPr defaultRowHeight="15"/>
  <cols>
    <col min="1" max="1" width="16.140625" bestFit="1" customWidth="1"/>
    <col min="2" max="3" width="10.42578125" bestFit="1" customWidth="1"/>
    <col min="4" max="4" width="10.42578125" customWidth="1"/>
    <col min="6" max="6" width="20.140625" bestFit="1" customWidth="1"/>
  </cols>
  <sheetData>
    <row r="1" spans="1:5">
      <c r="A1" t="s">
        <v>14</v>
      </c>
      <c r="B1" t="s">
        <v>4</v>
      </c>
      <c r="C1" t="s">
        <v>5</v>
      </c>
      <c r="D1" t="s">
        <v>33</v>
      </c>
      <c r="E1" t="s">
        <v>22</v>
      </c>
    </row>
    <row r="2" spans="1:5">
      <c r="A2" t="s">
        <v>21</v>
      </c>
      <c r="B2" s="1">
        <v>45032</v>
      </c>
      <c r="C2" s="1">
        <v>45032</v>
      </c>
      <c r="D2" s="11">
        <v>1</v>
      </c>
      <c r="E2" s="11">
        <f>IF(OR(NOT(ISBLANK(Table1[[#This Row],[Paid]])),NOT(ISBLANK(Table1[[#This Row],[Entered]]))), 1, 0)</f>
        <v>1</v>
      </c>
    </row>
    <row r="3" spans="1:5">
      <c r="A3" t="s">
        <v>10</v>
      </c>
      <c r="B3" s="1">
        <v>45033</v>
      </c>
      <c r="D3" s="11">
        <v>1</v>
      </c>
      <c r="E3" s="11">
        <f>IF(OR(NOT(ISBLANK(Table1[[#This Row],[Paid]])),NOT(ISBLANK(Table1[[#This Row],[Entered]]))), 1, 0)</f>
        <v>1</v>
      </c>
    </row>
    <row r="4" spans="1:5">
      <c r="A4" t="s">
        <v>1</v>
      </c>
      <c r="B4" s="1">
        <v>45029</v>
      </c>
      <c r="C4" s="1">
        <v>45029</v>
      </c>
      <c r="D4" s="11">
        <v>1</v>
      </c>
      <c r="E4" s="11">
        <f>IF(OR(NOT(ISBLANK(Table1[[#This Row],[Paid]])),NOT(ISBLANK(Table1[[#This Row],[Entered]]))), 1, 0)</f>
        <v>1</v>
      </c>
    </row>
    <row r="5" spans="1:5">
      <c r="A5" t="s">
        <v>3</v>
      </c>
      <c r="B5" s="1">
        <v>45030</v>
      </c>
      <c r="C5" s="1">
        <v>45030</v>
      </c>
      <c r="D5" s="11">
        <v>1</v>
      </c>
      <c r="E5" s="11">
        <f>IF(OR(NOT(ISBLANK(Table1[[#This Row],[Paid]])),NOT(ISBLANK(Table1[[#This Row],[Entered]]))), 1, 0)</f>
        <v>1</v>
      </c>
    </row>
    <row r="6" spans="1:5">
      <c r="A6" t="s">
        <v>15</v>
      </c>
      <c r="B6" s="1">
        <v>45032</v>
      </c>
      <c r="C6" s="1">
        <v>45032</v>
      </c>
      <c r="D6" s="11">
        <v>1</v>
      </c>
      <c r="E6" s="11">
        <f>IF(OR(NOT(ISBLANK(Table1[[#This Row],[Paid]])),NOT(ISBLANK(Table1[[#This Row],[Entered]]))), 1, 0)</f>
        <v>1</v>
      </c>
    </row>
    <row r="7" spans="1:5">
      <c r="A7" t="s">
        <v>12</v>
      </c>
      <c r="B7" s="1">
        <v>45033</v>
      </c>
      <c r="D7" s="11"/>
      <c r="E7" s="11">
        <f>IF(OR(NOT(ISBLANK(Table1[[#This Row],[Paid]])),NOT(ISBLANK(Table1[[#This Row],[Entered]]))), 1, 0)</f>
        <v>1</v>
      </c>
    </row>
    <row r="8" spans="1:5">
      <c r="A8" t="s">
        <v>6</v>
      </c>
      <c r="B8" s="1">
        <v>45029</v>
      </c>
      <c r="C8" s="1"/>
      <c r="D8" s="11">
        <v>1</v>
      </c>
      <c r="E8" s="11">
        <f>IF(OR(NOT(ISBLANK(Table1[[#This Row],[Paid]])),NOT(ISBLANK(Table1[[#This Row],[Entered]]))), 1, 0)</f>
        <v>1</v>
      </c>
    </row>
    <row r="9" spans="1:5">
      <c r="A9" t="s">
        <v>30</v>
      </c>
      <c r="B9" s="1">
        <v>45033</v>
      </c>
      <c r="D9" s="11">
        <v>1</v>
      </c>
      <c r="E9" s="11">
        <f>IF(OR(NOT(ISBLANK(Table1[[#This Row],[Paid]])),NOT(ISBLANK(Table1[[#This Row],[Entered]]))), 1, 0)</f>
        <v>1</v>
      </c>
    </row>
    <row r="10" spans="1:5">
      <c r="A10" t="s">
        <v>8</v>
      </c>
      <c r="B10" s="1">
        <v>45030</v>
      </c>
      <c r="D10" s="11">
        <v>1</v>
      </c>
      <c r="E10" s="11">
        <f>IF(OR(NOT(ISBLANK(Table1[[#This Row],[Paid]])),NOT(ISBLANK(Table1[[#This Row],[Entered]]))), 1, 0)</f>
        <v>1</v>
      </c>
    </row>
    <row r="11" spans="1:5">
      <c r="A11" t="s">
        <v>13</v>
      </c>
      <c r="B11" s="1">
        <v>45033</v>
      </c>
      <c r="D11" s="11">
        <v>1</v>
      </c>
      <c r="E11" s="11">
        <f>IF(OR(NOT(ISBLANK(Table1[[#This Row],[Paid]])),NOT(ISBLANK(Table1[[#This Row],[Entered]]))), 1, 0)</f>
        <v>1</v>
      </c>
    </row>
    <row r="12" spans="1:5">
      <c r="A12" t="s">
        <v>32</v>
      </c>
      <c r="B12" s="1">
        <v>45033</v>
      </c>
      <c r="D12" s="11">
        <v>1</v>
      </c>
      <c r="E12" s="11">
        <f>IF(OR(NOT(ISBLANK(Table1[[#This Row],[Paid]])),NOT(ISBLANK(Table1[[#This Row],[Entered]]))), 1, 0)</f>
        <v>1</v>
      </c>
    </row>
    <row r="13" spans="1:5">
      <c r="A13" t="s">
        <v>24</v>
      </c>
      <c r="B13" s="1">
        <v>45033</v>
      </c>
      <c r="D13" s="11">
        <v>1</v>
      </c>
      <c r="E13" s="11">
        <f>IF(OR(NOT(ISBLANK(Table1[[#This Row],[Paid]])),NOT(ISBLANK(Table1[[#This Row],[Entered]]))), 1, 0)</f>
        <v>1</v>
      </c>
    </row>
    <row r="14" spans="1:5">
      <c r="A14" t="s">
        <v>2</v>
      </c>
      <c r="B14" s="1">
        <v>45030</v>
      </c>
      <c r="C14" s="1">
        <v>45030</v>
      </c>
      <c r="D14" s="11">
        <v>1</v>
      </c>
      <c r="E14" s="11">
        <f>IF(OR(NOT(ISBLANK(Table1[[#This Row],[Paid]])),NOT(ISBLANK(Table1[[#This Row],[Entered]]))), 1, 0)</f>
        <v>1</v>
      </c>
    </row>
    <row r="15" spans="1:5">
      <c r="A15" t="s">
        <v>7</v>
      </c>
      <c r="B15" s="1">
        <v>44998</v>
      </c>
      <c r="C15" s="1"/>
      <c r="D15" s="11">
        <v>1</v>
      </c>
      <c r="E15" s="11">
        <f>IF(OR(NOT(ISBLANK(Table1[[#This Row],[Paid]])),NOT(ISBLANK(Table1[[#This Row],[Entered]]))), 1, 0)</f>
        <v>1</v>
      </c>
    </row>
    <row r="16" spans="1:5">
      <c r="A16" t="s">
        <v>0</v>
      </c>
      <c r="B16" s="1">
        <v>45030</v>
      </c>
      <c r="C16" s="1">
        <v>45030</v>
      </c>
      <c r="D16" s="11">
        <v>1</v>
      </c>
      <c r="E16" s="11">
        <f>IF(OR(NOT(ISBLANK(Table1[[#This Row],[Paid]])),NOT(ISBLANK(Table1[[#This Row],[Entered]]))), 1, 0)</f>
        <v>1</v>
      </c>
    </row>
    <row r="17" spans="1:7">
      <c r="A17" t="s">
        <v>20</v>
      </c>
      <c r="B17" s="1">
        <v>45030</v>
      </c>
      <c r="D17" s="11"/>
      <c r="E17" s="11">
        <f>IF(OR(NOT(ISBLANK(Table1[[#This Row],[Paid]])),NOT(ISBLANK(Table1[[#This Row],[Entered]]))), 1, 0)</f>
        <v>1</v>
      </c>
    </row>
    <row r="18" spans="1:7">
      <c r="A18" t="s">
        <v>9</v>
      </c>
      <c r="B18" s="1">
        <v>45033</v>
      </c>
      <c r="D18" s="11">
        <v>1</v>
      </c>
      <c r="E18" s="11">
        <f>IF(OR(NOT(ISBLANK(Table1[[#This Row],[Paid]])),NOT(ISBLANK(Table1[[#This Row],[Entered]]))), 1, 0)</f>
        <v>1</v>
      </c>
    </row>
    <row r="19" spans="1:7">
      <c r="A19" t="s">
        <v>11</v>
      </c>
      <c r="B19" s="1">
        <v>45032</v>
      </c>
      <c r="C19" s="1">
        <v>45031</v>
      </c>
      <c r="D19" s="11">
        <v>1</v>
      </c>
      <c r="E19" s="11">
        <f>IF(OR(NOT(ISBLANK(Table1[[#This Row],[Paid]])),NOT(ISBLANK(Table1[[#This Row],[Entered]]))), 1, 0)</f>
        <v>1</v>
      </c>
    </row>
    <row r="20" spans="1:7">
      <c r="A20" t="s">
        <v>23</v>
      </c>
      <c r="B20" s="1">
        <v>45032</v>
      </c>
      <c r="D20" s="11"/>
      <c r="E20" s="11">
        <f>IF(OR(NOT(ISBLANK(Table1[[#This Row],[Paid]])),NOT(ISBLANK(Table1[[#This Row],[Entered]]))), 1, 0)</f>
        <v>1</v>
      </c>
      <c r="F20" s="5" t="s">
        <v>18</v>
      </c>
      <c r="G20" s="6">
        <f>Table1[[#Totals],[Paid]]*10</f>
        <v>210</v>
      </c>
    </row>
    <row r="21" spans="1:7">
      <c r="A21" t="s">
        <v>25</v>
      </c>
      <c r="B21" s="1">
        <v>45033</v>
      </c>
      <c r="D21" s="11">
        <v>1</v>
      </c>
      <c r="E21" s="11">
        <f>IF(OR(NOT(ISBLANK(Table1[[#This Row],[Paid]])),NOT(ISBLANK(Table1[[#This Row],[Entered]]))), 1, 0)</f>
        <v>1</v>
      </c>
      <c r="F21" s="7" t="s">
        <v>19</v>
      </c>
      <c r="G21" s="8">
        <f>(Table1[[#Totals],[Name]]-Table1[[#Totals],[Paid]]) * 10</f>
        <v>0</v>
      </c>
    </row>
    <row r="22" spans="1:7">
      <c r="A22" t="s">
        <v>31</v>
      </c>
      <c r="B22" s="1">
        <v>45033</v>
      </c>
      <c r="D22" s="11">
        <v>1</v>
      </c>
      <c r="E22" s="11">
        <f>IF(OR(NOT(ISBLANK(Table1[[#This Row],[Paid]])),NOT(ISBLANK(Table1[[#This Row],[Entered]]))), 1, 0)</f>
        <v>1</v>
      </c>
      <c r="F22" t="s">
        <v>26</v>
      </c>
      <c r="G22">
        <v>20</v>
      </c>
    </row>
    <row r="23" spans="1:7">
      <c r="D23" s="11"/>
      <c r="E23" s="11"/>
      <c r="F23" s="12" t="s">
        <v>27</v>
      </c>
      <c r="G23" s="12">
        <f>($G$20-$G$22)*0.5</f>
        <v>95</v>
      </c>
    </row>
    <row r="24" spans="1:7">
      <c r="D24" s="11"/>
      <c r="E24" s="11"/>
      <c r="F24" s="13" t="s">
        <v>28</v>
      </c>
      <c r="G24" s="13">
        <f>($G$20-$G$22)*0.35</f>
        <v>66.5</v>
      </c>
    </row>
    <row r="25" spans="1:7">
      <c r="D25" s="11"/>
      <c r="E25" s="11">
        <f>IF(OR(NOT(ISBLANK(Table1[[#This Row],[Paid]])),NOT(ISBLANK(Table1[[#This Row],[Entered]]))), 1, 0)</f>
        <v>0</v>
      </c>
      <c r="F25" s="14" t="s">
        <v>29</v>
      </c>
      <c r="G25" s="14">
        <f>($G$20-$G$22)*0.15</f>
        <v>28.5</v>
      </c>
    </row>
    <row r="26" spans="1:7">
      <c r="D26" s="11"/>
      <c r="E26" s="11"/>
    </row>
    <row r="27" spans="1:7">
      <c r="A27" s="4">
        <f>SUBTOTAL(103,[Name])</f>
        <v>21</v>
      </c>
      <c r="B27" s="4">
        <f>SUBTOTAL(103,[Paid])</f>
        <v>21</v>
      </c>
      <c r="C27" s="4">
        <f>SUBTOTAL(103,[Entered])</f>
        <v>7</v>
      </c>
      <c r="D27" s="15">
        <f>SUBTOTAL(109,[Have Sheet])</f>
        <v>18</v>
      </c>
      <c r="E27" s="2">
        <f>COUNTIF([Interest], 1)</f>
        <v>21</v>
      </c>
      <c r="F27" t="s">
        <v>16</v>
      </c>
    </row>
    <row r="28" spans="1:7">
      <c r="A28" s="2"/>
      <c r="B28" s="3">
        <f>Table1[[#Totals],[Name]]-Table1[[#Totals],[Paid]]</f>
        <v>0</v>
      </c>
      <c r="C28" s="2">
        <f>Table1[[#Totals],[Name]]-Table1[[#Totals],[Entered]]</f>
        <v>14</v>
      </c>
      <c r="D28" s="2">
        <f>Table1[[#Totals],[Name]]-Table1[[#Totals],[Have Sheet]]</f>
        <v>3</v>
      </c>
      <c r="E28" s="2">
        <f>Table1[[#Totals],[Name]]-Table1[[#Totals],[Interest]]</f>
        <v>0</v>
      </c>
      <c r="F28" t="s">
        <v>17</v>
      </c>
    </row>
    <row r="29" spans="1:7">
      <c r="A29" s="9"/>
      <c r="B29" s="10"/>
      <c r="C29" s="9"/>
      <c r="D29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2023-04-14T23:01:52Z</dcterms:created>
  <dcterms:modified xsi:type="dcterms:W3CDTF">2023-04-17T20:38:13Z</dcterms:modified>
</cp:coreProperties>
</file>