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6998B754-C7A1-4B2A-B9BE-3E72E880FF83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1" i="1" l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V53" i="1" s="1"/>
  <c r="N54" i="1"/>
  <c r="V54" i="1" s="1"/>
  <c r="N55" i="1"/>
  <c r="V55" i="1" s="1"/>
  <c r="N56" i="1"/>
  <c r="N57" i="1"/>
  <c r="N58" i="1"/>
  <c r="N59" i="1"/>
  <c r="V59" i="1" s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69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7" i="1"/>
  <c r="V58" i="1"/>
  <c r="V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AK10" i="1" l="1"/>
  <c r="AL10" i="1" s="1"/>
  <c r="AE6" i="1"/>
  <c r="AE5" i="1"/>
  <c r="CL30" i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AE7" i="1" l="1"/>
  <c r="CK23" i="1"/>
</calcChain>
</file>

<file path=xl/sharedStrings.xml><?xml version="1.0" encoding="utf-8"?>
<sst xmlns="http://schemas.openxmlformats.org/spreadsheetml/2006/main" count="705" uniqueCount="190">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</sst>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765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764">
      <calculatedColumnFormula>AM22</calculatedColumnFormula>
    </tableColumn>
    <tableColumn id="3" xr3:uid="{B7BD47C3-C6CD-433B-8763-2E7BF28F91A9}" name="GP H" dataDxfId="763">
      <calculatedColumnFormula>AN22</calculatedColumnFormula>
    </tableColumn>
    <tableColumn id="4" xr3:uid="{A7C2CDB8-1006-4E42-85C9-739B917E0E3B}" name="GP A" dataDxfId="762">
      <calculatedColumnFormula>AO22</calculatedColumnFormula>
    </tableColumn>
    <tableColumn id="5" xr3:uid="{FBF9C9A1-A231-4AC5-98EC-8575F964E9E7}" name="W TOT" dataDxfId="761">
      <calculatedColumnFormula>AP22</calculatedColumnFormula>
    </tableColumn>
    <tableColumn id="6" xr3:uid="{4F1AF376-3B42-4A7B-88AE-2AEB54C684FD}" name="L TOT" dataDxfId="760">
      <calculatedColumnFormula>AQ22</calculatedColumnFormula>
    </tableColumn>
    <tableColumn id="7" xr3:uid="{CD4CF37C-B565-4072-A8DF-97ABD75AC2BE}" name="W H" dataDxfId="759">
      <calculatedColumnFormula>AR22</calculatedColumnFormula>
    </tableColumn>
    <tableColumn id="8" xr3:uid="{1F359623-5047-4AA5-8DFE-2A1235BD0244}" name="L H" dataDxfId="758">
      <calculatedColumnFormula>AS22</calculatedColumnFormula>
    </tableColumn>
    <tableColumn id="9" xr3:uid="{F8112AD4-AB28-4E89-97C1-D0AD9007C7A5}" name="W A" dataDxfId="757">
      <calculatedColumnFormula>AT22</calculatedColumnFormula>
    </tableColumn>
    <tableColumn id="10" xr3:uid="{E0BC1C3D-B833-4A33-A2F7-C67BE06DEDA1}" name="L A" dataDxfId="756">
      <calculatedColumnFormula>AU22</calculatedColumnFormula>
    </tableColumn>
    <tableColumn id="11" xr3:uid="{B9A986DF-FE9E-415D-924B-8EB61CBE5CC3}" name="GF H" dataDxfId="755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754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753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752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751">
      <calculatedColumnFormula>BX22-BZ22</calculatedColumnFormula>
    </tableColumn>
    <tableColumn id="16" xr3:uid="{B9AF8DC9-F982-4D02-B43F-486449573036}" name="DIFF A" dataDxfId="750">
      <calculatedColumnFormula>BY22-CA22</calculatedColumnFormula>
    </tableColumn>
    <tableColumn id="17" xr3:uid="{E94B86FE-AA74-466B-A7F6-2C43B9EEA68A}" name="GF T" dataDxfId="749">
      <calculatedColumnFormula>BX22+BY22</calculatedColumnFormula>
    </tableColumn>
    <tableColumn id="18" xr3:uid="{437A09FB-7E7B-457E-AD72-B615E2FEC992}" name="GA T" dataDxfId="748">
      <calculatedColumnFormula>BZ22+CA22</calculatedColumnFormula>
    </tableColumn>
    <tableColumn id="19" xr3:uid="{D83A9D62-4017-4FF7-BA18-93B627CB0BEF}" name="DIFF T" dataDxfId="747">
      <calculatedColumnFormula>(BX22+BY22)-(BZ22+CA22)</calculatedColumnFormula>
    </tableColumn>
    <tableColumn id="20" xr3:uid="{139C299F-4896-455D-A9B3-7CA4FF9ECE1D}" name="GFPG H" dataDxfId="746">
      <calculatedColumnFormula>BX22/BP22</calculatedColumnFormula>
    </tableColumn>
    <tableColumn id="21" xr3:uid="{5ED7F4F1-4524-4204-90BC-07DFE35665ED}" name="GFPG A" dataDxfId="745">
      <calculatedColumnFormula>BY22/BQ22</calculatedColumnFormula>
    </tableColumn>
    <tableColumn id="22" xr3:uid="{3BAC0D7E-D609-46FC-BB96-6327BEC9045F}" name="GAPG H" dataDxfId="744">
      <calculatedColumnFormula>BZ22/BP22</calculatedColumnFormula>
    </tableColumn>
    <tableColumn id="23" xr3:uid="{894AF6A4-2FD4-468F-8740-6E39104F12C5}" name="GAPG A" dataDxfId="743">
      <calculatedColumnFormula>CA22/BQ22</calculatedColumnFormula>
    </tableColumn>
    <tableColumn id="24" xr3:uid="{CFA1DE8E-0094-499E-B287-EEFFFC39239B}" name="GFPG " dataDxfId="742">
      <calculatedColumnFormula>CD22/BO22</calculatedColumnFormula>
    </tableColumn>
    <tableColumn id="25" xr3:uid="{5723B53A-51E1-40DB-A91D-49D133C87D25}" name="GAPG " dataDxfId="741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740" headerRowBorderDxfId="739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738"/>
    <tableColumn id="3" xr3:uid="{6E19CA59-B6A3-4131-B285-CE1F7BAF3D31}" name="TIME" dataDxfId="737"/>
    <tableColumn id="4" xr3:uid="{02F4D888-3BD5-4016-BA9A-EC8A0CBEA44E}" name="CONF" dataDxfId="736"/>
    <tableColumn id="5" xr3:uid="{DEBF2CDE-9CD3-427B-90BB-33C4A230FDB2}" name="ROUNDNUM" dataDxfId="735"/>
    <tableColumn id="6" xr3:uid="{0B2FA3E5-A739-4507-920E-FD6BD73D06FC}" name="SERIESCODE" dataDxfId="734"/>
    <tableColumn id="7" xr3:uid="{E0FB355A-FF65-48EA-9A64-1208BDA18DEA}" name="GAMENUM" dataDxfId="733"/>
    <tableColumn id="8" xr3:uid="{48075340-6AD4-4735-8D81-DCE8BDEA7894}" name="TOPSEED" dataDxfId="732"/>
    <tableColumn id="9" xr3:uid="{47D97FCE-3C11-4B03-A932-BB3CCC5294A3}" name="LOWSEED" dataDxfId="731"/>
    <tableColumn id="10" xr3:uid="{2657E2A1-FA3E-4247-AB77-0882735B5D98}" name="TOPSEEDWINS" dataDxfId="730"/>
    <tableColumn id="11" xr3:uid="{F857D9CD-319A-4A1F-8A87-5B89AB0E3AE4}" name="LOWSEEDWINS" dataDxfId="729"/>
    <tableColumn id="12" xr3:uid="{F49B8205-50A8-4D22-BDFA-A8C59906257D}" name="AWAYTEAM" dataDxfId="728"/>
    <tableColumn id="13" xr3:uid="{10A989E8-E464-444A-B995-FE5CD8D50A3E}" name="HOMETEAM" dataDxfId="727"/>
    <tableColumn id="14" xr3:uid="{BEBB472F-C00C-43D1-BA57-177EECF3D1A4}" name="MYCHOICE" dataDxfId="726">
      <calculatedColumnFormula>IF(OR(ISBLANK(O2), ISBLANK($P2)), "", IF($O2&gt;$P2, $L2,$M2))</calculatedColumnFormula>
    </tableColumn>
    <tableColumn id="15" xr3:uid="{3265132F-9519-4D83-9071-5A806C9B66A7}" name="PAWAYSCORE" dataDxfId="725"/>
    <tableColumn id="16" xr3:uid="{61D192BF-2F44-45CA-B41E-2E154B58B73C}" name="PHOMESCORE" dataDxfId="724"/>
    <tableColumn id="17" xr3:uid="{4FBCD938-E47F-4A71-B757-19409794237B}" name="PResult" dataDxfId="723"/>
    <tableColumn id="18" xr3:uid="{910345CE-2F3B-453D-B129-551EEF8A2ED1}" name="LOCKEDIN" dataDxfId="722"/>
    <tableColumn id="19" xr3:uid="{B5B3650D-B08F-4959-92AE-19041FF77E90}" name="AAWAYSCORE" dataDxfId="721"/>
    <tableColumn id="20" xr3:uid="{335FAADC-EF48-4918-8FC4-59E64D4FF575}" name="AHOMESCORE" dataDxfId="720"/>
    <tableColumn id="21" xr3:uid="{D0C1DED2-3AB8-4A82-B413-410B2E943C31}" name="OTROUNDNUM" dataDxfId="719"/>
    <tableColumn id="22" xr3:uid="{13F2CA6A-0805-4608-99D8-D82B730F1411}" name="CORRECT" dataDxfId="718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717">
      <calculatedColumnFormula>IF(OR(ISBLANK($S2), ISBLANK($T2), ISBLANK($U2)), "", IF(S2&gt;T2,L2,M2))</calculatedColumnFormula>
    </tableColumn>
    <tableColumn id="26" xr3:uid="{5D5BFFE0-4374-4A91-BEA2-4CDF401FCD34}" name="Column2" dataDxfId="716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715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A40" zoomScaleNormal="100" workbookViewId="0">
      <selection activeCell="K67" sqref="K67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4</v>
      </c>
      <c r="AL4">
        <f t="shared" si="4"/>
        <v>0.8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COUNT(Table2[CORRECT])</f>
        <v>62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2</v>
      </c>
      <c r="AL5">
        <f t="shared" si="4"/>
        <v>0.4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SUM(Table2[CORRECT])</f>
        <v>29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0.46774193548387094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5</v>
      </c>
      <c r="AK11">
        <f t="shared" si="3"/>
        <v>2</v>
      </c>
      <c r="AL11">
        <f t="shared" si="4"/>
        <v>0.4</v>
      </c>
      <c r="AM11">
        <f t="shared" ref="AM11:AN14" si="8">SUMIFS($T$2:$T$104,$M$2:$M$104,AH11,$E$2:$E$104,2) + SUMIFS($S$2:$S$104,$L$2:$L$104,AH11,$E$2:$E$104,2)</f>
        <v>6</v>
      </c>
      <c r="AN11">
        <f t="shared" si="8"/>
        <v>12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5</v>
      </c>
      <c r="AK12">
        <f t="shared" si="3"/>
        <v>2</v>
      </c>
      <c r="AL12">
        <f t="shared" si="4"/>
        <v>0.4</v>
      </c>
      <c r="AM12">
        <f t="shared" si="8"/>
        <v>13</v>
      </c>
      <c r="AN12">
        <f t="shared" si="8"/>
        <v>14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5</v>
      </c>
      <c r="AK13">
        <f t="shared" si="3"/>
        <v>1</v>
      </c>
      <c r="AL13">
        <f t="shared" si="4"/>
        <v>0.2</v>
      </c>
      <c r="AM13">
        <f t="shared" si="8"/>
        <v>8</v>
      </c>
      <c r="AN13">
        <f t="shared" si="8"/>
        <v>8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5</v>
      </c>
      <c r="AK14" s="1">
        <f t="shared" si="3"/>
        <v>0</v>
      </c>
      <c r="AL14" s="1">
        <f t="shared" si="4"/>
        <v>0</v>
      </c>
      <c r="AM14" s="1">
        <f t="shared" si="8"/>
        <v>10</v>
      </c>
      <c r="AN14" s="1">
        <f t="shared" si="8"/>
        <v>15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5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10</v>
      </c>
      <c r="AN22">
        <f t="shared" ref="AN22:AN37" si="13">COUNTIF($M$2:$M$105, AH22)</f>
        <v>6</v>
      </c>
      <c r="AO22">
        <f t="shared" ref="AO22:AO37" si="14">COUNTIF($L$2:$L$105, AH22)</f>
        <v>4</v>
      </c>
      <c r="AP22">
        <f t="shared" ref="AP22:AP37" si="15">AR22+AT22</f>
        <v>5</v>
      </c>
      <c r="AQ22">
        <f t="shared" ref="AQ22:AQ37" si="16">AM22-AP22</f>
        <v>5</v>
      </c>
      <c r="AR22">
        <f t="shared" ref="AR22:AR37" si="17">SUMPRODUCT(($M$2:$M$105=AH22)*($T$2:$T$105&gt;$S$2:$S$105))</f>
        <v>4</v>
      </c>
      <c r="AS22">
        <f t="shared" ref="AS22:AS37" si="18">SUMPRODUCT(($M$2:$M$105=AH22)*($T$2:$T$105&lt;$S$2:$S$105))</f>
        <v>1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3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10</v>
      </c>
      <c r="BP22" s="15">
        <f t="shared" si="30"/>
        <v>6</v>
      </c>
      <c r="BQ22" s="15">
        <f t="shared" si="30"/>
        <v>4</v>
      </c>
      <c r="BR22" s="15">
        <f t="shared" si="30"/>
        <v>5</v>
      </c>
      <c r="BS22" s="15">
        <f t="shared" si="30"/>
        <v>5</v>
      </c>
      <c r="BT22" s="15">
        <f t="shared" si="30"/>
        <v>4</v>
      </c>
      <c r="BU22" s="15">
        <f t="shared" si="30"/>
        <v>1</v>
      </c>
      <c r="BV22" s="15">
        <f t="shared" si="30"/>
        <v>1</v>
      </c>
      <c r="BW22" s="15">
        <f t="shared" si="30"/>
        <v>3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14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10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7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17</v>
      </c>
      <c r="CB22" s="15">
        <f t="shared" ref="CB22:CC37" si="35">BX22-BZ22</f>
        <v>7</v>
      </c>
      <c r="CC22" s="15">
        <f t="shared" si="35"/>
        <v>-7</v>
      </c>
      <c r="CD22" s="15">
        <f t="shared" ref="CD22:CD37" si="36">BX22+BY22</f>
        <v>24</v>
      </c>
      <c r="CE22" s="15">
        <f t="shared" ref="CE22:CE37" si="37">BZ22+CA22</f>
        <v>24</v>
      </c>
      <c r="CF22" s="15">
        <f t="shared" ref="CF22:CF37" si="38">(BX22+BY22)-(BZ22+CA22)</f>
        <v>0</v>
      </c>
      <c r="CG22" s="20">
        <f t="shared" ref="CG22:CH37" si="39">BX22/BP22</f>
        <v>2.3333333333333335</v>
      </c>
      <c r="CH22" s="20">
        <f t="shared" si="39"/>
        <v>2.5</v>
      </c>
      <c r="CI22" s="20">
        <f t="shared" ref="CI22:CJ37" si="40">BZ22/BP22</f>
        <v>1.1666666666666667</v>
      </c>
      <c r="CJ22" s="20">
        <f t="shared" si="40"/>
        <v>4.25</v>
      </c>
      <c r="CK22" s="20">
        <f t="shared" ref="CK22:CK37" si="41">CD22/BO22</f>
        <v>2.4</v>
      </c>
      <c r="CL22" s="20">
        <f t="shared" ref="CL22:CL37" si="42">CE22/BO22</f>
        <v>2.4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5</v>
      </c>
      <c r="AK24">
        <f t="shared" si="11"/>
        <v>0</v>
      </c>
      <c r="AL24">
        <f t="shared" si="12"/>
        <v>0</v>
      </c>
      <c r="AM24">
        <f t="shared" si="43"/>
        <v>10</v>
      </c>
      <c r="AN24">
        <f t="shared" si="13"/>
        <v>5</v>
      </c>
      <c r="AO24">
        <f t="shared" si="14"/>
        <v>5</v>
      </c>
      <c r="AP24">
        <f t="shared" si="15"/>
        <v>6</v>
      </c>
      <c r="AQ24">
        <f t="shared" si="16"/>
        <v>4</v>
      </c>
      <c r="AR24">
        <f t="shared" si="17"/>
        <v>4</v>
      </c>
      <c r="AS24">
        <f t="shared" si="18"/>
        <v>1</v>
      </c>
      <c r="AT24">
        <f t="shared" si="19"/>
        <v>2</v>
      </c>
      <c r="AU24">
        <f t="shared" si="20"/>
        <v>2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10</v>
      </c>
      <c r="BP24" s="15">
        <f t="shared" si="30"/>
        <v>5</v>
      </c>
      <c r="BQ24" s="15">
        <f t="shared" si="30"/>
        <v>5</v>
      </c>
      <c r="BR24" s="15">
        <f t="shared" si="30"/>
        <v>6</v>
      </c>
      <c r="BS24" s="15">
        <f t="shared" si="30"/>
        <v>4</v>
      </c>
      <c r="BT24" s="15">
        <f t="shared" si="30"/>
        <v>4</v>
      </c>
      <c r="BU24" s="15">
        <f t="shared" si="30"/>
        <v>1</v>
      </c>
      <c r="BV24" s="15">
        <f t="shared" si="30"/>
        <v>2</v>
      </c>
      <c r="BW24" s="15">
        <f t="shared" si="30"/>
        <v>2</v>
      </c>
      <c r="BX24" s="15">
        <f t="shared" si="31"/>
        <v>20</v>
      </c>
      <c r="BY24" s="15">
        <f t="shared" si="32"/>
        <v>10</v>
      </c>
      <c r="BZ24" s="15">
        <f t="shared" si="33"/>
        <v>9</v>
      </c>
      <c r="CA24" s="15">
        <f t="shared" si="34"/>
        <v>9</v>
      </c>
      <c r="CB24" s="15">
        <f t="shared" si="35"/>
        <v>11</v>
      </c>
      <c r="CC24" s="15">
        <f t="shared" si="35"/>
        <v>1</v>
      </c>
      <c r="CD24" s="15">
        <f t="shared" si="36"/>
        <v>30</v>
      </c>
      <c r="CE24" s="15">
        <f t="shared" si="37"/>
        <v>18</v>
      </c>
      <c r="CF24" s="15">
        <f t="shared" si="38"/>
        <v>12</v>
      </c>
      <c r="CG24" s="20">
        <f t="shared" si="39"/>
        <v>4</v>
      </c>
      <c r="CH24" s="20">
        <f t="shared" si="39"/>
        <v>2</v>
      </c>
      <c r="CI24" s="20">
        <f t="shared" si="40"/>
        <v>1.8</v>
      </c>
      <c r="CJ24" s="20">
        <f t="shared" si="40"/>
        <v>1.8</v>
      </c>
      <c r="CK24" s="20">
        <f t="shared" si="41"/>
        <v>3</v>
      </c>
      <c r="CL24" s="20">
        <f t="shared" si="42"/>
        <v>1.8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5</v>
      </c>
      <c r="AK26">
        <f t="shared" si="11"/>
        <v>0</v>
      </c>
      <c r="AL26">
        <f t="shared" si="12"/>
        <v>0</v>
      </c>
      <c r="AM26">
        <f t="shared" si="43"/>
        <v>11</v>
      </c>
      <c r="AN26">
        <f t="shared" si="13"/>
        <v>6</v>
      </c>
      <c r="AO26">
        <f t="shared" si="14"/>
        <v>5</v>
      </c>
      <c r="AP26">
        <f t="shared" si="15"/>
        <v>6</v>
      </c>
      <c r="AQ26">
        <f t="shared" si="16"/>
        <v>5</v>
      </c>
      <c r="AR26">
        <f t="shared" si="17"/>
        <v>4</v>
      </c>
      <c r="AS26">
        <f t="shared" si="18"/>
        <v>1</v>
      </c>
      <c r="AT26">
        <f t="shared" si="19"/>
        <v>2</v>
      </c>
      <c r="AU26">
        <f t="shared" si="20"/>
        <v>3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11</v>
      </c>
      <c r="BP26" s="15">
        <f t="shared" si="30"/>
        <v>6</v>
      </c>
      <c r="BQ26" s="15">
        <f t="shared" si="30"/>
        <v>5</v>
      </c>
      <c r="BR26" s="15">
        <f t="shared" si="30"/>
        <v>6</v>
      </c>
      <c r="BS26" s="15">
        <f t="shared" si="30"/>
        <v>5</v>
      </c>
      <c r="BT26" s="15">
        <f t="shared" si="30"/>
        <v>4</v>
      </c>
      <c r="BU26" s="15">
        <f t="shared" si="30"/>
        <v>1</v>
      </c>
      <c r="BV26" s="15">
        <f t="shared" si="30"/>
        <v>2</v>
      </c>
      <c r="BW26" s="15">
        <f t="shared" si="30"/>
        <v>3</v>
      </c>
      <c r="BX26" s="15">
        <f t="shared" si="31"/>
        <v>18</v>
      </c>
      <c r="BY26" s="15">
        <f t="shared" si="32"/>
        <v>14</v>
      </c>
      <c r="BZ26" s="15">
        <f t="shared" si="33"/>
        <v>15</v>
      </c>
      <c r="CA26" s="15">
        <f t="shared" si="34"/>
        <v>15</v>
      </c>
      <c r="CB26" s="15">
        <f t="shared" si="35"/>
        <v>3</v>
      </c>
      <c r="CC26" s="15">
        <f t="shared" si="35"/>
        <v>-1</v>
      </c>
      <c r="CD26" s="15">
        <f t="shared" si="36"/>
        <v>32</v>
      </c>
      <c r="CE26" s="15">
        <f t="shared" si="37"/>
        <v>30</v>
      </c>
      <c r="CF26" s="15">
        <f t="shared" si="38"/>
        <v>2</v>
      </c>
      <c r="CG26" s="20">
        <f t="shared" si="39"/>
        <v>3</v>
      </c>
      <c r="CH26" s="20">
        <f t="shared" si="39"/>
        <v>2.8</v>
      </c>
      <c r="CI26" s="20">
        <f t="shared" si="40"/>
        <v>2.5</v>
      </c>
      <c r="CJ26" s="20">
        <f t="shared" si="40"/>
        <v>3</v>
      </c>
      <c r="CK26" s="20">
        <f t="shared" si="41"/>
        <v>2.9090909090909092</v>
      </c>
      <c r="CL26" s="20">
        <f t="shared" si="42"/>
        <v>2.7272727272727271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5</v>
      </c>
      <c r="AK29">
        <f t="shared" si="11"/>
        <v>0</v>
      </c>
      <c r="AL29">
        <f t="shared" si="12"/>
        <v>0</v>
      </c>
      <c r="AM29">
        <f t="shared" si="43"/>
        <v>10</v>
      </c>
      <c r="AN29">
        <f t="shared" si="13"/>
        <v>4</v>
      </c>
      <c r="AO29">
        <f t="shared" si="14"/>
        <v>6</v>
      </c>
      <c r="AP29">
        <f t="shared" si="15"/>
        <v>6</v>
      </c>
      <c r="AQ29">
        <f t="shared" si="16"/>
        <v>4</v>
      </c>
      <c r="AR29">
        <f t="shared" si="17"/>
        <v>3</v>
      </c>
      <c r="AS29">
        <f t="shared" si="18"/>
        <v>1</v>
      </c>
      <c r="AT29">
        <f t="shared" si="19"/>
        <v>3</v>
      </c>
      <c r="AU29">
        <f t="shared" si="20"/>
        <v>2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10</v>
      </c>
      <c r="BP29" s="15">
        <f t="shared" si="30"/>
        <v>4</v>
      </c>
      <c r="BQ29" s="15">
        <f t="shared" si="30"/>
        <v>6</v>
      </c>
      <c r="BR29" s="15">
        <f t="shared" si="30"/>
        <v>6</v>
      </c>
      <c r="BS29" s="15">
        <f t="shared" si="30"/>
        <v>4</v>
      </c>
      <c r="BT29" s="15">
        <f t="shared" si="30"/>
        <v>3</v>
      </c>
      <c r="BU29" s="15">
        <f t="shared" si="30"/>
        <v>1</v>
      </c>
      <c r="BV29" s="15">
        <f t="shared" si="30"/>
        <v>3</v>
      </c>
      <c r="BW29" s="15">
        <f t="shared" si="30"/>
        <v>2</v>
      </c>
      <c r="BX29" s="15">
        <f t="shared" si="31"/>
        <v>12</v>
      </c>
      <c r="BY29" s="15">
        <f t="shared" si="32"/>
        <v>21</v>
      </c>
      <c r="BZ29" s="15">
        <f t="shared" si="33"/>
        <v>11</v>
      </c>
      <c r="CA29" s="15">
        <f t="shared" si="34"/>
        <v>14</v>
      </c>
      <c r="CB29" s="15">
        <f t="shared" si="35"/>
        <v>1</v>
      </c>
      <c r="CC29" s="15">
        <f t="shared" si="35"/>
        <v>7</v>
      </c>
      <c r="CD29" s="15">
        <f t="shared" si="36"/>
        <v>33</v>
      </c>
      <c r="CE29" s="15">
        <f t="shared" si="37"/>
        <v>25</v>
      </c>
      <c r="CF29" s="15">
        <f t="shared" si="38"/>
        <v>8</v>
      </c>
      <c r="CG29" s="20">
        <f t="shared" si="39"/>
        <v>3</v>
      </c>
      <c r="CH29" s="20">
        <f t="shared" si="39"/>
        <v>3.5</v>
      </c>
      <c r="CI29" s="20">
        <f t="shared" si="40"/>
        <v>2.75</v>
      </c>
      <c r="CJ29" s="20">
        <f t="shared" si="40"/>
        <v>2.3333333333333335</v>
      </c>
      <c r="CK29" s="20">
        <f t="shared" si="41"/>
        <v>3.3</v>
      </c>
      <c r="CL29" s="20">
        <f t="shared" si="42"/>
        <v>2.5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t="s">
        <v>186</v>
      </c>
      <c r="AD30" s="8"/>
      <c r="AH30" t="s">
        <v>43</v>
      </c>
      <c r="AI30">
        <f t="shared" si="9"/>
        <v>7</v>
      </c>
      <c r="AJ30">
        <f t="shared" si="10"/>
        <v>5</v>
      </c>
      <c r="AK30">
        <f t="shared" si="11"/>
        <v>0</v>
      </c>
      <c r="AL30">
        <f t="shared" si="12"/>
        <v>0</v>
      </c>
      <c r="AM30">
        <f t="shared" si="43"/>
        <v>12</v>
      </c>
      <c r="AN30">
        <f t="shared" si="13"/>
        <v>7</v>
      </c>
      <c r="AO30">
        <f t="shared" si="14"/>
        <v>5</v>
      </c>
      <c r="AP30">
        <f t="shared" si="15"/>
        <v>5</v>
      </c>
      <c r="AQ30">
        <f t="shared" si="16"/>
        <v>7</v>
      </c>
      <c r="AR30">
        <f t="shared" si="17"/>
        <v>5</v>
      </c>
      <c r="AS30">
        <f t="shared" si="18"/>
        <v>1</v>
      </c>
      <c r="AT30">
        <f t="shared" si="19"/>
        <v>0</v>
      </c>
      <c r="AU30">
        <f t="shared" si="20"/>
        <v>4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12</v>
      </c>
      <c r="BP30" s="15">
        <f t="shared" si="30"/>
        <v>7</v>
      </c>
      <c r="BQ30" s="15">
        <f t="shared" si="30"/>
        <v>5</v>
      </c>
      <c r="BR30" s="15">
        <f t="shared" si="30"/>
        <v>5</v>
      </c>
      <c r="BS30" s="15">
        <f t="shared" si="30"/>
        <v>7</v>
      </c>
      <c r="BT30" s="15">
        <f t="shared" si="30"/>
        <v>5</v>
      </c>
      <c r="BU30" s="15">
        <f t="shared" si="30"/>
        <v>1</v>
      </c>
      <c r="BV30" s="15">
        <f t="shared" si="30"/>
        <v>0</v>
      </c>
      <c r="BW30" s="15">
        <f t="shared" si="30"/>
        <v>4</v>
      </c>
      <c r="BX30" s="15">
        <f t="shared" si="31"/>
        <v>22</v>
      </c>
      <c r="BY30" s="15">
        <f t="shared" si="32"/>
        <v>7</v>
      </c>
      <c r="BZ30" s="15">
        <f t="shared" si="33"/>
        <v>13</v>
      </c>
      <c r="CA30" s="15">
        <f t="shared" si="34"/>
        <v>22</v>
      </c>
      <c r="CB30" s="15">
        <f t="shared" si="35"/>
        <v>9</v>
      </c>
      <c r="CC30" s="15">
        <f t="shared" si="35"/>
        <v>-15</v>
      </c>
      <c r="CD30" s="15">
        <f t="shared" si="36"/>
        <v>29</v>
      </c>
      <c r="CE30" s="15">
        <f t="shared" si="37"/>
        <v>35</v>
      </c>
      <c r="CF30" s="15">
        <f t="shared" si="38"/>
        <v>-6</v>
      </c>
      <c r="CG30" s="20">
        <f t="shared" si="39"/>
        <v>3.1428571428571428</v>
      </c>
      <c r="CH30" s="20">
        <f t="shared" si="39"/>
        <v>1.4</v>
      </c>
      <c r="CI30" s="20">
        <f t="shared" si="40"/>
        <v>1.8571428571428572</v>
      </c>
      <c r="CJ30" s="20">
        <f t="shared" si="40"/>
        <v>4.4000000000000004</v>
      </c>
      <c r="CK30" s="20">
        <f t="shared" si="41"/>
        <v>2.4166666666666665</v>
      </c>
      <c r="CL30" s="20">
        <f t="shared" si="42"/>
        <v>2.9166666666666665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5</v>
      </c>
      <c r="AK32">
        <f t="shared" si="11"/>
        <v>0</v>
      </c>
      <c r="AL32">
        <f t="shared" si="12"/>
        <v>0</v>
      </c>
      <c r="AM32">
        <f t="shared" si="43"/>
        <v>12</v>
      </c>
      <c r="AN32">
        <f t="shared" si="13"/>
        <v>6</v>
      </c>
      <c r="AO32">
        <f t="shared" si="14"/>
        <v>6</v>
      </c>
      <c r="AP32">
        <f t="shared" si="15"/>
        <v>6</v>
      </c>
      <c r="AQ32">
        <f t="shared" si="16"/>
        <v>6</v>
      </c>
      <c r="AR32">
        <f t="shared" si="17"/>
        <v>4</v>
      </c>
      <c r="AS32">
        <f t="shared" si="18"/>
        <v>1</v>
      </c>
      <c r="AT32">
        <f t="shared" si="19"/>
        <v>2</v>
      </c>
      <c r="AU32">
        <f t="shared" si="20"/>
        <v>3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12</v>
      </c>
      <c r="BP32" s="15">
        <f t="shared" si="30"/>
        <v>6</v>
      </c>
      <c r="BQ32" s="15">
        <f t="shared" si="30"/>
        <v>6</v>
      </c>
      <c r="BR32" s="15">
        <f t="shared" si="30"/>
        <v>6</v>
      </c>
      <c r="BS32" s="15">
        <f t="shared" si="30"/>
        <v>6</v>
      </c>
      <c r="BT32" s="15">
        <f t="shared" si="30"/>
        <v>4</v>
      </c>
      <c r="BU32" s="15">
        <f t="shared" si="30"/>
        <v>1</v>
      </c>
      <c r="BV32" s="15">
        <f t="shared" si="30"/>
        <v>2</v>
      </c>
      <c r="BW32" s="15">
        <f t="shared" si="30"/>
        <v>3</v>
      </c>
      <c r="BX32" s="15">
        <f t="shared" si="31"/>
        <v>20</v>
      </c>
      <c r="BY32" s="15">
        <f t="shared" si="32"/>
        <v>9</v>
      </c>
      <c r="BZ32" s="15">
        <f t="shared" si="33"/>
        <v>14</v>
      </c>
      <c r="CA32" s="15">
        <f t="shared" si="34"/>
        <v>18</v>
      </c>
      <c r="CB32" s="15">
        <f t="shared" si="35"/>
        <v>6</v>
      </c>
      <c r="CC32" s="15">
        <f t="shared" si="35"/>
        <v>-9</v>
      </c>
      <c r="CD32" s="15">
        <f t="shared" si="36"/>
        <v>29</v>
      </c>
      <c r="CE32" s="15">
        <f t="shared" si="37"/>
        <v>32</v>
      </c>
      <c r="CF32" s="15">
        <f t="shared" si="38"/>
        <v>-3</v>
      </c>
      <c r="CG32" s="20">
        <f t="shared" si="39"/>
        <v>3.3333333333333335</v>
      </c>
      <c r="CH32" s="20">
        <f t="shared" si="39"/>
        <v>1.5</v>
      </c>
      <c r="CI32" s="20">
        <f t="shared" si="40"/>
        <v>2.3333333333333335</v>
      </c>
      <c r="CJ32" s="20">
        <f t="shared" si="40"/>
        <v>3</v>
      </c>
      <c r="CK32" s="20">
        <f t="shared" si="41"/>
        <v>2.4166666666666665</v>
      </c>
      <c r="CL32" s="20">
        <f t="shared" si="42"/>
        <v>2.6666666666666665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5</v>
      </c>
      <c r="AK34">
        <f t="shared" si="11"/>
        <v>0</v>
      </c>
      <c r="AL34">
        <f t="shared" si="12"/>
        <v>0</v>
      </c>
      <c r="AM34">
        <f t="shared" si="43"/>
        <v>11</v>
      </c>
      <c r="AN34">
        <f t="shared" si="13"/>
        <v>6</v>
      </c>
      <c r="AO34">
        <f t="shared" si="14"/>
        <v>5</v>
      </c>
      <c r="AP34">
        <f t="shared" si="15"/>
        <v>5</v>
      </c>
      <c r="AQ34">
        <f t="shared" si="16"/>
        <v>6</v>
      </c>
      <c r="AR34">
        <f t="shared" si="17"/>
        <v>2</v>
      </c>
      <c r="AS34">
        <f t="shared" si="18"/>
        <v>3</v>
      </c>
      <c r="AT34">
        <f t="shared" si="19"/>
        <v>3</v>
      </c>
      <c r="AU34">
        <f t="shared" si="20"/>
        <v>2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11</v>
      </c>
      <c r="BP34" s="15">
        <f t="shared" si="30"/>
        <v>6</v>
      </c>
      <c r="BQ34" s="15">
        <f t="shared" si="30"/>
        <v>5</v>
      </c>
      <c r="BR34" s="15">
        <f t="shared" si="30"/>
        <v>5</v>
      </c>
      <c r="BS34" s="15">
        <f t="shared" si="30"/>
        <v>6</v>
      </c>
      <c r="BT34" s="15">
        <f t="shared" si="30"/>
        <v>2</v>
      </c>
      <c r="BU34" s="15">
        <f t="shared" si="30"/>
        <v>3</v>
      </c>
      <c r="BV34" s="15">
        <f t="shared" si="30"/>
        <v>3</v>
      </c>
      <c r="BW34" s="15">
        <f t="shared" si="30"/>
        <v>2</v>
      </c>
      <c r="BX34" s="15">
        <f t="shared" si="31"/>
        <v>15</v>
      </c>
      <c r="BY34" s="15">
        <f t="shared" si="32"/>
        <v>13</v>
      </c>
      <c r="BZ34" s="15">
        <f t="shared" si="33"/>
        <v>18</v>
      </c>
      <c r="CA34" s="15">
        <f t="shared" si="34"/>
        <v>16</v>
      </c>
      <c r="CB34" s="15">
        <f t="shared" si="35"/>
        <v>-3</v>
      </c>
      <c r="CC34" s="15">
        <f t="shared" si="35"/>
        <v>-3</v>
      </c>
      <c r="CD34" s="15">
        <f t="shared" si="36"/>
        <v>28</v>
      </c>
      <c r="CE34" s="15">
        <f t="shared" si="37"/>
        <v>34</v>
      </c>
      <c r="CF34" s="15">
        <f t="shared" si="38"/>
        <v>-6</v>
      </c>
      <c r="CG34" s="20">
        <f t="shared" si="39"/>
        <v>2.5</v>
      </c>
      <c r="CH34" s="20">
        <f t="shared" si="39"/>
        <v>2.6</v>
      </c>
      <c r="CI34" s="20">
        <f t="shared" si="40"/>
        <v>3</v>
      </c>
      <c r="CJ34" s="20">
        <f t="shared" si="40"/>
        <v>3.2</v>
      </c>
      <c r="CK34" s="20">
        <f t="shared" si="41"/>
        <v>2.5454545454545454</v>
      </c>
      <c r="CL34" s="20">
        <f t="shared" si="42"/>
        <v>3.0909090909090908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5</v>
      </c>
      <c r="AK37">
        <f t="shared" si="11"/>
        <v>0</v>
      </c>
      <c r="AL37">
        <f t="shared" si="12"/>
        <v>0</v>
      </c>
      <c r="AM37">
        <f t="shared" si="43"/>
        <v>11</v>
      </c>
      <c r="AN37">
        <f t="shared" si="13"/>
        <v>5</v>
      </c>
      <c r="AO37">
        <f t="shared" si="14"/>
        <v>6</v>
      </c>
      <c r="AP37">
        <f t="shared" si="15"/>
        <v>7</v>
      </c>
      <c r="AQ37">
        <f t="shared" si="16"/>
        <v>4</v>
      </c>
      <c r="AR37">
        <f t="shared" si="17"/>
        <v>4</v>
      </c>
      <c r="AS37">
        <f t="shared" si="18"/>
        <v>1</v>
      </c>
      <c r="AT37">
        <f t="shared" si="19"/>
        <v>3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11</v>
      </c>
      <c r="BP37" s="15">
        <f t="shared" si="30"/>
        <v>5</v>
      </c>
      <c r="BQ37" s="15">
        <f t="shared" si="30"/>
        <v>6</v>
      </c>
      <c r="BR37" s="15">
        <f t="shared" si="30"/>
        <v>7</v>
      </c>
      <c r="BS37" s="15">
        <f t="shared" si="30"/>
        <v>4</v>
      </c>
      <c r="BT37" s="15">
        <f t="shared" si="30"/>
        <v>4</v>
      </c>
      <c r="BU37" s="15">
        <f t="shared" si="30"/>
        <v>1</v>
      </c>
      <c r="BV37" s="15">
        <f t="shared" si="30"/>
        <v>3</v>
      </c>
      <c r="BW37" s="15">
        <f t="shared" si="30"/>
        <v>2</v>
      </c>
      <c r="BX37" s="15">
        <f t="shared" si="31"/>
        <v>23</v>
      </c>
      <c r="BY37" s="15">
        <f t="shared" si="32"/>
        <v>19</v>
      </c>
      <c r="BZ37" s="15">
        <f t="shared" si="33"/>
        <v>15</v>
      </c>
      <c r="CA37" s="15">
        <f t="shared" si="34"/>
        <v>19</v>
      </c>
      <c r="CB37" s="15">
        <f t="shared" si="35"/>
        <v>8</v>
      </c>
      <c r="CC37" s="15">
        <f t="shared" si="35"/>
        <v>0</v>
      </c>
      <c r="CD37" s="15">
        <f t="shared" si="36"/>
        <v>42</v>
      </c>
      <c r="CE37" s="15">
        <f t="shared" si="37"/>
        <v>34</v>
      </c>
      <c r="CF37" s="15">
        <f t="shared" si="38"/>
        <v>8</v>
      </c>
      <c r="CG37" s="20">
        <f t="shared" si="39"/>
        <v>4.5999999999999996</v>
      </c>
      <c r="CH37" s="20">
        <f t="shared" si="39"/>
        <v>3.1666666666666665</v>
      </c>
      <c r="CI37" s="20">
        <f t="shared" si="40"/>
        <v>3</v>
      </c>
      <c r="CJ37" s="20">
        <f t="shared" si="40"/>
        <v>3.1666666666666665</v>
      </c>
      <c r="CK37" s="20">
        <f t="shared" si="41"/>
        <v>3.8181818181818183</v>
      </c>
      <c r="CL37" s="20">
        <f t="shared" si="42"/>
        <v>3.0909090909090908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5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10</v>
      </c>
      <c r="AN41">
        <f t="shared" ref="AN41:AN48" si="57">COUNTIF($M$2:$M$105, AH41)</f>
        <v>6</v>
      </c>
      <c r="AO41">
        <f t="shared" ref="AO41:AO48" si="58">COUNTIF($L$2:$L$105, AH41)</f>
        <v>4</v>
      </c>
      <c r="AP41">
        <f>AR41+AT41</f>
        <v>5</v>
      </c>
      <c r="AQ41">
        <f>AM41-AP41</f>
        <v>5</v>
      </c>
      <c r="AR41">
        <f t="shared" ref="AR41:AR48" si="59">SUMPRODUCT(($M$2:$M$105=AH41)*($T$2:$T$105&gt;$S$2:$S$105))</f>
        <v>4</v>
      </c>
      <c r="AS41">
        <f t="shared" ref="AS41:AS48" si="60">SUMPRODUCT(($M$2:$M$105=AH22)*($T$2:$T$105&lt;$S$2:$S$105))</f>
        <v>1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3</v>
      </c>
      <c r="AV41">
        <f t="shared" ref="AV41:AV48" si="63">COUNTIFS($M$2:$M$105,AH41,$E$2:$E$105,2)</f>
        <v>3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4</v>
      </c>
      <c r="AY41">
        <f t="shared" ref="AY41:AY48" si="66">SUMIFS($S$2:$S$105, $L$2:$L$105, AH41,$E$2:$E$105, 2)</f>
        <v>2</v>
      </c>
      <c r="AZ41">
        <f t="shared" ref="AZ41:AZ48" si="67">SUMIFS($S$2:$S$105, $M$2:$M$105, AH41,$E$2:$E$105, 2)</f>
        <v>3</v>
      </c>
      <c r="BA41">
        <f t="shared" ref="BA41:BA48" si="68">SUMIFS($T$2:$T$105, $L$2:$L$105, AH41,$E$2:$E$105, 2)</f>
        <v>9</v>
      </c>
      <c r="BB41">
        <f>AX41-AZ41</f>
        <v>1</v>
      </c>
      <c r="BC41">
        <f>AY41-BA41</f>
        <v>-7</v>
      </c>
      <c r="BD41">
        <f>AX41+AY41</f>
        <v>6</v>
      </c>
      <c r="BE41">
        <f>AZ41+BA41</f>
        <v>12</v>
      </c>
      <c r="BF41">
        <f>(AX41+AY41)-(AZ41+BA41)</f>
        <v>-6</v>
      </c>
      <c r="BG41">
        <f>AX41/AV41</f>
        <v>1.3333333333333333</v>
      </c>
      <c r="BH41">
        <f>AY41/AW41</f>
        <v>1</v>
      </c>
      <c r="BI41">
        <f>AZ41/AV41</f>
        <v>1</v>
      </c>
      <c r="BJ41">
        <f>BA41/AW41</f>
        <v>4.5</v>
      </c>
      <c r="BK41">
        <f>BD41/AI41</f>
        <v>1.2</v>
      </c>
      <c r="BL41">
        <f>BE41/AI41</f>
        <v>2.4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5</v>
      </c>
      <c r="AK42">
        <f t="shared" si="55"/>
        <v>0</v>
      </c>
      <c r="AL42">
        <f t="shared" si="56"/>
        <v>0</v>
      </c>
      <c r="AM42">
        <f t="shared" ref="AM42:AM48" si="70">AI42+AJ42+AK42+AL42</f>
        <v>10</v>
      </c>
      <c r="AN42">
        <f t="shared" si="57"/>
        <v>5</v>
      </c>
      <c r="AO42">
        <f t="shared" si="58"/>
        <v>5</v>
      </c>
      <c r="AP42">
        <f t="shared" ref="AP42:AP48" si="71">AR42+AT42</f>
        <v>6</v>
      </c>
      <c r="AQ42">
        <f t="shared" ref="AQ42:AQ48" si="72">AM42-AP42</f>
        <v>4</v>
      </c>
      <c r="AR42">
        <f t="shared" si="59"/>
        <v>4</v>
      </c>
      <c r="AS42">
        <f t="shared" si="60"/>
        <v>1</v>
      </c>
      <c r="AT42">
        <f t="shared" si="61"/>
        <v>2</v>
      </c>
      <c r="AU42">
        <f t="shared" si="62"/>
        <v>2</v>
      </c>
      <c r="AV42">
        <f t="shared" si="63"/>
        <v>2</v>
      </c>
      <c r="AW42">
        <f t="shared" si="64"/>
        <v>3</v>
      </c>
      <c r="AX42">
        <f t="shared" si="65"/>
        <v>9</v>
      </c>
      <c r="AY42">
        <f t="shared" si="66"/>
        <v>3</v>
      </c>
      <c r="AZ42">
        <f t="shared" si="67"/>
        <v>2</v>
      </c>
      <c r="BA42">
        <f t="shared" si="68"/>
        <v>4</v>
      </c>
      <c r="BB42">
        <f t="shared" ref="BB42:BC48" si="73">AX42-AZ42</f>
        <v>7</v>
      </c>
      <c r="BC42">
        <f t="shared" si="73"/>
        <v>-1</v>
      </c>
      <c r="BD42">
        <f t="shared" ref="BD42:BD48" si="74">AX42+AY42</f>
        <v>12</v>
      </c>
      <c r="BE42">
        <f t="shared" ref="BE42:BE48" si="75">AZ42+BA42</f>
        <v>6</v>
      </c>
      <c r="BF42">
        <f t="shared" ref="BF42:BF48" si="76">(AX42+AY42)-(AZ42+BA42)</f>
        <v>6</v>
      </c>
      <c r="BG42">
        <f t="shared" ref="BG42:BH48" si="77">AX42/AV42</f>
        <v>4.5</v>
      </c>
      <c r="BH42">
        <f t="shared" si="77"/>
        <v>1</v>
      </c>
      <c r="BI42">
        <f t="shared" ref="BI42:BJ48" si="78">AZ42/AV42</f>
        <v>1</v>
      </c>
      <c r="BJ42">
        <f t="shared" si="78"/>
        <v>1.3333333333333333</v>
      </c>
      <c r="BK42">
        <f t="shared" ref="BK42:BK48" si="79">BD42/AI42</f>
        <v>2.4</v>
      </c>
      <c r="BL42">
        <f t="shared" ref="BL42:BL48" si="80">BE42/AI42</f>
        <v>1.2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5</v>
      </c>
      <c r="AK43">
        <f t="shared" si="55"/>
        <v>0</v>
      </c>
      <c r="AL43">
        <f t="shared" si="56"/>
        <v>0</v>
      </c>
      <c r="AM43">
        <f t="shared" si="70"/>
        <v>11</v>
      </c>
      <c r="AN43">
        <f t="shared" si="57"/>
        <v>6</v>
      </c>
      <c r="AO43">
        <f t="shared" si="58"/>
        <v>5</v>
      </c>
      <c r="AP43">
        <f t="shared" si="71"/>
        <v>6</v>
      </c>
      <c r="AQ43">
        <f t="shared" si="72"/>
        <v>5</v>
      </c>
      <c r="AR43">
        <f t="shared" si="59"/>
        <v>4</v>
      </c>
      <c r="AS43">
        <f t="shared" si="60"/>
        <v>1</v>
      </c>
      <c r="AT43">
        <f t="shared" si="61"/>
        <v>2</v>
      </c>
      <c r="AU43">
        <f t="shared" si="62"/>
        <v>3</v>
      </c>
      <c r="AV43">
        <f t="shared" si="63"/>
        <v>3</v>
      </c>
      <c r="AW43">
        <f t="shared" si="64"/>
        <v>2</v>
      </c>
      <c r="AX43">
        <f t="shared" si="65"/>
        <v>9</v>
      </c>
      <c r="AY43">
        <f t="shared" si="66"/>
        <v>4</v>
      </c>
      <c r="AZ43">
        <f t="shared" si="67"/>
        <v>7</v>
      </c>
      <c r="BA43">
        <f t="shared" si="68"/>
        <v>7</v>
      </c>
      <c r="BB43">
        <f t="shared" si="73"/>
        <v>2</v>
      </c>
      <c r="BC43">
        <f t="shared" si="73"/>
        <v>-3</v>
      </c>
      <c r="BD43">
        <f t="shared" si="74"/>
        <v>13</v>
      </c>
      <c r="BE43">
        <f t="shared" si="75"/>
        <v>14</v>
      </c>
      <c r="BF43">
        <f t="shared" si="76"/>
        <v>-1</v>
      </c>
      <c r="BG43">
        <f t="shared" si="77"/>
        <v>3</v>
      </c>
      <c r="BH43">
        <f t="shared" si="77"/>
        <v>2</v>
      </c>
      <c r="BI43">
        <f t="shared" si="78"/>
        <v>2.3333333333333335</v>
      </c>
      <c r="BJ43">
        <f t="shared" si="78"/>
        <v>3.5</v>
      </c>
      <c r="BK43">
        <f t="shared" si="79"/>
        <v>2.1666666666666665</v>
      </c>
      <c r="BL43">
        <f t="shared" si="80"/>
        <v>2.3333333333333335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5</v>
      </c>
      <c r="AK44">
        <f t="shared" si="55"/>
        <v>0</v>
      </c>
      <c r="AL44">
        <f t="shared" si="56"/>
        <v>0</v>
      </c>
      <c r="AM44">
        <f t="shared" si="70"/>
        <v>10</v>
      </c>
      <c r="AN44">
        <f t="shared" si="57"/>
        <v>4</v>
      </c>
      <c r="AO44">
        <f t="shared" si="58"/>
        <v>6</v>
      </c>
      <c r="AP44">
        <f t="shared" si="71"/>
        <v>6</v>
      </c>
      <c r="AQ44">
        <f t="shared" si="72"/>
        <v>4</v>
      </c>
      <c r="AR44">
        <f t="shared" si="59"/>
        <v>3</v>
      </c>
      <c r="AS44">
        <f t="shared" si="60"/>
        <v>1</v>
      </c>
      <c r="AT44">
        <f t="shared" si="61"/>
        <v>3</v>
      </c>
      <c r="AU44">
        <f t="shared" si="62"/>
        <v>2</v>
      </c>
      <c r="AV44">
        <f t="shared" si="63"/>
        <v>2</v>
      </c>
      <c r="AW44">
        <f t="shared" si="64"/>
        <v>3</v>
      </c>
      <c r="AX44">
        <f t="shared" si="65"/>
        <v>7</v>
      </c>
      <c r="AY44">
        <f t="shared" si="66"/>
        <v>7</v>
      </c>
      <c r="AZ44">
        <f t="shared" si="67"/>
        <v>4</v>
      </c>
      <c r="BA44">
        <f t="shared" si="68"/>
        <v>9</v>
      </c>
      <c r="BB44">
        <f t="shared" si="73"/>
        <v>3</v>
      </c>
      <c r="BC44">
        <f t="shared" si="73"/>
        <v>-2</v>
      </c>
      <c r="BD44">
        <f t="shared" si="74"/>
        <v>14</v>
      </c>
      <c r="BE44">
        <f t="shared" si="75"/>
        <v>13</v>
      </c>
      <c r="BF44">
        <f t="shared" si="76"/>
        <v>1</v>
      </c>
      <c r="BG44">
        <f t="shared" si="77"/>
        <v>3.5</v>
      </c>
      <c r="BH44">
        <f t="shared" si="77"/>
        <v>2.3333333333333335</v>
      </c>
      <c r="BI44">
        <f t="shared" si="78"/>
        <v>2</v>
      </c>
      <c r="BJ44">
        <f t="shared" si="78"/>
        <v>3</v>
      </c>
      <c r="BK44">
        <f t="shared" si="79"/>
        <v>2.8</v>
      </c>
      <c r="BL44">
        <f t="shared" si="80"/>
        <v>2.6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5</v>
      </c>
      <c r="AK45">
        <f t="shared" si="55"/>
        <v>0</v>
      </c>
      <c r="AL45">
        <f t="shared" si="56"/>
        <v>0</v>
      </c>
      <c r="AM45">
        <f t="shared" si="70"/>
        <v>12</v>
      </c>
      <c r="AN45">
        <f t="shared" si="57"/>
        <v>7</v>
      </c>
      <c r="AO45">
        <f t="shared" si="58"/>
        <v>5</v>
      </c>
      <c r="AP45">
        <f t="shared" si="71"/>
        <v>5</v>
      </c>
      <c r="AQ45">
        <f t="shared" si="72"/>
        <v>7</v>
      </c>
      <c r="AR45">
        <f t="shared" si="59"/>
        <v>5</v>
      </c>
      <c r="AS45">
        <f t="shared" si="60"/>
        <v>1</v>
      </c>
      <c r="AT45">
        <f t="shared" si="61"/>
        <v>0</v>
      </c>
      <c r="AU45">
        <f t="shared" si="62"/>
        <v>4</v>
      </c>
      <c r="AV45">
        <f t="shared" si="63"/>
        <v>3</v>
      </c>
      <c r="AW45">
        <f t="shared" si="64"/>
        <v>2</v>
      </c>
      <c r="AX45">
        <f t="shared" si="65"/>
        <v>6</v>
      </c>
      <c r="AY45">
        <f t="shared" si="66"/>
        <v>2</v>
      </c>
      <c r="AZ45">
        <f t="shared" si="67"/>
        <v>3</v>
      </c>
      <c r="BA45">
        <f t="shared" si="68"/>
        <v>5</v>
      </c>
      <c r="BB45">
        <f t="shared" si="73"/>
        <v>3</v>
      </c>
      <c r="BC45">
        <f t="shared" si="73"/>
        <v>-3</v>
      </c>
      <c r="BD45">
        <f t="shared" si="74"/>
        <v>8</v>
      </c>
      <c r="BE45">
        <f t="shared" si="75"/>
        <v>8</v>
      </c>
      <c r="BF45">
        <f t="shared" si="76"/>
        <v>0</v>
      </c>
      <c r="BG45">
        <f t="shared" si="77"/>
        <v>2</v>
      </c>
      <c r="BH45">
        <f t="shared" si="77"/>
        <v>1</v>
      </c>
      <c r="BI45">
        <f t="shared" si="78"/>
        <v>1</v>
      </c>
      <c r="BJ45">
        <f t="shared" si="78"/>
        <v>2.5</v>
      </c>
      <c r="BK45">
        <f t="shared" si="79"/>
        <v>1.1428571428571428</v>
      </c>
      <c r="BL45">
        <f t="shared" si="80"/>
        <v>1.1428571428571428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5</v>
      </c>
      <c r="AK46">
        <f t="shared" si="55"/>
        <v>0</v>
      </c>
      <c r="AL46">
        <f t="shared" si="56"/>
        <v>0</v>
      </c>
      <c r="AM46">
        <f t="shared" si="70"/>
        <v>12</v>
      </c>
      <c r="AN46">
        <f t="shared" si="57"/>
        <v>6</v>
      </c>
      <c r="AO46">
        <f t="shared" si="58"/>
        <v>6</v>
      </c>
      <c r="AP46">
        <f t="shared" si="71"/>
        <v>6</v>
      </c>
      <c r="AQ46">
        <f t="shared" si="72"/>
        <v>6</v>
      </c>
      <c r="AR46">
        <f t="shared" si="59"/>
        <v>4</v>
      </c>
      <c r="AS46">
        <f t="shared" si="60"/>
        <v>2</v>
      </c>
      <c r="AT46">
        <f t="shared" si="61"/>
        <v>2</v>
      </c>
      <c r="AU46">
        <f t="shared" si="62"/>
        <v>3</v>
      </c>
      <c r="AV46">
        <f t="shared" si="63"/>
        <v>2</v>
      </c>
      <c r="AW46">
        <f t="shared" si="64"/>
        <v>3</v>
      </c>
      <c r="AX46">
        <f t="shared" si="65"/>
        <v>5</v>
      </c>
      <c r="AY46">
        <f t="shared" si="66"/>
        <v>3</v>
      </c>
      <c r="AZ46">
        <f t="shared" si="67"/>
        <v>2</v>
      </c>
      <c r="BA46">
        <f t="shared" si="68"/>
        <v>6</v>
      </c>
      <c r="BB46">
        <f t="shared" si="73"/>
        <v>3</v>
      </c>
      <c r="BC46">
        <f t="shared" si="73"/>
        <v>-3</v>
      </c>
      <c r="BD46">
        <f t="shared" si="74"/>
        <v>8</v>
      </c>
      <c r="BE46">
        <f t="shared" si="75"/>
        <v>8</v>
      </c>
      <c r="BF46">
        <f t="shared" si="76"/>
        <v>0</v>
      </c>
      <c r="BG46">
        <f t="shared" si="77"/>
        <v>2.5</v>
      </c>
      <c r="BH46">
        <f t="shared" si="77"/>
        <v>1</v>
      </c>
      <c r="BI46">
        <f t="shared" si="78"/>
        <v>1</v>
      </c>
      <c r="BJ46">
        <f t="shared" si="78"/>
        <v>2</v>
      </c>
      <c r="BK46">
        <f t="shared" si="79"/>
        <v>1.1428571428571428</v>
      </c>
      <c r="BL46">
        <f t="shared" si="80"/>
        <v>1.1428571428571428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5</v>
      </c>
      <c r="AK47">
        <f t="shared" si="55"/>
        <v>0</v>
      </c>
      <c r="AL47">
        <f t="shared" si="56"/>
        <v>0</v>
      </c>
      <c r="AM47">
        <f t="shared" si="70"/>
        <v>11</v>
      </c>
      <c r="AN47">
        <f t="shared" si="57"/>
        <v>6</v>
      </c>
      <c r="AO47">
        <f t="shared" si="58"/>
        <v>5</v>
      </c>
      <c r="AP47">
        <f t="shared" si="71"/>
        <v>5</v>
      </c>
      <c r="AQ47">
        <f t="shared" si="72"/>
        <v>6</v>
      </c>
      <c r="AR47">
        <f t="shared" si="59"/>
        <v>2</v>
      </c>
      <c r="AS47">
        <f t="shared" si="60"/>
        <v>3</v>
      </c>
      <c r="AT47">
        <f t="shared" si="61"/>
        <v>3</v>
      </c>
      <c r="AU47">
        <f t="shared" si="62"/>
        <v>2</v>
      </c>
      <c r="AV47">
        <f t="shared" si="63"/>
        <v>3</v>
      </c>
      <c r="AW47">
        <f t="shared" si="64"/>
        <v>2</v>
      </c>
      <c r="AX47">
        <f t="shared" si="65"/>
        <v>6</v>
      </c>
      <c r="AY47">
        <f t="shared" si="66"/>
        <v>4</v>
      </c>
      <c r="AZ47">
        <f t="shared" si="67"/>
        <v>9</v>
      </c>
      <c r="BA47">
        <f t="shared" si="68"/>
        <v>6</v>
      </c>
      <c r="BB47">
        <f t="shared" si="73"/>
        <v>-3</v>
      </c>
      <c r="BC47">
        <f t="shared" si="73"/>
        <v>-2</v>
      </c>
      <c r="BD47">
        <f t="shared" si="74"/>
        <v>10</v>
      </c>
      <c r="BE47">
        <f t="shared" si="75"/>
        <v>15</v>
      </c>
      <c r="BF47">
        <f t="shared" si="76"/>
        <v>-5</v>
      </c>
      <c r="BG47">
        <f t="shared" si="77"/>
        <v>2</v>
      </c>
      <c r="BH47">
        <f t="shared" si="77"/>
        <v>2</v>
      </c>
      <c r="BI47">
        <f t="shared" si="78"/>
        <v>3</v>
      </c>
      <c r="BJ47">
        <f t="shared" si="78"/>
        <v>3</v>
      </c>
      <c r="BK47">
        <f t="shared" si="79"/>
        <v>1.6666666666666667</v>
      </c>
      <c r="BL47">
        <f t="shared" si="80"/>
        <v>2.5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5</v>
      </c>
      <c r="AK48">
        <f t="shared" si="55"/>
        <v>0</v>
      </c>
      <c r="AL48">
        <f t="shared" si="56"/>
        <v>0</v>
      </c>
      <c r="AM48">
        <f t="shared" si="70"/>
        <v>11</v>
      </c>
      <c r="AN48">
        <f t="shared" si="57"/>
        <v>5</v>
      </c>
      <c r="AO48">
        <f t="shared" si="58"/>
        <v>6</v>
      </c>
      <c r="AP48">
        <f t="shared" si="71"/>
        <v>7</v>
      </c>
      <c r="AQ48">
        <f t="shared" si="72"/>
        <v>4</v>
      </c>
      <c r="AR48">
        <f t="shared" si="59"/>
        <v>4</v>
      </c>
      <c r="AS48">
        <f t="shared" si="60"/>
        <v>1</v>
      </c>
      <c r="AT48">
        <f t="shared" si="61"/>
        <v>3</v>
      </c>
      <c r="AU48">
        <f t="shared" si="62"/>
        <v>2</v>
      </c>
      <c r="AV48">
        <f t="shared" si="63"/>
        <v>2</v>
      </c>
      <c r="AW48">
        <f t="shared" si="64"/>
        <v>3</v>
      </c>
      <c r="AX48">
        <f t="shared" si="65"/>
        <v>6</v>
      </c>
      <c r="AY48">
        <f t="shared" si="66"/>
        <v>9</v>
      </c>
      <c r="AZ48">
        <f t="shared" si="67"/>
        <v>4</v>
      </c>
      <c r="BA48">
        <f t="shared" si="68"/>
        <v>6</v>
      </c>
      <c r="BB48">
        <f t="shared" si="73"/>
        <v>2</v>
      </c>
      <c r="BC48">
        <f t="shared" si="73"/>
        <v>3</v>
      </c>
      <c r="BD48">
        <f t="shared" si="74"/>
        <v>15</v>
      </c>
      <c r="BE48">
        <f t="shared" si="75"/>
        <v>10</v>
      </c>
      <c r="BF48">
        <f t="shared" si="76"/>
        <v>5</v>
      </c>
      <c r="BG48">
        <f t="shared" si="77"/>
        <v>3</v>
      </c>
      <c r="BH48">
        <f t="shared" si="77"/>
        <v>3</v>
      </c>
      <c r="BI48">
        <f t="shared" si="78"/>
        <v>2</v>
      </c>
      <c r="BJ48">
        <f t="shared" si="78"/>
        <v>2</v>
      </c>
      <c r="BK48">
        <f t="shared" si="79"/>
        <v>2.5</v>
      </c>
      <c r="BL48">
        <f t="shared" si="80"/>
        <v>1.6666666666666667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1" t="s">
        <v>184</v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1" t="s">
        <v>185</v>
      </c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1" t="s">
        <v>189</v>
      </c>
      <c r="AI55">
        <f>COUNTIFS($L$2:$L$105, AH55, $E$2:$E$105, 1) + COUNTIFS($M$2:$M$105, AH55, $E$2:$E$105, 1)</f>
        <v>0</v>
      </c>
      <c r="AJ55">
        <f>COUNTIFS($L$2:$L$105, AH55, $E$2:$E$105, 2) + COUNTIFS($M$2:$M$105, AH55, $E$2:$E$105, 2)</f>
        <v>0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0</v>
      </c>
      <c r="AN55">
        <f>COUNTIF($M$2:$M$105, AH55)</f>
        <v>0</v>
      </c>
      <c r="AO55">
        <f>COUNTIF($L$2:$L$105, AH55)</f>
        <v>0</v>
      </c>
      <c r="AP55">
        <f t="shared" si="87"/>
        <v>0</v>
      </c>
      <c r="AQ55">
        <f t="shared" si="88"/>
        <v>0</v>
      </c>
      <c r="AR55">
        <f>SUMPRODUCT(($M$2:$M$105=AH55)*($T$2:$T$105&gt;$S$2:$S$105))</f>
        <v>0</v>
      </c>
      <c r="AS55">
        <f>SUMPRODUCT(($M$2:$M$105=AH55)*($T$2:$T$105&lt;$S$2:$S$105))</f>
        <v>0</v>
      </c>
      <c r="AT55">
        <f>SUMPRODUCT(($L$2:$L$105=AH55)*($T$2:$T$105&lt;$S$2:$S$105))</f>
        <v>0</v>
      </c>
      <c r="AU55">
        <f>SUMPRODUCT(($L$2:$L$105=AH55)*($T$2:$T$105&gt;$S$2:$S$105))</f>
        <v>0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92"/>
        <v>#DIV/0!</v>
      </c>
      <c r="BL55" t="e">
        <f t="shared" si="93"/>
        <v>#DIV/0!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t="s">
        <v>188</v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1" t="s">
        <v>187</v>
      </c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5">AX59-AZ59</f>
        <v>0</v>
      </c>
      <c r="BC59">
        <f t="shared" si="95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6">AX59/AV59</f>
        <v>#DIV/0!</v>
      </c>
      <c r="BH59" t="e">
        <f t="shared" si="96"/>
        <v>#DIV/0!</v>
      </c>
      <c r="BI59" t="e">
        <f t="shared" ref="BI59:BJ60" si="97">AZ59/AV59</f>
        <v>#DIV/0!</v>
      </c>
      <c r="BJ59" t="e">
        <f t="shared" si="97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8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5"/>
        <v>0</v>
      </c>
      <c r="BC60">
        <f t="shared" si="95"/>
        <v>0</v>
      </c>
      <c r="BD60">
        <f t="shared" ref="BD60" si="99">AX60+AY60</f>
        <v>0</v>
      </c>
      <c r="BE60">
        <f t="shared" ref="BE60" si="100">AZ60+BA60</f>
        <v>0</v>
      </c>
      <c r="BF60">
        <f t="shared" ref="BF60" si="101">(AX60+AY60)-(AZ60+BA60)</f>
        <v>0</v>
      </c>
      <c r="BG60" t="e">
        <f t="shared" si="96"/>
        <v>#DIV/0!</v>
      </c>
      <c r="BH60" t="e">
        <f t="shared" si="96"/>
        <v>#DIV/0!</v>
      </c>
      <c r="BI60" t="e">
        <f t="shared" si="97"/>
        <v>#DIV/0!</v>
      </c>
      <c r="BJ60" t="e">
        <f t="shared" si="97"/>
        <v>#DIV/0!</v>
      </c>
      <c r="BK60" t="e">
        <f t="shared" ref="BK60" si="102">BD60/AI60</f>
        <v>#DIV/0!</v>
      </c>
      <c r="BL60" t="e">
        <f t="shared" ref="BL60" si="103">BE60/AI60</f>
        <v>#DIV/0!</v>
      </c>
    </row>
    <row r="61" spans="1:64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1"/>
    </row>
    <row r="62" spans="1:64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</row>
    <row r="63" spans="1:64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1"/>
    </row>
    <row r="64" spans="1:64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2</v>
      </c>
      <c r="L64" s="8" t="s">
        <v>43</v>
      </c>
      <c r="M64" s="8" t="s">
        <v>50</v>
      </c>
      <c r="N64" s="5" t="str">
        <f t="shared" si="52"/>
        <v/>
      </c>
      <c r="O64" s="5"/>
      <c r="P64" s="5"/>
      <c r="Q64" s="5"/>
      <c r="R64" s="7">
        <v>45790</v>
      </c>
      <c r="S64" s="5"/>
      <c r="T64" s="5"/>
      <c r="U64" s="5"/>
      <c r="V64" s="5" t="str">
        <f t="shared" si="105"/>
        <v/>
      </c>
      <c r="W64" s="5" t="str">
        <f t="shared" si="82"/>
        <v/>
      </c>
      <c r="X64" s="5" t="str">
        <f>IF(ISBLANK(Table2[[#This Row],[OTROUNDNUM]]), "", Table2[[#This Row],[PAWAYSCORE]]-Table2[[#This Row],[AAWAYSCORE]])</f>
        <v/>
      </c>
      <c r="Y64" s="5" t="str">
        <f>IF(ISBLANK(Table2[[#This Row],[OTROUNDNUM]]), "", Table2[[#This Row],[PHOMESCORE]]-Table2[[#This Row],[AHOMESCORE]])</f>
        <v/>
      </c>
    </row>
    <row r="65" spans="1:31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2</v>
      </c>
      <c r="L65" s="5" t="s">
        <v>35</v>
      </c>
      <c r="M65" s="5" t="s">
        <v>32</v>
      </c>
      <c r="N65" s="5" t="str">
        <f t="shared" ref="N65:N74" si="106">IF(OR(ISBLANK(O65), ISBLANK($P65)), "", IF($O65&gt;$P65, $L65,$M65))</f>
        <v/>
      </c>
      <c r="O65" s="5"/>
      <c r="P65" s="5"/>
      <c r="Q65" s="5"/>
      <c r="R65" s="7"/>
      <c r="S65" s="5"/>
      <c r="T65" s="5"/>
      <c r="U65" s="5"/>
      <c r="V65" s="5" t="str">
        <f t="shared" si="105"/>
        <v/>
      </c>
      <c r="W65" s="5" t="str">
        <f t="shared" si="82"/>
        <v/>
      </c>
      <c r="X65" s="5" t="str">
        <f>IF(ISBLANK(Table2[[#This Row],[OTROUNDNUM]]), "", Table2[[#This Row],[PAWAYSCORE]]-Table2[[#This Row],[AAWAYSCORE]])</f>
        <v/>
      </c>
      <c r="Y65" s="5" t="str">
        <f>IF(ISBLANK(Table2[[#This Row],[OTROUNDNUM]]), "", Table2[[#This Row],[PHOMESCORE]]-Table2[[#This Row],[AHOMESCORE]])</f>
        <v/>
      </c>
    </row>
    <row r="66" spans="1:31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3</v>
      </c>
      <c r="L66" s="5" t="s">
        <v>52</v>
      </c>
      <c r="M66" s="5" t="s">
        <v>51</v>
      </c>
      <c r="N66" s="5" t="str">
        <f t="shared" si="106"/>
        <v/>
      </c>
      <c r="O66" s="5"/>
      <c r="P66" s="5"/>
      <c r="Q66" s="5"/>
      <c r="R66" s="7"/>
      <c r="S66" s="5"/>
      <c r="T66" s="5"/>
      <c r="U66" s="5"/>
      <c r="V66" s="5" t="str">
        <f t="shared" si="105"/>
        <v/>
      </c>
      <c r="W66" s="5" t="str">
        <f t="shared" si="82"/>
        <v/>
      </c>
      <c r="X66" s="5" t="str">
        <f>IF(ISBLANK(Table2[[#This Row],[OTROUNDNUM]]), "", Table2[[#This Row],[PAWAYSCORE]]-Table2[[#This Row],[AAWAYSCORE]])</f>
        <v/>
      </c>
      <c r="Y66" s="5" t="str">
        <f>IF(ISBLANK(Table2[[#This Row],[OTROUNDNUM]]), "", Table2[[#This Row],[PHOMESCORE]]-Table2[[#This Row],[AHOMESCORE]])</f>
        <v/>
      </c>
    </row>
    <row r="67" spans="1:31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3</v>
      </c>
      <c r="L67" s="5" t="s">
        <v>18</v>
      </c>
      <c r="M67" s="5" t="s">
        <v>39</v>
      </c>
      <c r="N67" s="5" t="str">
        <f t="shared" si="106"/>
        <v/>
      </c>
      <c r="O67" s="5"/>
      <c r="P67" s="5"/>
      <c r="Q67" s="5"/>
      <c r="R67" s="7"/>
      <c r="S67" s="5"/>
      <c r="T67" s="5"/>
      <c r="U67" s="5"/>
      <c r="V67" s="5" t="str">
        <f t="shared" si="105"/>
        <v/>
      </c>
      <c r="W67" s="5" t="str">
        <f t="shared" si="82"/>
        <v/>
      </c>
      <c r="X67" s="5" t="str">
        <f>IF(ISBLANK(Table2[[#This Row],[OTROUNDNUM]]), "", Table2[[#This Row],[PAWAYSCORE]]-Table2[[#This Row],[AAWAYSCORE]])</f>
        <v/>
      </c>
      <c r="Y67" s="5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1</v>
      </c>
      <c r="K68" s="8">
        <v>2</v>
      </c>
      <c r="L68" s="5" t="s">
        <v>50</v>
      </c>
      <c r="M68" s="5" t="s">
        <v>43</v>
      </c>
      <c r="N68" s="5" t="str">
        <f t="shared" si="106"/>
        <v/>
      </c>
      <c r="O68" s="5"/>
      <c r="P68" s="5"/>
      <c r="Q68" s="5"/>
      <c r="R68" s="7"/>
      <c r="S68" s="5"/>
      <c r="T68" s="5"/>
      <c r="U68" s="5"/>
      <c r="V68" s="5" t="str">
        <f t="shared" si="105"/>
        <v/>
      </c>
      <c r="W68" s="5" t="str">
        <f t="shared" si="82"/>
        <v/>
      </c>
      <c r="X68" s="5" t="str">
        <f>IF(ISBLANK(Table2[[#This Row],[OTROUNDNUM]]), "", Table2[[#This Row],[PAWAYSCORE]]-Table2[[#This Row],[AAWAYSCORE]])</f>
        <v/>
      </c>
      <c r="Y68" s="5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104"/>
        <v>Saturday</v>
      </c>
      <c r="B69" s="7"/>
      <c r="C69" s="23"/>
      <c r="D69" s="7"/>
      <c r="H69" s="8"/>
      <c r="I69" s="8"/>
      <c r="J69" s="8"/>
      <c r="K69" s="8"/>
      <c r="L69" s="5"/>
      <c r="M69" s="5"/>
      <c r="N69" s="5" t="str">
        <f t="shared" si="106"/>
        <v/>
      </c>
      <c r="O69" s="5"/>
      <c r="P69" s="5"/>
      <c r="Q69" s="5"/>
      <c r="R69" s="7"/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4"/>
        <v>Saturday</v>
      </c>
      <c r="B70" s="7"/>
      <c r="C70" s="23"/>
      <c r="D70" s="7"/>
      <c r="H70" s="8"/>
      <c r="I70" s="8"/>
      <c r="J70" s="8"/>
      <c r="K70" s="8"/>
      <c r="L70" s="5"/>
      <c r="M70" s="5"/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X51:AAD55 X56:Z74 A75:Z10005 N51:V64 A65:V67 J68:V68 A69:V74 H54:M56 N3:N33 V3:V55 F4:F5 A4:E7 A8 C8 H8:M8 Z8:AAD14 A38:M41 B42:M45 A42:A55 H47:M47 B47:B50 J51:K51 W51:W74 H52:M52 B52:B55 J53:K53 A56:B61 AA56:AAD10000 J57:K57 H58:M59 C60 J60:K60 D61:M61 A62:M62 A63:E63 H63:M63 A64:D64 J64:K64 A68:G68">
    <cfRule type="cellIs" dxfId="714" priority="2169" operator="equal">
      <formula>"MIN"</formula>
    </cfRule>
    <cfRule type="cellIs" dxfId="713" priority="2170" operator="equal">
      <formula>"STL"</formula>
    </cfRule>
    <cfRule type="cellIs" dxfId="712" priority="2167" operator="equal">
      <formula>"OTT"</formula>
    </cfRule>
    <cfRule type="cellIs" dxfId="711" priority="2168" operator="equal">
      <formula>"NJD"</formula>
    </cfRule>
  </conditionalFormatting>
  <conditionalFormatting sqref="A1:AAD37 N38:AAD47 H48:AAD50 X51:AAD55 X56:Z74 A75:Z10005 N51:V64 A65:V67 J68:V68 A69:V74 H54:M56 V10:V55 A38:M41 B42:M45 A42:A55 H47:M47 B47:B50 J51:K51 W51:W74 H52:M52 B52:B55 J53:K53 A56:B61 AA56:AAD10000 J57:K57 H58:M59 C60 J60:K60 D61:M61 A62:M62 A63:E63 H63:M63 A64:D64 J64:K64 A68:G68">
    <cfRule type="cellIs" dxfId="710" priority="2126" operator="equal">
      <formula>"MTL"</formula>
    </cfRule>
  </conditionalFormatting>
  <conditionalFormatting sqref="A15:AAD37 A1:AAD3 W2:Y33 G4:AAD7 V8:Y8 A9:Y14 N38:AAD47 H48:AAD50 X51:AAD55 X56:Z74 A75:Z10005 N51:V64 A65:V67 J68:V68 A69:V74 H54:M56 N3:N33 V3:V55 F4:F5 A4:E7 A8 C8 H8:M8 Z8:AAD14 A38:M41 B42:M45 A42:A55 H47:M47 B47:B50 J51:K51 W51:W74 H52:M52 B52:B55 J53:K53 A56:B61 AA56:AAD10000 J57:K57 H58:M59 C60 J60:K60 D61:M61 A62:M62 A63:E63 H63:M63 A64:D64 J64:K64 A68:G68">
    <cfRule type="cellIs" dxfId="709" priority="2190" operator="equal">
      <formula>"NSH"</formula>
    </cfRule>
    <cfRule type="cellIs" dxfId="708" priority="2197" operator="equal">
      <formula>"TBL"</formula>
    </cfRule>
    <cfRule type="cellIs" dxfId="707" priority="2196" operator="equal">
      <formula>"NYR"</formula>
    </cfRule>
    <cfRule type="cellIs" dxfId="706" priority="2195" operator="equal">
      <formula>"WSH"</formula>
    </cfRule>
    <cfRule type="cellIs" dxfId="705" priority="2194" operator="equal">
      <formula>"VGK"</formula>
    </cfRule>
    <cfRule type="cellIs" dxfId="704" priority="2193" operator="equal">
      <formula>"WPG"</formula>
    </cfRule>
    <cfRule type="cellIs" dxfId="703" priority="2192" operator="equal">
      <formula>"COL"</formula>
    </cfRule>
    <cfRule type="cellIs" dxfId="702" priority="2191" operator="equal">
      <formula>"VAN"</formula>
    </cfRule>
    <cfRule type="cellIs" dxfId="701" priority="2189" operator="equal">
      <formula>"DAL"</formula>
    </cfRule>
    <cfRule type="cellIs" dxfId="700" priority="2188" operator="equal">
      <formula>"EDM"</formula>
    </cfRule>
    <cfRule type="cellIs" dxfId="699" priority="2187" operator="equal">
      <formula>"FLA"</formula>
    </cfRule>
    <cfRule type="cellIs" dxfId="698" priority="2186" operator="equal">
      <formula>"NYI"</formula>
    </cfRule>
    <cfRule type="cellIs" dxfId="697" priority="2198" operator="equal">
      <formula>"BOS"</formula>
    </cfRule>
    <cfRule type="cellIs" dxfId="696" priority="2185" operator="equal">
      <formula>"CAR"</formula>
    </cfRule>
    <cfRule type="cellIs" dxfId="695" priority="2184" operator="equal">
      <formula>"TOR"</formula>
    </cfRule>
    <cfRule type="cellIs" dxfId="694" priority="2183" operator="equal">
      <formula>"LAK"</formula>
    </cfRule>
  </conditionalFormatting>
  <conditionalFormatting sqref="F7">
    <cfRule type="cellIs" dxfId="693" priority="2142" operator="equal">
      <formula>"VGK"</formula>
    </cfRule>
    <cfRule type="cellIs" dxfId="692" priority="2145" operator="equal">
      <formula>"TBL"</formula>
    </cfRule>
    <cfRule type="cellIs" dxfId="691" priority="2146" operator="equal">
      <formula>"BOS"</formula>
    </cfRule>
    <cfRule type="cellIs" dxfId="690" priority="2143" operator="equal">
      <formula>"WSH"</formula>
    </cfRule>
    <cfRule type="cellIs" dxfId="689" priority="2141" operator="equal">
      <formula>"WPG"</formula>
    </cfRule>
    <cfRule type="cellIs" dxfId="688" priority="2140" operator="equal">
      <formula>"COL"</formula>
    </cfRule>
    <cfRule type="cellIs" dxfId="687" priority="2139" operator="equal">
      <formula>"VAN"</formula>
    </cfRule>
    <cfRule type="cellIs" dxfId="686" priority="2138" operator="equal">
      <formula>"NSH"</formula>
    </cfRule>
    <cfRule type="cellIs" dxfId="685" priority="2137" operator="equal">
      <formula>"DAL"</formula>
    </cfRule>
    <cfRule type="cellIs" dxfId="684" priority="2127" operator="equal">
      <formula>"OTT"</formula>
    </cfRule>
    <cfRule type="cellIs" dxfId="683" priority="2136" operator="equal">
      <formula>"EDM"</formula>
    </cfRule>
    <cfRule type="cellIs" dxfId="682" priority="2135" operator="equal">
      <formula>"FLA"</formula>
    </cfRule>
    <cfRule type="cellIs" dxfId="681" priority="2134" operator="equal">
      <formula>"NYI"</formula>
    </cfRule>
    <cfRule type="cellIs" dxfId="680" priority="2133" operator="equal">
      <formula>"CAR"</formula>
    </cfRule>
    <cfRule type="cellIs" dxfId="679" priority="2132" operator="equal">
      <formula>"TOR"</formula>
    </cfRule>
    <cfRule type="cellIs" dxfId="678" priority="2131" operator="equal">
      <formula>"LAK"</formula>
    </cfRule>
    <cfRule type="cellIs" dxfId="677" priority="2130" operator="equal">
      <formula>"STL"</formula>
    </cfRule>
    <cfRule type="cellIs" dxfId="676" priority="2129" operator="equal">
      <formula>"MIN"</formula>
    </cfRule>
    <cfRule type="cellIs" dxfId="675" priority="2128" operator="equal">
      <formula>"NJD"</formula>
    </cfRule>
    <cfRule type="cellIs" dxfId="674" priority="2144" operator="equal">
      <formula>"NYR"</formula>
    </cfRule>
  </conditionalFormatting>
  <conditionalFormatting sqref="H51 L56:M56 H58:I59 L58:M59">
    <cfRule type="cellIs" dxfId="673" priority="2031" operator="equal">
      <formula>"NSH"</formula>
    </cfRule>
    <cfRule type="cellIs" dxfId="672" priority="2020" operator="equal">
      <formula>"OTT"</formula>
    </cfRule>
    <cfRule type="cellIs" dxfId="671" priority="2019" operator="equal">
      <formula>"MTL"</formula>
    </cfRule>
    <cfRule type="cellIs" dxfId="670" priority="2039" operator="equal">
      <formula>"BOS"</formula>
    </cfRule>
    <cfRule type="cellIs" dxfId="669" priority="2038" operator="equal">
      <formula>"TBL"</formula>
    </cfRule>
    <cfRule type="cellIs" dxfId="668" priority="2037" operator="equal">
      <formula>"NYR"</formula>
    </cfRule>
    <cfRule type="cellIs" dxfId="667" priority="2036" operator="equal">
      <formula>"WSH"</formula>
    </cfRule>
    <cfRule type="cellIs" dxfId="666" priority="2035" operator="equal">
      <formula>"VGK"</formula>
    </cfRule>
    <cfRule type="cellIs" dxfId="665" priority="2034" operator="equal">
      <formula>"WPG"</formula>
    </cfRule>
    <cfRule type="cellIs" dxfId="664" priority="2033" operator="equal">
      <formula>"COL"</formula>
    </cfRule>
    <cfRule type="cellIs" dxfId="663" priority="2032" operator="equal">
      <formula>"VAN"</formula>
    </cfRule>
    <cfRule type="cellIs" dxfId="662" priority="2030" operator="equal">
      <formula>"DAL"</formula>
    </cfRule>
    <cfRule type="cellIs" dxfId="661" priority="2029" operator="equal">
      <formula>"EDM"</formula>
    </cfRule>
    <cfRule type="cellIs" dxfId="660" priority="2028" operator="equal">
      <formula>"FLA"</formula>
    </cfRule>
    <cfRule type="cellIs" dxfId="659" priority="2027" operator="equal">
      <formula>"NYI"</formula>
    </cfRule>
    <cfRule type="cellIs" dxfId="658" priority="2025" operator="equal">
      <formula>"TOR"</formula>
    </cfRule>
    <cfRule type="cellIs" dxfId="657" priority="2024" operator="equal">
      <formula>"LAK"</formula>
    </cfRule>
    <cfRule type="cellIs" dxfId="656" priority="2023" operator="equal">
      <formula>"STL"</formula>
    </cfRule>
    <cfRule type="cellIs" dxfId="655" priority="2022" operator="equal">
      <formula>"MIN"</formula>
    </cfRule>
    <cfRule type="cellIs" dxfId="654" priority="2021" operator="equal">
      <formula>"NJD"</formula>
    </cfRule>
    <cfRule type="cellIs" dxfId="653" priority="2026" operator="equal">
      <formula>"CAR"</formula>
    </cfRule>
  </conditionalFormatting>
  <conditionalFormatting sqref="H53">
    <cfRule type="cellIs" dxfId="652" priority="1698" operator="equal">
      <formula>"WSH"</formula>
    </cfRule>
    <cfRule type="cellIs" dxfId="651" priority="1699" operator="equal">
      <formula>"NYR"</formula>
    </cfRule>
    <cfRule type="cellIs" dxfId="650" priority="1700" operator="equal">
      <formula>"TBL"</formula>
    </cfRule>
    <cfRule type="cellIs" dxfId="649" priority="1701" operator="equal">
      <formula>"BOS"</formula>
    </cfRule>
    <cfRule type="cellIs" dxfId="648" priority="1691" operator="equal">
      <formula>"EDM"</formula>
    </cfRule>
    <cfRule type="cellIs" dxfId="647" priority="1692" operator="equal">
      <formula>"DAL"</formula>
    </cfRule>
    <cfRule type="cellIs" dxfId="646" priority="1693" operator="equal">
      <formula>"NSH"</formula>
    </cfRule>
    <cfRule type="cellIs" dxfId="645" priority="1694" operator="equal">
      <formula>"VAN"</formula>
    </cfRule>
    <cfRule type="cellIs" dxfId="644" priority="1695" operator="equal">
      <formula>"COL"</formula>
    </cfRule>
    <cfRule type="cellIs" dxfId="643" priority="1696" operator="equal">
      <formula>"WPG"</formula>
    </cfRule>
    <cfRule type="cellIs" dxfId="642" priority="1690" operator="equal">
      <formula>"FLA"</formula>
    </cfRule>
    <cfRule type="cellIs" dxfId="641" priority="1697" operator="equal">
      <formula>"VGK"</formula>
    </cfRule>
    <cfRule type="cellIs" dxfId="640" priority="1681" operator="equal">
      <formula>"MTL"</formula>
    </cfRule>
    <cfRule type="cellIs" dxfId="639" priority="1682" operator="equal">
      <formula>"OTT"</formula>
    </cfRule>
    <cfRule type="cellIs" dxfId="638" priority="1683" operator="equal">
      <formula>"NJD"</formula>
    </cfRule>
    <cfRule type="cellIs" dxfId="637" priority="1684" operator="equal">
      <formula>"MIN"</formula>
    </cfRule>
    <cfRule type="cellIs" dxfId="636" priority="1685" operator="equal">
      <formula>"STL"</formula>
    </cfRule>
    <cfRule type="cellIs" dxfId="635" priority="1686" operator="equal">
      <formula>"LAK"</formula>
    </cfRule>
    <cfRule type="cellIs" dxfId="634" priority="1687" operator="equal">
      <formula>"TOR"</formula>
    </cfRule>
    <cfRule type="cellIs" dxfId="633" priority="1688" operator="equal">
      <formula>"CAR"</formula>
    </cfRule>
    <cfRule type="cellIs" dxfId="632" priority="1689" operator="equal">
      <formula>"NYI"</formula>
    </cfRule>
  </conditionalFormatting>
  <conditionalFormatting sqref="H55">
    <cfRule type="cellIs" dxfId="631" priority="1815" operator="equal">
      <formula>"TOR"</formula>
    </cfRule>
    <cfRule type="cellIs" dxfId="630" priority="1816" operator="equal">
      <formula>"CAR"</formula>
    </cfRule>
    <cfRule type="cellIs" dxfId="629" priority="1818" operator="equal">
      <formula>"FLA"</formula>
    </cfRule>
    <cfRule type="cellIs" dxfId="628" priority="1819" operator="equal">
      <formula>"EDM"</formula>
    </cfRule>
    <cfRule type="cellIs" dxfId="627" priority="1820" operator="equal">
      <formula>"DAL"</formula>
    </cfRule>
    <cfRule type="cellIs" dxfId="626" priority="1821" operator="equal">
      <formula>"NSH"</formula>
    </cfRule>
    <cfRule type="cellIs" dxfId="625" priority="1822" operator="equal">
      <formula>"VAN"</formula>
    </cfRule>
    <cfRule type="cellIs" dxfId="624" priority="1823" operator="equal">
      <formula>"COL"</formula>
    </cfRule>
    <cfRule type="cellIs" dxfId="623" priority="1824" operator="equal">
      <formula>"WPG"</formula>
    </cfRule>
    <cfRule type="cellIs" dxfId="622" priority="1825" operator="equal">
      <formula>"VGK"</formula>
    </cfRule>
    <cfRule type="cellIs" dxfId="621" priority="1826" operator="equal">
      <formula>"WSH"</formula>
    </cfRule>
    <cfRule type="cellIs" dxfId="620" priority="1827" operator="equal">
      <formula>"NYR"</formula>
    </cfRule>
    <cfRule type="cellIs" dxfId="619" priority="1828" operator="equal">
      <formula>"TBL"</formula>
    </cfRule>
    <cfRule type="cellIs" dxfId="618" priority="1829" operator="equal">
      <formula>"BOS"</formula>
    </cfRule>
    <cfRule type="cellIs" dxfId="617" priority="1817" operator="equal">
      <formula>"NYI"</formula>
    </cfRule>
    <cfRule type="cellIs" dxfId="616" priority="1809" operator="equal">
      <formula>"MTL"</formula>
    </cfRule>
    <cfRule type="cellIs" dxfId="615" priority="1810" operator="equal">
      <formula>"OTT"</formula>
    </cfRule>
    <cfRule type="cellIs" dxfId="614" priority="1811" operator="equal">
      <formula>"NJD"</formula>
    </cfRule>
    <cfRule type="cellIs" dxfId="613" priority="1812" operator="equal">
      <formula>"MIN"</formula>
    </cfRule>
    <cfRule type="cellIs" dxfId="612" priority="1813" operator="equal">
      <formula>"STL"</formula>
    </cfRule>
    <cfRule type="cellIs" dxfId="611" priority="1814" operator="equal">
      <formula>"LAK"</formula>
    </cfRule>
  </conditionalFormatting>
  <conditionalFormatting sqref="H57">
    <cfRule type="cellIs" dxfId="610" priority="1546" operator="equal">
      <formula>"NSH"</formula>
    </cfRule>
    <cfRule type="cellIs" dxfId="609" priority="1545" operator="equal">
      <formula>"DAL"</formula>
    </cfRule>
    <cfRule type="cellIs" dxfId="608" priority="1542" operator="equal">
      <formula>"NYI"</formula>
    </cfRule>
    <cfRule type="cellIs" dxfId="607" priority="1541" operator="equal">
      <formula>"CAR"</formula>
    </cfRule>
    <cfRule type="cellIs" dxfId="606" priority="1540" operator="equal">
      <formula>"TOR"</formula>
    </cfRule>
    <cfRule type="cellIs" dxfId="605" priority="1543" operator="equal">
      <formula>"FLA"</formula>
    </cfRule>
    <cfRule type="cellIs" dxfId="604" priority="1538" operator="equal">
      <formula>"STL"</formula>
    </cfRule>
    <cfRule type="cellIs" dxfId="603" priority="1537" operator="equal">
      <formula>"MIN"</formula>
    </cfRule>
    <cfRule type="cellIs" dxfId="602" priority="1536" operator="equal">
      <formula>"NJD"</formula>
    </cfRule>
    <cfRule type="cellIs" dxfId="601" priority="1535" operator="equal">
      <formula>"OTT"</formula>
    </cfRule>
    <cfRule type="cellIs" dxfId="600" priority="1534" operator="equal">
      <formula>"MTL"</formula>
    </cfRule>
    <cfRule type="cellIs" dxfId="599" priority="1553" operator="equal">
      <formula>"TBL"</formula>
    </cfRule>
    <cfRule type="cellIs" dxfId="598" priority="1554" operator="equal">
      <formula>"BOS"</formula>
    </cfRule>
    <cfRule type="cellIs" dxfId="597" priority="1552" operator="equal">
      <formula>"NYR"</formula>
    </cfRule>
    <cfRule type="cellIs" dxfId="596" priority="1551" operator="equal">
      <formula>"WSH"</formula>
    </cfRule>
    <cfRule type="cellIs" dxfId="595" priority="1544" operator="equal">
      <formula>"EDM"</formula>
    </cfRule>
    <cfRule type="cellIs" dxfId="594" priority="1550" operator="equal">
      <formula>"VGK"</formula>
    </cfRule>
    <cfRule type="cellIs" dxfId="593" priority="1549" operator="equal">
      <formula>"WPG"</formula>
    </cfRule>
    <cfRule type="cellIs" dxfId="592" priority="1548" operator="equal">
      <formula>"COL"</formula>
    </cfRule>
    <cfRule type="cellIs" dxfId="591" priority="1547" operator="equal">
      <formula>"VAN"</formula>
    </cfRule>
    <cfRule type="cellIs" dxfId="590" priority="1539" operator="equal">
      <formula>"LAK"</formula>
    </cfRule>
  </conditionalFormatting>
  <conditionalFormatting sqref="H59:H60">
    <cfRule type="cellIs" dxfId="589" priority="1123" operator="equal">
      <formula>"FLA"</formula>
    </cfRule>
    <cfRule type="cellIs" dxfId="588" priority="1124" operator="equal">
      <formula>"EDM"</formula>
    </cfRule>
    <cfRule type="cellIs" dxfId="587" priority="1125" operator="equal">
      <formula>"DAL"</formula>
    </cfRule>
    <cfRule type="cellIs" dxfId="586" priority="1126" operator="equal">
      <formula>"NSH"</formula>
    </cfRule>
    <cfRule type="cellIs" dxfId="585" priority="1127" operator="equal">
      <formula>"VAN"</formula>
    </cfRule>
    <cfRule type="cellIs" dxfId="584" priority="1128" operator="equal">
      <formula>"COL"</formula>
    </cfRule>
    <cfRule type="cellIs" dxfId="583" priority="1130" operator="equal">
      <formula>"VGK"</formula>
    </cfRule>
    <cfRule type="cellIs" dxfId="582" priority="1131" operator="equal">
      <formula>"WSH"</formula>
    </cfRule>
    <cfRule type="cellIs" dxfId="581" priority="1132" operator="equal">
      <formula>"NYR"</formula>
    </cfRule>
    <cfRule type="cellIs" dxfId="580" priority="1133" operator="equal">
      <formula>"TBL"</formula>
    </cfRule>
    <cfRule type="cellIs" dxfId="579" priority="1134" operator="equal">
      <formula>"BOS"</formula>
    </cfRule>
    <cfRule type="cellIs" dxfId="578" priority="1129" operator="equal">
      <formula>"WPG"</formula>
    </cfRule>
    <cfRule type="cellIs" dxfId="577" priority="1114" operator="equal">
      <formula>"MTL"</formula>
    </cfRule>
    <cfRule type="cellIs" dxfId="576" priority="1115" operator="equal">
      <formula>"OTT"</formula>
    </cfRule>
    <cfRule type="cellIs" dxfId="575" priority="1116" operator="equal">
      <formula>"NJD"</formula>
    </cfRule>
    <cfRule type="cellIs" dxfId="574" priority="1117" operator="equal">
      <formula>"MIN"</formula>
    </cfRule>
    <cfRule type="cellIs" dxfId="573" priority="1118" operator="equal">
      <formula>"STL"</formula>
    </cfRule>
    <cfRule type="cellIs" dxfId="572" priority="1119" operator="equal">
      <formula>"LAK"</formula>
    </cfRule>
    <cfRule type="cellIs" dxfId="571" priority="1120" operator="equal">
      <formula>"TOR"</formula>
    </cfRule>
    <cfRule type="cellIs" dxfId="570" priority="1121" operator="equal">
      <formula>"CAR"</formula>
    </cfRule>
    <cfRule type="cellIs" dxfId="569" priority="1122" operator="equal">
      <formula>"NYI"</formula>
    </cfRule>
  </conditionalFormatting>
  <conditionalFormatting sqref="H63:H64">
    <cfRule type="cellIs" dxfId="568" priority="308" operator="equal">
      <formula>"VAN"</formula>
    </cfRule>
    <cfRule type="cellIs" dxfId="567" priority="309" operator="equal">
      <formula>"COL"</formula>
    </cfRule>
    <cfRule type="cellIs" dxfId="566" priority="310" operator="equal">
      <formula>"WPG"</formula>
    </cfRule>
    <cfRule type="cellIs" dxfId="565" priority="311" operator="equal">
      <formula>"VGK"</formula>
    </cfRule>
    <cfRule type="cellIs" dxfId="564" priority="297" operator="equal">
      <formula>"NJD"</formula>
    </cfRule>
    <cfRule type="cellIs" dxfId="563" priority="296" operator="equal">
      <formula>"OTT"</formula>
    </cfRule>
    <cfRule type="cellIs" dxfId="562" priority="313" operator="equal">
      <formula>"NYR"</formula>
    </cfRule>
    <cfRule type="cellIs" dxfId="561" priority="312" operator="equal">
      <formula>"WSH"</formula>
    </cfRule>
    <cfRule type="cellIs" dxfId="560" priority="298" operator="equal">
      <formula>"MIN"</formula>
    </cfRule>
    <cfRule type="cellIs" dxfId="559" priority="314" operator="equal">
      <formula>"TBL"</formula>
    </cfRule>
    <cfRule type="cellIs" dxfId="558" priority="315" operator="equal">
      <formula>"BOS"</formula>
    </cfRule>
    <cfRule type="cellIs" dxfId="557" priority="295" operator="equal">
      <formula>"MTL"</formula>
    </cfRule>
    <cfRule type="cellIs" dxfId="556" priority="305" operator="equal">
      <formula>"EDM"</formula>
    </cfRule>
    <cfRule type="cellIs" dxfId="555" priority="300" operator="equal">
      <formula>"LAK"</formula>
    </cfRule>
    <cfRule type="cellIs" dxfId="554" priority="304" operator="equal">
      <formula>"FLA"</formula>
    </cfRule>
    <cfRule type="cellIs" dxfId="553" priority="303" operator="equal">
      <formula>"NYI"</formula>
    </cfRule>
    <cfRule type="cellIs" dxfId="552" priority="302" operator="equal">
      <formula>"CAR"</formula>
    </cfRule>
    <cfRule type="cellIs" dxfId="551" priority="301" operator="equal">
      <formula>"TOR"</formula>
    </cfRule>
    <cfRule type="cellIs" dxfId="550" priority="299" operator="equal">
      <formula>"STL"</formula>
    </cfRule>
    <cfRule type="cellIs" dxfId="549" priority="306" operator="equal">
      <formula>"DAL"</formula>
    </cfRule>
    <cfRule type="cellIs" dxfId="548" priority="307" operator="equal">
      <formula>"NSH"</formula>
    </cfRule>
  </conditionalFormatting>
  <conditionalFormatting sqref="H66">
    <cfRule type="cellIs" dxfId="547" priority="133" operator="equal">
      <formula>"TOR"</formula>
    </cfRule>
    <cfRule type="cellIs" dxfId="546" priority="141" operator="equal">
      <formula>"COL"</formula>
    </cfRule>
    <cfRule type="cellIs" dxfId="545" priority="142" operator="equal">
      <formula>"WPG"</formula>
    </cfRule>
    <cfRule type="cellIs" dxfId="544" priority="143" operator="equal">
      <formula>"VGK"</formula>
    </cfRule>
    <cfRule type="cellIs" dxfId="543" priority="144" operator="equal">
      <formula>"WSH"</formula>
    </cfRule>
    <cfRule type="cellIs" dxfId="542" priority="139" operator="equal">
      <formula>"NSH"</formula>
    </cfRule>
    <cfRule type="cellIs" dxfId="541" priority="145" operator="equal">
      <formula>"NYR"</formula>
    </cfRule>
    <cfRule type="cellIs" dxfId="540" priority="146" operator="equal">
      <formula>"TBL"</formula>
    </cfRule>
    <cfRule type="cellIs" dxfId="539" priority="147" operator="equal">
      <formula>"BOS"</formula>
    </cfRule>
    <cfRule type="cellIs" dxfId="538" priority="129" operator="equal">
      <formula>"NJD"</formula>
    </cfRule>
    <cfRule type="cellIs" dxfId="537" priority="130" operator="equal">
      <formula>"MIN"</formula>
    </cfRule>
    <cfRule type="cellIs" dxfId="536" priority="131" operator="equal">
      <formula>"STL"</formula>
    </cfRule>
    <cfRule type="cellIs" dxfId="535" priority="132" operator="equal">
      <formula>"LAK"</formula>
    </cfRule>
    <cfRule type="cellIs" dxfId="534" priority="134" operator="equal">
      <formula>"CAR"</formula>
    </cfRule>
    <cfRule type="cellIs" dxfId="533" priority="136" operator="equal">
      <formula>"FLA"</formula>
    </cfRule>
    <cfRule type="cellIs" dxfId="532" priority="140" operator="equal">
      <formula>"VAN"</formula>
    </cfRule>
    <cfRule type="cellIs" dxfId="531" priority="137" operator="equal">
      <formula>"EDM"</formula>
    </cfRule>
    <cfRule type="cellIs" dxfId="530" priority="138" operator="equal">
      <formula>"DAL"</formula>
    </cfRule>
    <cfRule type="cellIs" dxfId="529" priority="135" operator="equal">
      <formula>"NYI"</formula>
    </cfRule>
    <cfRule type="cellIs" dxfId="528" priority="127" operator="equal">
      <formula>"MTL"</formula>
    </cfRule>
    <cfRule type="cellIs" dxfId="527" priority="128" operator="equal">
      <formula>"OTT"</formula>
    </cfRule>
  </conditionalFormatting>
  <conditionalFormatting sqref="H68">
    <cfRule type="cellIs" dxfId="526" priority="3" operator="equal">
      <formula>"NJD"</formula>
    </cfRule>
    <cfRule type="cellIs" dxfId="525" priority="4" operator="equal">
      <formula>"MIN"</formula>
    </cfRule>
    <cfRule type="cellIs" dxfId="524" priority="5" operator="equal">
      <formula>"STL"</formula>
    </cfRule>
    <cfRule type="cellIs" dxfId="523" priority="6" operator="equal">
      <formula>"LAK"</formula>
    </cfRule>
    <cfRule type="cellIs" dxfId="522" priority="7" operator="equal">
      <formula>"TOR"</formula>
    </cfRule>
    <cfRule type="cellIs" dxfId="521" priority="8" operator="equal">
      <formula>"CAR"</formula>
    </cfRule>
    <cfRule type="cellIs" dxfId="520" priority="9" operator="equal">
      <formula>"NYI"</formula>
    </cfRule>
    <cfRule type="cellIs" dxfId="519" priority="10" operator="equal">
      <formula>"FLA"</formula>
    </cfRule>
    <cfRule type="cellIs" dxfId="518" priority="11" operator="equal">
      <formula>"EDM"</formula>
    </cfRule>
    <cfRule type="cellIs" dxfId="517" priority="12" operator="equal">
      <formula>"DAL"</formula>
    </cfRule>
    <cfRule type="cellIs" dxfId="516" priority="13" operator="equal">
      <formula>"NSH"</formula>
    </cfRule>
    <cfRule type="cellIs" dxfId="515" priority="14" operator="equal">
      <formula>"VAN"</formula>
    </cfRule>
    <cfRule type="cellIs" dxfId="514" priority="15" operator="equal">
      <formula>"COL"</formula>
    </cfRule>
    <cfRule type="cellIs" dxfId="513" priority="16" operator="equal">
      <formula>"WPG"</formula>
    </cfRule>
    <cfRule type="cellIs" dxfId="512" priority="18" operator="equal">
      <formula>"WSH"</formula>
    </cfRule>
    <cfRule type="cellIs" dxfId="511" priority="19" operator="equal">
      <formula>"NYR"</formula>
    </cfRule>
    <cfRule type="cellIs" dxfId="510" priority="20" operator="equal">
      <formula>"TBL"</formula>
    </cfRule>
    <cfRule type="cellIs" dxfId="509" priority="21" operator="equal">
      <formula>"BOS"</formula>
    </cfRule>
    <cfRule type="cellIs" dxfId="508" priority="17" operator="equal">
      <formula>"VGK"</formula>
    </cfRule>
    <cfRule type="cellIs" dxfId="507" priority="1" operator="equal">
      <formula>"MTL"</formula>
    </cfRule>
    <cfRule type="cellIs" dxfId="506" priority="2" operator="equal">
      <formula>"OTT"</formula>
    </cfRule>
  </conditionalFormatting>
  <conditionalFormatting sqref="H46:I46">
    <cfRule type="cellIs" dxfId="505" priority="2082" operator="equal">
      <formula>"MTL"</formula>
    </cfRule>
    <cfRule type="cellIs" dxfId="504" priority="2086" operator="equal">
      <formula>"STL"</formula>
    </cfRule>
    <cfRule type="cellIs" dxfId="503" priority="2088" operator="equal">
      <formula>"TOR"</formula>
    </cfRule>
    <cfRule type="cellIs" dxfId="502" priority="2087" operator="equal">
      <formula>"LAK"</formula>
    </cfRule>
    <cfRule type="cellIs" dxfId="501" priority="2085" operator="equal">
      <formula>"MIN"</formula>
    </cfRule>
    <cfRule type="cellIs" dxfId="500" priority="2084" operator="equal">
      <formula>"NJD"</formula>
    </cfRule>
    <cfRule type="cellIs" dxfId="499" priority="2083" operator="equal">
      <formula>"OTT"</formula>
    </cfRule>
    <cfRule type="cellIs" dxfId="498" priority="2091" operator="equal">
      <formula>"FLA"</formula>
    </cfRule>
    <cfRule type="cellIs" dxfId="497" priority="2101" operator="equal">
      <formula>"TBL"</formula>
    </cfRule>
    <cfRule type="cellIs" dxfId="496" priority="2100" operator="equal">
      <formula>"NYR"</formula>
    </cfRule>
    <cfRule type="cellIs" dxfId="495" priority="2099" operator="equal">
      <formula>"WSH"</formula>
    </cfRule>
    <cfRule type="cellIs" dxfId="494" priority="2098" operator="equal">
      <formula>"VGK"</formula>
    </cfRule>
    <cfRule type="cellIs" dxfId="493" priority="2097" operator="equal">
      <formula>"WPG"</formula>
    </cfRule>
    <cfRule type="cellIs" dxfId="492" priority="2096" operator="equal">
      <formula>"COL"</formula>
    </cfRule>
    <cfRule type="cellIs" dxfId="491" priority="2095" operator="equal">
      <formula>"VAN"</formula>
    </cfRule>
    <cfRule type="cellIs" dxfId="490" priority="2089" operator="equal">
      <formula>"CAR"</formula>
    </cfRule>
    <cfRule type="cellIs" dxfId="489" priority="2094" operator="equal">
      <formula>"NSH"</formula>
    </cfRule>
    <cfRule type="cellIs" dxfId="488" priority="2093" operator="equal">
      <formula>"DAL"</formula>
    </cfRule>
    <cfRule type="cellIs" dxfId="487" priority="2092" operator="equal">
      <formula>"EDM"</formula>
    </cfRule>
    <cfRule type="cellIs" dxfId="486" priority="2090" operator="equal">
      <formula>"NYI"</formula>
    </cfRule>
    <cfRule type="cellIs" dxfId="485" priority="2102" operator="equal">
      <formula>"BOS"</formula>
    </cfRule>
  </conditionalFormatting>
  <conditionalFormatting sqref="H66:I67">
    <cfRule type="cellIs" dxfId="484" priority="85" operator="equal">
      <formula>"MTL"</formula>
    </cfRule>
    <cfRule type="cellIs" dxfId="483" priority="92" operator="equal">
      <formula>"CAR"</formula>
    </cfRule>
    <cfRule type="cellIs" dxfId="482" priority="105" operator="equal">
      <formula>"BOS"</formula>
    </cfRule>
    <cfRule type="cellIs" dxfId="481" priority="104" operator="equal">
      <formula>"TBL"</formula>
    </cfRule>
    <cfRule type="cellIs" dxfId="480" priority="103" operator="equal">
      <formula>"NYR"</formula>
    </cfRule>
    <cfRule type="cellIs" dxfId="479" priority="102" operator="equal">
      <formula>"WSH"</formula>
    </cfRule>
    <cfRule type="cellIs" dxfId="478" priority="101" operator="equal">
      <formula>"VGK"</formula>
    </cfRule>
    <cfRule type="cellIs" dxfId="477" priority="100" operator="equal">
      <formula>"WPG"</formula>
    </cfRule>
    <cfRule type="cellIs" dxfId="476" priority="99" operator="equal">
      <formula>"COL"</formula>
    </cfRule>
    <cfRule type="cellIs" dxfId="475" priority="98" operator="equal">
      <formula>"VAN"</formula>
    </cfRule>
    <cfRule type="cellIs" dxfId="474" priority="95" operator="equal">
      <formula>"EDM"</formula>
    </cfRule>
    <cfRule type="cellIs" dxfId="473" priority="97" operator="equal">
      <formula>"NSH"</formula>
    </cfRule>
    <cfRule type="cellIs" dxfId="472" priority="96" operator="equal">
      <formula>"DAL"</formula>
    </cfRule>
    <cfRule type="cellIs" dxfId="471" priority="86" operator="equal">
      <formula>"OTT"</formula>
    </cfRule>
    <cfRule type="cellIs" dxfId="470" priority="87" operator="equal">
      <formula>"NJD"</formula>
    </cfRule>
    <cfRule type="cellIs" dxfId="469" priority="94" operator="equal">
      <formula>"FLA"</formula>
    </cfRule>
    <cfRule type="cellIs" dxfId="468" priority="93" operator="equal">
      <formula>"NYI"</formula>
    </cfRule>
    <cfRule type="cellIs" dxfId="467" priority="91" operator="equal">
      <formula>"TOR"</formula>
    </cfRule>
    <cfRule type="cellIs" dxfId="466" priority="90" operator="equal">
      <formula>"LAK"</formula>
    </cfRule>
    <cfRule type="cellIs" dxfId="465" priority="89" operator="equal">
      <formula>"STL"</formula>
    </cfRule>
    <cfRule type="cellIs" dxfId="464" priority="88" operator="equal">
      <formula>"MIN"</formula>
    </cfRule>
  </conditionalFormatting>
  <conditionalFormatting sqref="I51">
    <cfRule type="cellIs" dxfId="463" priority="1987" operator="equal">
      <formula>"EDM"</formula>
    </cfRule>
    <cfRule type="cellIs" dxfId="462" priority="1986" operator="equal">
      <formula>"FLA"</formula>
    </cfRule>
    <cfRule type="cellIs" dxfId="461" priority="1985" operator="equal">
      <formula>"NYI"</formula>
    </cfRule>
    <cfRule type="cellIs" dxfId="460" priority="1984" operator="equal">
      <formula>"CAR"</formula>
    </cfRule>
    <cfRule type="cellIs" dxfId="459" priority="1983" operator="equal">
      <formula>"TOR"</formula>
    </cfRule>
    <cfRule type="cellIs" dxfId="458" priority="1982" operator="equal">
      <formula>"LAK"</formula>
    </cfRule>
    <cfRule type="cellIs" dxfId="457" priority="1981" operator="equal">
      <formula>"STL"</formula>
    </cfRule>
    <cfRule type="cellIs" dxfId="456" priority="1980" operator="equal">
      <formula>"MIN"</formula>
    </cfRule>
    <cfRule type="cellIs" dxfId="455" priority="1979" operator="equal">
      <formula>"NJD"</formula>
    </cfRule>
    <cfRule type="cellIs" dxfId="454" priority="1978" operator="equal">
      <formula>"OTT"</formula>
    </cfRule>
    <cfRule type="cellIs" dxfId="453" priority="1977" operator="equal">
      <formula>"MTL"</formula>
    </cfRule>
    <cfRule type="cellIs" dxfId="452" priority="1991" operator="equal">
      <formula>"COL"</formula>
    </cfRule>
    <cfRule type="cellIs" dxfId="451" priority="1990" operator="equal">
      <formula>"VAN"</formula>
    </cfRule>
    <cfRule type="cellIs" dxfId="450" priority="1988" operator="equal">
      <formula>"DAL"</formula>
    </cfRule>
    <cfRule type="cellIs" dxfId="449" priority="1992" operator="equal">
      <formula>"WPG"</formula>
    </cfRule>
    <cfRule type="cellIs" dxfId="448" priority="1993" operator="equal">
      <formula>"VGK"</formula>
    </cfRule>
    <cfRule type="cellIs" dxfId="447" priority="1994" operator="equal">
      <formula>"WSH"</formula>
    </cfRule>
    <cfRule type="cellIs" dxfId="446" priority="1995" operator="equal">
      <formula>"NYR"</formula>
    </cfRule>
    <cfRule type="cellIs" dxfId="445" priority="1996" operator="equal">
      <formula>"TBL"</formula>
    </cfRule>
    <cfRule type="cellIs" dxfId="444" priority="1997" operator="equal">
      <formula>"BOS"</formula>
    </cfRule>
    <cfRule type="cellIs" dxfId="443" priority="1989" operator="equal">
      <formula>"NSH"</formula>
    </cfRule>
  </conditionalFormatting>
  <conditionalFormatting sqref="I53">
    <cfRule type="cellIs" dxfId="442" priority="1743" operator="equal">
      <formula>"BOS"</formula>
    </cfRule>
    <cfRule type="cellIs" dxfId="441" priority="1742" operator="equal">
      <formula>"TBL"</formula>
    </cfRule>
    <cfRule type="cellIs" dxfId="440" priority="1741" operator="equal">
      <formula>"NYR"</formula>
    </cfRule>
    <cfRule type="cellIs" dxfId="439" priority="1740" operator="equal">
      <formula>"WSH"</formula>
    </cfRule>
    <cfRule type="cellIs" dxfId="438" priority="1739" operator="equal">
      <formula>"VGK"</formula>
    </cfRule>
    <cfRule type="cellIs" dxfId="437" priority="1738" operator="equal">
      <formula>"WPG"</formula>
    </cfRule>
    <cfRule type="cellIs" dxfId="436" priority="1737" operator="equal">
      <formula>"COL"</formula>
    </cfRule>
    <cfRule type="cellIs" dxfId="435" priority="1736" operator="equal">
      <formula>"VAN"</formula>
    </cfRule>
    <cfRule type="cellIs" dxfId="434" priority="1735" operator="equal">
      <formula>"NSH"</formula>
    </cfRule>
    <cfRule type="cellIs" dxfId="433" priority="1733" operator="equal">
      <formula>"EDM"</formula>
    </cfRule>
    <cfRule type="cellIs" dxfId="432" priority="1732" operator="equal">
      <formula>"FLA"</formula>
    </cfRule>
    <cfRule type="cellIs" dxfId="431" priority="1731" operator="equal">
      <formula>"NYI"</formula>
    </cfRule>
    <cfRule type="cellIs" dxfId="430" priority="1730" operator="equal">
      <formula>"CAR"</formula>
    </cfRule>
    <cfRule type="cellIs" dxfId="429" priority="1729" operator="equal">
      <formula>"TOR"</formula>
    </cfRule>
    <cfRule type="cellIs" dxfId="428" priority="1728" operator="equal">
      <formula>"LAK"</formula>
    </cfRule>
    <cfRule type="cellIs" dxfId="427" priority="1727" operator="equal">
      <formula>"STL"</formula>
    </cfRule>
    <cfRule type="cellIs" dxfId="426" priority="1725" operator="equal">
      <formula>"NJD"</formula>
    </cfRule>
    <cfRule type="cellIs" dxfId="425" priority="1724" operator="equal">
      <formula>"OTT"</formula>
    </cfRule>
    <cfRule type="cellIs" dxfId="424" priority="1723" operator="equal">
      <formula>"MTL"</formula>
    </cfRule>
    <cfRule type="cellIs" dxfId="423" priority="1734" operator="equal">
      <formula>"DAL"</formula>
    </cfRule>
    <cfRule type="cellIs" dxfId="422" priority="1726" operator="equal">
      <formula>"MIN"</formula>
    </cfRule>
  </conditionalFormatting>
  <conditionalFormatting sqref="I55">
    <cfRule type="cellIs" dxfId="421" priority="1792" operator="equal">
      <formula>"STL"</formula>
    </cfRule>
    <cfRule type="cellIs" dxfId="420" priority="1796" operator="equal">
      <formula>"NYI"</formula>
    </cfRule>
    <cfRule type="cellIs" dxfId="419" priority="1797" operator="equal">
      <formula>"FLA"</formula>
    </cfRule>
    <cfRule type="cellIs" dxfId="418" priority="1798" operator="equal">
      <formula>"EDM"</formula>
    </cfRule>
    <cfRule type="cellIs" dxfId="417" priority="1803" operator="equal">
      <formula>"WPG"</formula>
    </cfRule>
    <cfRule type="cellIs" dxfId="416" priority="1804" operator="equal">
      <formula>"VGK"</formula>
    </cfRule>
    <cfRule type="cellIs" dxfId="415" priority="1805" operator="equal">
      <formula>"WSH"</formula>
    </cfRule>
    <cfRule type="cellIs" dxfId="414" priority="1806" operator="equal">
      <formula>"NYR"</formula>
    </cfRule>
    <cfRule type="cellIs" dxfId="413" priority="1807" operator="equal">
      <formula>"TBL"</formula>
    </cfRule>
    <cfRule type="cellIs" dxfId="412" priority="1808" operator="equal">
      <formula>"BOS"</formula>
    </cfRule>
    <cfRule type="cellIs" dxfId="411" priority="1801" operator="equal">
      <formula>"VAN"</formula>
    </cfRule>
    <cfRule type="cellIs" dxfId="410" priority="1789" operator="equal">
      <formula>"OTT"</formula>
    </cfRule>
    <cfRule type="cellIs" dxfId="409" priority="1790" operator="equal">
      <formula>"NJD"</formula>
    </cfRule>
    <cfRule type="cellIs" dxfId="408" priority="1791" operator="equal">
      <formula>"MIN"</formula>
    </cfRule>
    <cfRule type="cellIs" dxfId="407" priority="1788" operator="equal">
      <formula>"MTL"</formula>
    </cfRule>
    <cfRule type="cellIs" dxfId="406" priority="1793" operator="equal">
      <formula>"LAK"</formula>
    </cfRule>
    <cfRule type="cellIs" dxfId="405" priority="1794" operator="equal">
      <formula>"TOR"</formula>
    </cfRule>
    <cfRule type="cellIs" dxfId="404" priority="1795" operator="equal">
      <formula>"CAR"</formula>
    </cfRule>
    <cfRule type="cellIs" dxfId="403" priority="1802" operator="equal">
      <formula>"COL"</formula>
    </cfRule>
    <cfRule type="cellIs" dxfId="402" priority="1799" operator="equal">
      <formula>"DAL"</formula>
    </cfRule>
    <cfRule type="cellIs" dxfId="401" priority="1800" operator="equal">
      <formula>"NSH"</formula>
    </cfRule>
  </conditionalFormatting>
  <conditionalFormatting sqref="I57">
    <cfRule type="cellIs" dxfId="400" priority="1568" operator="equal">
      <formula>"VAN"</formula>
    </cfRule>
    <cfRule type="cellIs" dxfId="399" priority="1569" operator="equal">
      <formula>"COL"</formula>
    </cfRule>
    <cfRule type="cellIs" dxfId="398" priority="1570" operator="equal">
      <formula>"WPG"</formula>
    </cfRule>
    <cfRule type="cellIs" dxfId="397" priority="1571" operator="equal">
      <formula>"VGK"</formula>
    </cfRule>
    <cfRule type="cellIs" dxfId="396" priority="1572" operator="equal">
      <formula>"WSH"</formula>
    </cfRule>
    <cfRule type="cellIs" dxfId="395" priority="1573" operator="equal">
      <formula>"NYR"</formula>
    </cfRule>
    <cfRule type="cellIs" dxfId="394" priority="1574" operator="equal">
      <formula>"TBL"</formula>
    </cfRule>
    <cfRule type="cellIs" dxfId="393" priority="1565" operator="equal">
      <formula>"EDM"</formula>
    </cfRule>
    <cfRule type="cellIs" dxfId="392" priority="1555" operator="equal">
      <formula>"MTL"</formula>
    </cfRule>
    <cfRule type="cellIs" dxfId="391" priority="1556" operator="equal">
      <formula>"OTT"</formula>
    </cfRule>
    <cfRule type="cellIs" dxfId="390" priority="1557" operator="equal">
      <formula>"NJD"</formula>
    </cfRule>
    <cfRule type="cellIs" dxfId="389" priority="1558" operator="equal">
      <formula>"MIN"</formula>
    </cfRule>
    <cfRule type="cellIs" dxfId="388" priority="1559" operator="equal">
      <formula>"STL"</formula>
    </cfRule>
    <cfRule type="cellIs" dxfId="387" priority="1560" operator="equal">
      <formula>"LAK"</formula>
    </cfRule>
    <cfRule type="cellIs" dxfId="386" priority="1561" operator="equal">
      <formula>"TOR"</formula>
    </cfRule>
    <cfRule type="cellIs" dxfId="385" priority="1562" operator="equal">
      <formula>"CAR"</formula>
    </cfRule>
    <cfRule type="cellIs" dxfId="384" priority="1563" operator="equal">
      <formula>"NYI"</formula>
    </cfRule>
    <cfRule type="cellIs" dxfId="383" priority="1564" operator="equal">
      <formula>"FLA"</formula>
    </cfRule>
    <cfRule type="cellIs" dxfId="382" priority="1566" operator="equal">
      <formula>"DAL"</formula>
    </cfRule>
    <cfRule type="cellIs" dxfId="381" priority="1567" operator="equal">
      <formula>"NSH"</formula>
    </cfRule>
    <cfRule type="cellIs" dxfId="380" priority="1575" operator="equal">
      <formula>"BOS"</formula>
    </cfRule>
  </conditionalFormatting>
  <conditionalFormatting sqref="I59:I60">
    <cfRule type="cellIs" dxfId="379" priority="1135" operator="equal">
      <formula>"MTL"</formula>
    </cfRule>
    <cfRule type="cellIs" dxfId="378" priority="1136" operator="equal">
      <formula>"OTT"</formula>
    </cfRule>
    <cfRule type="cellIs" dxfId="377" priority="1137" operator="equal">
      <formula>"NJD"</formula>
    </cfRule>
    <cfRule type="cellIs" dxfId="376" priority="1138" operator="equal">
      <formula>"MIN"</formula>
    </cfRule>
    <cfRule type="cellIs" dxfId="375" priority="1139" operator="equal">
      <formula>"STL"</formula>
    </cfRule>
    <cfRule type="cellIs" dxfId="374" priority="1140" operator="equal">
      <formula>"LAK"</formula>
    </cfRule>
    <cfRule type="cellIs" dxfId="373" priority="1141" operator="equal">
      <formula>"TOR"</formula>
    </cfRule>
    <cfRule type="cellIs" dxfId="372" priority="1142" operator="equal">
      <formula>"CAR"</formula>
    </cfRule>
    <cfRule type="cellIs" dxfId="371" priority="1143" operator="equal">
      <formula>"NYI"</formula>
    </cfRule>
    <cfRule type="cellIs" dxfId="370" priority="1144" operator="equal">
      <formula>"FLA"</formula>
    </cfRule>
    <cfRule type="cellIs" dxfId="369" priority="1145" operator="equal">
      <formula>"EDM"</formula>
    </cfRule>
    <cfRule type="cellIs" dxfId="368" priority="1155" operator="equal">
      <formula>"BOS"</formula>
    </cfRule>
    <cfRule type="cellIs" dxfId="367" priority="1146" operator="equal">
      <formula>"DAL"</formula>
    </cfRule>
    <cfRule type="cellIs" dxfId="366" priority="1147" operator="equal">
      <formula>"NSH"</formula>
    </cfRule>
    <cfRule type="cellIs" dxfId="365" priority="1148" operator="equal">
      <formula>"VAN"</formula>
    </cfRule>
    <cfRule type="cellIs" dxfId="364" priority="1149" operator="equal">
      <formula>"COL"</formula>
    </cfRule>
    <cfRule type="cellIs" dxfId="363" priority="1150" operator="equal">
      <formula>"WPG"</formula>
    </cfRule>
    <cfRule type="cellIs" dxfId="362" priority="1151" operator="equal">
      <formula>"VGK"</formula>
    </cfRule>
    <cfRule type="cellIs" dxfId="361" priority="1152" operator="equal">
      <formula>"WSH"</formula>
    </cfRule>
    <cfRule type="cellIs" dxfId="360" priority="1153" operator="equal">
      <formula>"NYR"</formula>
    </cfRule>
    <cfRule type="cellIs" dxfId="359" priority="1154" operator="equal">
      <formula>"TBL"</formula>
    </cfRule>
  </conditionalFormatting>
  <conditionalFormatting sqref="I63:I64">
    <cfRule type="cellIs" dxfId="358" priority="336" operator="equal">
      <formula>"BOS"</formula>
    </cfRule>
    <cfRule type="cellIs" dxfId="357" priority="316" operator="equal">
      <formula>"MTL"</formula>
    </cfRule>
    <cfRule type="cellIs" dxfId="356" priority="317" operator="equal">
      <formula>"OTT"</formula>
    </cfRule>
    <cfRule type="cellIs" dxfId="355" priority="318" operator="equal">
      <formula>"NJD"</formula>
    </cfRule>
    <cfRule type="cellIs" dxfId="354" priority="319" operator="equal">
      <formula>"MIN"</formula>
    </cfRule>
    <cfRule type="cellIs" dxfId="353" priority="320" operator="equal">
      <formula>"STL"</formula>
    </cfRule>
    <cfRule type="cellIs" dxfId="352" priority="321" operator="equal">
      <formula>"LAK"</formula>
    </cfRule>
    <cfRule type="cellIs" dxfId="351" priority="322" operator="equal">
      <formula>"TOR"</formula>
    </cfRule>
    <cfRule type="cellIs" dxfId="350" priority="323" operator="equal">
      <formula>"CAR"</formula>
    </cfRule>
    <cfRule type="cellIs" dxfId="349" priority="324" operator="equal">
      <formula>"NYI"</formula>
    </cfRule>
    <cfRule type="cellIs" dxfId="348" priority="325" operator="equal">
      <formula>"FLA"</formula>
    </cfRule>
    <cfRule type="cellIs" dxfId="347" priority="326" operator="equal">
      <formula>"EDM"</formula>
    </cfRule>
    <cfRule type="cellIs" dxfId="346" priority="327" operator="equal">
      <formula>"DAL"</formula>
    </cfRule>
    <cfRule type="cellIs" dxfId="345" priority="328" operator="equal">
      <formula>"NSH"</formula>
    </cfRule>
    <cfRule type="cellIs" dxfId="344" priority="329" operator="equal">
      <formula>"VAN"</formula>
    </cfRule>
    <cfRule type="cellIs" dxfId="343" priority="330" operator="equal">
      <formula>"COL"</formula>
    </cfRule>
    <cfRule type="cellIs" dxfId="342" priority="331" operator="equal">
      <formula>"WPG"</formula>
    </cfRule>
    <cfRule type="cellIs" dxfId="341" priority="332" operator="equal">
      <formula>"VGK"</formula>
    </cfRule>
    <cfRule type="cellIs" dxfId="340" priority="333" operator="equal">
      <formula>"WSH"</formula>
    </cfRule>
    <cfRule type="cellIs" dxfId="339" priority="334" operator="equal">
      <formula>"NYR"</formula>
    </cfRule>
    <cfRule type="cellIs" dxfId="338" priority="335" operator="equal">
      <formula>"TBL"</formula>
    </cfRule>
  </conditionalFormatting>
  <conditionalFormatting sqref="I66">
    <cfRule type="cellIs" dxfId="337" priority="149" operator="equal">
      <formula>"OTT"</formula>
    </cfRule>
    <cfRule type="cellIs" dxfId="336" priority="163" operator="equal">
      <formula>"WPG"</formula>
    </cfRule>
    <cfRule type="cellIs" dxfId="335" priority="168" operator="equal">
      <formula>"BOS"</formula>
    </cfRule>
    <cfRule type="cellIs" dxfId="334" priority="166" operator="equal">
      <formula>"NYR"</formula>
    </cfRule>
    <cfRule type="cellIs" dxfId="333" priority="165" operator="equal">
      <formula>"WSH"</formula>
    </cfRule>
    <cfRule type="cellIs" dxfId="332" priority="164" operator="equal">
      <formula>"VGK"</formula>
    </cfRule>
    <cfRule type="cellIs" dxfId="331" priority="162" operator="equal">
      <formula>"COL"</formula>
    </cfRule>
    <cfRule type="cellIs" dxfId="330" priority="161" operator="equal">
      <formula>"VAN"</formula>
    </cfRule>
    <cfRule type="cellIs" dxfId="329" priority="167" operator="equal">
      <formula>"TBL"</formula>
    </cfRule>
    <cfRule type="cellIs" dxfId="328" priority="160" operator="equal">
      <formula>"NSH"</formula>
    </cfRule>
    <cfRule type="cellIs" dxfId="327" priority="159" operator="equal">
      <formula>"DAL"</formula>
    </cfRule>
    <cfRule type="cellIs" dxfId="326" priority="157" operator="equal">
      <formula>"FLA"</formula>
    </cfRule>
    <cfRule type="cellIs" dxfId="325" priority="156" operator="equal">
      <formula>"NYI"</formula>
    </cfRule>
    <cfRule type="cellIs" dxfId="324" priority="155" operator="equal">
      <formula>"CAR"</formula>
    </cfRule>
    <cfRule type="cellIs" dxfId="323" priority="154" operator="equal">
      <formula>"TOR"</formula>
    </cfRule>
    <cfRule type="cellIs" dxfId="322" priority="153" operator="equal">
      <formula>"LAK"</formula>
    </cfRule>
    <cfRule type="cellIs" dxfId="321" priority="152" operator="equal">
      <formula>"STL"</formula>
    </cfRule>
    <cfRule type="cellIs" dxfId="320" priority="151" operator="equal">
      <formula>"MIN"</formula>
    </cfRule>
    <cfRule type="cellIs" dxfId="319" priority="150" operator="equal">
      <formula>"NJD"</formula>
    </cfRule>
    <cfRule type="cellIs" dxfId="318" priority="148" operator="equal">
      <formula>"MTL"</formula>
    </cfRule>
    <cfRule type="cellIs" dxfId="317" priority="158" operator="equal">
      <formula>"EDM"</formula>
    </cfRule>
  </conditionalFormatting>
  <conditionalFormatting sqref="I68">
    <cfRule type="cellIs" dxfId="316" priority="23" operator="equal">
      <formula>"OTT"</formula>
    </cfRule>
    <cfRule type="cellIs" dxfId="315" priority="24" operator="equal">
      <formula>"NJD"</formula>
    </cfRule>
    <cfRule type="cellIs" dxfId="314" priority="25" operator="equal">
      <formula>"MIN"</formula>
    </cfRule>
    <cfRule type="cellIs" dxfId="313" priority="26" operator="equal">
      <formula>"STL"</formula>
    </cfRule>
    <cfRule type="cellIs" dxfId="312" priority="27" operator="equal">
      <formula>"LAK"</formula>
    </cfRule>
    <cfRule type="cellIs" dxfId="311" priority="28" operator="equal">
      <formula>"TOR"</formula>
    </cfRule>
    <cfRule type="cellIs" dxfId="310" priority="30" operator="equal">
      <formula>"NYI"</formula>
    </cfRule>
    <cfRule type="cellIs" dxfId="309" priority="31" operator="equal">
      <formula>"FLA"</formula>
    </cfRule>
    <cfRule type="cellIs" dxfId="308" priority="32" operator="equal">
      <formula>"EDM"</formula>
    </cfRule>
    <cfRule type="cellIs" dxfId="307" priority="33" operator="equal">
      <formula>"DAL"</formula>
    </cfRule>
    <cfRule type="cellIs" dxfId="306" priority="34" operator="equal">
      <formula>"NSH"</formula>
    </cfRule>
    <cfRule type="cellIs" dxfId="305" priority="35" operator="equal">
      <formula>"VAN"</formula>
    </cfRule>
    <cfRule type="cellIs" dxfId="304" priority="36" operator="equal">
      <formula>"COL"</formula>
    </cfRule>
    <cfRule type="cellIs" dxfId="303" priority="29" operator="equal">
      <formula>"CAR"</formula>
    </cfRule>
    <cfRule type="cellIs" dxfId="302" priority="38" operator="equal">
      <formula>"VGK"</formula>
    </cfRule>
    <cfRule type="cellIs" dxfId="301" priority="39" operator="equal">
      <formula>"WSH"</formula>
    </cfRule>
    <cfRule type="cellIs" dxfId="300" priority="40" operator="equal">
      <formula>"NYR"</formula>
    </cfRule>
    <cfRule type="cellIs" dxfId="299" priority="41" operator="equal">
      <formula>"TBL"</formula>
    </cfRule>
    <cfRule type="cellIs" dxfId="298" priority="42" operator="equal">
      <formula>"BOS"</formula>
    </cfRule>
    <cfRule type="cellIs" dxfId="297" priority="37" operator="equal">
      <formula>"WPG"</formula>
    </cfRule>
    <cfRule type="cellIs" dxfId="296" priority="22" operator="equal">
      <formula>"MTL"</formula>
    </cfRule>
  </conditionalFormatting>
  <conditionalFormatting sqref="J2:K53 J55:K104">
    <cfRule type="colorScale" priority="221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74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4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220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21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295" priority="1924" operator="equal">
      <formula>"EDM"</formula>
    </cfRule>
    <cfRule type="cellIs" dxfId="294" priority="1931" operator="equal">
      <formula>"WSH"</formula>
    </cfRule>
    <cfRule type="cellIs" dxfId="293" priority="1930" operator="equal">
      <formula>"VGK"</formula>
    </cfRule>
    <cfRule type="cellIs" dxfId="292" priority="1929" operator="equal">
      <formula>"WPG"</formula>
    </cfRule>
    <cfRule type="cellIs" dxfId="291" priority="1928" operator="equal">
      <formula>"COL"</formula>
    </cfRule>
    <cfRule type="cellIs" dxfId="290" priority="1927" operator="equal">
      <formula>"VAN"</formula>
    </cfRule>
    <cfRule type="cellIs" dxfId="289" priority="1926" operator="equal">
      <formula>"NSH"</formula>
    </cfRule>
    <cfRule type="cellIs" dxfId="288" priority="1925" operator="equal">
      <formula>"DAL"</formula>
    </cfRule>
    <cfRule type="cellIs" dxfId="287" priority="1933" operator="equal">
      <formula>"TBL"</formula>
    </cfRule>
    <cfRule type="cellIs" dxfId="286" priority="1923" operator="equal">
      <formula>"FLA"</formula>
    </cfRule>
    <cfRule type="cellIs" dxfId="285" priority="1922" operator="equal">
      <formula>"NYI"</formula>
    </cfRule>
    <cfRule type="cellIs" dxfId="284" priority="1921" operator="equal">
      <formula>"CAR"</formula>
    </cfRule>
    <cfRule type="cellIs" dxfId="283" priority="1920" operator="equal">
      <formula>"TOR"</formula>
    </cfRule>
    <cfRule type="cellIs" dxfId="282" priority="1919" operator="equal">
      <formula>"LAK"</formula>
    </cfRule>
    <cfRule type="cellIs" dxfId="281" priority="1918" operator="equal">
      <formula>"STL"</formula>
    </cfRule>
    <cfRule type="cellIs" dxfId="280" priority="1932" operator="equal">
      <formula>"NYR"</formula>
    </cfRule>
    <cfRule type="cellIs" dxfId="279" priority="1917" operator="equal">
      <formula>"MIN"</formula>
    </cfRule>
    <cfRule type="cellIs" dxfId="278" priority="1934" operator="equal">
      <formula>"BOS"</formula>
    </cfRule>
    <cfRule type="cellIs" dxfId="277" priority="1914" operator="equal">
      <formula>"MTL"</formula>
    </cfRule>
    <cfRule type="cellIs" dxfId="276" priority="1915" operator="equal">
      <formula>"OTT"</formula>
    </cfRule>
    <cfRule type="cellIs" dxfId="275" priority="1916" operator="equal">
      <formula>"NJD"</formula>
    </cfRule>
  </conditionalFormatting>
  <conditionalFormatting sqref="L53">
    <cfRule type="cellIs" dxfId="274" priority="1660" operator="equal">
      <formula>"MTL"</formula>
    </cfRule>
    <cfRule type="cellIs" dxfId="273" priority="1661" operator="equal">
      <formula>"OTT"</formula>
    </cfRule>
    <cfRule type="cellIs" dxfId="272" priority="1662" operator="equal">
      <formula>"NJD"</formula>
    </cfRule>
    <cfRule type="cellIs" dxfId="271" priority="1663" operator="equal">
      <formula>"MIN"</formula>
    </cfRule>
    <cfRule type="cellIs" dxfId="270" priority="1664" operator="equal">
      <formula>"STL"</formula>
    </cfRule>
    <cfRule type="cellIs" dxfId="269" priority="1665" operator="equal">
      <formula>"LAK"</formula>
    </cfRule>
    <cfRule type="cellIs" dxfId="268" priority="1666" operator="equal">
      <formula>"TOR"</formula>
    </cfRule>
    <cfRule type="cellIs" dxfId="267" priority="1667" operator="equal">
      <formula>"CAR"</formula>
    </cfRule>
    <cfRule type="cellIs" dxfId="266" priority="1668" operator="equal">
      <formula>"NYI"</formula>
    </cfRule>
    <cfRule type="cellIs" dxfId="265" priority="1669" operator="equal">
      <formula>"FLA"</formula>
    </cfRule>
    <cfRule type="cellIs" dxfId="264" priority="1670" operator="equal">
      <formula>"EDM"</formula>
    </cfRule>
    <cfRule type="cellIs" dxfId="263" priority="1671" operator="equal">
      <formula>"DAL"</formula>
    </cfRule>
    <cfRule type="cellIs" dxfId="262" priority="1672" operator="equal">
      <formula>"NSH"</formula>
    </cfRule>
    <cfRule type="cellIs" dxfId="261" priority="1673" operator="equal">
      <formula>"VAN"</formula>
    </cfRule>
    <cfRule type="cellIs" dxfId="260" priority="1674" operator="equal">
      <formula>"COL"</formula>
    </cfRule>
    <cfRule type="cellIs" dxfId="259" priority="1676" operator="equal">
      <formula>"VGK"</formula>
    </cfRule>
    <cfRule type="cellIs" dxfId="258" priority="1677" operator="equal">
      <formula>"WSH"</formula>
    </cfRule>
    <cfRule type="cellIs" dxfId="257" priority="1678" operator="equal">
      <formula>"NYR"</formula>
    </cfRule>
    <cfRule type="cellIs" dxfId="256" priority="1679" operator="equal">
      <formula>"TBL"</formula>
    </cfRule>
    <cfRule type="cellIs" dxfId="255" priority="1680" operator="equal">
      <formula>"BOS"</formula>
    </cfRule>
    <cfRule type="cellIs" dxfId="254" priority="1675" operator="equal">
      <formula>"WPG"</formula>
    </cfRule>
  </conditionalFormatting>
  <conditionalFormatting sqref="L55">
    <cfRule type="cellIs" dxfId="253" priority="1761" operator="equal">
      <formula>"WPG"</formula>
    </cfRule>
    <cfRule type="cellIs" dxfId="252" priority="1765" operator="equal">
      <formula>"TBL"</formula>
    </cfRule>
    <cfRule type="cellIs" dxfId="251" priority="1764" operator="equal">
      <formula>"NYR"</formula>
    </cfRule>
    <cfRule type="cellIs" dxfId="250" priority="1763" operator="equal">
      <formula>"WSH"</formula>
    </cfRule>
    <cfRule type="cellIs" dxfId="249" priority="1762" operator="equal">
      <formula>"VGK"</formula>
    </cfRule>
    <cfRule type="cellIs" dxfId="248" priority="1756" operator="equal">
      <formula>"EDM"</formula>
    </cfRule>
    <cfRule type="cellIs" dxfId="247" priority="1760" operator="equal">
      <formula>"COL"</formula>
    </cfRule>
    <cfRule type="cellIs" dxfId="246" priority="1759" operator="equal">
      <formula>"VAN"</formula>
    </cfRule>
    <cfRule type="cellIs" dxfId="245" priority="1758" operator="equal">
      <formula>"NSH"</formula>
    </cfRule>
    <cfRule type="cellIs" dxfId="244" priority="1757" operator="equal">
      <formula>"DAL"</formula>
    </cfRule>
    <cfRule type="cellIs" dxfId="243" priority="1749" operator="equal">
      <formula>"MIN"</formula>
    </cfRule>
    <cfRule type="cellIs" dxfId="242" priority="1748" operator="equal">
      <formula>"NJD"</formula>
    </cfRule>
    <cfRule type="cellIs" dxfId="241" priority="1755" operator="equal">
      <formula>"FLA"</formula>
    </cfRule>
    <cfRule type="cellIs" dxfId="240" priority="1754" operator="equal">
      <formula>"NYI"</formula>
    </cfRule>
    <cfRule type="cellIs" dxfId="239" priority="1747" operator="equal">
      <formula>"OTT"</formula>
    </cfRule>
    <cfRule type="cellIs" dxfId="238" priority="1752" operator="equal">
      <formula>"TOR"</formula>
    </cfRule>
    <cfRule type="cellIs" dxfId="237" priority="1751" operator="equal">
      <formula>"LAK"</formula>
    </cfRule>
    <cfRule type="cellIs" dxfId="236" priority="1750" operator="equal">
      <formula>"STL"</formula>
    </cfRule>
    <cfRule type="cellIs" dxfId="235" priority="1753" operator="equal">
      <formula>"CAR"</formula>
    </cfRule>
    <cfRule type="cellIs" dxfId="234" priority="1766" operator="equal">
      <formula>"BOS"</formula>
    </cfRule>
    <cfRule type="cellIs" dxfId="233" priority="1746" operator="equal">
      <formula>"MTL"</formula>
    </cfRule>
  </conditionalFormatting>
  <conditionalFormatting sqref="L57">
    <cfRule type="cellIs" dxfId="232" priority="1491" operator="equal">
      <formula>"BOS"</formula>
    </cfRule>
    <cfRule type="cellIs" dxfId="231" priority="1490" operator="equal">
      <formula>"TBL"</formula>
    </cfRule>
    <cfRule type="cellIs" dxfId="230" priority="1489" operator="equal">
      <formula>"NYR"</formula>
    </cfRule>
    <cfRule type="cellIs" dxfId="229" priority="1488" operator="equal">
      <formula>"WSH"</formula>
    </cfRule>
    <cfRule type="cellIs" dxfId="228" priority="1486" operator="equal">
      <formula>"WPG"</formula>
    </cfRule>
    <cfRule type="cellIs" dxfId="227" priority="1471" operator="equal">
      <formula>"MTL"</formula>
    </cfRule>
    <cfRule type="cellIs" dxfId="226" priority="1485" operator="equal">
      <formula>"COL"</formula>
    </cfRule>
    <cfRule type="cellIs" dxfId="225" priority="1484" operator="equal">
      <formula>"VAN"</formula>
    </cfRule>
    <cfRule type="cellIs" dxfId="224" priority="1483" operator="equal">
      <formula>"NSH"</formula>
    </cfRule>
    <cfRule type="cellIs" dxfId="223" priority="1482" operator="equal">
      <formula>"DAL"</formula>
    </cfRule>
    <cfRule type="cellIs" dxfId="222" priority="1480" operator="equal">
      <formula>"FLA"</formula>
    </cfRule>
    <cfRule type="cellIs" dxfId="221" priority="1487" operator="equal">
      <formula>"VGK"</formula>
    </cfRule>
    <cfRule type="cellIs" dxfId="220" priority="1479" operator="equal">
      <formula>"NYI"</formula>
    </cfRule>
    <cfRule type="cellIs" dxfId="219" priority="1478" operator="equal">
      <formula>"CAR"</formula>
    </cfRule>
    <cfRule type="cellIs" dxfId="218" priority="1477" operator="equal">
      <formula>"TOR"</formula>
    </cfRule>
    <cfRule type="cellIs" dxfId="217" priority="1481" operator="equal">
      <formula>"EDM"</formula>
    </cfRule>
    <cfRule type="cellIs" dxfId="216" priority="1475" operator="equal">
      <formula>"STL"</formula>
    </cfRule>
    <cfRule type="cellIs" dxfId="215" priority="1474" operator="equal">
      <formula>"MIN"</formula>
    </cfRule>
    <cfRule type="cellIs" dxfId="214" priority="1473" operator="equal">
      <formula>"NJD"</formula>
    </cfRule>
    <cfRule type="cellIs" dxfId="213" priority="1472" operator="equal">
      <formula>"OTT"</formula>
    </cfRule>
    <cfRule type="cellIs" dxfId="212" priority="1476" operator="equal">
      <formula>"LAK"</formula>
    </cfRule>
  </conditionalFormatting>
  <conditionalFormatting sqref="L59:L60">
    <cfRule type="cellIs" dxfId="211" priority="1038" operator="equal">
      <formula>"NYI"</formula>
    </cfRule>
    <cfRule type="cellIs" dxfId="210" priority="1050" operator="equal">
      <formula>"BOS"</formula>
    </cfRule>
    <cfRule type="cellIs" dxfId="209" priority="1049" operator="equal">
      <formula>"TBL"</formula>
    </cfRule>
    <cfRule type="cellIs" dxfId="208" priority="1048" operator="equal">
      <formula>"NYR"</formula>
    </cfRule>
    <cfRule type="cellIs" dxfId="207" priority="1047" operator="equal">
      <formula>"WSH"</formula>
    </cfRule>
    <cfRule type="cellIs" dxfId="206" priority="1046" operator="equal">
      <formula>"VGK"</formula>
    </cfRule>
    <cfRule type="cellIs" dxfId="205" priority="1045" operator="equal">
      <formula>"WPG"</formula>
    </cfRule>
    <cfRule type="cellIs" dxfId="204" priority="1044" operator="equal">
      <formula>"COL"</formula>
    </cfRule>
    <cfRule type="cellIs" dxfId="203" priority="1043" operator="equal">
      <formula>"VAN"</formula>
    </cfRule>
    <cfRule type="cellIs" dxfId="202" priority="1042" operator="equal">
      <formula>"NSH"</formula>
    </cfRule>
    <cfRule type="cellIs" dxfId="201" priority="1041" operator="equal">
      <formula>"DAL"</formula>
    </cfRule>
    <cfRule type="cellIs" dxfId="200" priority="1040" operator="equal">
      <formula>"EDM"</formula>
    </cfRule>
    <cfRule type="cellIs" dxfId="199" priority="1039" operator="equal">
      <formula>"FLA"</formula>
    </cfRule>
    <cfRule type="cellIs" dxfId="198" priority="1037" operator="equal">
      <formula>"CAR"</formula>
    </cfRule>
    <cfRule type="cellIs" dxfId="197" priority="1036" operator="equal">
      <formula>"TOR"</formula>
    </cfRule>
    <cfRule type="cellIs" dxfId="196" priority="1035" operator="equal">
      <formula>"LAK"</formula>
    </cfRule>
    <cfRule type="cellIs" dxfId="195" priority="1034" operator="equal">
      <formula>"STL"</formula>
    </cfRule>
    <cfRule type="cellIs" dxfId="194" priority="1033" operator="equal">
      <formula>"MIN"</formula>
    </cfRule>
    <cfRule type="cellIs" dxfId="193" priority="1032" operator="equal">
      <formula>"NJD"</formula>
    </cfRule>
    <cfRule type="cellIs" dxfId="192" priority="1030" operator="equal">
      <formula>"MTL"</formula>
    </cfRule>
    <cfRule type="cellIs" dxfId="191" priority="1031" operator="equal">
      <formula>"OTT"</formula>
    </cfRule>
  </conditionalFormatting>
  <conditionalFormatting sqref="L63:L64">
    <cfRule type="cellIs" dxfId="190" priority="271" operator="equal">
      <formula>"NYR"</formula>
    </cfRule>
    <cfRule type="cellIs" dxfId="189" priority="270" operator="equal">
      <formula>"WSH"</formula>
    </cfRule>
    <cfRule type="cellIs" dxfId="188" priority="269" operator="equal">
      <formula>"VGK"</formula>
    </cfRule>
    <cfRule type="cellIs" dxfId="187" priority="268" operator="equal">
      <formula>"WPG"</formula>
    </cfRule>
    <cfRule type="cellIs" dxfId="186" priority="267" operator="equal">
      <formula>"COL"</formula>
    </cfRule>
    <cfRule type="cellIs" dxfId="185" priority="266" operator="equal">
      <formula>"VAN"</formula>
    </cfRule>
    <cfRule type="cellIs" dxfId="184" priority="265" operator="equal">
      <formula>"NSH"</formula>
    </cfRule>
    <cfRule type="cellIs" dxfId="183" priority="264" operator="equal">
      <formula>"DAL"</formula>
    </cfRule>
    <cfRule type="cellIs" dxfId="182" priority="262" operator="equal">
      <formula>"FLA"</formula>
    </cfRule>
    <cfRule type="cellIs" dxfId="181" priority="261" operator="equal">
      <formula>"NYI"</formula>
    </cfRule>
    <cfRule type="cellIs" dxfId="180" priority="263" operator="equal">
      <formula>"EDM"</formula>
    </cfRule>
    <cfRule type="cellIs" dxfId="179" priority="260" operator="equal">
      <formula>"CAR"</formula>
    </cfRule>
    <cfRule type="cellIs" dxfId="178" priority="259" operator="equal">
      <formula>"TOR"</formula>
    </cfRule>
    <cfRule type="cellIs" dxfId="177" priority="258" operator="equal">
      <formula>"LAK"</formula>
    </cfRule>
    <cfRule type="cellIs" dxfId="176" priority="257" operator="equal">
      <formula>"STL"</formula>
    </cfRule>
    <cfRule type="cellIs" dxfId="175" priority="256" operator="equal">
      <formula>"MIN"</formula>
    </cfRule>
    <cfRule type="cellIs" dxfId="174" priority="255" operator="equal">
      <formula>"NJD"</formula>
    </cfRule>
    <cfRule type="cellIs" dxfId="173" priority="254" operator="equal">
      <formula>"OTT"</formula>
    </cfRule>
    <cfRule type="cellIs" dxfId="172" priority="273" operator="equal">
      <formula>"BOS"</formula>
    </cfRule>
    <cfRule type="cellIs" dxfId="171" priority="272" operator="equal">
      <formula>"TBL"</formula>
    </cfRule>
    <cfRule type="cellIs" dxfId="170" priority="253" operator="equal">
      <formula>"MTL"</formula>
    </cfRule>
  </conditionalFormatting>
  <conditionalFormatting sqref="L46:M46">
    <cfRule type="cellIs" dxfId="169" priority="2051" operator="equal">
      <formula>"DAL"</formula>
    </cfRule>
    <cfRule type="cellIs" dxfId="168" priority="2040" operator="equal">
      <formula>"MTL"</formula>
    </cfRule>
    <cfRule type="cellIs" dxfId="167" priority="2041" operator="equal">
      <formula>"OTT"</formula>
    </cfRule>
    <cfRule type="cellIs" dxfId="166" priority="2042" operator="equal">
      <formula>"NJD"</formula>
    </cfRule>
    <cfRule type="cellIs" dxfId="165" priority="2043" operator="equal">
      <formula>"MIN"</formula>
    </cfRule>
    <cfRule type="cellIs" dxfId="164" priority="2044" operator="equal">
      <formula>"STL"</formula>
    </cfRule>
    <cfRule type="cellIs" dxfId="163" priority="2045" operator="equal">
      <formula>"LAK"</formula>
    </cfRule>
    <cfRule type="cellIs" dxfId="162" priority="2046" operator="equal">
      <formula>"TOR"</formula>
    </cfRule>
    <cfRule type="cellIs" dxfId="161" priority="2048" operator="equal">
      <formula>"NYI"</formula>
    </cfRule>
    <cfRule type="cellIs" dxfId="160" priority="2049" operator="equal">
      <formula>"FLA"</formula>
    </cfRule>
    <cfRule type="cellIs" dxfId="159" priority="2050" operator="equal">
      <formula>"EDM"</formula>
    </cfRule>
    <cfRule type="cellIs" dxfId="158" priority="2052" operator="equal">
      <formula>"NSH"</formula>
    </cfRule>
    <cfRule type="cellIs" dxfId="157" priority="2053" operator="equal">
      <formula>"VAN"</formula>
    </cfRule>
    <cfRule type="cellIs" dxfId="156" priority="2054" operator="equal">
      <formula>"COL"</formula>
    </cfRule>
    <cfRule type="cellIs" dxfId="155" priority="2055" operator="equal">
      <formula>"WPG"</formula>
    </cfRule>
    <cfRule type="cellIs" dxfId="154" priority="2056" operator="equal">
      <formula>"VGK"</formula>
    </cfRule>
    <cfRule type="cellIs" dxfId="153" priority="2057" operator="equal">
      <formula>"WSH"</formula>
    </cfRule>
    <cfRule type="cellIs" dxfId="152" priority="2058" operator="equal">
      <formula>"NYR"</formula>
    </cfRule>
    <cfRule type="cellIs" dxfId="151" priority="2059" operator="equal">
      <formula>"TBL"</formula>
    </cfRule>
    <cfRule type="cellIs" dxfId="150" priority="2060" operator="equal">
      <formula>"BOS"</formula>
    </cfRule>
    <cfRule type="cellIs" dxfId="149" priority="2047" operator="equal">
      <formula>"CAR"</formula>
    </cfRule>
  </conditionalFormatting>
  <conditionalFormatting sqref="L61:M63 H62:I63">
    <cfRule type="cellIs" dxfId="148" priority="690" operator="equal">
      <formula>"WSH"</formula>
    </cfRule>
    <cfRule type="cellIs" dxfId="147" priority="677" operator="equal">
      <formula>"STL"</formula>
    </cfRule>
    <cfRule type="cellIs" dxfId="146" priority="676" operator="equal">
      <formula>"MIN"</formula>
    </cfRule>
    <cfRule type="cellIs" dxfId="145" priority="675" operator="equal">
      <formula>"NJD"</formula>
    </cfRule>
    <cfRule type="cellIs" dxfId="144" priority="674" operator="equal">
      <formula>"OTT"</formula>
    </cfRule>
    <cfRule type="cellIs" dxfId="143" priority="673" operator="equal">
      <formula>"MTL"</formula>
    </cfRule>
    <cfRule type="cellIs" dxfId="142" priority="691" operator="equal">
      <formula>"NYR"</formula>
    </cfRule>
    <cfRule type="cellIs" dxfId="141" priority="689" operator="equal">
      <formula>"VGK"</formula>
    </cfRule>
    <cfRule type="cellIs" dxfId="140" priority="692" operator="equal">
      <formula>"TBL"</formula>
    </cfRule>
    <cfRule type="cellIs" dxfId="139" priority="693" operator="equal">
      <formula>"BOS"</formula>
    </cfRule>
    <cfRule type="cellIs" dxfId="138" priority="686" operator="equal">
      <formula>"VAN"</formula>
    </cfRule>
    <cfRule type="cellIs" dxfId="137" priority="685" operator="equal">
      <formula>"NSH"</formula>
    </cfRule>
    <cfRule type="cellIs" dxfId="136" priority="684" operator="equal">
      <formula>"DAL"</formula>
    </cfRule>
    <cfRule type="cellIs" dxfId="135" priority="683" operator="equal">
      <formula>"EDM"</formula>
    </cfRule>
    <cfRule type="cellIs" dxfId="134" priority="682" operator="equal">
      <formula>"FLA"</formula>
    </cfRule>
    <cfRule type="cellIs" dxfId="133" priority="681" operator="equal">
      <formula>"NYI"</formula>
    </cfRule>
    <cfRule type="cellIs" dxfId="132" priority="687" operator="equal">
      <formula>"COL"</formula>
    </cfRule>
    <cfRule type="cellIs" dxfId="131" priority="680" operator="equal">
      <formula>"CAR"</formula>
    </cfRule>
    <cfRule type="cellIs" dxfId="130" priority="679" operator="equal">
      <formula>"TOR"</formula>
    </cfRule>
    <cfRule type="cellIs" dxfId="129" priority="678" operator="equal">
      <formula>"LAK"</formula>
    </cfRule>
    <cfRule type="cellIs" dxfId="128" priority="688" operator="equal">
      <formula>"WPG"</formula>
    </cfRule>
  </conditionalFormatting>
  <conditionalFormatting sqref="M51">
    <cfRule type="cellIs" dxfId="127" priority="1976" operator="equal">
      <formula>"BOS"</formula>
    </cfRule>
    <cfRule type="cellIs" dxfId="126" priority="1975" operator="equal">
      <formula>"TBL"</formula>
    </cfRule>
    <cfRule type="cellIs" dxfId="125" priority="1974" operator="equal">
      <formula>"NYR"</formula>
    </cfRule>
    <cfRule type="cellIs" dxfId="124" priority="1973" operator="equal">
      <formula>"WSH"</formula>
    </cfRule>
    <cfRule type="cellIs" dxfId="123" priority="1966" operator="equal">
      <formula>"EDM"</formula>
    </cfRule>
    <cfRule type="cellIs" dxfId="122" priority="1972" operator="equal">
      <formula>"VGK"</formula>
    </cfRule>
    <cfRule type="cellIs" dxfId="121" priority="1964" operator="equal">
      <formula>"NYI"</formula>
    </cfRule>
    <cfRule type="cellIs" dxfId="120" priority="1970" operator="equal">
      <formula>"COL"</formula>
    </cfRule>
    <cfRule type="cellIs" dxfId="119" priority="1969" operator="equal">
      <formula>"VAN"</formula>
    </cfRule>
    <cfRule type="cellIs" dxfId="118" priority="1968" operator="equal">
      <formula>"NSH"</formula>
    </cfRule>
    <cfRule type="cellIs" dxfId="117" priority="1967" operator="equal">
      <formula>"DAL"</formula>
    </cfRule>
    <cfRule type="cellIs" dxfId="116" priority="1963" operator="equal">
      <formula>"CAR"</formula>
    </cfRule>
    <cfRule type="cellIs" dxfId="115" priority="1962" operator="equal">
      <formula>"TOR"</formula>
    </cfRule>
    <cfRule type="cellIs" dxfId="114" priority="1961" operator="equal">
      <formula>"LAK"</formula>
    </cfRule>
    <cfRule type="cellIs" dxfId="113" priority="1960" operator="equal">
      <formula>"STL"</formula>
    </cfRule>
    <cfRule type="cellIs" dxfId="112" priority="1965" operator="equal">
      <formula>"FLA"</formula>
    </cfRule>
    <cfRule type="cellIs" dxfId="111" priority="1958" operator="equal">
      <formula>"NJD"</formula>
    </cfRule>
    <cfRule type="cellIs" dxfId="110" priority="1957" operator="equal">
      <formula>"OTT"</formula>
    </cfRule>
    <cfRule type="cellIs" dxfId="109" priority="1971" operator="equal">
      <formula>"WPG"</formula>
    </cfRule>
    <cfRule type="cellIs" dxfId="108" priority="1956" operator="equal">
      <formula>"MTL"</formula>
    </cfRule>
    <cfRule type="cellIs" dxfId="107" priority="1959" operator="equal">
      <formula>"MIN"</formula>
    </cfRule>
  </conditionalFormatting>
  <conditionalFormatting sqref="M53">
    <cfRule type="cellIs" dxfId="106" priority="1629" operator="equal">
      <formula>"DAL"</formula>
    </cfRule>
    <cfRule type="cellIs" dxfId="105" priority="1630" operator="equal">
      <formula>"NSH"</formula>
    </cfRule>
    <cfRule type="cellIs" dxfId="104" priority="1631" operator="equal">
      <formula>"VAN"</formula>
    </cfRule>
    <cfRule type="cellIs" dxfId="103" priority="1633" operator="equal">
      <formula>"WPG"</formula>
    </cfRule>
    <cfRule type="cellIs" dxfId="102" priority="1634" operator="equal">
      <formula>"VGK"</formula>
    </cfRule>
    <cfRule type="cellIs" dxfId="101" priority="1635" operator="equal">
      <formula>"WSH"</formula>
    </cfRule>
    <cfRule type="cellIs" dxfId="100" priority="1636" operator="equal">
      <formula>"NYR"</formula>
    </cfRule>
    <cfRule type="cellIs" dxfId="99" priority="1637" operator="equal">
      <formula>"TBL"</formula>
    </cfRule>
    <cfRule type="cellIs" dxfId="98" priority="1638" operator="equal">
      <formula>"BOS"</formula>
    </cfRule>
    <cfRule type="cellIs" dxfId="97" priority="1632" operator="equal">
      <formula>"COL"</formula>
    </cfRule>
    <cfRule type="cellIs" dxfId="96" priority="1619" operator="equal">
      <formula>"OTT"</formula>
    </cfRule>
    <cfRule type="cellIs" dxfId="95" priority="1620" operator="equal">
      <formula>"NJD"</formula>
    </cfRule>
    <cfRule type="cellIs" dxfId="94" priority="1621" operator="equal">
      <formula>"MIN"</formula>
    </cfRule>
    <cfRule type="cellIs" dxfId="93" priority="1622" operator="equal">
      <formula>"STL"</formula>
    </cfRule>
    <cfRule type="cellIs" dxfId="92" priority="1623" operator="equal">
      <formula>"LAK"</formula>
    </cfRule>
    <cfRule type="cellIs" dxfId="91" priority="1624" operator="equal">
      <formula>"TOR"</formula>
    </cfRule>
    <cfRule type="cellIs" dxfId="90" priority="1625" operator="equal">
      <formula>"CAR"</formula>
    </cfRule>
    <cfRule type="cellIs" dxfId="89" priority="1626" operator="equal">
      <formula>"NYI"</formula>
    </cfRule>
    <cfRule type="cellIs" dxfId="88" priority="1618" operator="equal">
      <formula>"MTL"</formula>
    </cfRule>
    <cfRule type="cellIs" dxfId="87" priority="1627" operator="equal">
      <formula>"FLA"</formula>
    </cfRule>
    <cfRule type="cellIs" dxfId="86" priority="1628" operator="equal">
      <formula>"EDM"</formula>
    </cfRule>
  </conditionalFormatting>
  <conditionalFormatting sqref="M55">
    <cfRule type="cellIs" dxfId="85" priority="1784" operator="equal">
      <formula>"WSH"</formula>
    </cfRule>
    <cfRule type="cellIs" dxfId="84" priority="1783" operator="equal">
      <formula>"VGK"</formula>
    </cfRule>
    <cfRule type="cellIs" dxfId="83" priority="1782" operator="equal">
      <formula>"WPG"</formula>
    </cfRule>
    <cfRule type="cellIs" dxfId="82" priority="1781" operator="equal">
      <formula>"COL"</formula>
    </cfRule>
    <cfRule type="cellIs" dxfId="81" priority="1786" operator="equal">
      <formula>"TBL"</formula>
    </cfRule>
    <cfRule type="cellIs" dxfId="80" priority="1780" operator="equal">
      <formula>"VAN"</formula>
    </cfRule>
    <cfRule type="cellIs" dxfId="79" priority="1779" operator="equal">
      <formula>"NSH"</formula>
    </cfRule>
    <cfRule type="cellIs" dxfId="78" priority="1778" operator="equal">
      <formula>"DAL"</formula>
    </cfRule>
    <cfRule type="cellIs" dxfId="77" priority="1777" operator="equal">
      <formula>"EDM"</formula>
    </cfRule>
    <cfRule type="cellIs" dxfId="76" priority="1776" operator="equal">
      <formula>"FLA"</formula>
    </cfRule>
    <cfRule type="cellIs" dxfId="75" priority="1775" operator="equal">
      <formula>"NYI"</formula>
    </cfRule>
    <cfRule type="cellIs" dxfId="74" priority="1774" operator="equal">
      <formula>"CAR"</formula>
    </cfRule>
    <cfRule type="cellIs" dxfId="73" priority="1773" operator="equal">
      <formula>"TOR"</formula>
    </cfRule>
    <cfRule type="cellIs" dxfId="72" priority="1772" operator="equal">
      <formula>"LAK"</formula>
    </cfRule>
    <cfRule type="cellIs" dxfId="71" priority="1770" operator="equal">
      <formula>"MIN"</formula>
    </cfRule>
    <cfRule type="cellIs" dxfId="70" priority="1771" operator="equal">
      <formula>"STL"</formula>
    </cfRule>
    <cfRule type="cellIs" dxfId="69" priority="1768" operator="equal">
      <formula>"OTT"</formula>
    </cfRule>
    <cfRule type="cellIs" dxfId="68" priority="1767" operator="equal">
      <formula>"MTL"</formula>
    </cfRule>
    <cfRule type="cellIs" dxfId="67" priority="1787" operator="equal">
      <formula>"BOS"</formula>
    </cfRule>
    <cfRule type="cellIs" dxfId="66" priority="1785" operator="equal">
      <formula>"NYR"</formula>
    </cfRule>
    <cfRule type="cellIs" dxfId="65" priority="1769" operator="equal">
      <formula>"NJD"</formula>
    </cfRule>
  </conditionalFormatting>
  <conditionalFormatting sqref="M57">
    <cfRule type="cellIs" dxfId="64" priority="1453" operator="equal">
      <formula>"MIN"</formula>
    </cfRule>
    <cfRule type="cellIs" dxfId="63" priority="1454" operator="equal">
      <formula>"STL"</formula>
    </cfRule>
    <cfRule type="cellIs" dxfId="62" priority="1455" operator="equal">
      <formula>"LAK"</formula>
    </cfRule>
    <cfRule type="cellIs" dxfId="61" priority="1456" operator="equal">
      <formula>"TOR"</formula>
    </cfRule>
    <cfRule type="cellIs" dxfId="60" priority="1457" operator="equal">
      <formula>"CAR"</formula>
    </cfRule>
    <cfRule type="cellIs" dxfId="59" priority="1458" operator="equal">
      <formula>"NYI"</formula>
    </cfRule>
    <cfRule type="cellIs" dxfId="58" priority="1459" operator="equal">
      <formula>"FLA"</formula>
    </cfRule>
    <cfRule type="cellIs" dxfId="57" priority="1452" operator="equal">
      <formula>"NJD"</formula>
    </cfRule>
    <cfRule type="cellIs" dxfId="56" priority="1461" operator="equal">
      <formula>"DAL"</formula>
    </cfRule>
    <cfRule type="cellIs" dxfId="55" priority="1462" operator="equal">
      <formula>"NSH"</formula>
    </cfRule>
    <cfRule type="cellIs" dxfId="54" priority="1463" operator="equal">
      <formula>"VAN"</formula>
    </cfRule>
    <cfRule type="cellIs" dxfId="53" priority="1464" operator="equal">
      <formula>"COL"</formula>
    </cfRule>
    <cfRule type="cellIs" dxfId="52" priority="1465" operator="equal">
      <formula>"WPG"</formula>
    </cfRule>
    <cfRule type="cellIs" dxfId="51" priority="1466" operator="equal">
      <formula>"VGK"</formula>
    </cfRule>
    <cfRule type="cellIs" dxfId="50" priority="1467" operator="equal">
      <formula>"WSH"</formula>
    </cfRule>
    <cfRule type="cellIs" dxfId="49" priority="1468" operator="equal">
      <formula>"NYR"</formula>
    </cfRule>
    <cfRule type="cellIs" dxfId="48" priority="1469" operator="equal">
      <formula>"TBL"</formula>
    </cfRule>
    <cfRule type="cellIs" dxfId="47" priority="1470" operator="equal">
      <formula>"BOS"</formula>
    </cfRule>
    <cfRule type="cellIs" dxfId="46" priority="1450" operator="equal">
      <formula>"MTL"</formula>
    </cfRule>
    <cfRule type="cellIs" dxfId="45" priority="1451" operator="equal">
      <formula>"OTT"</formula>
    </cfRule>
    <cfRule type="cellIs" dxfId="44" priority="1460" operator="equal">
      <formula>"EDM"</formula>
    </cfRule>
  </conditionalFormatting>
  <conditionalFormatting sqref="M59:M60">
    <cfRule type="cellIs" dxfId="43" priority="1067" operator="equal">
      <formula>"VGK"</formula>
    </cfRule>
    <cfRule type="cellIs" dxfId="42" priority="1066" operator="equal">
      <formula>"WPG"</formula>
    </cfRule>
    <cfRule type="cellIs" dxfId="41" priority="1065" operator="equal">
      <formula>"COL"</formula>
    </cfRule>
    <cfRule type="cellIs" dxfId="40" priority="1064" operator="equal">
      <formula>"VAN"</formula>
    </cfRule>
    <cfRule type="cellIs" dxfId="39" priority="1063" operator="equal">
      <formula>"NSH"</formula>
    </cfRule>
    <cfRule type="cellIs" dxfId="38" priority="1062" operator="equal">
      <formula>"DAL"</formula>
    </cfRule>
    <cfRule type="cellIs" dxfId="37" priority="1061" operator="equal">
      <formula>"EDM"</formula>
    </cfRule>
    <cfRule type="cellIs" dxfId="36" priority="1060" operator="equal">
      <formula>"FLA"</formula>
    </cfRule>
    <cfRule type="cellIs" dxfId="35" priority="1059" operator="equal">
      <formula>"NYI"</formula>
    </cfRule>
    <cfRule type="cellIs" dxfId="34" priority="1057" operator="equal">
      <formula>"TOR"</formula>
    </cfRule>
    <cfRule type="cellIs" dxfId="33" priority="1056" operator="equal">
      <formula>"LAK"</formula>
    </cfRule>
    <cfRule type="cellIs" dxfId="32" priority="1055" operator="equal">
      <formula>"STL"</formula>
    </cfRule>
    <cfRule type="cellIs" dxfId="31" priority="1054" operator="equal">
      <formula>"MIN"</formula>
    </cfRule>
    <cfRule type="cellIs" dxfId="30" priority="1053" operator="equal">
      <formula>"NJD"</formula>
    </cfRule>
    <cfRule type="cellIs" dxfId="29" priority="1052" operator="equal">
      <formula>"OTT"</formula>
    </cfRule>
    <cfRule type="cellIs" dxfId="28" priority="1051" operator="equal">
      <formula>"MTL"</formula>
    </cfRule>
    <cfRule type="cellIs" dxfId="27" priority="1058" operator="equal">
      <formula>"CAR"</formula>
    </cfRule>
    <cfRule type="cellIs" dxfId="26" priority="1071" operator="equal">
      <formula>"BOS"</formula>
    </cfRule>
    <cfRule type="cellIs" dxfId="25" priority="1070" operator="equal">
      <formula>"TBL"</formula>
    </cfRule>
    <cfRule type="cellIs" dxfId="24" priority="1069" operator="equal">
      <formula>"NYR"</formula>
    </cfRule>
    <cfRule type="cellIs" dxfId="23" priority="1068" operator="equal">
      <formula>"WSH"</formula>
    </cfRule>
  </conditionalFormatting>
  <conditionalFormatting sqref="M63:M64">
    <cfRule type="cellIs" dxfId="22" priority="294" operator="equal">
      <formula>"BOS"</formula>
    </cfRule>
    <cfRule type="cellIs" dxfId="21" priority="293" operator="equal">
      <formula>"TBL"</formula>
    </cfRule>
    <cfRule type="cellIs" dxfId="20" priority="280" operator="equal">
      <formula>"TOR"</formula>
    </cfRule>
    <cfRule type="cellIs" dxfId="19" priority="286" operator="equal">
      <formula>"NSH"</formula>
    </cfRule>
    <cfRule type="cellIs" dxfId="18" priority="281" operator="equal">
      <formula>"CAR"</formula>
    </cfRule>
    <cfRule type="cellIs" dxfId="17" priority="279" operator="equal">
      <formula>"LAK"</formula>
    </cfRule>
    <cfRule type="cellIs" dxfId="16" priority="282" operator="equal">
      <formula>"NYI"</formula>
    </cfRule>
    <cfRule type="cellIs" dxfId="15" priority="283" operator="equal">
      <formula>"FLA"</formula>
    </cfRule>
    <cfRule type="cellIs" dxfId="14" priority="284" operator="equal">
      <formula>"EDM"</formula>
    </cfRule>
    <cfRule type="cellIs" dxfId="13" priority="285" operator="equal">
      <formula>"DAL"</formula>
    </cfRule>
    <cfRule type="cellIs" dxfId="12" priority="277" operator="equal">
      <formula>"MIN"</formula>
    </cfRule>
    <cfRule type="cellIs" dxfId="11" priority="278" operator="equal">
      <formula>"STL"</formula>
    </cfRule>
    <cfRule type="cellIs" dxfId="10" priority="292" operator="equal">
      <formula>"NYR"</formula>
    </cfRule>
    <cfRule type="cellIs" dxfId="9" priority="291" operator="equal">
      <formula>"WSH"</formula>
    </cfRule>
    <cfRule type="cellIs" dxfId="8" priority="290" operator="equal">
      <formula>"VGK"</formula>
    </cfRule>
    <cfRule type="cellIs" dxfId="7" priority="289" operator="equal">
      <formula>"WPG"</formula>
    </cfRule>
    <cfRule type="cellIs" dxfId="6" priority="288" operator="equal">
      <formula>"COL"</formula>
    </cfRule>
    <cfRule type="cellIs" dxfId="5" priority="287" operator="equal">
      <formula>"VAN"</formula>
    </cfRule>
    <cfRule type="cellIs" dxfId="4" priority="276" operator="equal">
      <formula>"NJD"</formula>
    </cfRule>
    <cfRule type="cellIs" dxfId="3" priority="275" operator="equal">
      <formula>"OTT"</formula>
    </cfRule>
    <cfRule type="cellIs" dxfId="2" priority="274" operator="equal">
      <formula>"MTL"</formula>
    </cfRule>
  </conditionalFormatting>
  <conditionalFormatting sqref="U1:U1048576">
    <cfRule type="colorScale" priority="2124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2213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125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2207" operator="equal">
      <formula>0</formula>
    </cfRule>
  </conditionalFormatting>
  <conditionalFormatting sqref="AI59:AL60">
    <cfRule type="cellIs" dxfId="0" priority="2199" operator="equal">
      <formula>0</formula>
    </cfRule>
  </conditionalFormatting>
  <conditionalFormatting sqref="AL3:AL17">
    <cfRule type="colorScale" priority="2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220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22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22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22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2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2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2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2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2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2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2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2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2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2206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2217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2223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2205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2218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2224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218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1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21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21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2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2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2180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2175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2179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217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2025-05-13T06:34:14Z</dcterms:modified>
</cp:coreProperties>
</file>