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08D7D82D-ECB7-4BDF-96C4-AA69CC08788E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" i="1" l="1"/>
  <c r="AA23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C17" i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C6" i="1"/>
  <c r="AC4" i="1"/>
  <c r="AC10" i="1"/>
  <c r="AC7" i="1"/>
  <c r="AC5" i="1"/>
  <c r="AC8" i="1"/>
  <c r="AC3" i="1"/>
  <c r="AD14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D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10" i="1" l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<sst xmlns="http://schemas.openxmlformats.org/spreadsheetml/2006/main" count="511" uniqueCount="68">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</sst>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K78"/>
  <sheetViews>
    <sheetView tabSelected="1" topLeftCell="D37" workbookViewId="0">
      <selection activeCell="J59" sqref="J59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SUMIFS(Q2:Q79,D2:D79,Y3)</f>
        <v>3</v>
      </c>
      <c r="AD3">
        <f t="shared" ref="AD3:AD17" si="1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SUMIFS(Q3:Q80,D3:D80,Y4)</f>
        <v>4</v>
      </c>
      <c r="AD4">
        <f t="shared" si="1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58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SUMIFS(Q4:Q81,D4:D81,Y5)</f>
        <v>2</v>
      </c>
      <c r="AD5">
        <f t="shared" si="1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SUMIFS(Q5:Q82,D5:D82,Y6)</f>
        <v>3</v>
      </c>
      <c r="AD6">
        <f t="shared" si="1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0.60344827586206895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SUMIFS(Q6:Q83,D6:D83,Y7)</f>
        <v>1</v>
      </c>
      <c r="AD7">
        <f t="shared" si="1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SUMIFS(Q7:Q84,D7:D84,Y8)</f>
        <v>4</v>
      </c>
      <c r="AD8">
        <f t="shared" si="1"/>
        <v>0.8</v>
      </c>
      <c r="AE8">
        <f>SUMIFS(O2:O79,K2:K79,Z8,C2:C79,1) + SUMIFS(N2:N79,J2:J79,Z8,C2:C79,1)</f>
        <v>22</v>
      </c>
      <c r="AF8">
        <f>SUMIFS(O2:O79,K2:K79,AA8,C2:C79,1) + SUMIFS(N2:N79,J2:J79,AA8,C2:C79,1)</f>
        <v>13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SUMIFS(Q8:Q85,D8:D85,Y9)</f>
        <v>3</v>
      </c>
      <c r="AD9">
        <f t="shared" si="1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SUMIFS(Q9:Q86,D9:D86,Y10)</f>
        <v>4</v>
      </c>
      <c r="AD10" s="11">
        <f t="shared" si="1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SUMIFS(Q10:Q87,D10:D87,Y11)</f>
        <v>2</v>
      </c>
      <c r="AD11">
        <f t="shared" si="1"/>
        <v>0.4</v>
      </c>
      <c r="AE11">
        <f>SUMIFS(O2:O79,K2:K79,Z11,C2:C79,2) + SUMIFS(N2:N79,J2:J79,Z11,C2:C79,2)</f>
        <v>14</v>
      </c>
      <c r="AF11">
        <f>SUMIFS(O2:O79,K2:K79,AA11,C2:C79,2) + SUMIFS(N2:N79,J2:J79,AA11,C2:C79,2)</f>
        <v>12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SUMIFS(Q11:Q88,D11:D88,Y12)</f>
        <v>2</v>
      </c>
      <c r="AD12">
        <f t="shared" si="1"/>
        <v>0.4</v>
      </c>
      <c r="AE12">
        <f>SUMIFS(O2:O79,K2:K79,Z12,C2:C79,2) + SUMIFS(N2:N79,J2:J79,Z12,C2:C79,2)</f>
        <v>16</v>
      </c>
      <c r="AF12">
        <f>SUMIFS(O2:O79,K2:K79,AA12,C2:C79,2) + SUMIFS(N2:N79,J2:J79,AA12,C2:C79,2)</f>
        <v>10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5</v>
      </c>
      <c r="AC13">
        <f>SUMIFS(Q12:Q89,D12:D89,Y13)</f>
        <v>2</v>
      </c>
      <c r="AD13">
        <f t="shared" si="1"/>
        <v>0.4</v>
      </c>
      <c r="AE13">
        <f>SUMIFS(O2:O79,K2:K79,Z13,C2:C79,2) + SUMIFS(N2:N79,J2:J79,Z13,C2:C79,2)</f>
        <v>12</v>
      </c>
      <c r="AF13">
        <f>SUMIFS(O2:O79,K2:K79,AA13,C2:C79,2) + SUMIFS(N2:N79,J2:J79,AA13,C2:C79,2)</f>
        <v>8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5</v>
      </c>
      <c r="AC14" s="11">
        <f>SUMIFS(Q13:Q90,D13:D90,Y14)</f>
        <v>3</v>
      </c>
      <c r="AD14" s="11">
        <f t="shared" si="1"/>
        <v>0.6</v>
      </c>
      <c r="AE14" s="11">
        <f>SUMIFS(O2:O79,K2:K79,Z14,C2:C79,2) + SUMIFS(N2:N79,J2:J79,Z14,C2:C79,2)</f>
        <v>12</v>
      </c>
      <c r="AF14" s="11">
        <f>SUMIFS(O2:O79,K2:K79,AA14,C2:C79,2) + SUMIFS(N2:N79,J2:J79,AA14,C2:C79,2)</f>
        <v>11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SUMIFS(Q14:Q91,D14:D91,Y15)</f>
        <v>0</v>
      </c>
      <c r="AD15" t="e">
        <f t="shared" si="1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SUMIFS(Q15:Q92,D15:D92,Y16)</f>
        <v>0</v>
      </c>
      <c r="AD16" s="11" t="e">
        <f t="shared" si="1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37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>SUMIFS(Q16:Q93,D16:D93,Y17)</f>
        <v>0</v>
      </c>
      <c r="AD17" s="29" t="e">
        <f t="shared" si="1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37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7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7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7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</row>
    <row r="22" spans="1:37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 t="e">
        <f>COUNTIFS($J$2:$K$81, Z22, $C$2:$C$81, 1)</f>
        <v>#VALUE!</v>
      </c>
    </row>
    <row r="23" spans="1:37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  <c r="Z23" t="s">
        <v>3</v>
      </c>
      <c r="AA23">
        <f>COUNTIF($J$2:$K$81,Z23)</f>
        <v>12</v>
      </c>
    </row>
    <row r="24" spans="1:37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>COUNTIF($J$2:$K$81,Z24)</f>
        <v>7</v>
      </c>
    </row>
    <row r="25" spans="1:37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>COUNTIF($J$2:$K$81,Z25)</f>
        <v>5</v>
      </c>
    </row>
    <row r="26" spans="1:37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>COUNTIF($J$2:$K$81,Z26)</f>
        <v>9</v>
      </c>
    </row>
    <row r="27" spans="1:37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>COUNTIF($J$2:$K$81,Z27)</f>
        <v>10</v>
      </c>
    </row>
    <row r="28" spans="1:37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>COUNTIF($J$2:$K$81,Z28)</f>
        <v>5</v>
      </c>
    </row>
    <row r="29" spans="1:37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>COUNTIF($J$2:$K$81,Z29)</f>
        <v>4</v>
      </c>
    </row>
    <row r="30" spans="1:37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>COUNTIF($J$2:$K$81,Z30)</f>
        <v>11</v>
      </c>
    </row>
    <row r="31" spans="1:37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>COUNTIF($J$2:$K$81,Z31)</f>
        <v>10</v>
      </c>
    </row>
    <row r="32" spans="1:37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>COUNTIF($J$2:$K$81,Z32)</f>
        <v>5</v>
      </c>
    </row>
    <row r="33" spans="1:27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>COUNTIF($J$2:$K$81,Z33)</f>
        <v>6</v>
      </c>
    </row>
    <row r="34" spans="1:27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>COUNTIF($J$2:$K$81,Z34)</f>
        <v>12</v>
      </c>
    </row>
    <row r="35" spans="1:27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">IF($N35=$O35, 0, IF($J35=$L35, IF($N35&gt;$O35, 1, 0), IF($O35&gt;$N35, 1, 0)))</f>
        <v>1</v>
      </c>
      <c r="V35" s="4"/>
      <c r="Z35" t="s">
        <v>15</v>
      </c>
      <c r="AA35">
        <f>COUNTIF($J$2:$K$81,Z35)</f>
        <v>5</v>
      </c>
    </row>
    <row r="36" spans="1:27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"/>
        <v>1</v>
      </c>
      <c r="V36" s="4"/>
      <c r="Z36" t="s">
        <v>14</v>
      </c>
      <c r="AA36">
        <f>COUNTIF($J$2:$K$81,Z36)</f>
        <v>10</v>
      </c>
    </row>
    <row r="37" spans="1:27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"/>
        <v>0</v>
      </c>
      <c r="V37" s="4"/>
      <c r="Z37" t="s">
        <v>18</v>
      </c>
      <c r="AA37">
        <f>COUNTIF($J$2:$K$81,Z37)</f>
        <v>7</v>
      </c>
    </row>
    <row r="38" spans="1:27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"/>
        <v>0</v>
      </c>
      <c r="V38" s="4"/>
    </row>
    <row r="39" spans="1:27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"/>
        <v>1</v>
      </c>
      <c r="V39" s="4"/>
    </row>
    <row r="40" spans="1:27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"/>
        <v>1</v>
      </c>
      <c r="V40" s="4"/>
    </row>
    <row r="41" spans="1:27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"/>
        <v>1</v>
      </c>
      <c r="V41" s="4"/>
    </row>
    <row r="42" spans="1:27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"/>
        <v>0</v>
      </c>
    </row>
    <row r="43" spans="1:27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"/>
        <v>0</v>
      </c>
    </row>
    <row r="44" spans="1:27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"/>
        <v>0</v>
      </c>
    </row>
    <row r="45" spans="1:27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"/>
        <v>1</v>
      </c>
    </row>
    <row r="46" spans="1:27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"/>
        <v>1</v>
      </c>
    </row>
    <row r="47" spans="1:27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"/>
        <v>0</v>
      </c>
    </row>
    <row r="48" spans="1:27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63" si="3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3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3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3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3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3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3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3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 t="s">
        <v>1</v>
      </c>
      <c r="M60" s="3">
        <v>45424</v>
      </c>
      <c r="N60" s="2"/>
      <c r="O60" s="2"/>
      <c r="P60" s="2"/>
      <c r="Q60" s="2">
        <f t="shared" si="3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 t="s">
        <v>14</v>
      </c>
      <c r="M61" s="15">
        <v>45424</v>
      </c>
      <c r="N61" s="16"/>
      <c r="O61" s="16"/>
      <c r="P61" s="16"/>
      <c r="Q61" s="16">
        <f t="shared" si="3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3</v>
      </c>
      <c r="K62" s="2" t="s">
        <v>11</v>
      </c>
      <c r="L62" s="2" t="s">
        <v>3</v>
      </c>
      <c r="M62" s="3">
        <v>45425</v>
      </c>
      <c r="N62" s="2"/>
      <c r="O62" s="2"/>
      <c r="P62" s="2"/>
      <c r="Q62" s="2">
        <f t="shared" si="3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17</v>
      </c>
      <c r="K63" s="16" t="s">
        <v>21</v>
      </c>
      <c r="L63" s="16"/>
      <c r="M63" s="16"/>
      <c r="N63" s="16"/>
      <c r="O63" s="16"/>
      <c r="P63" s="16"/>
      <c r="Q63" s="16">
        <f t="shared" si="3"/>
        <v>0</v>
      </c>
    </row>
    <row r="64" spans="1:17" x14ac:dyDescent="0.25">
      <c r="A64" s="21">
        <v>45427</v>
      </c>
      <c r="B64" s="19" t="s">
        <v>33</v>
      </c>
      <c r="C64" s="20">
        <v>2</v>
      </c>
      <c r="D64" s="34" t="s">
        <v>60</v>
      </c>
      <c r="E64" s="20">
        <v>5</v>
      </c>
      <c r="F64" s="20" t="s">
        <v>19</v>
      </c>
      <c r="G64" s="20" t="s">
        <v>14</v>
      </c>
      <c r="H64" s="20"/>
      <c r="I64" s="20"/>
      <c r="J64" s="19" t="s">
        <v>14</v>
      </c>
      <c r="K64" s="19" t="s">
        <v>19</v>
      </c>
      <c r="L64" s="19"/>
      <c r="M64" s="19"/>
      <c r="N64" s="19"/>
      <c r="O64" s="19"/>
      <c r="P64" s="19"/>
      <c r="Q64" s="19"/>
    </row>
    <row r="65" spans="1:17" x14ac:dyDescent="0.25">
      <c r="A65" s="30">
        <v>45428</v>
      </c>
      <c r="B65" s="31" t="s">
        <v>33</v>
      </c>
      <c r="C65" s="32">
        <v>2</v>
      </c>
      <c r="D65" s="33" t="s">
        <v>64</v>
      </c>
      <c r="E65" s="32">
        <v>5</v>
      </c>
      <c r="F65" s="32" t="s">
        <v>17</v>
      </c>
      <c r="G65" s="32" t="s">
        <v>21</v>
      </c>
      <c r="H65" s="32"/>
      <c r="I65" s="32"/>
      <c r="J65" s="31" t="s">
        <v>21</v>
      </c>
      <c r="K65" s="31" t="s">
        <v>17</v>
      </c>
      <c r="L65" s="31"/>
      <c r="M65" s="31"/>
      <c r="N65" s="31"/>
      <c r="O65" s="31"/>
      <c r="P65" s="31"/>
      <c r="Q65" s="31"/>
    </row>
    <row r="66" spans="1:17" x14ac:dyDescent="0.25">
      <c r="A66" s="2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</sheetData>
  <conditionalFormatting sqref="A1:XFD1048576">
    <cfRule type="cellIs" dxfId="15" priority="4" operator="equal">
      <formula>"LAK"</formula>
    </cfRule>
    <cfRule type="cellIs" dxfId="14" priority="5" operator="equal">
      <formula>"EDM"</formula>
    </cfRule>
    <cfRule type="cellIs" dxfId="13" priority="6" operator="equal">
      <formula>"DAL"</formula>
    </cfRule>
    <cfRule type="cellIs" dxfId="12" priority="7" operator="equal">
      <formula>"NSH"</formula>
    </cfRule>
    <cfRule type="cellIs" dxfId="11" priority="8" operator="equal">
      <formula>"VAN"</formula>
    </cfRule>
    <cfRule type="cellIs" dxfId="10" priority="9" operator="equal">
      <formula>"COL"</formula>
    </cfRule>
    <cfRule type="cellIs" dxfId="9" priority="10" operator="equal">
      <formula>"WPG"</formula>
    </cfRule>
    <cfRule type="cellIs" dxfId="8" priority="11" operator="equal">
      <formula>"VGK"</formula>
    </cfRule>
    <cfRule type="cellIs" dxfId="7" priority="12" operator="equal">
      <formula>"WSH"</formula>
    </cfRule>
    <cfRule type="cellIs" dxfId="6" priority="13" operator="equal">
      <formula>"NYR"</formula>
    </cfRule>
    <cfRule type="cellIs" dxfId="5" priority="14" operator="equal">
      <formula>"TBL"</formula>
    </cfRule>
    <cfRule type="cellIs" dxfId="4" priority="15" operator="equal">
      <formula>"BOS"</formula>
    </cfRule>
    <cfRule type="cellIs" dxfId="3" priority="16" operator="equal">
      <formula>"TOR"</formula>
    </cfRule>
    <cfRule type="cellIs" dxfId="2" priority="17" operator="equal">
      <formula>"NYI"</formula>
    </cfRule>
    <cfRule type="cellIs" dxfId="1" priority="18" operator="equal">
      <formula>"CAR"</formula>
    </cfRule>
    <cfRule type="cellIs" dxfId="0" priority="19" operator="equal">
      <formula>"FLA"</formula>
    </cfRule>
  </conditionalFormatting>
  <conditionalFormatting sqref="H1:I79">
    <cfRule type="colorScale" priority="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3">
      <colorScale>
        <cfvo type="min"/>
        <cfvo type="max"/>
        <color rgb="FFFF3300"/>
        <color theme="9"/>
      </colorScale>
    </cfRule>
  </conditionalFormatting>
  <conditionalFormatting sqref="AD3:A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2024-05-13T14:42:13Z</dcterms:modified>
</cp:coreProperties>
</file>